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6600"/>
  </bookViews>
  <sheets>
    <sheet name="Ответы на форму (1)" sheetId="1" r:id="rId1"/>
    <sheet name="Результати" sheetId="26" r:id="rId2"/>
    <sheet name="Без 1" sheetId="3" r:id="rId3"/>
    <sheet name="Без 2" sheetId="4" r:id="rId4"/>
    <sheet name="Без 3" sheetId="5" r:id="rId5"/>
    <sheet name="Без 4" sheetId="6" r:id="rId6"/>
    <sheet name="Без 5" sheetId="7" r:id="rId7"/>
    <sheet name="Без 6" sheetId="8" r:id="rId8"/>
    <sheet name="Без 7" sheetId="9" r:id="rId9"/>
    <sheet name="Без 8" sheetId="10" r:id="rId10"/>
    <sheet name="Без 9" sheetId="11" r:id="rId11"/>
    <sheet name="Без 10" sheetId="12" r:id="rId12"/>
    <sheet name="Без 11" sheetId="13" r:id="rId13"/>
    <sheet name="Без 12" sheetId="14" r:id="rId14"/>
    <sheet name="Без 13" sheetId="15" r:id="rId15"/>
    <sheet name="Без 14" sheetId="16" r:id="rId16"/>
    <sheet name="Без 15" sheetId="17" r:id="rId17"/>
    <sheet name="Без 16" sheetId="18" r:id="rId18"/>
    <sheet name="Без 17" sheetId="19" r:id="rId19"/>
    <sheet name="Без 18" sheetId="20" r:id="rId20"/>
    <sheet name="Без 19" sheetId="21" r:id="rId21"/>
    <sheet name="Без 20" sheetId="22" r:id="rId22"/>
    <sheet name="Без 21" sheetId="23" r:id="rId23"/>
    <sheet name="Без 22" sheetId="24" r:id="rId24"/>
    <sheet name="Без 23" sheetId="25" r:id="rId25"/>
  </sheets>
  <calcPr calcId="144525"/>
</workbook>
</file>

<file path=xl/calcChain.xml><?xml version="1.0" encoding="utf-8"?>
<calcChain xmlns="http://schemas.openxmlformats.org/spreadsheetml/2006/main">
  <c r="B29" i="26" l="1"/>
  <c r="B28" i="26"/>
  <c r="AF5" i="25"/>
  <c r="AF6" i="25"/>
  <c r="AF7" i="25"/>
  <c r="AF8" i="25"/>
  <c r="AF9" i="25"/>
  <c r="AF10" i="25"/>
  <c r="AF11" i="25"/>
  <c r="AF12" i="25"/>
  <c r="AF13" i="25"/>
  <c r="AF4" i="25"/>
  <c r="AF5" i="24"/>
  <c r="AF6" i="24"/>
  <c r="AF7" i="24"/>
  <c r="AF8" i="24"/>
  <c r="AF9" i="24"/>
  <c r="AF10" i="24"/>
  <c r="AF11" i="24"/>
  <c r="AF12" i="24"/>
  <c r="AF13" i="24"/>
  <c r="AF4" i="24"/>
  <c r="AF5" i="23"/>
  <c r="AF6" i="23"/>
  <c r="AF7" i="23"/>
  <c r="AF8" i="23"/>
  <c r="AF9" i="23"/>
  <c r="AF10" i="23"/>
  <c r="AF11" i="23"/>
  <c r="AF12" i="23"/>
  <c r="AF13" i="23"/>
  <c r="AF4" i="23"/>
  <c r="AF5" i="22"/>
  <c r="AF6" i="22"/>
  <c r="AF7" i="22"/>
  <c r="AF8" i="22"/>
  <c r="AF9" i="22"/>
  <c r="AF10" i="22"/>
  <c r="AF11" i="22"/>
  <c r="AF12" i="22"/>
  <c r="AF13" i="22"/>
  <c r="AF4" i="22"/>
  <c r="AF5" i="21"/>
  <c r="AF6" i="21"/>
  <c r="AF7" i="21"/>
  <c r="AF8" i="21"/>
  <c r="AF9" i="21"/>
  <c r="AF10" i="21"/>
  <c r="AF11" i="21"/>
  <c r="AF12" i="21"/>
  <c r="AF13" i="21"/>
  <c r="AF4" i="21"/>
  <c r="AF5" i="20"/>
  <c r="AF6" i="20"/>
  <c r="AF7" i="20"/>
  <c r="AF8" i="20"/>
  <c r="AF9" i="20"/>
  <c r="AF10" i="20"/>
  <c r="AF11" i="20"/>
  <c r="AF12" i="20"/>
  <c r="AF13" i="20"/>
  <c r="AF4" i="20"/>
  <c r="AF5" i="19"/>
  <c r="AF6" i="19"/>
  <c r="AF7" i="19"/>
  <c r="AF8" i="19"/>
  <c r="AF9" i="19"/>
  <c r="AF10" i="19"/>
  <c r="AF11" i="19"/>
  <c r="AF12" i="19"/>
  <c r="AF13" i="19"/>
  <c r="AF4" i="19"/>
  <c r="AF5" i="18"/>
  <c r="AF6" i="18"/>
  <c r="AF7" i="18"/>
  <c r="AF8" i="18"/>
  <c r="AF9" i="18"/>
  <c r="AF10" i="18"/>
  <c r="AF11" i="18"/>
  <c r="AF12" i="18"/>
  <c r="AF13" i="18"/>
  <c r="AF4" i="18"/>
  <c r="AF5" i="17"/>
  <c r="AF6" i="17"/>
  <c r="AF7" i="17"/>
  <c r="AF8" i="17"/>
  <c r="AF9" i="17"/>
  <c r="AF10" i="17"/>
  <c r="AF11" i="17"/>
  <c r="AF12" i="17"/>
  <c r="AF13" i="17"/>
  <c r="AF4" i="17"/>
  <c r="AF5" i="16"/>
  <c r="AF6" i="16"/>
  <c r="AF7" i="16"/>
  <c r="AF8" i="16"/>
  <c r="AF9" i="16"/>
  <c r="AF10" i="16"/>
  <c r="AF11" i="16"/>
  <c r="AF12" i="16"/>
  <c r="AF13" i="16"/>
  <c r="AF4" i="16"/>
  <c r="AF5" i="15"/>
  <c r="AF6" i="15"/>
  <c r="AF7" i="15"/>
  <c r="AF8" i="15"/>
  <c r="AF9" i="15"/>
  <c r="AF10" i="15"/>
  <c r="AF11" i="15"/>
  <c r="AF12" i="15"/>
  <c r="AF13" i="15"/>
  <c r="AF4" i="15"/>
  <c r="AF5" i="14"/>
  <c r="AF6" i="14"/>
  <c r="AF7" i="14"/>
  <c r="AF8" i="14"/>
  <c r="AF9" i="14"/>
  <c r="AF10" i="14"/>
  <c r="AF11" i="14"/>
  <c r="AF12" i="14"/>
  <c r="AF13" i="14"/>
  <c r="AF4" i="14"/>
  <c r="AF5" i="13"/>
  <c r="AF6" i="13"/>
  <c r="AF7" i="13"/>
  <c r="AF8" i="13"/>
  <c r="AF9" i="13"/>
  <c r="AF10" i="13"/>
  <c r="AF11" i="13"/>
  <c r="AF12" i="13"/>
  <c r="AF13" i="13"/>
  <c r="AF4" i="13"/>
  <c r="AF5" i="12"/>
  <c r="AF6" i="12"/>
  <c r="AF7" i="12"/>
  <c r="AF8" i="12"/>
  <c r="AF9" i="12"/>
  <c r="AF10" i="12"/>
  <c r="AF11" i="12"/>
  <c r="AF12" i="12"/>
  <c r="AF13" i="12"/>
  <c r="AF4" i="12"/>
  <c r="AF5" i="11"/>
  <c r="AF6" i="11"/>
  <c r="AF7" i="11"/>
  <c r="AF8" i="11"/>
  <c r="AF9" i="11"/>
  <c r="AF10" i="11"/>
  <c r="AF11" i="11"/>
  <c r="AF12" i="11"/>
  <c r="AF13" i="11"/>
  <c r="AF4" i="11"/>
  <c r="AF5" i="10"/>
  <c r="AF6" i="10"/>
  <c r="AF7" i="10"/>
  <c r="AF8" i="10"/>
  <c r="AF9" i="10"/>
  <c r="AF10" i="10"/>
  <c r="AF11" i="10"/>
  <c r="AF12" i="10"/>
  <c r="AF13" i="10"/>
  <c r="AF4" i="10"/>
  <c r="AF5" i="9"/>
  <c r="AF6" i="9"/>
  <c r="AF7" i="9"/>
  <c r="AF8" i="9"/>
  <c r="AF9" i="9"/>
  <c r="AF10" i="9"/>
  <c r="AF11" i="9"/>
  <c r="AF12" i="9"/>
  <c r="AF13" i="9"/>
  <c r="AF4" i="9"/>
  <c r="AF5" i="8"/>
  <c r="AF6" i="8"/>
  <c r="AF7" i="8"/>
  <c r="AF8" i="8"/>
  <c r="AF9" i="8"/>
  <c r="AF10" i="8"/>
  <c r="AF11" i="8"/>
  <c r="AF12" i="8"/>
  <c r="AF13" i="8"/>
  <c r="AF4" i="8"/>
  <c r="AF5" i="7"/>
  <c r="AF6" i="7"/>
  <c r="AF7" i="7"/>
  <c r="AF8" i="7"/>
  <c r="AF9" i="7"/>
  <c r="AF10" i="7"/>
  <c r="AF11" i="7"/>
  <c r="AF12" i="7"/>
  <c r="AF13" i="7"/>
  <c r="AF4" i="7"/>
  <c r="AF5" i="6"/>
  <c r="AF6" i="6"/>
  <c r="AF7" i="6"/>
  <c r="AF8" i="6"/>
  <c r="AF9" i="6"/>
  <c r="AF10" i="6"/>
  <c r="AF11" i="6"/>
  <c r="AF12" i="6"/>
  <c r="AF13" i="6"/>
  <c r="AF4" i="6"/>
  <c r="AF5" i="5"/>
  <c r="AF6" i="5"/>
  <c r="AF7" i="5"/>
  <c r="AF8" i="5"/>
  <c r="AF9" i="5"/>
  <c r="AF10" i="5"/>
  <c r="AF11" i="5"/>
  <c r="AF12" i="5"/>
  <c r="AF13" i="5"/>
  <c r="AF4" i="5"/>
  <c r="AF5" i="4"/>
  <c r="AF6" i="4"/>
  <c r="AF7" i="4"/>
  <c r="AF8" i="4"/>
  <c r="AF9" i="4"/>
  <c r="AF10" i="4"/>
  <c r="AF11" i="4"/>
  <c r="AF12" i="4"/>
  <c r="AF13" i="4"/>
  <c r="AF4" i="4"/>
  <c r="AF5" i="3"/>
  <c r="AF6" i="3"/>
  <c r="AF7" i="3"/>
  <c r="AF8" i="3"/>
  <c r="AF9" i="3"/>
  <c r="AF10" i="3"/>
  <c r="AF11" i="3"/>
  <c r="AF12" i="3"/>
  <c r="AF13" i="3"/>
  <c r="AF4" i="3"/>
  <c r="AF28" i="1"/>
  <c r="AE5" i="3"/>
  <c r="AE6" i="3"/>
  <c r="AE7" i="3"/>
  <c r="AE8" i="3"/>
  <c r="AE9" i="3"/>
  <c r="AE10" i="3"/>
  <c r="AE11" i="3"/>
  <c r="AE12" i="3"/>
  <c r="AE13" i="3"/>
  <c r="AE4" i="3"/>
  <c r="AE14" i="3"/>
  <c r="C4" i="26"/>
  <c r="B4" i="26"/>
  <c r="Z4" i="4"/>
  <c r="AG6" i="25" l="1"/>
  <c r="AG6" i="24"/>
  <c r="AG6" i="23"/>
  <c r="AG7" i="4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AD14" i="25" s="1"/>
  <c r="AE13" i="25"/>
  <c r="AG13" i="25" s="1"/>
  <c r="AB13" i="25"/>
  <c r="AA13" i="25"/>
  <c r="AD13" i="25" s="1"/>
  <c r="Z13" i="25"/>
  <c r="AE12" i="25"/>
  <c r="AB12" i="25"/>
  <c r="AA12" i="25"/>
  <c r="AD12" i="25" s="1"/>
  <c r="Z12" i="25"/>
  <c r="AE11" i="25"/>
  <c r="AG11" i="25" s="1"/>
  <c r="AB11" i="25"/>
  <c r="AA11" i="25"/>
  <c r="AD11" i="25" s="1"/>
  <c r="Z11" i="25"/>
  <c r="AE10" i="25"/>
  <c r="AB10" i="25"/>
  <c r="AA10" i="25"/>
  <c r="AD10" i="25" s="1"/>
  <c r="Z10" i="25"/>
  <c r="AE9" i="25"/>
  <c r="AG9" i="25" s="1"/>
  <c r="AB9" i="25"/>
  <c r="AA9" i="25"/>
  <c r="AD9" i="25" s="1"/>
  <c r="Z9" i="25"/>
  <c r="AE8" i="25"/>
  <c r="AB8" i="25"/>
  <c r="AA8" i="25"/>
  <c r="AD8" i="25" s="1"/>
  <c r="Z8" i="25"/>
  <c r="AH7" i="25"/>
  <c r="AG7" i="25"/>
  <c r="AE7" i="25"/>
  <c r="AB7" i="25"/>
  <c r="AA7" i="25"/>
  <c r="AD7" i="25" s="1"/>
  <c r="Z7" i="25"/>
  <c r="AE6" i="25"/>
  <c r="AB6" i="25"/>
  <c r="AA6" i="25"/>
  <c r="AD6" i="25" s="1"/>
  <c r="Z6" i="25"/>
  <c r="AG5" i="25"/>
  <c r="AE5" i="25"/>
  <c r="AB5" i="25"/>
  <c r="AA5" i="25"/>
  <c r="AD5" i="25" s="1"/>
  <c r="Z5" i="25"/>
  <c r="AE4" i="25"/>
  <c r="AB4" i="25"/>
  <c r="AC4" i="25" s="1"/>
  <c r="AA4" i="25"/>
  <c r="AD4" i="25" s="1"/>
  <c r="Z4" i="25"/>
  <c r="Y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AD14" i="24" s="1"/>
  <c r="AE13" i="24"/>
  <c r="AG13" i="24" s="1"/>
  <c r="AB13" i="24"/>
  <c r="AA13" i="24"/>
  <c r="AD13" i="24" s="1"/>
  <c r="Z13" i="24"/>
  <c r="AE12" i="24"/>
  <c r="AB12" i="24"/>
  <c r="AA12" i="24"/>
  <c r="AD12" i="24" s="1"/>
  <c r="Z12" i="24"/>
  <c r="AE11" i="24"/>
  <c r="AG11" i="24" s="1"/>
  <c r="AB11" i="24"/>
  <c r="AA11" i="24"/>
  <c r="AD11" i="24" s="1"/>
  <c r="Z11" i="24"/>
  <c r="AE10" i="24"/>
  <c r="AB10" i="24"/>
  <c r="AA10" i="24"/>
  <c r="AD10" i="24" s="1"/>
  <c r="Z10" i="24"/>
  <c r="AE9" i="24"/>
  <c r="AG9" i="24" s="1"/>
  <c r="AB9" i="24"/>
  <c r="AA9" i="24"/>
  <c r="AD9" i="24" s="1"/>
  <c r="Z9" i="24"/>
  <c r="AE8" i="24"/>
  <c r="AB8" i="24"/>
  <c r="AA8" i="24"/>
  <c r="AD8" i="24" s="1"/>
  <c r="Z8" i="24"/>
  <c r="AH7" i="24"/>
  <c r="AG7" i="24"/>
  <c r="AE7" i="24"/>
  <c r="AB7" i="24"/>
  <c r="AA7" i="24"/>
  <c r="AD7" i="24" s="1"/>
  <c r="Z7" i="24"/>
  <c r="AE6" i="24"/>
  <c r="AB6" i="24"/>
  <c r="AA6" i="24"/>
  <c r="AD6" i="24" s="1"/>
  <c r="Z6" i="24"/>
  <c r="AG5" i="24"/>
  <c r="AE5" i="24"/>
  <c r="AB5" i="24"/>
  <c r="AA5" i="24"/>
  <c r="AD5" i="24" s="1"/>
  <c r="Z5" i="24"/>
  <c r="AE4" i="24"/>
  <c r="AB4" i="24"/>
  <c r="AC4" i="24" s="1"/>
  <c r="AA4" i="24"/>
  <c r="AD4" i="24" s="1"/>
  <c r="Z4" i="24"/>
  <c r="Y14" i="23"/>
  <c r="X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AD14" i="23" s="1"/>
  <c r="AE13" i="23"/>
  <c r="AG13" i="23" s="1"/>
  <c r="AB13" i="23"/>
  <c r="AA13" i="23"/>
  <c r="AD13" i="23" s="1"/>
  <c r="Z13" i="23"/>
  <c r="AE12" i="23"/>
  <c r="AB12" i="23"/>
  <c r="AA12" i="23"/>
  <c r="AD12" i="23" s="1"/>
  <c r="Z12" i="23"/>
  <c r="AE11" i="23"/>
  <c r="AG11" i="23" s="1"/>
  <c r="AB11" i="23"/>
  <c r="AA11" i="23"/>
  <c r="AD11" i="23" s="1"/>
  <c r="Z11" i="23"/>
  <c r="AE10" i="23"/>
  <c r="AB10" i="23"/>
  <c r="AA10" i="23"/>
  <c r="AD10" i="23" s="1"/>
  <c r="Z10" i="23"/>
  <c r="AE9" i="23"/>
  <c r="AG9" i="23" s="1"/>
  <c r="AB9" i="23"/>
  <c r="AA9" i="23"/>
  <c r="AD9" i="23" s="1"/>
  <c r="Z9" i="23"/>
  <c r="AE8" i="23"/>
  <c r="AB8" i="23"/>
  <c r="AA8" i="23"/>
  <c r="AD8" i="23" s="1"/>
  <c r="Z8" i="23"/>
  <c r="AH7" i="23"/>
  <c r="AG7" i="23"/>
  <c r="AE7" i="23"/>
  <c r="AB7" i="23"/>
  <c r="AA7" i="23"/>
  <c r="AD7" i="23" s="1"/>
  <c r="Z7" i="23"/>
  <c r="AE6" i="23"/>
  <c r="AB6" i="23"/>
  <c r="AA6" i="23"/>
  <c r="AD6" i="23" s="1"/>
  <c r="Z6" i="23"/>
  <c r="AG5" i="23"/>
  <c r="AE5" i="23"/>
  <c r="AB5" i="23"/>
  <c r="AA5" i="23"/>
  <c r="AD5" i="23" s="1"/>
  <c r="Z5" i="23"/>
  <c r="AE4" i="23"/>
  <c r="AB4" i="23"/>
  <c r="AC4" i="23" s="1"/>
  <c r="AA4" i="23"/>
  <c r="AD4" i="23" s="1"/>
  <c r="Z4" i="23"/>
  <c r="Y14" i="22"/>
  <c r="X14" i="22"/>
  <c r="W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D14" i="22" s="1"/>
  <c r="AE13" i="22"/>
  <c r="AG13" i="22" s="1"/>
  <c r="AB13" i="22"/>
  <c r="AA13" i="22"/>
  <c r="AD13" i="22" s="1"/>
  <c r="Z13" i="22"/>
  <c r="AE12" i="22"/>
  <c r="AG12" i="22" s="1"/>
  <c r="AB12" i="22"/>
  <c r="AA12" i="22"/>
  <c r="AD12" i="22" s="1"/>
  <c r="Z12" i="22"/>
  <c r="AE11" i="22"/>
  <c r="AG11" i="22" s="1"/>
  <c r="AB11" i="22"/>
  <c r="AA11" i="22"/>
  <c r="AD11" i="22" s="1"/>
  <c r="Z11" i="22"/>
  <c r="AE10" i="22"/>
  <c r="AG10" i="22" s="1"/>
  <c r="AB10" i="22"/>
  <c r="AA10" i="22"/>
  <c r="AD10" i="22" s="1"/>
  <c r="Z10" i="22"/>
  <c r="AE9" i="22"/>
  <c r="AG9" i="22" s="1"/>
  <c r="AB9" i="22"/>
  <c r="AA9" i="22"/>
  <c r="AD9" i="22" s="1"/>
  <c r="Z9" i="22"/>
  <c r="AE8" i="22"/>
  <c r="AG8" i="22" s="1"/>
  <c r="AB8" i="22"/>
  <c r="AA8" i="22"/>
  <c r="AD8" i="22" s="1"/>
  <c r="Z8" i="22"/>
  <c r="AH7" i="22"/>
  <c r="AG7" i="22"/>
  <c r="AE7" i="22"/>
  <c r="AB7" i="22"/>
  <c r="AA7" i="22"/>
  <c r="AD7" i="22" s="1"/>
  <c r="Z7" i="22"/>
  <c r="AG6" i="22"/>
  <c r="AE6" i="22"/>
  <c r="AB6" i="22"/>
  <c r="AA6" i="22"/>
  <c r="AD6" i="22" s="1"/>
  <c r="Z6" i="22"/>
  <c r="AG5" i="22"/>
  <c r="AE5" i="22"/>
  <c r="AB5" i="22"/>
  <c r="AA5" i="22"/>
  <c r="AD5" i="22" s="1"/>
  <c r="Z5" i="22"/>
  <c r="AE4" i="22"/>
  <c r="AB4" i="22"/>
  <c r="AC4" i="22" s="1"/>
  <c r="AA4" i="22"/>
  <c r="AD4" i="22" s="1"/>
  <c r="Z4" i="22"/>
  <c r="Y14" i="21"/>
  <c r="X14" i="21"/>
  <c r="W14" i="21"/>
  <c r="V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AD14" i="21" s="1"/>
  <c r="AE13" i="21"/>
  <c r="AG13" i="21" s="1"/>
  <c r="AB13" i="21"/>
  <c r="AA13" i="21"/>
  <c r="AD13" i="21" s="1"/>
  <c r="Z13" i="21"/>
  <c r="AE12" i="21"/>
  <c r="AG12" i="21" s="1"/>
  <c r="AB12" i="21"/>
  <c r="AA12" i="21"/>
  <c r="AD12" i="21" s="1"/>
  <c r="Z12" i="21"/>
  <c r="AE11" i="21"/>
  <c r="AG11" i="21" s="1"/>
  <c r="AB11" i="21"/>
  <c r="AA11" i="21"/>
  <c r="AD11" i="21" s="1"/>
  <c r="Z11" i="21"/>
  <c r="AE10" i="21"/>
  <c r="AG10" i="21" s="1"/>
  <c r="AB10" i="21"/>
  <c r="AA10" i="21"/>
  <c r="AD10" i="21" s="1"/>
  <c r="Z10" i="21"/>
  <c r="AE9" i="21"/>
  <c r="AG9" i="21" s="1"/>
  <c r="AB9" i="21"/>
  <c r="AA9" i="21"/>
  <c r="AD9" i="21" s="1"/>
  <c r="Z9" i="21"/>
  <c r="AE8" i="21"/>
  <c r="AG8" i="21" s="1"/>
  <c r="AB8" i="21"/>
  <c r="AA8" i="21"/>
  <c r="AD8" i="21" s="1"/>
  <c r="Z8" i="21"/>
  <c r="AH7" i="21"/>
  <c r="AG7" i="21"/>
  <c r="AE7" i="21"/>
  <c r="AB7" i="21"/>
  <c r="AA7" i="21"/>
  <c r="AD7" i="21" s="1"/>
  <c r="Z7" i="21"/>
  <c r="AG6" i="21"/>
  <c r="AE6" i="21"/>
  <c r="AB6" i="21"/>
  <c r="AA6" i="21"/>
  <c r="AD6" i="21" s="1"/>
  <c r="Z6" i="21"/>
  <c r="AG5" i="21"/>
  <c r="AE5" i="21"/>
  <c r="AB5" i="21"/>
  <c r="AA5" i="21"/>
  <c r="AD5" i="21" s="1"/>
  <c r="Z5" i="21"/>
  <c r="AE4" i="21"/>
  <c r="AB4" i="21"/>
  <c r="AC4" i="21" s="1"/>
  <c r="AA4" i="21"/>
  <c r="AD4" i="21" s="1"/>
  <c r="Z4" i="21"/>
  <c r="Y14" i="20"/>
  <c r="X14" i="20"/>
  <c r="W14" i="20"/>
  <c r="V14" i="20"/>
  <c r="U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D14" i="20" s="1"/>
  <c r="AE13" i="20"/>
  <c r="AG13" i="20" s="1"/>
  <c r="AB13" i="20"/>
  <c r="AA13" i="20"/>
  <c r="AD13" i="20" s="1"/>
  <c r="Z13" i="20"/>
  <c r="AE12" i="20"/>
  <c r="AG12" i="20" s="1"/>
  <c r="AB12" i="20"/>
  <c r="AA12" i="20"/>
  <c r="AD12" i="20" s="1"/>
  <c r="Z12" i="20"/>
  <c r="AE11" i="20"/>
  <c r="AG11" i="20" s="1"/>
  <c r="AB11" i="20"/>
  <c r="AA11" i="20"/>
  <c r="AD11" i="20" s="1"/>
  <c r="Z11" i="20"/>
  <c r="AE10" i="20"/>
  <c r="AG10" i="20" s="1"/>
  <c r="AB10" i="20"/>
  <c r="AA10" i="20"/>
  <c r="AD10" i="20" s="1"/>
  <c r="Z10" i="20"/>
  <c r="AE9" i="20"/>
  <c r="AG9" i="20" s="1"/>
  <c r="AB9" i="20"/>
  <c r="AA9" i="20"/>
  <c r="AD9" i="20" s="1"/>
  <c r="Z9" i="20"/>
  <c r="AE8" i="20"/>
  <c r="AG8" i="20" s="1"/>
  <c r="AB8" i="20"/>
  <c r="AA8" i="20"/>
  <c r="AD8" i="20" s="1"/>
  <c r="Z8" i="20"/>
  <c r="AH7" i="20"/>
  <c r="AG7" i="20"/>
  <c r="AE7" i="20"/>
  <c r="AB7" i="20"/>
  <c r="AA7" i="20"/>
  <c r="AD7" i="20" s="1"/>
  <c r="Z7" i="20"/>
  <c r="AG6" i="20"/>
  <c r="AE6" i="20"/>
  <c r="AB6" i="20"/>
  <c r="AA6" i="20"/>
  <c r="AD6" i="20" s="1"/>
  <c r="Z6" i="20"/>
  <c r="AG5" i="20"/>
  <c r="AE5" i="20"/>
  <c r="AB5" i="20"/>
  <c r="AA5" i="20"/>
  <c r="AD5" i="20" s="1"/>
  <c r="Z5" i="20"/>
  <c r="AE4" i="20"/>
  <c r="AB4" i="20"/>
  <c r="AC4" i="20" s="1"/>
  <c r="AA4" i="20"/>
  <c r="AD4" i="20" s="1"/>
  <c r="Z4" i="20"/>
  <c r="Y14" i="19"/>
  <c r="X14" i="19"/>
  <c r="W14" i="19"/>
  <c r="V14" i="19"/>
  <c r="U14" i="19"/>
  <c r="T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AD14" i="19" s="1"/>
  <c r="AE13" i="19"/>
  <c r="AG13" i="19" s="1"/>
  <c r="AB13" i="19"/>
  <c r="AA13" i="19"/>
  <c r="AD13" i="19" s="1"/>
  <c r="Z13" i="19"/>
  <c r="AE12" i="19"/>
  <c r="AB12" i="19"/>
  <c r="AC12" i="19" s="1"/>
  <c r="AA12" i="19"/>
  <c r="AD12" i="19" s="1"/>
  <c r="Z12" i="19"/>
  <c r="AE11" i="19"/>
  <c r="AG11" i="19" s="1"/>
  <c r="AB11" i="19"/>
  <c r="AC11" i="19" s="1"/>
  <c r="AA11" i="19"/>
  <c r="AD11" i="19" s="1"/>
  <c r="Z11" i="19"/>
  <c r="AE10" i="19"/>
  <c r="AB10" i="19"/>
  <c r="AC10" i="19" s="1"/>
  <c r="AA10" i="19"/>
  <c r="AD10" i="19" s="1"/>
  <c r="Z10" i="19"/>
  <c r="AE9" i="19"/>
  <c r="AG9" i="19" s="1"/>
  <c r="AB9" i="19"/>
  <c r="AC9" i="19" s="1"/>
  <c r="AA9" i="19"/>
  <c r="AD9" i="19" s="1"/>
  <c r="Z9" i="19"/>
  <c r="AE8" i="19"/>
  <c r="AB8" i="19"/>
  <c r="AA8" i="19"/>
  <c r="AD8" i="19" s="1"/>
  <c r="Z8" i="19"/>
  <c r="AC8" i="19" s="1"/>
  <c r="AH7" i="19"/>
  <c r="AE7" i="19"/>
  <c r="AG7" i="19" s="1"/>
  <c r="AB7" i="19"/>
  <c r="AA7" i="19"/>
  <c r="AD7" i="19" s="1"/>
  <c r="Z7" i="19"/>
  <c r="AE6" i="19"/>
  <c r="AG6" i="19" s="1"/>
  <c r="AB6" i="19"/>
  <c r="AA6" i="19"/>
  <c r="AD6" i="19" s="1"/>
  <c r="Z6" i="19"/>
  <c r="AE5" i="19"/>
  <c r="AG5" i="19" s="1"/>
  <c r="AB5" i="19"/>
  <c r="AA5" i="19"/>
  <c r="AD5" i="19" s="1"/>
  <c r="Z5" i="19"/>
  <c r="AE4" i="19"/>
  <c r="AC4" i="19"/>
  <c r="AB4" i="19"/>
  <c r="AA4" i="19"/>
  <c r="AD4" i="19" s="1"/>
  <c r="Z4" i="19"/>
  <c r="Y14" i="18"/>
  <c r="X14" i="18"/>
  <c r="W14" i="18"/>
  <c r="V14" i="18"/>
  <c r="U14" i="18"/>
  <c r="T14" i="18"/>
  <c r="S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D14" i="18" s="1"/>
  <c r="AE13" i="18"/>
  <c r="AG13" i="18" s="1"/>
  <c r="AB13" i="18"/>
  <c r="AA13" i="18"/>
  <c r="AD13" i="18" s="1"/>
  <c r="Z13" i="18"/>
  <c r="AG12" i="18"/>
  <c r="AE12" i="18"/>
  <c r="AB12" i="18"/>
  <c r="AA12" i="18"/>
  <c r="AD12" i="18" s="1"/>
  <c r="Z12" i="18"/>
  <c r="AG11" i="18"/>
  <c r="AE11" i="18"/>
  <c r="AB11" i="18"/>
  <c r="AA11" i="18"/>
  <c r="AD11" i="18" s="1"/>
  <c r="Z11" i="18"/>
  <c r="AG10" i="18"/>
  <c r="AE10" i="18"/>
  <c r="AB10" i="18"/>
  <c r="AA10" i="18"/>
  <c r="AD10" i="18" s="1"/>
  <c r="Z10" i="18"/>
  <c r="AG9" i="18"/>
  <c r="AE9" i="18"/>
  <c r="AB9" i="18"/>
  <c r="AA9" i="18"/>
  <c r="AD9" i="18" s="1"/>
  <c r="Z9" i="18"/>
  <c r="AG8" i="18"/>
  <c r="AE8" i="18"/>
  <c r="AB8" i="18"/>
  <c r="AA8" i="18"/>
  <c r="AD8" i="18" s="1"/>
  <c r="Z8" i="18"/>
  <c r="AH7" i="18"/>
  <c r="AE7" i="18"/>
  <c r="AG7" i="18" s="1"/>
  <c r="AB7" i="18"/>
  <c r="AA7" i="18"/>
  <c r="AD7" i="18" s="1"/>
  <c r="Z7" i="18"/>
  <c r="AE6" i="18"/>
  <c r="AG6" i="18" s="1"/>
  <c r="AB6" i="18"/>
  <c r="AA6" i="18"/>
  <c r="AD6" i="18" s="1"/>
  <c r="Z6" i="18"/>
  <c r="AE5" i="18"/>
  <c r="AG5" i="18" s="1"/>
  <c r="AB5" i="18"/>
  <c r="AA5" i="18"/>
  <c r="AD5" i="18" s="1"/>
  <c r="Z5" i="18"/>
  <c r="AE4" i="18"/>
  <c r="AB4" i="18"/>
  <c r="AA4" i="18"/>
  <c r="AD4" i="18" s="1"/>
  <c r="Z4" i="18"/>
  <c r="AC4" i="18" s="1"/>
  <c r="Y14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D14" i="17" s="1"/>
  <c r="AE13" i="17"/>
  <c r="AG13" i="17" s="1"/>
  <c r="AB13" i="17"/>
  <c r="AA13" i="17"/>
  <c r="AD13" i="17" s="1"/>
  <c r="Z13" i="17"/>
  <c r="AG12" i="17"/>
  <c r="AE12" i="17"/>
  <c r="AB12" i="17"/>
  <c r="AA12" i="17"/>
  <c r="AD12" i="17" s="1"/>
  <c r="Z12" i="17"/>
  <c r="AG11" i="17"/>
  <c r="AE11" i="17"/>
  <c r="AB11" i="17"/>
  <c r="AA11" i="17"/>
  <c r="AD11" i="17" s="1"/>
  <c r="Z11" i="17"/>
  <c r="AG10" i="17"/>
  <c r="AE10" i="17"/>
  <c r="AB10" i="17"/>
  <c r="AA10" i="17"/>
  <c r="AD10" i="17" s="1"/>
  <c r="Z10" i="17"/>
  <c r="AG9" i="17"/>
  <c r="AE9" i="17"/>
  <c r="AB9" i="17"/>
  <c r="AA9" i="17"/>
  <c r="AD9" i="17" s="1"/>
  <c r="Z9" i="17"/>
  <c r="AG8" i="17"/>
  <c r="AE8" i="17"/>
  <c r="AB8" i="17"/>
  <c r="AA8" i="17"/>
  <c r="AD8" i="17" s="1"/>
  <c r="Z8" i="17"/>
  <c r="AH7" i="17"/>
  <c r="AE7" i="17"/>
  <c r="AG7" i="17" s="1"/>
  <c r="AB7" i="17"/>
  <c r="AA7" i="17"/>
  <c r="AD7" i="17" s="1"/>
  <c r="Z7" i="17"/>
  <c r="AE6" i="17"/>
  <c r="AG6" i="17" s="1"/>
  <c r="AB6" i="17"/>
  <c r="AA6" i="17"/>
  <c r="AD6" i="17" s="1"/>
  <c r="Z6" i="17"/>
  <c r="AE5" i="17"/>
  <c r="AG5" i="17" s="1"/>
  <c r="AB5" i="17"/>
  <c r="AA5" i="17"/>
  <c r="AD5" i="17" s="1"/>
  <c r="Z5" i="17"/>
  <c r="AE4" i="17"/>
  <c r="AC4" i="17"/>
  <c r="AB4" i="17"/>
  <c r="AA4" i="17"/>
  <c r="AD4" i="17" s="1"/>
  <c r="Z4" i="17"/>
  <c r="Y14" i="16"/>
  <c r="X14" i="16"/>
  <c r="W14" i="16"/>
  <c r="V14" i="16"/>
  <c r="U14" i="16"/>
  <c r="T14" i="16"/>
  <c r="S14" i="16"/>
  <c r="R14" i="16"/>
  <c r="Q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D14" i="16" s="1"/>
  <c r="AE13" i="16"/>
  <c r="AG13" i="16" s="1"/>
  <c r="AB13" i="16"/>
  <c r="AA13" i="16"/>
  <c r="AD13" i="16" s="1"/>
  <c r="Z13" i="16"/>
  <c r="AE12" i="16"/>
  <c r="AG12" i="16" s="1"/>
  <c r="AB12" i="16"/>
  <c r="AA12" i="16"/>
  <c r="AD12" i="16" s="1"/>
  <c r="Z12" i="16"/>
  <c r="AE11" i="16"/>
  <c r="AG11" i="16" s="1"/>
  <c r="AB11" i="16"/>
  <c r="AA11" i="16"/>
  <c r="AD11" i="16" s="1"/>
  <c r="Z11" i="16"/>
  <c r="AE10" i="16"/>
  <c r="AG10" i="16" s="1"/>
  <c r="AB10" i="16"/>
  <c r="AA10" i="16"/>
  <c r="AD10" i="16" s="1"/>
  <c r="Z10" i="16"/>
  <c r="AE9" i="16"/>
  <c r="AG9" i="16" s="1"/>
  <c r="AB9" i="16"/>
  <c r="AA9" i="16"/>
  <c r="AD9" i="16" s="1"/>
  <c r="Z9" i="16"/>
  <c r="AE8" i="16"/>
  <c r="AG8" i="16" s="1"/>
  <c r="AB8" i="16"/>
  <c r="AA8" i="16"/>
  <c r="AD8" i="16" s="1"/>
  <c r="Z8" i="16"/>
  <c r="AH7" i="16"/>
  <c r="AG7" i="16"/>
  <c r="AE7" i="16"/>
  <c r="AB7" i="16"/>
  <c r="AA7" i="16"/>
  <c r="AD7" i="16" s="1"/>
  <c r="Z7" i="16"/>
  <c r="AG6" i="16"/>
  <c r="AE6" i="16"/>
  <c r="AB6" i="16"/>
  <c r="AA6" i="16"/>
  <c r="AD6" i="16" s="1"/>
  <c r="Z6" i="16"/>
  <c r="AG5" i="16"/>
  <c r="AE5" i="16"/>
  <c r="AB5" i="16"/>
  <c r="AA5" i="16"/>
  <c r="AD5" i="16" s="1"/>
  <c r="Z5" i="16"/>
  <c r="AE4" i="16"/>
  <c r="AB4" i="16"/>
  <c r="AC4" i="16" s="1"/>
  <c r="AA4" i="16"/>
  <c r="AD4" i="16" s="1"/>
  <c r="Z4" i="16"/>
  <c r="Y14" i="15"/>
  <c r="X14" i="15"/>
  <c r="W14" i="15"/>
  <c r="V14" i="15"/>
  <c r="U14" i="15"/>
  <c r="T14" i="15"/>
  <c r="S14" i="15"/>
  <c r="R14" i="15"/>
  <c r="Q14" i="15"/>
  <c r="P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AD14" i="15" s="1"/>
  <c r="AE13" i="15"/>
  <c r="AG13" i="15" s="1"/>
  <c r="AB13" i="15"/>
  <c r="AA13" i="15"/>
  <c r="AD13" i="15" s="1"/>
  <c r="Z13" i="15"/>
  <c r="AE12" i="15"/>
  <c r="AG12" i="15" s="1"/>
  <c r="AB12" i="15"/>
  <c r="AA12" i="15"/>
  <c r="AD12" i="15" s="1"/>
  <c r="Z12" i="15"/>
  <c r="AE11" i="15"/>
  <c r="AG11" i="15" s="1"/>
  <c r="AB11" i="15"/>
  <c r="AA11" i="15"/>
  <c r="AD11" i="15" s="1"/>
  <c r="Z11" i="15"/>
  <c r="AE10" i="15"/>
  <c r="AG10" i="15" s="1"/>
  <c r="AB10" i="15"/>
  <c r="AA10" i="15"/>
  <c r="AD10" i="15" s="1"/>
  <c r="Z10" i="15"/>
  <c r="AE9" i="15"/>
  <c r="AG9" i="15" s="1"/>
  <c r="AB9" i="15"/>
  <c r="AA9" i="15"/>
  <c r="AD9" i="15" s="1"/>
  <c r="Z9" i="15"/>
  <c r="AE8" i="15"/>
  <c r="AG8" i="15" s="1"/>
  <c r="AB8" i="15"/>
  <c r="AA8" i="15"/>
  <c r="AD8" i="15" s="1"/>
  <c r="Z8" i="15"/>
  <c r="AH7" i="15"/>
  <c r="AG7" i="15"/>
  <c r="AE7" i="15"/>
  <c r="AB7" i="15"/>
  <c r="AA7" i="15"/>
  <c r="AD7" i="15" s="1"/>
  <c r="Z7" i="15"/>
  <c r="AG6" i="15"/>
  <c r="AE6" i="15"/>
  <c r="AB6" i="15"/>
  <c r="AA6" i="15"/>
  <c r="AD6" i="15" s="1"/>
  <c r="Z6" i="15"/>
  <c r="AG5" i="15"/>
  <c r="AE5" i="15"/>
  <c r="AB5" i="15"/>
  <c r="AA5" i="15"/>
  <c r="AD5" i="15" s="1"/>
  <c r="Z5" i="15"/>
  <c r="AE4" i="15"/>
  <c r="AB4" i="15"/>
  <c r="AC4" i="15" s="1"/>
  <c r="AA4" i="15"/>
  <c r="AD4" i="15" s="1"/>
  <c r="Z4" i="15"/>
  <c r="Y14" i="14"/>
  <c r="X14" i="14"/>
  <c r="W14" i="14"/>
  <c r="V14" i="14"/>
  <c r="U14" i="14"/>
  <c r="T14" i="14"/>
  <c r="S14" i="14"/>
  <c r="R14" i="14"/>
  <c r="Q14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C14" i="14"/>
  <c r="AD14" i="14" s="1"/>
  <c r="AE13" i="14"/>
  <c r="AG13" i="14" s="1"/>
  <c r="AB13" i="14"/>
  <c r="AA13" i="14"/>
  <c r="AD13" i="14" s="1"/>
  <c r="Z13" i="14"/>
  <c r="AE12" i="14"/>
  <c r="AG12" i="14" s="1"/>
  <c r="AB12" i="14"/>
  <c r="AA12" i="14"/>
  <c r="AD12" i="14" s="1"/>
  <c r="Z12" i="14"/>
  <c r="AE11" i="14"/>
  <c r="AG11" i="14" s="1"/>
  <c r="AB11" i="14"/>
  <c r="AA11" i="14"/>
  <c r="AD11" i="14" s="1"/>
  <c r="Z11" i="14"/>
  <c r="AE10" i="14"/>
  <c r="AG10" i="14" s="1"/>
  <c r="AB10" i="14"/>
  <c r="AA10" i="14"/>
  <c r="AD10" i="14" s="1"/>
  <c r="Z10" i="14"/>
  <c r="AE9" i="14"/>
  <c r="AG9" i="14" s="1"/>
  <c r="AB9" i="14"/>
  <c r="AA9" i="14"/>
  <c r="AD9" i="14" s="1"/>
  <c r="Z9" i="14"/>
  <c r="AE8" i="14"/>
  <c r="AG8" i="14" s="1"/>
  <c r="AB8" i="14"/>
  <c r="AA8" i="14"/>
  <c r="AD8" i="14" s="1"/>
  <c r="Z8" i="14"/>
  <c r="AH7" i="14"/>
  <c r="AG7" i="14"/>
  <c r="AE7" i="14"/>
  <c r="AB7" i="14"/>
  <c r="AA7" i="14"/>
  <c r="AD7" i="14" s="1"/>
  <c r="Z7" i="14"/>
  <c r="AG6" i="14"/>
  <c r="AE6" i="14"/>
  <c r="AB6" i="14"/>
  <c r="AA6" i="14"/>
  <c r="AD6" i="14" s="1"/>
  <c r="Z6" i="14"/>
  <c r="AG5" i="14"/>
  <c r="AE5" i="14"/>
  <c r="AB5" i="14"/>
  <c r="AA5" i="14"/>
  <c r="AD5" i="14" s="1"/>
  <c r="Z5" i="14"/>
  <c r="AE4" i="14"/>
  <c r="AB4" i="14"/>
  <c r="AC4" i="14" s="1"/>
  <c r="AA4" i="14"/>
  <c r="AD4" i="14" s="1"/>
  <c r="Z4" i="14"/>
  <c r="Y14" i="13"/>
  <c r="X14" i="13"/>
  <c r="W14" i="13"/>
  <c r="V14" i="13"/>
  <c r="U14" i="13"/>
  <c r="T14" i="13"/>
  <c r="S14" i="13"/>
  <c r="R14" i="13"/>
  <c r="Q14" i="13"/>
  <c r="P14" i="13"/>
  <c r="O14" i="13"/>
  <c r="N14" i="13"/>
  <c r="L14" i="13"/>
  <c r="K14" i="13"/>
  <c r="J14" i="13"/>
  <c r="I14" i="13"/>
  <c r="H14" i="13"/>
  <c r="G14" i="13"/>
  <c r="F14" i="13"/>
  <c r="E14" i="13"/>
  <c r="D14" i="13"/>
  <c r="C14" i="13"/>
  <c r="AD14" i="13" s="1"/>
  <c r="AE13" i="13"/>
  <c r="AG13" i="13" s="1"/>
  <c r="AB13" i="13"/>
  <c r="AA13" i="13"/>
  <c r="AD13" i="13" s="1"/>
  <c r="Z13" i="13"/>
  <c r="AE12" i="13"/>
  <c r="AG12" i="13" s="1"/>
  <c r="AB12" i="13"/>
  <c r="AA12" i="13"/>
  <c r="AD12" i="13" s="1"/>
  <c r="Z12" i="13"/>
  <c r="AE11" i="13"/>
  <c r="AG11" i="13" s="1"/>
  <c r="AB11" i="13"/>
  <c r="AA11" i="13"/>
  <c r="AD11" i="13" s="1"/>
  <c r="Z11" i="13"/>
  <c r="AE10" i="13"/>
  <c r="AG10" i="13" s="1"/>
  <c r="AB10" i="13"/>
  <c r="AA10" i="13"/>
  <c r="AD10" i="13" s="1"/>
  <c r="Z10" i="13"/>
  <c r="AE9" i="13"/>
  <c r="AG9" i="13" s="1"/>
  <c r="AB9" i="13"/>
  <c r="AA9" i="13"/>
  <c r="AD9" i="13" s="1"/>
  <c r="Z9" i="13"/>
  <c r="AE8" i="13"/>
  <c r="AG8" i="13" s="1"/>
  <c r="AB8" i="13"/>
  <c r="AA8" i="13"/>
  <c r="AD8" i="13" s="1"/>
  <c r="Z8" i="13"/>
  <c r="AH7" i="13"/>
  <c r="AG7" i="13"/>
  <c r="AE7" i="13"/>
  <c r="AB7" i="13"/>
  <c r="AA7" i="13"/>
  <c r="AD7" i="13" s="1"/>
  <c r="Z7" i="13"/>
  <c r="AG6" i="13"/>
  <c r="AE6" i="13"/>
  <c r="AB6" i="13"/>
  <c r="AA6" i="13"/>
  <c r="AD6" i="13" s="1"/>
  <c r="Z6" i="13"/>
  <c r="AG5" i="13"/>
  <c r="AE5" i="13"/>
  <c r="AB5" i="13"/>
  <c r="AA5" i="13"/>
  <c r="AD5" i="13" s="1"/>
  <c r="Z5" i="13"/>
  <c r="AE4" i="13"/>
  <c r="AB4" i="13"/>
  <c r="AC4" i="13" s="1"/>
  <c r="AA4" i="13"/>
  <c r="AD4" i="13" s="1"/>
  <c r="Z4" i="13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K14" i="12"/>
  <c r="J14" i="12"/>
  <c r="I14" i="12"/>
  <c r="H14" i="12"/>
  <c r="G14" i="12"/>
  <c r="F14" i="12"/>
  <c r="E14" i="12"/>
  <c r="D14" i="12"/>
  <c r="C14" i="12"/>
  <c r="AD14" i="12" s="1"/>
  <c r="AE13" i="12"/>
  <c r="AG13" i="12" s="1"/>
  <c r="AB13" i="12"/>
  <c r="AA13" i="12"/>
  <c r="AD13" i="12" s="1"/>
  <c r="Z13" i="12"/>
  <c r="AE12" i="12"/>
  <c r="AG12" i="12" s="1"/>
  <c r="AB12" i="12"/>
  <c r="AA12" i="12"/>
  <c r="AD12" i="12" s="1"/>
  <c r="Z12" i="12"/>
  <c r="AE11" i="12"/>
  <c r="AG11" i="12" s="1"/>
  <c r="AB11" i="12"/>
  <c r="AA11" i="12"/>
  <c r="AD11" i="12" s="1"/>
  <c r="Z11" i="12"/>
  <c r="AE10" i="12"/>
  <c r="AG10" i="12" s="1"/>
  <c r="AB10" i="12"/>
  <c r="AA10" i="12"/>
  <c r="AD10" i="12" s="1"/>
  <c r="Z10" i="12"/>
  <c r="AE9" i="12"/>
  <c r="AG9" i="12" s="1"/>
  <c r="AB9" i="12"/>
  <c r="AA9" i="12"/>
  <c r="AD9" i="12" s="1"/>
  <c r="Z9" i="12"/>
  <c r="AE8" i="12"/>
  <c r="AG8" i="12" s="1"/>
  <c r="AB8" i="12"/>
  <c r="AA8" i="12"/>
  <c r="AD8" i="12" s="1"/>
  <c r="Z8" i="12"/>
  <c r="AH7" i="12"/>
  <c r="AG7" i="12"/>
  <c r="AE7" i="12"/>
  <c r="AB7" i="12"/>
  <c r="AA7" i="12"/>
  <c r="AD7" i="12" s="1"/>
  <c r="Z7" i="12"/>
  <c r="AG6" i="12"/>
  <c r="AE6" i="12"/>
  <c r="AB6" i="12"/>
  <c r="AA6" i="12"/>
  <c r="AD6" i="12" s="1"/>
  <c r="Z6" i="12"/>
  <c r="AG5" i="12"/>
  <c r="AE5" i="12"/>
  <c r="AB5" i="12"/>
  <c r="AA5" i="12"/>
  <c r="AD5" i="12" s="1"/>
  <c r="Z5" i="12"/>
  <c r="AE4" i="12"/>
  <c r="AB4" i="12"/>
  <c r="AC4" i="12" s="1"/>
  <c r="AA4" i="12"/>
  <c r="AD4" i="12" s="1"/>
  <c r="Z4" i="12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J14" i="11"/>
  <c r="I14" i="11"/>
  <c r="H14" i="11"/>
  <c r="G14" i="11"/>
  <c r="F14" i="11"/>
  <c r="E14" i="11"/>
  <c r="D14" i="11"/>
  <c r="C14" i="11"/>
  <c r="AD14" i="11" s="1"/>
  <c r="AE13" i="11"/>
  <c r="AG13" i="11" s="1"/>
  <c r="AB13" i="11"/>
  <c r="AA13" i="11"/>
  <c r="AD13" i="11" s="1"/>
  <c r="Z13" i="11"/>
  <c r="AE12" i="11"/>
  <c r="AG12" i="11" s="1"/>
  <c r="AB12" i="11"/>
  <c r="AA12" i="11"/>
  <c r="AD12" i="11" s="1"/>
  <c r="Z12" i="11"/>
  <c r="AE11" i="11"/>
  <c r="AG11" i="11" s="1"/>
  <c r="AB11" i="11"/>
  <c r="AC11" i="11" s="1"/>
  <c r="AA11" i="11"/>
  <c r="AD11" i="11" s="1"/>
  <c r="Z11" i="11"/>
  <c r="AE10" i="11"/>
  <c r="AG10" i="11" s="1"/>
  <c r="AB10" i="11"/>
  <c r="AA10" i="11"/>
  <c r="AD10" i="11" s="1"/>
  <c r="Z10" i="11"/>
  <c r="AE9" i="11"/>
  <c r="AG9" i="11" s="1"/>
  <c r="AB9" i="11"/>
  <c r="AC9" i="11" s="1"/>
  <c r="AA9" i="11"/>
  <c r="AD9" i="11" s="1"/>
  <c r="Z9" i="11"/>
  <c r="AE8" i="11"/>
  <c r="AG8" i="11" s="1"/>
  <c r="AB8" i="11"/>
  <c r="AC8" i="11" s="1"/>
  <c r="AA8" i="11"/>
  <c r="AD8" i="11" s="1"/>
  <c r="Z8" i="11"/>
  <c r="AH7" i="11"/>
  <c r="AG7" i="11"/>
  <c r="AE7" i="11"/>
  <c r="AB7" i="11"/>
  <c r="AA7" i="11"/>
  <c r="AD7" i="11" s="1"/>
  <c r="Z7" i="11"/>
  <c r="AG6" i="11"/>
  <c r="AE6" i="11"/>
  <c r="AB6" i="11"/>
  <c r="AA6" i="11"/>
  <c r="AD6" i="11" s="1"/>
  <c r="Z6" i="11"/>
  <c r="AG5" i="11"/>
  <c r="AE5" i="11"/>
  <c r="AB5" i="11"/>
  <c r="AA5" i="11"/>
  <c r="AD5" i="11" s="1"/>
  <c r="Z5" i="11"/>
  <c r="AE4" i="11"/>
  <c r="AB4" i="11"/>
  <c r="AC4" i="11" s="1"/>
  <c r="AA4" i="11"/>
  <c r="AD4" i="11" s="1"/>
  <c r="Z4" i="11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I14" i="10"/>
  <c r="H14" i="10"/>
  <c r="G14" i="10"/>
  <c r="F14" i="10"/>
  <c r="E14" i="10"/>
  <c r="D14" i="10"/>
  <c r="C14" i="10"/>
  <c r="AD14" i="10" s="1"/>
  <c r="AE13" i="10"/>
  <c r="AG13" i="10" s="1"/>
  <c r="AB13" i="10"/>
  <c r="AA13" i="10"/>
  <c r="AD13" i="10" s="1"/>
  <c r="Z13" i="10"/>
  <c r="AG12" i="10"/>
  <c r="AE12" i="10"/>
  <c r="AB12" i="10"/>
  <c r="AA12" i="10"/>
  <c r="AD12" i="10" s="1"/>
  <c r="Z12" i="10"/>
  <c r="AG11" i="10"/>
  <c r="AE11" i="10"/>
  <c r="AB11" i="10"/>
  <c r="AA11" i="10"/>
  <c r="AD11" i="10" s="1"/>
  <c r="Z11" i="10"/>
  <c r="AG10" i="10"/>
  <c r="AE10" i="10"/>
  <c r="AB10" i="10"/>
  <c r="AA10" i="10"/>
  <c r="AD10" i="10" s="1"/>
  <c r="Z10" i="10"/>
  <c r="AG9" i="10"/>
  <c r="AE9" i="10"/>
  <c r="AB9" i="10"/>
  <c r="AA9" i="10"/>
  <c r="AD9" i="10" s="1"/>
  <c r="Z9" i="10"/>
  <c r="AE8" i="10"/>
  <c r="AG8" i="10" s="1"/>
  <c r="AB8" i="10"/>
  <c r="AA8" i="10"/>
  <c r="AD8" i="10" s="1"/>
  <c r="Z8" i="10"/>
  <c r="AH7" i="10"/>
  <c r="AG7" i="10"/>
  <c r="AE7" i="10"/>
  <c r="AB7" i="10"/>
  <c r="AA7" i="10"/>
  <c r="AD7" i="10" s="1"/>
  <c r="Z7" i="10"/>
  <c r="AG6" i="10"/>
  <c r="AE6" i="10"/>
  <c r="AB6" i="10"/>
  <c r="AA6" i="10"/>
  <c r="AD6" i="10" s="1"/>
  <c r="Z6" i="10"/>
  <c r="AG5" i="10"/>
  <c r="AE5" i="10"/>
  <c r="AB5" i="10"/>
  <c r="AA5" i="10"/>
  <c r="AD5" i="10" s="1"/>
  <c r="Z5" i="10"/>
  <c r="AE4" i="10"/>
  <c r="AB4" i="10"/>
  <c r="AC4" i="10" s="1"/>
  <c r="AA4" i="10"/>
  <c r="AD4" i="10" s="1"/>
  <c r="Z4" i="10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AD14" i="9" s="1"/>
  <c r="AE13" i="9"/>
  <c r="AG13" i="9" s="1"/>
  <c r="AB13" i="9"/>
  <c r="AA13" i="9"/>
  <c r="AD13" i="9" s="1"/>
  <c r="Z13" i="9"/>
  <c r="AE12" i="9"/>
  <c r="AG12" i="9" s="1"/>
  <c r="AB12" i="9"/>
  <c r="AA12" i="9"/>
  <c r="AD12" i="9" s="1"/>
  <c r="Z12" i="9"/>
  <c r="AE11" i="9"/>
  <c r="AG11" i="9" s="1"/>
  <c r="AB11" i="9"/>
  <c r="AA11" i="9"/>
  <c r="AD11" i="9" s="1"/>
  <c r="Z11" i="9"/>
  <c r="AE10" i="9"/>
  <c r="AG10" i="9" s="1"/>
  <c r="AB10" i="9"/>
  <c r="AA10" i="9"/>
  <c r="AD10" i="9" s="1"/>
  <c r="Z10" i="9"/>
  <c r="AE9" i="9"/>
  <c r="AG9" i="9" s="1"/>
  <c r="AB9" i="9"/>
  <c r="AA9" i="9"/>
  <c r="AD9" i="9" s="1"/>
  <c r="Z9" i="9"/>
  <c r="AE8" i="9"/>
  <c r="AG8" i="9" s="1"/>
  <c r="AB8" i="9"/>
  <c r="AA8" i="9"/>
  <c r="AD8" i="9" s="1"/>
  <c r="Z8" i="9"/>
  <c r="AH7" i="9"/>
  <c r="AG7" i="9"/>
  <c r="AE7" i="9"/>
  <c r="AB7" i="9"/>
  <c r="AA7" i="9"/>
  <c r="AD7" i="9" s="1"/>
  <c r="Z7" i="9"/>
  <c r="AG6" i="9"/>
  <c r="AE6" i="9"/>
  <c r="AB6" i="9"/>
  <c r="AA6" i="9"/>
  <c r="AD6" i="9" s="1"/>
  <c r="Z6" i="9"/>
  <c r="AG5" i="9"/>
  <c r="AE5" i="9"/>
  <c r="AB5" i="9"/>
  <c r="AA5" i="9"/>
  <c r="AD5" i="9" s="1"/>
  <c r="Z5" i="9"/>
  <c r="AE4" i="9"/>
  <c r="AB4" i="9"/>
  <c r="AC4" i="9" s="1"/>
  <c r="AA4" i="9"/>
  <c r="AD4" i="9" s="1"/>
  <c r="Z4" i="9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G14" i="8"/>
  <c r="F14" i="8"/>
  <c r="E14" i="8"/>
  <c r="D14" i="8"/>
  <c r="AD14" i="8" s="1"/>
  <c r="C14" i="8"/>
  <c r="AE13" i="8"/>
  <c r="AG13" i="8" s="1"/>
  <c r="AB13" i="8"/>
  <c r="AA13" i="8"/>
  <c r="AD13" i="8" s="1"/>
  <c r="Z13" i="8"/>
  <c r="AC13" i="8" s="1"/>
  <c r="AE12" i="8"/>
  <c r="AG12" i="8" s="1"/>
  <c r="AB12" i="8"/>
  <c r="AC12" i="8" s="1"/>
  <c r="AA12" i="8"/>
  <c r="AD12" i="8" s="1"/>
  <c r="Z12" i="8"/>
  <c r="AE11" i="8"/>
  <c r="AG11" i="8" s="1"/>
  <c r="AC11" i="8"/>
  <c r="AB11" i="8"/>
  <c r="AA11" i="8"/>
  <c r="AD11" i="8" s="1"/>
  <c r="Z11" i="8"/>
  <c r="AE10" i="8"/>
  <c r="AB10" i="8"/>
  <c r="AC10" i="8" s="1"/>
  <c r="AA10" i="8"/>
  <c r="AD10" i="8" s="1"/>
  <c r="Z10" i="8"/>
  <c r="AE9" i="8"/>
  <c r="AG9" i="8" s="1"/>
  <c r="AC9" i="8"/>
  <c r="AB9" i="8"/>
  <c r="AA9" i="8"/>
  <c r="AD9" i="8" s="1"/>
  <c r="Z9" i="8"/>
  <c r="AE8" i="8"/>
  <c r="AG8" i="8" s="1"/>
  <c r="AB8" i="8"/>
  <c r="AC8" i="8" s="1"/>
  <c r="AA8" i="8"/>
  <c r="AD8" i="8" s="1"/>
  <c r="Z8" i="8"/>
  <c r="AH7" i="8"/>
  <c r="AG7" i="8"/>
  <c r="AE7" i="8"/>
  <c r="AB7" i="8"/>
  <c r="AA7" i="8"/>
  <c r="AD7" i="8" s="1"/>
  <c r="Z7" i="8"/>
  <c r="AG6" i="8"/>
  <c r="AE6" i="8"/>
  <c r="AB6" i="8"/>
  <c r="AA6" i="8"/>
  <c r="AD6" i="8" s="1"/>
  <c r="Z6" i="8"/>
  <c r="AG5" i="8"/>
  <c r="AE5" i="8"/>
  <c r="AB5" i="8"/>
  <c r="AA5" i="8"/>
  <c r="AD5" i="8" s="1"/>
  <c r="Z5" i="8"/>
  <c r="AE4" i="8"/>
  <c r="AB4" i="8"/>
  <c r="AC4" i="8" s="1"/>
  <c r="AA4" i="8"/>
  <c r="AD4" i="8" s="1"/>
  <c r="Z4" i="8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F14" i="7"/>
  <c r="E14" i="7"/>
  <c r="D14" i="7"/>
  <c r="C14" i="7"/>
  <c r="AD14" i="7" s="1"/>
  <c r="AE13" i="7"/>
  <c r="AG13" i="7" s="1"/>
  <c r="AB13" i="7"/>
  <c r="AA13" i="7"/>
  <c r="AD13" i="7" s="1"/>
  <c r="Z13" i="7"/>
  <c r="AE12" i="7"/>
  <c r="AG12" i="7" s="1"/>
  <c r="AB12" i="7"/>
  <c r="AA12" i="7"/>
  <c r="AD12" i="7" s="1"/>
  <c r="Z12" i="7"/>
  <c r="AE11" i="7"/>
  <c r="AG11" i="7" s="1"/>
  <c r="AB11" i="7"/>
  <c r="AA11" i="7"/>
  <c r="AD11" i="7" s="1"/>
  <c r="Z11" i="7"/>
  <c r="AE10" i="7"/>
  <c r="AG10" i="7" s="1"/>
  <c r="AB10" i="7"/>
  <c r="AA10" i="7"/>
  <c r="AD10" i="7" s="1"/>
  <c r="Z10" i="7"/>
  <c r="AE9" i="7"/>
  <c r="AG9" i="7" s="1"/>
  <c r="AB9" i="7"/>
  <c r="AA9" i="7"/>
  <c r="AD9" i="7" s="1"/>
  <c r="Z9" i="7"/>
  <c r="AE8" i="7"/>
  <c r="AG8" i="7" s="1"/>
  <c r="AB8" i="7"/>
  <c r="AA8" i="7"/>
  <c r="AD8" i="7" s="1"/>
  <c r="Z8" i="7"/>
  <c r="AH7" i="7"/>
  <c r="AG7" i="7"/>
  <c r="AE7" i="7"/>
  <c r="AB7" i="7"/>
  <c r="AA7" i="7"/>
  <c r="AD7" i="7" s="1"/>
  <c r="Z7" i="7"/>
  <c r="AG6" i="7"/>
  <c r="AE6" i="7"/>
  <c r="AB6" i="7"/>
  <c r="AA6" i="7"/>
  <c r="AD6" i="7" s="1"/>
  <c r="Z6" i="7"/>
  <c r="AG5" i="7"/>
  <c r="AE5" i="7"/>
  <c r="AB5" i="7"/>
  <c r="AA5" i="7"/>
  <c r="AD5" i="7" s="1"/>
  <c r="Z5" i="7"/>
  <c r="AE4" i="7"/>
  <c r="AB4" i="7"/>
  <c r="AC4" i="7" s="1"/>
  <c r="AA4" i="7"/>
  <c r="AD4" i="7" s="1"/>
  <c r="Z4" i="7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E14" i="6"/>
  <c r="D14" i="6"/>
  <c r="C14" i="6"/>
  <c r="AD14" i="6" s="1"/>
  <c r="AE13" i="6"/>
  <c r="AG13" i="6" s="1"/>
  <c r="AB13" i="6"/>
  <c r="AA13" i="6"/>
  <c r="AD13" i="6" s="1"/>
  <c r="Z13" i="6"/>
  <c r="AE12" i="6"/>
  <c r="AG12" i="6" s="1"/>
  <c r="AB12" i="6"/>
  <c r="AA12" i="6"/>
  <c r="AD12" i="6" s="1"/>
  <c r="Z12" i="6"/>
  <c r="AE11" i="6"/>
  <c r="AG11" i="6" s="1"/>
  <c r="AB11" i="6"/>
  <c r="AA11" i="6"/>
  <c r="AD11" i="6" s="1"/>
  <c r="Z11" i="6"/>
  <c r="AE10" i="6"/>
  <c r="AG10" i="6" s="1"/>
  <c r="AB10" i="6"/>
  <c r="AA10" i="6"/>
  <c r="AD10" i="6" s="1"/>
  <c r="Z10" i="6"/>
  <c r="AE9" i="6"/>
  <c r="AG9" i="6" s="1"/>
  <c r="AB9" i="6"/>
  <c r="AA9" i="6"/>
  <c r="AD9" i="6" s="1"/>
  <c r="Z9" i="6"/>
  <c r="AE8" i="6"/>
  <c r="AG8" i="6" s="1"/>
  <c r="AB8" i="6"/>
  <c r="AA8" i="6"/>
  <c r="AD8" i="6" s="1"/>
  <c r="Z8" i="6"/>
  <c r="AH7" i="6"/>
  <c r="AG7" i="6"/>
  <c r="AE7" i="6"/>
  <c r="AB7" i="6"/>
  <c r="AA7" i="6"/>
  <c r="AD7" i="6" s="1"/>
  <c r="Z7" i="6"/>
  <c r="AG6" i="6"/>
  <c r="AE6" i="6"/>
  <c r="AB6" i="6"/>
  <c r="AA6" i="6"/>
  <c r="AD6" i="6" s="1"/>
  <c r="Z6" i="6"/>
  <c r="AG5" i="6"/>
  <c r="AE5" i="6"/>
  <c r="AB5" i="6"/>
  <c r="AA5" i="6"/>
  <c r="AD5" i="6" s="1"/>
  <c r="Z5" i="6"/>
  <c r="AE4" i="6"/>
  <c r="AB4" i="6"/>
  <c r="AC4" i="6" s="1"/>
  <c r="AA4" i="6"/>
  <c r="AD4" i="6" s="1"/>
  <c r="Z4" i="6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D14" i="5"/>
  <c r="C14" i="5"/>
  <c r="AD14" i="5" s="1"/>
  <c r="AE13" i="5"/>
  <c r="AG13" i="5" s="1"/>
  <c r="AB13" i="5"/>
  <c r="AA13" i="5"/>
  <c r="AD13" i="5" s="1"/>
  <c r="Z13" i="5"/>
  <c r="AE12" i="5"/>
  <c r="AG12" i="5" s="1"/>
  <c r="AB12" i="5"/>
  <c r="AA12" i="5"/>
  <c r="AD12" i="5" s="1"/>
  <c r="Z12" i="5"/>
  <c r="AE11" i="5"/>
  <c r="AG11" i="5" s="1"/>
  <c r="AB11" i="5"/>
  <c r="AA11" i="5"/>
  <c r="AD11" i="5" s="1"/>
  <c r="Z11" i="5"/>
  <c r="AE10" i="5"/>
  <c r="AG10" i="5" s="1"/>
  <c r="AB10" i="5"/>
  <c r="AA10" i="5"/>
  <c r="AD10" i="5" s="1"/>
  <c r="Z10" i="5"/>
  <c r="AE9" i="5"/>
  <c r="AG9" i="5" s="1"/>
  <c r="AB9" i="5"/>
  <c r="AA9" i="5"/>
  <c r="AD9" i="5" s="1"/>
  <c r="Z9" i="5"/>
  <c r="AE8" i="5"/>
  <c r="AG8" i="5" s="1"/>
  <c r="AB8" i="5"/>
  <c r="AA8" i="5"/>
  <c r="AD8" i="5" s="1"/>
  <c r="Z8" i="5"/>
  <c r="AH7" i="5"/>
  <c r="AG7" i="5"/>
  <c r="AE7" i="5"/>
  <c r="AB7" i="5"/>
  <c r="AA7" i="5"/>
  <c r="AD7" i="5" s="1"/>
  <c r="Z7" i="5"/>
  <c r="AG6" i="5"/>
  <c r="AE6" i="5"/>
  <c r="AB6" i="5"/>
  <c r="AA6" i="5"/>
  <c r="AD6" i="5" s="1"/>
  <c r="Z6" i="5"/>
  <c r="AG5" i="5"/>
  <c r="AE5" i="5"/>
  <c r="AB5" i="5"/>
  <c r="AA5" i="5"/>
  <c r="AD5" i="5" s="1"/>
  <c r="Z5" i="5"/>
  <c r="AE4" i="5"/>
  <c r="AB4" i="5"/>
  <c r="AC4" i="5" s="1"/>
  <c r="AA4" i="5"/>
  <c r="AD4" i="5" s="1"/>
  <c r="Z4" i="5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C14" i="4"/>
  <c r="AD14" i="4" s="1"/>
  <c r="AE13" i="4"/>
  <c r="AG13" i="4" s="1"/>
  <c r="AB13" i="4"/>
  <c r="AA13" i="4"/>
  <c r="AD13" i="4" s="1"/>
  <c r="Z13" i="4"/>
  <c r="AE12" i="4"/>
  <c r="AG12" i="4" s="1"/>
  <c r="AB12" i="4"/>
  <c r="AA12" i="4"/>
  <c r="AD12" i="4" s="1"/>
  <c r="Z12" i="4"/>
  <c r="AE11" i="4"/>
  <c r="AG11" i="4" s="1"/>
  <c r="AB11" i="4"/>
  <c r="AA11" i="4"/>
  <c r="AD11" i="4" s="1"/>
  <c r="Z11" i="4"/>
  <c r="AE10" i="4"/>
  <c r="AG10" i="4" s="1"/>
  <c r="AB10" i="4"/>
  <c r="AA10" i="4"/>
  <c r="AD10" i="4" s="1"/>
  <c r="Z10" i="4"/>
  <c r="AE9" i="4"/>
  <c r="AG9" i="4" s="1"/>
  <c r="AB9" i="4"/>
  <c r="AA9" i="4"/>
  <c r="AD9" i="4" s="1"/>
  <c r="Z9" i="4"/>
  <c r="AE8" i="4"/>
  <c r="AG8" i="4" s="1"/>
  <c r="AB8" i="4"/>
  <c r="AA8" i="4"/>
  <c r="AD8" i="4" s="1"/>
  <c r="Z8" i="4"/>
  <c r="AH7" i="4"/>
  <c r="AE7" i="4"/>
  <c r="AB7" i="4"/>
  <c r="AA7" i="4"/>
  <c r="AD7" i="4" s="1"/>
  <c r="Z7" i="4"/>
  <c r="AG6" i="4"/>
  <c r="AE6" i="4"/>
  <c r="AB6" i="4"/>
  <c r="AA6" i="4"/>
  <c r="AD6" i="4" s="1"/>
  <c r="Z6" i="4"/>
  <c r="AG5" i="4"/>
  <c r="AE5" i="4"/>
  <c r="AB5" i="4"/>
  <c r="AA5" i="4"/>
  <c r="AD5" i="4" s="1"/>
  <c r="Z5" i="4"/>
  <c r="AE4" i="4"/>
  <c r="AB4" i="4"/>
  <c r="AC4" i="4" s="1"/>
  <c r="AA4" i="4"/>
  <c r="AD4" i="4" s="1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D14" i="3"/>
  <c r="AG13" i="3"/>
  <c r="AB13" i="3"/>
  <c r="AA13" i="3"/>
  <c r="AD13" i="3" s="1"/>
  <c r="Z13" i="3"/>
  <c r="AG12" i="3"/>
  <c r="AB12" i="3"/>
  <c r="AA12" i="3"/>
  <c r="AD12" i="3" s="1"/>
  <c r="Z12" i="3"/>
  <c r="AG11" i="3"/>
  <c r="AB11" i="3"/>
  <c r="AA11" i="3"/>
  <c r="AD11" i="3" s="1"/>
  <c r="Z11" i="3"/>
  <c r="AG10" i="3"/>
  <c r="AB10" i="3"/>
  <c r="AA10" i="3"/>
  <c r="AD10" i="3" s="1"/>
  <c r="Z10" i="3"/>
  <c r="AC10" i="3" s="1"/>
  <c r="AG9" i="3"/>
  <c r="AB9" i="3"/>
  <c r="AA9" i="3"/>
  <c r="AD9" i="3" s="1"/>
  <c r="Z9" i="3"/>
  <c r="AC9" i="3" s="1"/>
  <c r="AG8" i="3"/>
  <c r="AC8" i="3"/>
  <c r="AB8" i="3"/>
  <c r="AA8" i="3"/>
  <c r="AD8" i="3" s="1"/>
  <c r="Z8" i="3"/>
  <c r="AH7" i="3"/>
  <c r="AG7" i="3"/>
  <c r="AB7" i="3"/>
  <c r="AA7" i="3"/>
  <c r="AD7" i="3" s="1"/>
  <c r="Z7" i="3"/>
  <c r="AG6" i="3"/>
  <c r="AB6" i="3"/>
  <c r="AA6" i="3"/>
  <c r="AD6" i="3" s="1"/>
  <c r="Z6" i="3"/>
  <c r="AG5" i="3"/>
  <c r="AB5" i="3"/>
  <c r="AA5" i="3"/>
  <c r="AD5" i="3" s="1"/>
  <c r="Z5" i="3"/>
  <c r="AC4" i="3"/>
  <c r="AB4" i="3"/>
  <c r="AA4" i="3"/>
  <c r="AD4" i="3" s="1"/>
  <c r="Z4" i="3"/>
  <c r="AG8" i="25" l="1"/>
  <c r="AG10" i="25"/>
  <c r="AG12" i="25"/>
  <c r="AG8" i="24"/>
  <c r="AG10" i="24"/>
  <c r="AG12" i="24"/>
  <c r="AG8" i="23"/>
  <c r="AG10" i="23"/>
  <c r="AG12" i="23"/>
  <c r="AG8" i="19"/>
  <c r="AG10" i="19"/>
  <c r="AG12" i="19"/>
  <c r="AG10" i="8"/>
  <c r="AC8" i="25"/>
  <c r="AC9" i="25"/>
  <c r="AC10" i="25"/>
  <c r="AC11" i="25"/>
  <c r="AC12" i="25"/>
  <c r="AC13" i="25"/>
  <c r="AC5" i="25"/>
  <c r="AC6" i="25"/>
  <c r="AC7" i="25"/>
  <c r="AC5" i="24"/>
  <c r="AC6" i="24"/>
  <c r="AC7" i="24"/>
  <c r="AC8" i="24"/>
  <c r="AC9" i="24"/>
  <c r="AC10" i="24"/>
  <c r="AC11" i="24"/>
  <c r="AC12" i="24"/>
  <c r="AC13" i="24"/>
  <c r="AC8" i="23"/>
  <c r="AC9" i="23"/>
  <c r="AC10" i="23"/>
  <c r="AC11" i="23"/>
  <c r="AC12" i="23"/>
  <c r="AC13" i="23"/>
  <c r="AC5" i="23"/>
  <c r="AC6" i="23"/>
  <c r="AC7" i="23"/>
  <c r="AC5" i="22"/>
  <c r="AC6" i="22"/>
  <c r="AC7" i="22"/>
  <c r="AC8" i="22"/>
  <c r="AC9" i="22"/>
  <c r="AC10" i="22"/>
  <c r="AC11" i="22"/>
  <c r="AC12" i="22"/>
  <c r="AC13" i="22"/>
  <c r="AC8" i="21"/>
  <c r="AC9" i="21"/>
  <c r="AC10" i="21"/>
  <c r="AC11" i="21"/>
  <c r="AC12" i="21"/>
  <c r="AC13" i="21"/>
  <c r="AC5" i="21"/>
  <c r="AC6" i="21"/>
  <c r="AC7" i="21"/>
  <c r="AC5" i="20"/>
  <c r="AC6" i="20"/>
  <c r="AC7" i="20"/>
  <c r="AC8" i="20"/>
  <c r="AC9" i="20"/>
  <c r="AC10" i="20"/>
  <c r="AC11" i="20"/>
  <c r="AC12" i="20"/>
  <c r="AC13" i="20"/>
  <c r="AC5" i="19"/>
  <c r="AC6" i="19"/>
  <c r="AC7" i="19"/>
  <c r="AC13" i="19"/>
  <c r="AC8" i="18"/>
  <c r="AC9" i="18"/>
  <c r="AC10" i="18"/>
  <c r="AC11" i="18"/>
  <c r="AC12" i="18"/>
  <c r="AC13" i="18"/>
  <c r="AC5" i="18"/>
  <c r="AC6" i="18"/>
  <c r="AC7" i="18"/>
  <c r="AC5" i="17"/>
  <c r="AC6" i="17"/>
  <c r="AC7" i="17"/>
  <c r="AC8" i="17"/>
  <c r="AC9" i="17"/>
  <c r="AC10" i="17"/>
  <c r="AC11" i="17"/>
  <c r="AC12" i="17"/>
  <c r="AC13" i="17"/>
  <c r="AC8" i="16"/>
  <c r="AC9" i="16"/>
  <c r="AC10" i="16"/>
  <c r="AC11" i="16"/>
  <c r="AC12" i="16"/>
  <c r="AC13" i="16"/>
  <c r="AC5" i="16"/>
  <c r="AC6" i="16"/>
  <c r="AC7" i="16"/>
  <c r="AC5" i="15"/>
  <c r="AC6" i="15"/>
  <c r="AC7" i="15"/>
  <c r="AC8" i="15"/>
  <c r="AC9" i="15"/>
  <c r="AC10" i="15"/>
  <c r="AC11" i="15"/>
  <c r="AC12" i="15"/>
  <c r="AC13" i="15"/>
  <c r="AC8" i="14"/>
  <c r="AC9" i="14"/>
  <c r="AC10" i="14"/>
  <c r="AC11" i="14"/>
  <c r="AC12" i="14"/>
  <c r="AC13" i="14"/>
  <c r="AC5" i="14"/>
  <c r="AC6" i="14"/>
  <c r="AC7" i="14"/>
  <c r="AC5" i="13"/>
  <c r="AC6" i="13"/>
  <c r="AC7" i="13"/>
  <c r="AC8" i="13"/>
  <c r="AC9" i="13"/>
  <c r="AC10" i="13"/>
  <c r="AC11" i="13"/>
  <c r="AC12" i="13"/>
  <c r="AC13" i="13"/>
  <c r="AC8" i="12"/>
  <c r="AC9" i="12"/>
  <c r="AC10" i="12"/>
  <c r="AC11" i="12"/>
  <c r="AC12" i="12"/>
  <c r="AC13" i="12"/>
  <c r="AC5" i="12"/>
  <c r="AC6" i="12"/>
  <c r="AC7" i="12"/>
  <c r="AF14" i="25"/>
  <c r="AG4" i="25"/>
  <c r="AG14" i="25" s="1"/>
  <c r="AE14" i="25"/>
  <c r="AE15" i="25" s="1"/>
  <c r="AF14" i="24"/>
  <c r="AG4" i="24"/>
  <c r="AG14" i="24" s="1"/>
  <c r="AE14" i="24"/>
  <c r="AE15" i="24" s="1"/>
  <c r="AF14" i="23"/>
  <c r="AG4" i="23"/>
  <c r="AE14" i="23"/>
  <c r="AE15" i="23" s="1"/>
  <c r="AF14" i="22"/>
  <c r="AG4" i="22"/>
  <c r="AG14" i="22" s="1"/>
  <c r="AE14" i="22"/>
  <c r="AE15" i="22" s="1"/>
  <c r="AF14" i="21"/>
  <c r="AG4" i="21"/>
  <c r="AG14" i="21" s="1"/>
  <c r="AE14" i="21"/>
  <c r="AE15" i="21" s="1"/>
  <c r="AF14" i="20"/>
  <c r="AG4" i="20"/>
  <c r="AG14" i="20" s="1"/>
  <c r="AE14" i="20"/>
  <c r="AE15" i="20" s="1"/>
  <c r="AF14" i="19"/>
  <c r="AG4" i="19"/>
  <c r="AE14" i="19"/>
  <c r="AE15" i="19" s="1"/>
  <c r="AF14" i="18"/>
  <c r="AG4" i="18"/>
  <c r="AG14" i="18" s="1"/>
  <c r="AE14" i="18"/>
  <c r="AE15" i="18" s="1"/>
  <c r="AF14" i="17"/>
  <c r="AG4" i="17"/>
  <c r="AG14" i="17" s="1"/>
  <c r="AE14" i="17"/>
  <c r="AE15" i="17" s="1"/>
  <c r="AF14" i="16"/>
  <c r="AG4" i="16"/>
  <c r="AG14" i="16" s="1"/>
  <c r="AE14" i="16"/>
  <c r="AE15" i="16" s="1"/>
  <c r="AF14" i="15"/>
  <c r="AG4" i="15"/>
  <c r="AG14" i="15" s="1"/>
  <c r="AE14" i="15"/>
  <c r="AE15" i="15" s="1"/>
  <c r="AF14" i="14"/>
  <c r="AG4" i="14"/>
  <c r="AG14" i="14" s="1"/>
  <c r="AE14" i="14"/>
  <c r="AE15" i="14" s="1"/>
  <c r="AF14" i="13"/>
  <c r="AG4" i="13"/>
  <c r="AG14" i="13" s="1"/>
  <c r="AE14" i="13"/>
  <c r="AE15" i="13" s="1"/>
  <c r="AF14" i="12"/>
  <c r="AG4" i="12"/>
  <c r="AG14" i="12" s="1"/>
  <c r="AE14" i="12"/>
  <c r="AE15" i="12" s="1"/>
  <c r="AC10" i="11"/>
  <c r="AC12" i="11"/>
  <c r="AC13" i="11"/>
  <c r="AC5" i="11"/>
  <c r="AC6" i="11"/>
  <c r="AC7" i="11"/>
  <c r="AF14" i="11"/>
  <c r="AG4" i="11"/>
  <c r="AG14" i="11" s="1"/>
  <c r="AE14" i="11"/>
  <c r="AE15" i="11" s="1"/>
  <c r="AC8" i="10"/>
  <c r="AC9" i="10"/>
  <c r="AC10" i="10"/>
  <c r="AC11" i="10"/>
  <c r="AC12" i="10"/>
  <c r="AC13" i="10"/>
  <c r="AC5" i="10"/>
  <c r="AC6" i="10"/>
  <c r="AC7" i="10"/>
  <c r="AF14" i="10"/>
  <c r="AG4" i="10"/>
  <c r="AG14" i="10" s="1"/>
  <c r="AE14" i="10"/>
  <c r="AE15" i="10" s="1"/>
  <c r="AC8" i="9"/>
  <c r="AC9" i="9"/>
  <c r="AC10" i="9"/>
  <c r="AC11" i="9"/>
  <c r="AC12" i="9"/>
  <c r="AC13" i="9"/>
  <c r="AC5" i="9"/>
  <c r="AC6" i="9"/>
  <c r="AC7" i="9"/>
  <c r="AF14" i="9"/>
  <c r="AG4" i="9"/>
  <c r="AG14" i="9" s="1"/>
  <c r="AE14" i="9"/>
  <c r="AE15" i="9" s="1"/>
  <c r="AC5" i="8"/>
  <c r="AC6" i="8"/>
  <c r="AC7" i="8"/>
  <c r="AF14" i="8"/>
  <c r="AG4" i="8"/>
  <c r="AG14" i="8" s="1"/>
  <c r="AE14" i="8"/>
  <c r="AE15" i="8" s="1"/>
  <c r="AC8" i="7"/>
  <c r="AC9" i="7"/>
  <c r="AC10" i="7"/>
  <c r="AC11" i="7"/>
  <c r="AC12" i="7"/>
  <c r="AC13" i="7"/>
  <c r="AC5" i="7"/>
  <c r="AC6" i="7"/>
  <c r="AC7" i="7"/>
  <c r="AF14" i="7"/>
  <c r="AG4" i="7"/>
  <c r="AG14" i="7" s="1"/>
  <c r="AE14" i="7"/>
  <c r="AE15" i="7" s="1"/>
  <c r="AC8" i="6"/>
  <c r="AC9" i="6"/>
  <c r="AC10" i="6"/>
  <c r="AC11" i="6"/>
  <c r="AC12" i="6"/>
  <c r="AC13" i="6"/>
  <c r="AC5" i="6"/>
  <c r="AC6" i="6"/>
  <c r="AC7" i="6"/>
  <c r="AF14" i="6"/>
  <c r="AG4" i="6"/>
  <c r="AG14" i="6" s="1"/>
  <c r="AE14" i="6"/>
  <c r="AE15" i="6" s="1"/>
  <c r="AC8" i="5"/>
  <c r="AC9" i="5"/>
  <c r="AC10" i="5"/>
  <c r="AC11" i="5"/>
  <c r="AC12" i="5"/>
  <c r="AC13" i="5"/>
  <c r="AC5" i="5"/>
  <c r="AC6" i="5"/>
  <c r="AC7" i="5"/>
  <c r="AF14" i="5"/>
  <c r="AG4" i="5"/>
  <c r="AG14" i="5" s="1"/>
  <c r="AE14" i="5"/>
  <c r="AE15" i="5" s="1"/>
  <c r="AC8" i="4"/>
  <c r="AC9" i="4"/>
  <c r="AC10" i="4"/>
  <c r="AC11" i="4"/>
  <c r="AC12" i="4"/>
  <c r="AC13" i="4"/>
  <c r="AC5" i="4"/>
  <c r="AC6" i="4"/>
  <c r="AC7" i="4"/>
  <c r="AF14" i="4"/>
  <c r="AG4" i="4"/>
  <c r="AG14" i="4" s="1"/>
  <c r="AE14" i="4"/>
  <c r="AE15" i="4" s="1"/>
  <c r="AC5" i="3"/>
  <c r="AC6" i="3"/>
  <c r="AC7" i="3"/>
  <c r="AC11" i="3"/>
  <c r="AC12" i="3"/>
  <c r="AC13" i="3"/>
  <c r="AF14" i="3"/>
  <c r="AG4" i="3"/>
  <c r="AE15" i="3"/>
  <c r="AH31" i="1"/>
  <c r="AE29" i="1"/>
  <c r="AE30" i="1"/>
  <c r="AE31" i="1"/>
  <c r="AE32" i="1"/>
  <c r="AE33" i="1"/>
  <c r="AE34" i="1"/>
  <c r="AE35" i="1"/>
  <c r="AE36" i="1"/>
  <c r="AE37" i="1"/>
  <c r="AE2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8" i="1"/>
  <c r="AB29" i="1"/>
  <c r="AB30" i="1"/>
  <c r="AB31" i="1"/>
  <c r="AB32" i="1"/>
  <c r="AB33" i="1"/>
  <c r="AB34" i="1"/>
  <c r="AB35" i="1"/>
  <c r="AB36" i="1"/>
  <c r="AB37" i="1"/>
  <c r="AB28" i="1"/>
  <c r="AA29" i="1"/>
  <c r="AD29" i="1" s="1"/>
  <c r="AA30" i="1"/>
  <c r="AD30" i="1" s="1"/>
  <c r="AA31" i="1"/>
  <c r="AD31" i="1" s="1"/>
  <c r="AA32" i="1"/>
  <c r="AD32" i="1" s="1"/>
  <c r="AA33" i="1"/>
  <c r="AD33" i="1" s="1"/>
  <c r="AA34" i="1"/>
  <c r="AD34" i="1" s="1"/>
  <c r="AA35" i="1"/>
  <c r="AD35" i="1" s="1"/>
  <c r="AA36" i="1"/>
  <c r="AD36" i="1" s="1"/>
  <c r="AA37" i="1"/>
  <c r="AD37" i="1" s="1"/>
  <c r="AA28" i="1"/>
  <c r="AD28" i="1" s="1"/>
  <c r="Z29" i="1"/>
  <c r="Z30" i="1"/>
  <c r="Z31" i="1"/>
  <c r="Z32" i="1"/>
  <c r="Z33" i="1"/>
  <c r="Z34" i="1"/>
  <c r="Z35" i="1"/>
  <c r="Z36" i="1"/>
  <c r="Z37" i="1"/>
  <c r="Z28" i="1"/>
  <c r="AG14" i="3" l="1"/>
  <c r="AI4" i="3" s="1"/>
  <c r="B5" i="26" s="1"/>
  <c r="AG14" i="23"/>
  <c r="AI4" i="23" s="1"/>
  <c r="B25" i="26" s="1"/>
  <c r="AG14" i="19"/>
  <c r="AI4" i="19" s="1"/>
  <c r="B21" i="26" s="1"/>
  <c r="AI7" i="25"/>
  <c r="C27" i="26" s="1"/>
  <c r="AI4" i="25"/>
  <c r="B27" i="26" s="1"/>
  <c r="AI7" i="24"/>
  <c r="C26" i="26" s="1"/>
  <c r="AI4" i="24"/>
  <c r="B26" i="26" s="1"/>
  <c r="AI7" i="23"/>
  <c r="C25" i="26" s="1"/>
  <c r="AI7" i="22"/>
  <c r="C24" i="26" s="1"/>
  <c r="AI4" i="22"/>
  <c r="B24" i="26" s="1"/>
  <c r="AI7" i="21"/>
  <c r="C23" i="26" s="1"/>
  <c r="AI4" i="21"/>
  <c r="B23" i="26" s="1"/>
  <c r="AI7" i="20"/>
  <c r="C22" i="26" s="1"/>
  <c r="AI4" i="20"/>
  <c r="B22" i="26" s="1"/>
  <c r="AI7" i="19"/>
  <c r="C21" i="26" s="1"/>
  <c r="AI7" i="18"/>
  <c r="C20" i="26" s="1"/>
  <c r="AI4" i="18"/>
  <c r="B20" i="26" s="1"/>
  <c r="AI7" i="17"/>
  <c r="C19" i="26" s="1"/>
  <c r="AI4" i="17"/>
  <c r="B19" i="26" s="1"/>
  <c r="AI7" i="16"/>
  <c r="C18" i="26" s="1"/>
  <c r="AI4" i="16"/>
  <c r="B18" i="26" s="1"/>
  <c r="AI7" i="15"/>
  <c r="C17" i="26" s="1"/>
  <c r="AI4" i="15"/>
  <c r="B17" i="26" s="1"/>
  <c r="AI7" i="14"/>
  <c r="C16" i="26" s="1"/>
  <c r="AI4" i="14"/>
  <c r="B16" i="26" s="1"/>
  <c r="AI7" i="13"/>
  <c r="C15" i="26" s="1"/>
  <c r="AI4" i="13"/>
  <c r="B15" i="26" s="1"/>
  <c r="AI7" i="12"/>
  <c r="C14" i="26" s="1"/>
  <c r="AI4" i="12"/>
  <c r="B14" i="26" s="1"/>
  <c r="AI7" i="11"/>
  <c r="C13" i="26" s="1"/>
  <c r="AI4" i="11"/>
  <c r="B13" i="26" s="1"/>
  <c r="AI7" i="10"/>
  <c r="C12" i="26" s="1"/>
  <c r="AI4" i="10"/>
  <c r="B12" i="26" s="1"/>
  <c r="AI7" i="9"/>
  <c r="C11" i="26" s="1"/>
  <c r="AI4" i="9"/>
  <c r="B11" i="26" s="1"/>
  <c r="AI7" i="8"/>
  <c r="C10" i="26" s="1"/>
  <c r="AI4" i="8"/>
  <c r="B10" i="26" s="1"/>
  <c r="AI7" i="7"/>
  <c r="C9" i="26" s="1"/>
  <c r="AI4" i="7"/>
  <c r="B9" i="26" s="1"/>
  <c r="AI7" i="6"/>
  <c r="C8" i="26" s="1"/>
  <c r="AI4" i="6"/>
  <c r="B8" i="26" s="1"/>
  <c r="AI7" i="5"/>
  <c r="C7" i="26" s="1"/>
  <c r="AI4" i="5"/>
  <c r="B7" i="26" s="1"/>
  <c r="AI7" i="4"/>
  <c r="C6" i="26" s="1"/>
  <c r="AI4" i="4"/>
  <c r="B6" i="26" s="1"/>
  <c r="AC32" i="1"/>
  <c r="AC35" i="1"/>
  <c r="AC34" i="1"/>
  <c r="AC33" i="1"/>
  <c r="AC28" i="1"/>
  <c r="AC36" i="1"/>
  <c r="AD38" i="1"/>
  <c r="AC30" i="1"/>
  <c r="AC29" i="1"/>
  <c r="AE38" i="1"/>
  <c r="AE39" i="1" s="1"/>
  <c r="AC37" i="1"/>
  <c r="AC31" i="1"/>
  <c r="AI7" i="3" l="1"/>
  <c r="C5" i="26" s="1"/>
  <c r="AF30" i="1"/>
  <c r="AG30" i="1" s="1"/>
  <c r="AF32" i="1"/>
  <c r="AG32" i="1" s="1"/>
  <c r="AF34" i="1"/>
  <c r="AG34" i="1" s="1"/>
  <c r="AF36" i="1"/>
  <c r="AG36" i="1" s="1"/>
  <c r="AF31" i="1"/>
  <c r="AG31" i="1" s="1"/>
  <c r="AF33" i="1"/>
  <c r="AG33" i="1" s="1"/>
  <c r="AF35" i="1"/>
  <c r="AG35" i="1" s="1"/>
  <c r="AF37" i="1"/>
  <c r="AG37" i="1" s="1"/>
  <c r="AF29" i="1"/>
  <c r="AG29" i="1" s="1"/>
  <c r="AF38" i="1" l="1"/>
  <c r="AG28" i="1"/>
  <c r="AG38" i="1" s="1"/>
  <c r="AI28" i="1" l="1"/>
  <c r="AI31" i="1"/>
</calcChain>
</file>

<file path=xl/sharedStrings.xml><?xml version="1.0" encoding="utf-8"?>
<sst xmlns="http://schemas.openxmlformats.org/spreadsheetml/2006/main" count="975" uniqueCount="65">
  <si>
    <t>Отметка времени</t>
  </si>
  <si>
    <t>Баллы</t>
  </si>
  <si>
    <t xml:space="preserve">1. Розвиток та посилення HR-бренду  </t>
  </si>
  <si>
    <t>2.  Покращення іміджу організації</t>
  </si>
  <si>
    <t>3.   Уникнення помилок рутинної роботи, деталізація інформаційного забезпечення процесу прийняття управлінських рішень</t>
  </si>
  <si>
    <t>4.  Контроль процесу онбордингу</t>
  </si>
  <si>
    <t>5.  Відстеження процесів розвитку та професійного зростання співробітників</t>
  </si>
  <si>
    <t>6.  Економія коштів завдяки комбінації напрямків диджиталізації</t>
  </si>
  <si>
    <t>7.  Інтеграція з різними продуктовими сервісами та інтернет-ресурсами</t>
  </si>
  <si>
    <t>8.  Вдосконалення комунікаційних процесів в організації</t>
  </si>
  <si>
    <t>9.  Забезпечення автоматизації кадрового діловодства</t>
  </si>
  <si>
    <t>10. Імплементація транспарентності в системі менеджменту персоналу</t>
  </si>
  <si>
    <t>Напрямки діджиталізації</t>
  </si>
  <si>
    <t>№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</si>
  <si>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</si>
  <si>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</si>
  <si>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</si>
  <si>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</si>
  <si>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</si>
  <si>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</si>
  <si>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</si>
  <si>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</si>
  <si>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</si>
  <si>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</si>
  <si>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 xml:space="preserve">Розвиток та посилення HR-бренду  </t>
  </si>
  <si>
    <t>Покращення іміджу організації</t>
  </si>
  <si>
    <t>Уникнення помилок рутинної роботи, деталізація інформаційного забезпечення процесу прийняття управлінських рішень</t>
  </si>
  <si>
    <t>Контроль процесу онбордингу</t>
  </si>
  <si>
    <t>Відстеження процесів розвитку та професійного зростання співробітників</t>
  </si>
  <si>
    <t>Економія коштів завдяки комбінації напрямків диджиталізації</t>
  </si>
  <si>
    <t>Інтеграція з різними продуктовими сервісами та інтернет-ресурсами</t>
  </si>
  <si>
    <t>Вдосконалення комунікаційних процесів в організації</t>
  </si>
  <si>
    <t>Забезпечення автоматизації кадрового діловодства</t>
  </si>
  <si>
    <t>Імплементація транспарентності в системі менеджменту персоналу</t>
  </si>
  <si>
    <t>Респонденти</t>
  </si>
  <si>
    <t>середній рейтинг</t>
  </si>
  <si>
    <t>дисперсія</t>
  </si>
  <si>
    <t>середьоквадратичне відхилення</t>
  </si>
  <si>
    <t>коефіцієнт варіації квадратичний</t>
  </si>
  <si>
    <t xml:space="preserve">Перевірка </t>
  </si>
  <si>
    <t>Сума</t>
  </si>
  <si>
    <t>Відхилення від середньої суми</t>
  </si>
  <si>
    <t>Сума квадратних</t>
  </si>
  <si>
    <t>Разом</t>
  </si>
  <si>
    <t>S</t>
  </si>
  <si>
    <t>Коефіцієнт конкордації</t>
  </si>
  <si>
    <t>m=</t>
  </si>
  <si>
    <t>n=</t>
  </si>
  <si>
    <t>Критерій Пірсона</t>
  </si>
  <si>
    <t>X^2</t>
  </si>
  <si>
    <t>11.</t>
  </si>
  <si>
    <t>13.</t>
  </si>
  <si>
    <t>12.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</si>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</sst>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0" fillId="0" borderId="1" xfId="0" applyFont="1" applyBorder="1" applyAlignment="1"/>
    <xf numFmtId="2" fontId="0" fillId="0" borderId="1" xfId="0" applyNumberFormat="1" applyFont="1" applyBorder="1" applyAlignment="1"/>
    <xf numFmtId="165" fontId="0" fillId="0" borderId="1" xfId="0" applyNumberFormat="1" applyFont="1" applyBorder="1" applyAlignment="1"/>
    <xf numFmtId="0" fontId="0" fillId="0" borderId="8" xfId="0" applyFont="1" applyFill="1" applyBorder="1" applyAlignment="1"/>
    <xf numFmtId="0" fontId="0" fillId="2" borderId="8" xfId="0" applyFont="1" applyFill="1" applyBorder="1" applyAlignment="1"/>
    <xf numFmtId="0" fontId="0" fillId="2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5" borderId="9" xfId="0" applyFont="1" applyFill="1" applyBorder="1" applyAlignment="1"/>
    <xf numFmtId="0" fontId="0" fillId="5" borderId="0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6" borderId="1" xfId="0" applyFont="1" applyFill="1" applyBorder="1"/>
    <xf numFmtId="0" fontId="0" fillId="6" borderId="1" xfId="0" applyFont="1" applyFill="1" applyBorder="1" applyAlignment="1"/>
    <xf numFmtId="0" fontId="0" fillId="8" borderId="1" xfId="0" applyFont="1" applyFill="1" applyBorder="1" applyAlignment="1"/>
    <xf numFmtId="0" fontId="0" fillId="5" borderId="1" xfId="0" applyFont="1" applyFill="1" applyBorder="1" applyAlignment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wrapText="1"/>
    </xf>
    <xf numFmtId="0" fontId="3" fillId="0" borderId="1" xfId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40"/>
  <sheetViews>
    <sheetView tabSelected="1" workbookViewId="0">
      <pane ySplit="1" topLeftCell="A11" activePane="bottomLeft" state="frozen"/>
      <selection pane="bottomLeft" activeCell="C1" sqref="C1:C24"/>
    </sheetView>
  </sheetViews>
  <sheetFormatPr defaultColWidth="12.5703125" defaultRowHeight="15.75" customHeight="1" x14ac:dyDescent="0.2"/>
  <cols>
    <col min="2" max="2" width="23" customWidth="1"/>
    <col min="3" max="20" width="18.85546875" customWidth="1"/>
    <col min="28" max="28" width="15" customWidth="1"/>
    <col min="29" max="29" width="20.140625" customWidth="1"/>
    <col min="31" max="31" width="23.28515625" customWidth="1"/>
    <col min="32" max="32" width="15.85546875" customWidth="1"/>
  </cols>
  <sheetData>
    <row r="1" spans="2:14" ht="12.75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2:14" ht="12.75" x14ac:dyDescent="0.2">
      <c r="B2" s="2">
        <v>45315.654495358795</v>
      </c>
      <c r="C2" s="3"/>
      <c r="D2" s="3">
        <v>0</v>
      </c>
      <c r="E2" s="3">
        <v>2</v>
      </c>
      <c r="F2" s="3">
        <v>1</v>
      </c>
      <c r="G2" s="3">
        <v>3</v>
      </c>
      <c r="H2" s="3">
        <v>4</v>
      </c>
      <c r="I2" s="3">
        <v>5</v>
      </c>
      <c r="J2" s="3">
        <v>6</v>
      </c>
      <c r="K2" s="3">
        <v>8</v>
      </c>
      <c r="L2" s="3">
        <v>7</v>
      </c>
      <c r="M2" s="3">
        <v>10</v>
      </c>
      <c r="N2" s="3">
        <v>9</v>
      </c>
    </row>
    <row r="3" spans="2:14" ht="12.75" x14ac:dyDescent="0.2">
      <c r="B3" s="2">
        <v>45315.660252824076</v>
      </c>
      <c r="C3" s="3"/>
      <c r="D3" s="3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</row>
    <row r="4" spans="2:14" ht="12.75" x14ac:dyDescent="0.2">
      <c r="B4" s="2">
        <v>45315.666438356478</v>
      </c>
      <c r="C4" s="3"/>
      <c r="D4" s="3">
        <v>0</v>
      </c>
      <c r="E4" s="3">
        <v>2</v>
      </c>
      <c r="F4" s="3">
        <v>10</v>
      </c>
      <c r="G4" s="3">
        <v>1</v>
      </c>
      <c r="H4" s="3">
        <v>8</v>
      </c>
      <c r="I4" s="3">
        <v>3</v>
      </c>
      <c r="J4" s="3">
        <v>6</v>
      </c>
      <c r="K4" s="3">
        <v>7</v>
      </c>
      <c r="L4" s="3">
        <v>4</v>
      </c>
      <c r="M4" s="3">
        <v>5</v>
      </c>
      <c r="N4" s="3">
        <v>9</v>
      </c>
    </row>
    <row r="5" spans="2:14" ht="12.75" x14ac:dyDescent="0.2">
      <c r="B5" s="2">
        <v>45315.681004768514</v>
      </c>
      <c r="C5" s="3"/>
      <c r="D5" s="3">
        <v>0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</row>
    <row r="6" spans="2:14" ht="12.75" x14ac:dyDescent="0.2">
      <c r="B6" s="2">
        <v>45315.682077974532</v>
      </c>
      <c r="C6" s="3"/>
      <c r="D6" s="3">
        <v>0</v>
      </c>
      <c r="E6" s="3">
        <v>1</v>
      </c>
      <c r="F6" s="3">
        <v>5</v>
      </c>
      <c r="G6" s="3">
        <v>7</v>
      </c>
      <c r="H6" s="3">
        <v>4</v>
      </c>
      <c r="I6" s="3">
        <v>2</v>
      </c>
      <c r="J6" s="3">
        <v>10</v>
      </c>
      <c r="K6" s="3">
        <v>8</v>
      </c>
      <c r="L6" s="3">
        <v>6</v>
      </c>
      <c r="M6" s="3">
        <v>9</v>
      </c>
      <c r="N6" s="3">
        <v>3</v>
      </c>
    </row>
    <row r="7" spans="2:14" ht="12.75" x14ac:dyDescent="0.2">
      <c r="B7" s="2">
        <v>45315.687287766203</v>
      </c>
      <c r="C7" s="3"/>
      <c r="D7" s="3">
        <v>0</v>
      </c>
      <c r="E7" s="3">
        <v>3</v>
      </c>
      <c r="F7" s="3">
        <v>5</v>
      </c>
      <c r="G7" s="3">
        <v>7</v>
      </c>
      <c r="H7" s="3">
        <v>1</v>
      </c>
      <c r="I7" s="3">
        <v>8</v>
      </c>
      <c r="J7" s="3">
        <v>10</v>
      </c>
      <c r="K7" s="3">
        <v>9</v>
      </c>
      <c r="L7" s="3">
        <v>6</v>
      </c>
      <c r="M7" s="3">
        <v>2</v>
      </c>
      <c r="N7" s="3">
        <v>4</v>
      </c>
    </row>
    <row r="8" spans="2:14" ht="12.75" x14ac:dyDescent="0.2">
      <c r="B8" s="2">
        <v>45315.689733344909</v>
      </c>
      <c r="C8" s="3"/>
      <c r="D8" s="3">
        <v>0</v>
      </c>
      <c r="E8" s="3">
        <v>4</v>
      </c>
      <c r="F8" s="3">
        <v>9</v>
      </c>
      <c r="G8" s="3">
        <v>1</v>
      </c>
      <c r="H8" s="3">
        <v>10</v>
      </c>
      <c r="I8" s="3">
        <v>5</v>
      </c>
      <c r="J8" s="3">
        <v>3</v>
      </c>
      <c r="K8" s="3">
        <v>2</v>
      </c>
      <c r="L8" s="3">
        <v>8</v>
      </c>
      <c r="M8" s="3">
        <v>7</v>
      </c>
      <c r="N8" s="3">
        <v>6</v>
      </c>
    </row>
    <row r="9" spans="2:14" ht="12.75" x14ac:dyDescent="0.2">
      <c r="B9" s="2">
        <v>45315.8251259838</v>
      </c>
      <c r="C9" s="3"/>
      <c r="D9" s="3">
        <v>0</v>
      </c>
      <c r="E9" s="3">
        <v>2</v>
      </c>
      <c r="F9" s="3">
        <v>8</v>
      </c>
      <c r="G9" s="3">
        <v>1</v>
      </c>
      <c r="H9" s="3">
        <v>3</v>
      </c>
      <c r="I9" s="3">
        <v>7</v>
      </c>
      <c r="J9" s="3">
        <v>9</v>
      </c>
      <c r="K9" s="3">
        <v>6</v>
      </c>
      <c r="L9" s="3">
        <v>4</v>
      </c>
      <c r="M9" s="3">
        <v>10</v>
      </c>
      <c r="N9" s="3">
        <v>5</v>
      </c>
    </row>
    <row r="10" spans="2:14" ht="12.75" x14ac:dyDescent="0.2">
      <c r="B10" s="2">
        <v>45315.825498587961</v>
      </c>
      <c r="C10" s="3"/>
      <c r="D10" s="3">
        <v>0</v>
      </c>
      <c r="E10" s="3">
        <v>8</v>
      </c>
      <c r="F10" s="3">
        <v>10</v>
      </c>
      <c r="G10" s="3">
        <v>6</v>
      </c>
      <c r="H10" s="3">
        <v>4</v>
      </c>
      <c r="I10" s="3">
        <v>9</v>
      </c>
      <c r="J10" s="3">
        <v>5</v>
      </c>
      <c r="K10" s="3">
        <v>7</v>
      </c>
      <c r="L10" s="3">
        <v>1</v>
      </c>
      <c r="M10" s="3">
        <v>3</v>
      </c>
      <c r="N10" s="3">
        <v>2</v>
      </c>
    </row>
    <row r="11" spans="2:14" ht="12.75" x14ac:dyDescent="0.2">
      <c r="B11" s="2">
        <v>45315.838538090276</v>
      </c>
      <c r="C11" s="3"/>
      <c r="D11" s="3">
        <v>0</v>
      </c>
      <c r="E11" s="3">
        <v>9</v>
      </c>
      <c r="F11" s="3">
        <v>8</v>
      </c>
      <c r="G11" s="3">
        <v>6</v>
      </c>
      <c r="H11" s="3">
        <v>4</v>
      </c>
      <c r="I11" s="3">
        <v>5</v>
      </c>
      <c r="J11" s="3">
        <v>1</v>
      </c>
      <c r="K11" s="3">
        <v>7</v>
      </c>
      <c r="L11" s="3">
        <v>10</v>
      </c>
      <c r="M11" s="3">
        <v>2</v>
      </c>
      <c r="N11" s="3">
        <v>3</v>
      </c>
    </row>
    <row r="12" spans="2:14" ht="12.75" x14ac:dyDescent="0.2">
      <c r="B12" s="2">
        <v>45315.839952002316</v>
      </c>
      <c r="C12" s="3"/>
      <c r="D12" s="3">
        <v>0</v>
      </c>
      <c r="E12" s="3">
        <v>4</v>
      </c>
      <c r="F12" s="3">
        <v>9</v>
      </c>
      <c r="G12" s="3">
        <v>3</v>
      </c>
      <c r="H12" s="3">
        <v>2</v>
      </c>
      <c r="I12" s="3">
        <v>10</v>
      </c>
      <c r="J12" s="3">
        <v>8</v>
      </c>
      <c r="K12" s="3">
        <v>1</v>
      </c>
      <c r="L12" s="3">
        <v>5</v>
      </c>
      <c r="M12" s="3">
        <v>6</v>
      </c>
      <c r="N12" s="3">
        <v>7</v>
      </c>
    </row>
    <row r="13" spans="2:14" ht="12.75" x14ac:dyDescent="0.2">
      <c r="B13" s="2">
        <v>45315.841371805553</v>
      </c>
      <c r="C13" s="3"/>
      <c r="D13" s="3">
        <v>0</v>
      </c>
      <c r="E13" s="3">
        <v>10</v>
      </c>
      <c r="F13" s="3">
        <v>5</v>
      </c>
      <c r="G13" s="3">
        <v>4</v>
      </c>
      <c r="H13" s="3">
        <v>8</v>
      </c>
      <c r="I13" s="3">
        <v>9</v>
      </c>
      <c r="J13" s="3">
        <v>2</v>
      </c>
      <c r="K13" s="3">
        <v>7</v>
      </c>
      <c r="L13" s="3">
        <v>1</v>
      </c>
      <c r="M13" s="3">
        <v>3</v>
      </c>
      <c r="N13" s="3">
        <v>6</v>
      </c>
    </row>
    <row r="14" spans="2:14" ht="12.75" x14ac:dyDescent="0.2">
      <c r="B14" s="2">
        <v>45315.842789386574</v>
      </c>
      <c r="C14" s="3"/>
      <c r="D14" s="3">
        <v>0</v>
      </c>
      <c r="E14" s="3">
        <v>3</v>
      </c>
      <c r="F14" s="3">
        <v>6</v>
      </c>
      <c r="G14" s="3">
        <v>8</v>
      </c>
      <c r="H14" s="3">
        <v>10</v>
      </c>
      <c r="I14" s="3">
        <v>2</v>
      </c>
      <c r="J14" s="3">
        <v>1</v>
      </c>
      <c r="K14" s="3">
        <v>9</v>
      </c>
      <c r="L14" s="3">
        <v>4</v>
      </c>
      <c r="M14" s="3">
        <v>5</v>
      </c>
      <c r="N14" s="3">
        <v>7</v>
      </c>
    </row>
    <row r="15" spans="2:14" ht="12.75" x14ac:dyDescent="0.2">
      <c r="B15" s="2">
        <v>45315.844036504626</v>
      </c>
      <c r="C15" s="3"/>
      <c r="D15" s="3">
        <v>0</v>
      </c>
      <c r="E15" s="3">
        <v>5</v>
      </c>
      <c r="F15" s="3">
        <v>3</v>
      </c>
      <c r="G15" s="3">
        <v>7</v>
      </c>
      <c r="H15" s="3">
        <v>8</v>
      </c>
      <c r="I15" s="3">
        <v>10</v>
      </c>
      <c r="J15" s="3">
        <v>2</v>
      </c>
      <c r="K15" s="3">
        <v>1</v>
      </c>
      <c r="L15" s="3">
        <v>4</v>
      </c>
      <c r="M15" s="3">
        <v>6</v>
      </c>
      <c r="N15" s="3">
        <v>4</v>
      </c>
    </row>
    <row r="16" spans="2:14" ht="12.75" x14ac:dyDescent="0.2">
      <c r="B16" s="2">
        <v>45315.846035474533</v>
      </c>
      <c r="C16" s="3"/>
      <c r="D16" s="3">
        <v>0</v>
      </c>
      <c r="E16" s="3">
        <v>10</v>
      </c>
      <c r="F16" s="3">
        <v>2</v>
      </c>
      <c r="G16" s="3">
        <v>9</v>
      </c>
      <c r="H16" s="3">
        <v>1</v>
      </c>
      <c r="I16" s="3">
        <v>8</v>
      </c>
      <c r="J16" s="3">
        <v>3</v>
      </c>
      <c r="K16" s="3">
        <v>7</v>
      </c>
      <c r="L16" s="3">
        <v>4</v>
      </c>
      <c r="M16" s="3">
        <v>6</v>
      </c>
      <c r="N16" s="3">
        <v>5</v>
      </c>
    </row>
    <row r="17" spans="1:35" ht="12.75" x14ac:dyDescent="0.2">
      <c r="B17" s="2">
        <v>45315.846807002315</v>
      </c>
      <c r="C17" s="3"/>
      <c r="D17" s="3">
        <v>0</v>
      </c>
      <c r="E17" s="3">
        <v>2</v>
      </c>
      <c r="F17" s="3">
        <v>4</v>
      </c>
      <c r="G17" s="3">
        <v>6</v>
      </c>
      <c r="H17" s="3">
        <v>8</v>
      </c>
      <c r="I17" s="3">
        <v>10</v>
      </c>
      <c r="J17" s="3">
        <v>1</v>
      </c>
      <c r="K17" s="3">
        <v>3</v>
      </c>
      <c r="L17" s="3">
        <v>5</v>
      </c>
      <c r="M17" s="3">
        <v>7</v>
      </c>
      <c r="N17" s="3">
        <v>9</v>
      </c>
    </row>
    <row r="18" spans="1:35" ht="12.75" x14ac:dyDescent="0.2">
      <c r="B18" s="2">
        <v>45315.84810974537</v>
      </c>
      <c r="C18" s="3"/>
      <c r="D18" s="3">
        <v>0</v>
      </c>
      <c r="E18" s="3">
        <v>8</v>
      </c>
      <c r="F18" s="3">
        <v>7</v>
      </c>
      <c r="G18" s="3">
        <v>2</v>
      </c>
      <c r="H18" s="3">
        <v>5</v>
      </c>
      <c r="I18" s="3">
        <v>4</v>
      </c>
      <c r="J18" s="3">
        <v>1</v>
      </c>
      <c r="K18" s="3">
        <v>3</v>
      </c>
      <c r="L18" s="3">
        <v>6</v>
      </c>
      <c r="M18" s="3">
        <v>10</v>
      </c>
      <c r="N18" s="3">
        <v>8</v>
      </c>
    </row>
    <row r="19" spans="1:35" ht="12.75" x14ac:dyDescent="0.2">
      <c r="B19" s="2">
        <v>45315.907130381944</v>
      </c>
      <c r="C19" s="3"/>
      <c r="D19" s="3">
        <v>0</v>
      </c>
      <c r="E19" s="3">
        <v>5</v>
      </c>
      <c r="F19" s="3">
        <v>4</v>
      </c>
      <c r="G19" s="3">
        <v>6</v>
      </c>
      <c r="H19" s="3">
        <v>2</v>
      </c>
      <c r="I19" s="3">
        <v>8</v>
      </c>
      <c r="J19" s="3">
        <v>7</v>
      </c>
      <c r="K19" s="3">
        <v>9</v>
      </c>
      <c r="L19" s="3">
        <v>1</v>
      </c>
      <c r="M19" s="3">
        <v>2</v>
      </c>
      <c r="N19" s="3">
        <v>3</v>
      </c>
    </row>
    <row r="20" spans="1:35" ht="12.75" x14ac:dyDescent="0.2">
      <c r="B20" s="2">
        <v>45315.90755087963</v>
      </c>
      <c r="C20" s="3"/>
      <c r="D20" s="3">
        <v>0</v>
      </c>
      <c r="E20" s="3">
        <v>2</v>
      </c>
      <c r="F20" s="3">
        <v>9</v>
      </c>
      <c r="G20" s="3">
        <v>1</v>
      </c>
      <c r="H20" s="3">
        <v>7</v>
      </c>
      <c r="I20" s="3">
        <v>3</v>
      </c>
      <c r="J20" s="3">
        <v>8</v>
      </c>
      <c r="K20" s="3">
        <v>10</v>
      </c>
      <c r="L20" s="3">
        <v>4</v>
      </c>
      <c r="M20" s="3">
        <v>6</v>
      </c>
      <c r="N20" s="3">
        <v>5</v>
      </c>
    </row>
    <row r="21" spans="1:35" ht="12.75" x14ac:dyDescent="0.2">
      <c r="B21" s="2">
        <v>45315.908516747688</v>
      </c>
      <c r="C21" s="3"/>
      <c r="D21" s="3">
        <v>0</v>
      </c>
      <c r="E21" s="3">
        <v>7</v>
      </c>
      <c r="F21" s="3">
        <v>3</v>
      </c>
      <c r="G21" s="3">
        <v>5</v>
      </c>
      <c r="H21" s="3">
        <v>1</v>
      </c>
      <c r="I21" s="3">
        <v>6</v>
      </c>
      <c r="J21" s="3">
        <v>9</v>
      </c>
      <c r="K21" s="3">
        <v>4</v>
      </c>
      <c r="L21" s="3">
        <v>10</v>
      </c>
      <c r="M21" s="3">
        <v>2</v>
      </c>
      <c r="N21" s="3">
        <v>8</v>
      </c>
    </row>
    <row r="22" spans="1:35" ht="12.75" x14ac:dyDescent="0.2">
      <c r="B22" s="2">
        <v>45315.909178009257</v>
      </c>
      <c r="C22" s="3"/>
      <c r="D22" s="3">
        <v>0</v>
      </c>
      <c r="E22" s="3">
        <v>6</v>
      </c>
      <c r="F22" s="3">
        <v>1</v>
      </c>
      <c r="G22" s="3">
        <v>9</v>
      </c>
      <c r="H22" s="3">
        <v>5</v>
      </c>
      <c r="I22" s="3">
        <v>10</v>
      </c>
      <c r="J22" s="3">
        <v>2</v>
      </c>
      <c r="K22" s="3">
        <v>7</v>
      </c>
      <c r="L22" s="3">
        <v>3</v>
      </c>
      <c r="M22" s="3">
        <v>8</v>
      </c>
      <c r="N22" s="3">
        <v>4</v>
      </c>
    </row>
    <row r="23" spans="1:35" ht="12.75" x14ac:dyDescent="0.2">
      <c r="B23" s="2">
        <v>45315.909732384258</v>
      </c>
      <c r="C23" s="3"/>
      <c r="D23" s="3">
        <v>0</v>
      </c>
      <c r="E23" s="3">
        <v>8</v>
      </c>
      <c r="F23" s="3">
        <v>10</v>
      </c>
      <c r="G23" s="3">
        <v>6</v>
      </c>
      <c r="H23" s="3">
        <v>3</v>
      </c>
      <c r="I23" s="3">
        <v>4</v>
      </c>
      <c r="J23" s="3">
        <v>2</v>
      </c>
      <c r="K23" s="3">
        <v>9</v>
      </c>
      <c r="L23" s="3">
        <v>5</v>
      </c>
      <c r="M23" s="3">
        <v>1</v>
      </c>
      <c r="N23" s="3">
        <v>7</v>
      </c>
    </row>
    <row r="24" spans="1:35" ht="12.75" x14ac:dyDescent="0.2">
      <c r="B24" s="2">
        <v>45321.474081273147</v>
      </c>
      <c r="C24" s="47"/>
      <c r="D24" s="3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</row>
    <row r="26" spans="1:35" ht="15.75" customHeight="1" x14ac:dyDescent="0.2">
      <c r="A26" s="37" t="s">
        <v>13</v>
      </c>
      <c r="B26" s="35" t="s">
        <v>12</v>
      </c>
      <c r="C26" s="39" t="s">
        <v>34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1"/>
      <c r="Z26" s="32" t="s">
        <v>35</v>
      </c>
      <c r="AA26" s="32" t="s">
        <v>36</v>
      </c>
      <c r="AB26" s="32" t="s">
        <v>37</v>
      </c>
      <c r="AC26" s="32" t="s">
        <v>38</v>
      </c>
      <c r="AD26" s="32" t="s">
        <v>39</v>
      </c>
      <c r="AE26" s="34" t="s">
        <v>40</v>
      </c>
      <c r="AF26" s="34" t="s">
        <v>41</v>
      </c>
      <c r="AG26" s="34" t="s">
        <v>42</v>
      </c>
      <c r="AH26" s="4"/>
      <c r="AI26" s="13" t="s">
        <v>45</v>
      </c>
    </row>
    <row r="27" spans="1:35" ht="15.75" customHeight="1" x14ac:dyDescent="0.2">
      <c r="A27" s="38"/>
      <c r="B27" s="36"/>
      <c r="C27" s="15">
        <v>1</v>
      </c>
      <c r="D27" s="15" t="s">
        <v>15</v>
      </c>
      <c r="E27" s="15">
        <v>3</v>
      </c>
      <c r="F27" s="15">
        <v>4</v>
      </c>
      <c r="G27" s="15">
        <v>5</v>
      </c>
      <c r="H27" s="15">
        <v>6</v>
      </c>
      <c r="I27" s="15">
        <v>7</v>
      </c>
      <c r="J27" s="15">
        <v>8</v>
      </c>
      <c r="K27" s="15">
        <v>9</v>
      </c>
      <c r="L27" s="15">
        <v>10</v>
      </c>
      <c r="M27" s="15">
        <v>11</v>
      </c>
      <c r="N27" s="15">
        <v>12</v>
      </c>
      <c r="O27" s="15">
        <v>13</v>
      </c>
      <c r="P27" s="15">
        <v>14</v>
      </c>
      <c r="Q27" s="15">
        <v>15</v>
      </c>
      <c r="R27" s="15">
        <v>16</v>
      </c>
      <c r="S27" s="15">
        <v>17</v>
      </c>
      <c r="T27" s="15">
        <v>18</v>
      </c>
      <c r="U27" s="15">
        <v>19</v>
      </c>
      <c r="V27" s="15">
        <v>20</v>
      </c>
      <c r="W27" s="15">
        <v>21</v>
      </c>
      <c r="X27" s="15">
        <v>22</v>
      </c>
      <c r="Y27" s="15">
        <v>23</v>
      </c>
      <c r="Z27" s="33"/>
      <c r="AA27" s="33"/>
      <c r="AB27" s="33"/>
      <c r="AC27" s="33"/>
      <c r="AD27" s="33"/>
      <c r="AE27" s="34"/>
      <c r="AF27" s="34"/>
      <c r="AG27" s="34"/>
    </row>
    <row r="28" spans="1:35" ht="15.75" customHeight="1" x14ac:dyDescent="0.2">
      <c r="A28" s="11" t="s">
        <v>14</v>
      </c>
      <c r="B28" s="12" t="s">
        <v>24</v>
      </c>
      <c r="C28" s="3">
        <v>2</v>
      </c>
      <c r="D28" s="30">
        <v>1</v>
      </c>
      <c r="E28" s="30">
        <v>1</v>
      </c>
      <c r="F28" s="30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3</v>
      </c>
      <c r="P28" s="3">
        <v>5</v>
      </c>
      <c r="Q28" s="3">
        <v>1</v>
      </c>
      <c r="R28" s="3">
        <v>2</v>
      </c>
      <c r="S28" s="3">
        <v>1</v>
      </c>
      <c r="T28" s="31">
        <v>5</v>
      </c>
      <c r="U28" s="3">
        <v>1</v>
      </c>
      <c r="V28" s="3">
        <v>1</v>
      </c>
      <c r="W28" s="3">
        <v>1</v>
      </c>
      <c r="X28" s="3">
        <v>8</v>
      </c>
      <c r="Y28" s="3">
        <v>1</v>
      </c>
      <c r="Z28" s="6">
        <f>AVERAGE(C28:Y28)</f>
        <v>1.826086956521739</v>
      </c>
      <c r="AA28" s="6">
        <f>VARA(C28:Y28)</f>
        <v>3.2411067193675889</v>
      </c>
      <c r="AB28" s="6">
        <f>_xlfn.STDEV.P(C28:Y28)</f>
        <v>1.7607353679405728</v>
      </c>
      <c r="AC28" s="7">
        <f>AB28/Z28</f>
        <v>0.96421222530078998</v>
      </c>
      <c r="AD28" s="5">
        <f>SQRT(AA28)</f>
        <v>1.8003073957987255</v>
      </c>
      <c r="AE28" s="5">
        <f>SUM(C28:Y28)</f>
        <v>42</v>
      </c>
      <c r="AF28" s="5">
        <f>AE28-$AE$39</f>
        <v>-84.5</v>
      </c>
      <c r="AG28" s="5">
        <f>AF28^2</f>
        <v>7140.25</v>
      </c>
      <c r="AI28" s="10">
        <f>(12*AG38)/((AH39^2)*((AH40^3)-AH40))</f>
        <v>0.53517786561264824</v>
      </c>
    </row>
    <row r="29" spans="1:35" ht="15.75" customHeight="1" x14ac:dyDescent="0.2">
      <c r="A29" s="11" t="s">
        <v>15</v>
      </c>
      <c r="B29" s="12" t="s">
        <v>25</v>
      </c>
      <c r="C29" s="3">
        <v>1</v>
      </c>
      <c r="D29" s="30">
        <v>2</v>
      </c>
      <c r="E29" s="30">
        <v>2</v>
      </c>
      <c r="F29" s="30">
        <v>2</v>
      </c>
      <c r="G29" s="3">
        <v>5</v>
      </c>
      <c r="H29" s="3">
        <v>5</v>
      </c>
      <c r="I29" s="3">
        <v>4</v>
      </c>
      <c r="J29" s="3">
        <v>2</v>
      </c>
      <c r="K29" s="3">
        <v>2</v>
      </c>
      <c r="L29" s="3">
        <v>8</v>
      </c>
      <c r="M29" s="3">
        <v>2</v>
      </c>
      <c r="N29" s="3">
        <v>2</v>
      </c>
      <c r="O29" s="3">
        <v>1</v>
      </c>
      <c r="P29" s="3">
        <v>1</v>
      </c>
      <c r="Q29" s="3">
        <v>2</v>
      </c>
      <c r="R29" s="3">
        <v>4</v>
      </c>
      <c r="S29" s="3">
        <v>2</v>
      </c>
      <c r="T29" s="31">
        <v>4</v>
      </c>
      <c r="U29" s="3">
        <v>2</v>
      </c>
      <c r="V29" s="3">
        <v>2</v>
      </c>
      <c r="W29" s="3">
        <v>2</v>
      </c>
      <c r="X29" s="3">
        <v>1</v>
      </c>
      <c r="Y29" s="3">
        <v>2</v>
      </c>
      <c r="Z29" s="6">
        <f t="shared" ref="Z29:Z37" si="0">AVERAGE(C29:Y29)</f>
        <v>2.6086956521739131</v>
      </c>
      <c r="AA29" s="6">
        <f t="shared" ref="AA29:AA37" si="1">VARA(C29:Y29)</f>
        <v>2.7944664031620552</v>
      </c>
      <c r="AB29" s="6">
        <f t="shared" ref="AB29:AB37" si="2">_xlfn.STDEV.P(C29:Y29)</f>
        <v>1.6349213632141884</v>
      </c>
      <c r="AC29" s="7">
        <f t="shared" ref="AC29:AC37" si="3">AB29/Z29</f>
        <v>0.62671985589877222</v>
      </c>
      <c r="AD29" s="5">
        <f t="shared" ref="AD29:AD37" si="4">SQRT(AA29)</f>
        <v>1.6716657570106697</v>
      </c>
      <c r="AE29" s="5">
        <f t="shared" ref="AE29:AE37" si="5">SUM(C29:Y29)</f>
        <v>60</v>
      </c>
      <c r="AF29" s="5">
        <f t="shared" ref="AF29:AF37" si="6">AE29-$AE$39</f>
        <v>-66.5</v>
      </c>
      <c r="AG29" s="5">
        <f t="shared" ref="AG29:AG37" si="7">AF29^2</f>
        <v>4422.25</v>
      </c>
    </row>
    <row r="30" spans="1:35" ht="15.75" customHeight="1" x14ac:dyDescent="0.2">
      <c r="A30" s="11" t="s">
        <v>16</v>
      </c>
      <c r="B30" s="12" t="s">
        <v>26</v>
      </c>
      <c r="C30" s="3">
        <v>3</v>
      </c>
      <c r="D30" s="30">
        <v>3</v>
      </c>
      <c r="E30" s="30">
        <v>3</v>
      </c>
      <c r="F30" s="30">
        <v>3</v>
      </c>
      <c r="G30" s="3">
        <v>7</v>
      </c>
      <c r="H30" s="3">
        <v>7</v>
      </c>
      <c r="I30" s="3">
        <v>6</v>
      </c>
      <c r="J30" s="3">
        <v>3</v>
      </c>
      <c r="K30" s="3">
        <v>6</v>
      </c>
      <c r="L30" s="3">
        <v>6</v>
      </c>
      <c r="M30" s="3">
        <v>3</v>
      </c>
      <c r="N30" s="3">
        <v>3</v>
      </c>
      <c r="O30" s="3">
        <v>8</v>
      </c>
      <c r="P30" s="3">
        <v>7</v>
      </c>
      <c r="Q30" s="3">
        <v>3</v>
      </c>
      <c r="R30" s="3">
        <v>6</v>
      </c>
      <c r="S30" s="3">
        <v>3</v>
      </c>
      <c r="T30" s="31">
        <v>6</v>
      </c>
      <c r="U30" s="3">
        <v>3</v>
      </c>
      <c r="V30" s="3">
        <v>3</v>
      </c>
      <c r="W30" s="3">
        <v>3</v>
      </c>
      <c r="X30" s="3">
        <v>6</v>
      </c>
      <c r="Y30" s="3">
        <v>3</v>
      </c>
      <c r="Z30" s="6">
        <f t="shared" si="0"/>
        <v>4.5217391304347823</v>
      </c>
      <c r="AA30" s="6">
        <f t="shared" si="1"/>
        <v>3.3517786561264828</v>
      </c>
      <c r="AB30" s="6">
        <f t="shared" si="2"/>
        <v>1.7905443723455652</v>
      </c>
      <c r="AC30" s="7">
        <f t="shared" si="3"/>
        <v>0.39598577465334617</v>
      </c>
      <c r="AD30" s="5">
        <f t="shared" si="4"/>
        <v>1.8307863491206402</v>
      </c>
      <c r="AE30" s="5">
        <f t="shared" si="5"/>
        <v>104</v>
      </c>
      <c r="AF30" s="5">
        <f t="shared" si="6"/>
        <v>-22.5</v>
      </c>
      <c r="AG30" s="5">
        <f t="shared" si="7"/>
        <v>506.25</v>
      </c>
      <c r="AH30" s="14" t="s">
        <v>49</v>
      </c>
      <c r="AI30" s="13" t="s">
        <v>48</v>
      </c>
    </row>
    <row r="31" spans="1:35" ht="15.75" customHeight="1" x14ac:dyDescent="0.2">
      <c r="A31" s="11" t="s">
        <v>17</v>
      </c>
      <c r="B31" s="12" t="s">
        <v>27</v>
      </c>
      <c r="C31" s="3">
        <v>4</v>
      </c>
      <c r="D31" s="30">
        <v>4</v>
      </c>
      <c r="E31" s="30">
        <v>4</v>
      </c>
      <c r="F31" s="30">
        <v>4</v>
      </c>
      <c r="G31" s="3">
        <v>4</v>
      </c>
      <c r="H31" s="3">
        <v>3</v>
      </c>
      <c r="I31" s="3">
        <v>7</v>
      </c>
      <c r="J31" s="3">
        <v>4</v>
      </c>
      <c r="K31" s="3">
        <v>4</v>
      </c>
      <c r="L31" s="3">
        <v>4</v>
      </c>
      <c r="M31" s="3">
        <v>4</v>
      </c>
      <c r="N31" s="3">
        <v>4</v>
      </c>
      <c r="O31" s="3">
        <v>10</v>
      </c>
      <c r="P31" s="3">
        <v>8</v>
      </c>
      <c r="Q31" s="3">
        <v>4</v>
      </c>
      <c r="R31" s="3">
        <v>8</v>
      </c>
      <c r="S31" s="3">
        <v>4</v>
      </c>
      <c r="T31" s="31">
        <v>10</v>
      </c>
      <c r="U31" s="3">
        <v>4</v>
      </c>
      <c r="V31" s="3">
        <v>4</v>
      </c>
      <c r="W31" s="3">
        <v>4</v>
      </c>
      <c r="X31" s="3">
        <v>3</v>
      </c>
      <c r="Y31" s="3">
        <v>4</v>
      </c>
      <c r="Z31" s="6">
        <f t="shared" si="0"/>
        <v>4.9130434782608692</v>
      </c>
      <c r="AA31" s="6">
        <f t="shared" si="1"/>
        <v>4.3557312252964433</v>
      </c>
      <c r="AB31" s="6">
        <f t="shared" si="2"/>
        <v>2.0411642772705223</v>
      </c>
      <c r="AC31" s="7">
        <f t="shared" si="3"/>
        <v>0.41545821572762848</v>
      </c>
      <c r="AD31" s="5">
        <f t="shared" si="4"/>
        <v>2.0870388653056855</v>
      </c>
      <c r="AE31" s="5">
        <f t="shared" si="5"/>
        <v>113</v>
      </c>
      <c r="AF31" s="5">
        <f t="shared" si="6"/>
        <v>-13.5</v>
      </c>
      <c r="AG31" s="5">
        <f t="shared" si="7"/>
        <v>182.25</v>
      </c>
      <c r="AH31">
        <f>_xlfn.CHISQ.INV(0.95,9)</f>
        <v>16.918977604620448</v>
      </c>
      <c r="AI31" s="10">
        <f>(12*AG38)/(AH39*AH40*(AH40+1))</f>
        <v>110.78181818181818</v>
      </c>
    </row>
    <row r="32" spans="1:35" ht="15.75" customHeight="1" x14ac:dyDescent="0.2">
      <c r="A32" s="11" t="s">
        <v>18</v>
      </c>
      <c r="B32" s="12" t="s">
        <v>28</v>
      </c>
      <c r="C32" s="3">
        <v>5</v>
      </c>
      <c r="D32" s="30">
        <v>5</v>
      </c>
      <c r="E32" s="30">
        <v>5</v>
      </c>
      <c r="F32" s="30">
        <v>5</v>
      </c>
      <c r="G32" s="3">
        <v>2</v>
      </c>
      <c r="H32" s="3">
        <v>8</v>
      </c>
      <c r="I32" s="3">
        <v>5</v>
      </c>
      <c r="J32" s="3">
        <v>5</v>
      </c>
      <c r="K32" s="3">
        <v>3</v>
      </c>
      <c r="L32" s="3">
        <v>5</v>
      </c>
      <c r="M32" s="3">
        <v>5</v>
      </c>
      <c r="N32" s="3">
        <v>5</v>
      </c>
      <c r="O32" s="3">
        <v>2</v>
      </c>
      <c r="P32" s="3">
        <v>10</v>
      </c>
      <c r="Q32" s="3">
        <v>5</v>
      </c>
      <c r="R32" s="3">
        <v>10</v>
      </c>
      <c r="S32" s="3">
        <v>5</v>
      </c>
      <c r="T32" s="31">
        <v>8</v>
      </c>
      <c r="U32" s="3">
        <v>5</v>
      </c>
      <c r="V32" s="3">
        <v>5</v>
      </c>
      <c r="W32" s="3">
        <v>5</v>
      </c>
      <c r="X32" s="3">
        <v>4</v>
      </c>
      <c r="Y32" s="3">
        <v>5</v>
      </c>
      <c r="Z32" s="6">
        <f t="shared" si="0"/>
        <v>5.3043478260869561</v>
      </c>
      <c r="AA32" s="6">
        <f t="shared" si="1"/>
        <v>4.0395256916996027</v>
      </c>
      <c r="AB32" s="6">
        <f t="shared" si="2"/>
        <v>1.9656790531230113</v>
      </c>
      <c r="AC32" s="7">
        <f t="shared" si="3"/>
        <v>0.37057883788384643</v>
      </c>
      <c r="AD32" s="5">
        <f t="shared" si="4"/>
        <v>2.0098571321612893</v>
      </c>
      <c r="AE32" s="5">
        <f t="shared" si="5"/>
        <v>122</v>
      </c>
      <c r="AF32" s="5">
        <f t="shared" si="6"/>
        <v>-4.5</v>
      </c>
      <c r="AG32" s="5">
        <f t="shared" si="7"/>
        <v>20.25</v>
      </c>
    </row>
    <row r="33" spans="1:34" ht="15.75" customHeight="1" x14ac:dyDescent="0.2">
      <c r="A33" s="11" t="s">
        <v>19</v>
      </c>
      <c r="B33" s="12" t="s">
        <v>29</v>
      </c>
      <c r="C33" s="3">
        <v>6</v>
      </c>
      <c r="D33" s="30">
        <v>6</v>
      </c>
      <c r="E33" s="30">
        <v>6</v>
      </c>
      <c r="F33" s="30">
        <v>6</v>
      </c>
      <c r="G33" s="3">
        <v>10</v>
      </c>
      <c r="H33" s="3">
        <v>2</v>
      </c>
      <c r="I33" s="3">
        <v>3</v>
      </c>
      <c r="J33" s="3">
        <v>6</v>
      </c>
      <c r="K33" s="3">
        <v>5</v>
      </c>
      <c r="L33" s="3">
        <v>9</v>
      </c>
      <c r="M33" s="3">
        <v>6</v>
      </c>
      <c r="N33" s="3">
        <v>6</v>
      </c>
      <c r="O33" s="3">
        <v>6</v>
      </c>
      <c r="P33" s="3">
        <v>2</v>
      </c>
      <c r="Q33" s="3">
        <v>6</v>
      </c>
      <c r="R33" s="3">
        <v>1</v>
      </c>
      <c r="S33" s="3">
        <v>6</v>
      </c>
      <c r="T33" s="31">
        <v>7</v>
      </c>
      <c r="U33" s="3">
        <v>6</v>
      </c>
      <c r="V33" s="3">
        <v>6</v>
      </c>
      <c r="W33" s="3">
        <v>6</v>
      </c>
      <c r="X33" s="3">
        <v>2</v>
      </c>
      <c r="Y33" s="3">
        <v>6</v>
      </c>
      <c r="Z33" s="6">
        <f t="shared" si="0"/>
        <v>5.4347826086956523</v>
      </c>
      <c r="AA33" s="6">
        <f t="shared" si="1"/>
        <v>4.6205533596837958</v>
      </c>
      <c r="AB33" s="6">
        <f t="shared" si="2"/>
        <v>2.1022986789107101</v>
      </c>
      <c r="AC33" s="7">
        <f t="shared" si="3"/>
        <v>0.38682295691957064</v>
      </c>
      <c r="AD33" s="5">
        <f t="shared" si="4"/>
        <v>2.1495472452783622</v>
      </c>
      <c r="AE33" s="5">
        <f t="shared" si="5"/>
        <v>125</v>
      </c>
      <c r="AF33" s="5">
        <f t="shared" si="6"/>
        <v>-1.5</v>
      </c>
      <c r="AG33" s="5">
        <f t="shared" si="7"/>
        <v>2.25</v>
      </c>
    </row>
    <row r="34" spans="1:34" ht="15.75" customHeight="1" x14ac:dyDescent="0.2">
      <c r="A34" s="11" t="s">
        <v>20</v>
      </c>
      <c r="B34" s="12" t="s">
        <v>30</v>
      </c>
      <c r="C34" s="3">
        <v>8</v>
      </c>
      <c r="D34" s="30">
        <v>7</v>
      </c>
      <c r="E34" s="30">
        <v>7</v>
      </c>
      <c r="F34" s="30">
        <v>7</v>
      </c>
      <c r="G34" s="3">
        <v>8</v>
      </c>
      <c r="H34" s="3">
        <v>9</v>
      </c>
      <c r="I34" s="3">
        <v>2</v>
      </c>
      <c r="J34" s="3">
        <v>7</v>
      </c>
      <c r="K34" s="3">
        <v>7</v>
      </c>
      <c r="L34" s="3">
        <v>7</v>
      </c>
      <c r="M34" s="3">
        <v>7</v>
      </c>
      <c r="N34" s="3">
        <v>7</v>
      </c>
      <c r="O34" s="3">
        <v>7</v>
      </c>
      <c r="P34" s="3">
        <v>3</v>
      </c>
      <c r="Q34" s="3">
        <v>7</v>
      </c>
      <c r="R34" s="3">
        <v>3</v>
      </c>
      <c r="S34" s="3">
        <v>7</v>
      </c>
      <c r="T34" s="31">
        <v>9</v>
      </c>
      <c r="U34" s="3">
        <v>7</v>
      </c>
      <c r="V34" s="3">
        <v>7</v>
      </c>
      <c r="W34" s="3">
        <v>7</v>
      </c>
      <c r="X34" s="3">
        <v>9</v>
      </c>
      <c r="Y34" s="3">
        <v>7</v>
      </c>
      <c r="Z34" s="6">
        <f t="shared" si="0"/>
        <v>6.7826086956521738</v>
      </c>
      <c r="AA34" s="6">
        <f t="shared" si="1"/>
        <v>3.1778656126482163</v>
      </c>
      <c r="AB34" s="6">
        <f t="shared" si="2"/>
        <v>1.7434728396316019</v>
      </c>
      <c r="AC34" s="7">
        <f t="shared" si="3"/>
        <v>0.25705048276619774</v>
      </c>
      <c r="AD34" s="5">
        <f t="shared" si="4"/>
        <v>1.7826568970635421</v>
      </c>
      <c r="AE34" s="5">
        <f t="shared" si="5"/>
        <v>156</v>
      </c>
      <c r="AF34" s="5">
        <f t="shared" si="6"/>
        <v>29.5</v>
      </c>
      <c r="AG34" s="5">
        <f t="shared" si="7"/>
        <v>870.25</v>
      </c>
    </row>
    <row r="35" spans="1:34" ht="15.75" customHeight="1" x14ac:dyDescent="0.2">
      <c r="A35" s="11" t="s">
        <v>21</v>
      </c>
      <c r="B35" s="12" t="s">
        <v>31</v>
      </c>
      <c r="C35" s="3">
        <v>7</v>
      </c>
      <c r="D35" s="30">
        <v>8</v>
      </c>
      <c r="E35" s="30">
        <v>8</v>
      </c>
      <c r="F35" s="30">
        <v>8</v>
      </c>
      <c r="G35" s="3">
        <v>6</v>
      </c>
      <c r="H35" s="3">
        <v>6</v>
      </c>
      <c r="I35" s="3">
        <v>8</v>
      </c>
      <c r="J35" s="3">
        <v>8</v>
      </c>
      <c r="K35" s="3">
        <v>8</v>
      </c>
      <c r="L35" s="3">
        <v>2</v>
      </c>
      <c r="M35" s="3">
        <v>8</v>
      </c>
      <c r="N35" s="3">
        <v>8</v>
      </c>
      <c r="O35" s="3">
        <v>4</v>
      </c>
      <c r="P35" s="3">
        <v>4</v>
      </c>
      <c r="Q35" s="3">
        <v>8</v>
      </c>
      <c r="R35" s="3">
        <v>5</v>
      </c>
      <c r="S35" s="3">
        <v>8</v>
      </c>
      <c r="T35" s="31">
        <v>1</v>
      </c>
      <c r="U35" s="3">
        <v>8</v>
      </c>
      <c r="V35" s="3">
        <v>8</v>
      </c>
      <c r="W35" s="3">
        <v>8</v>
      </c>
      <c r="X35" s="3">
        <v>5</v>
      </c>
      <c r="Y35" s="3">
        <v>8</v>
      </c>
      <c r="Z35" s="6">
        <f t="shared" si="0"/>
        <v>6.6086956521739131</v>
      </c>
      <c r="AA35" s="6">
        <f t="shared" si="1"/>
        <v>4.521739130434784</v>
      </c>
      <c r="AB35" s="6">
        <f t="shared" si="2"/>
        <v>2.0796975205393737</v>
      </c>
      <c r="AC35" s="7">
        <f t="shared" si="3"/>
        <v>0.31469107218687892</v>
      </c>
      <c r="AD35" s="5">
        <f t="shared" si="4"/>
        <v>2.1264381322847803</v>
      </c>
      <c r="AE35" s="5">
        <f t="shared" si="5"/>
        <v>152</v>
      </c>
      <c r="AF35" s="5">
        <f t="shared" si="6"/>
        <v>25.5</v>
      </c>
      <c r="AG35" s="5">
        <f t="shared" si="7"/>
        <v>650.25</v>
      </c>
    </row>
    <row r="36" spans="1:34" ht="15.75" customHeight="1" x14ac:dyDescent="0.2">
      <c r="A36" s="11" t="s">
        <v>22</v>
      </c>
      <c r="B36" s="12" t="s">
        <v>32</v>
      </c>
      <c r="C36" s="3">
        <v>10</v>
      </c>
      <c r="D36" s="30">
        <v>10</v>
      </c>
      <c r="E36" s="30">
        <v>10</v>
      </c>
      <c r="F36" s="30">
        <v>10</v>
      </c>
      <c r="G36" s="3">
        <v>9</v>
      </c>
      <c r="H36" s="3">
        <v>10</v>
      </c>
      <c r="I36" s="3">
        <v>10</v>
      </c>
      <c r="J36" s="3">
        <v>9</v>
      </c>
      <c r="K36" s="3">
        <v>10</v>
      </c>
      <c r="L36" s="3">
        <v>10</v>
      </c>
      <c r="M36" s="3">
        <v>9</v>
      </c>
      <c r="N36" s="3">
        <v>9</v>
      </c>
      <c r="O36" s="3">
        <v>5</v>
      </c>
      <c r="P36" s="3">
        <v>6</v>
      </c>
      <c r="Q36" s="3">
        <v>9</v>
      </c>
      <c r="R36" s="3">
        <v>7</v>
      </c>
      <c r="S36" s="3">
        <v>9</v>
      </c>
      <c r="T36" s="31">
        <v>2</v>
      </c>
      <c r="U36" s="3">
        <v>9</v>
      </c>
      <c r="V36" s="3">
        <v>9</v>
      </c>
      <c r="W36" s="3">
        <v>9</v>
      </c>
      <c r="X36" s="3">
        <v>10</v>
      </c>
      <c r="Y36" s="3">
        <v>9</v>
      </c>
      <c r="Z36" s="6">
        <f t="shared" si="0"/>
        <v>8.695652173913043</v>
      </c>
      <c r="AA36" s="6">
        <f t="shared" si="1"/>
        <v>3.8577075098814206</v>
      </c>
      <c r="AB36" s="6">
        <f t="shared" si="2"/>
        <v>1.9209323508151759</v>
      </c>
      <c r="AC36" s="7">
        <f t="shared" si="3"/>
        <v>0.22090722034374524</v>
      </c>
      <c r="AD36" s="5">
        <f t="shared" si="4"/>
        <v>1.9641047604141233</v>
      </c>
      <c r="AE36" s="5">
        <f t="shared" si="5"/>
        <v>200</v>
      </c>
      <c r="AF36" s="5">
        <f t="shared" si="6"/>
        <v>73.5</v>
      </c>
      <c r="AG36" s="5">
        <f t="shared" si="7"/>
        <v>5402.25</v>
      </c>
    </row>
    <row r="37" spans="1:34" ht="15.75" customHeight="1" x14ac:dyDescent="0.2">
      <c r="A37" s="11" t="s">
        <v>23</v>
      </c>
      <c r="B37" s="12" t="s">
        <v>33</v>
      </c>
      <c r="C37" s="3">
        <v>9</v>
      </c>
      <c r="D37" s="30">
        <v>9</v>
      </c>
      <c r="E37" s="30">
        <v>9</v>
      </c>
      <c r="F37" s="30">
        <v>9</v>
      </c>
      <c r="G37" s="3">
        <v>3</v>
      </c>
      <c r="H37" s="3">
        <v>4</v>
      </c>
      <c r="I37" s="3">
        <v>9</v>
      </c>
      <c r="J37" s="3">
        <v>10</v>
      </c>
      <c r="K37" s="3">
        <v>9</v>
      </c>
      <c r="L37" s="3">
        <v>3</v>
      </c>
      <c r="M37" s="3">
        <v>10</v>
      </c>
      <c r="N37" s="3">
        <v>10</v>
      </c>
      <c r="O37" s="3">
        <v>9</v>
      </c>
      <c r="P37" s="3">
        <v>9</v>
      </c>
      <c r="Q37" s="3">
        <v>10</v>
      </c>
      <c r="R37" s="3">
        <v>9</v>
      </c>
      <c r="S37" s="3">
        <v>10</v>
      </c>
      <c r="T37" s="31">
        <v>3</v>
      </c>
      <c r="U37" s="3">
        <v>10</v>
      </c>
      <c r="V37" s="3">
        <v>10</v>
      </c>
      <c r="W37" s="3">
        <v>10</v>
      </c>
      <c r="X37" s="3">
        <v>7</v>
      </c>
      <c r="Y37" s="3">
        <v>10</v>
      </c>
      <c r="Z37" s="6">
        <f t="shared" si="0"/>
        <v>8.304347826086957</v>
      </c>
      <c r="AA37" s="6">
        <f t="shared" si="1"/>
        <v>6.1304347826086936</v>
      </c>
      <c r="AB37" s="6">
        <f t="shared" si="2"/>
        <v>2.4215478809816209</v>
      </c>
      <c r="AC37" s="7">
        <f t="shared" si="3"/>
        <v>0.29160000661035224</v>
      </c>
      <c r="AD37" s="5">
        <f t="shared" si="4"/>
        <v>2.475971482591973</v>
      </c>
      <c r="AE37" s="5">
        <f t="shared" si="5"/>
        <v>191</v>
      </c>
      <c r="AF37" s="5">
        <f t="shared" si="6"/>
        <v>64.5</v>
      </c>
      <c r="AG37" s="5">
        <f t="shared" si="7"/>
        <v>4160.25</v>
      </c>
    </row>
    <row r="38" spans="1:34" ht="15.75" customHeight="1" x14ac:dyDescent="0.2">
      <c r="B38" s="4" t="s">
        <v>43</v>
      </c>
      <c r="C38">
        <f>SUM(C28:C37)</f>
        <v>55</v>
      </c>
      <c r="D38">
        <f t="shared" ref="D38:Y38" si="8">SUM(D28:D37)</f>
        <v>55</v>
      </c>
      <c r="E38">
        <f t="shared" si="8"/>
        <v>55</v>
      </c>
      <c r="F38">
        <f t="shared" si="8"/>
        <v>55</v>
      </c>
      <c r="G38">
        <f t="shared" si="8"/>
        <v>55</v>
      </c>
      <c r="H38">
        <f t="shared" si="8"/>
        <v>55</v>
      </c>
      <c r="I38">
        <f t="shared" si="8"/>
        <v>55</v>
      </c>
      <c r="J38">
        <f t="shared" si="8"/>
        <v>55</v>
      </c>
      <c r="K38">
        <f t="shared" si="8"/>
        <v>55</v>
      </c>
      <c r="L38">
        <f t="shared" si="8"/>
        <v>55</v>
      </c>
      <c r="M38">
        <f t="shared" si="8"/>
        <v>55</v>
      </c>
      <c r="N38">
        <f t="shared" si="8"/>
        <v>55</v>
      </c>
      <c r="O38">
        <f t="shared" si="8"/>
        <v>55</v>
      </c>
      <c r="P38">
        <f t="shared" si="8"/>
        <v>55</v>
      </c>
      <c r="Q38">
        <f t="shared" si="8"/>
        <v>55</v>
      </c>
      <c r="R38">
        <f t="shared" si="8"/>
        <v>55</v>
      </c>
      <c r="S38">
        <f t="shared" si="8"/>
        <v>55</v>
      </c>
      <c r="T38">
        <f t="shared" si="8"/>
        <v>55</v>
      </c>
      <c r="U38">
        <f t="shared" si="8"/>
        <v>55</v>
      </c>
      <c r="V38">
        <f t="shared" si="8"/>
        <v>55</v>
      </c>
      <c r="W38">
        <f t="shared" si="8"/>
        <v>55</v>
      </c>
      <c r="X38">
        <f t="shared" si="8"/>
        <v>55</v>
      </c>
      <c r="Y38">
        <f t="shared" si="8"/>
        <v>55</v>
      </c>
      <c r="AD38" s="8">
        <f>SUM(C38:Y38)</f>
        <v>1265</v>
      </c>
      <c r="AE38" s="8">
        <f>SUM(AE28:AE37)</f>
        <v>1265</v>
      </c>
      <c r="AF38" s="8">
        <f>SUM(AF28:AF37)</f>
        <v>0</v>
      </c>
      <c r="AG38" s="9">
        <f>SUM(AG28:AG37)</f>
        <v>23356.5</v>
      </c>
      <c r="AH38" s="13" t="s">
        <v>44</v>
      </c>
    </row>
    <row r="39" spans="1:34" ht="15.75" customHeight="1" x14ac:dyDescent="0.2">
      <c r="AE39" s="8">
        <f>AE38/10</f>
        <v>126.5</v>
      </c>
      <c r="AG39" s="13" t="s">
        <v>46</v>
      </c>
      <c r="AH39">
        <v>23</v>
      </c>
    </row>
    <row r="40" spans="1:34" ht="15.75" customHeight="1" x14ac:dyDescent="0.2">
      <c r="AG40" s="13" t="s">
        <v>47</v>
      </c>
      <c r="AH40">
        <v>10</v>
      </c>
    </row>
  </sheetData>
  <mergeCells count="11">
    <mergeCell ref="AB26:AB27"/>
    <mergeCell ref="B26:B27"/>
    <mergeCell ref="A26:A27"/>
    <mergeCell ref="C26:Y26"/>
    <mergeCell ref="Z26:Z27"/>
    <mergeCell ref="AA26:AA27"/>
    <mergeCell ref="AC26:AC27"/>
    <mergeCell ref="AD26:AD27"/>
    <mergeCell ref="AE26:AE27"/>
    <mergeCell ref="AG26:AG27"/>
    <mergeCell ref="AF26:AF2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D17" sqref="AD17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/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/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/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/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/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/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/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/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/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/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/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/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/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0.52196343601302275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/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/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/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103.34876033057851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/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5.4090909090909092</v>
      </c>
      <c r="AA8" s="6">
        <f t="shared" si="1"/>
        <v>3.9675324675324699</v>
      </c>
      <c r="AB8" s="6">
        <f t="shared" si="2"/>
        <v>1.9460704207825132</v>
      </c>
      <c r="AC8" s="7">
        <f t="shared" si="3"/>
        <v>0.35977772485054865</v>
      </c>
      <c r="AD8" s="5">
        <f t="shared" si="4"/>
        <v>1.9918665787478012</v>
      </c>
      <c r="AE8" s="5">
        <f t="shared" si="5"/>
        <v>119</v>
      </c>
      <c r="AF8" s="5">
        <f t="shared" si="6"/>
        <v>-2</v>
      </c>
      <c r="AG8" s="5">
        <f t="shared" si="7"/>
        <v>4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/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5.4545454545454541</v>
      </c>
      <c r="AA9" s="6">
        <f t="shared" si="1"/>
        <v>4.8311688311688332</v>
      </c>
      <c r="AB9" s="6">
        <f t="shared" si="2"/>
        <v>2.147456692912312</v>
      </c>
      <c r="AC9" s="7">
        <f t="shared" si="3"/>
        <v>0.39370039370059057</v>
      </c>
      <c r="AD9" s="5">
        <f t="shared" si="4"/>
        <v>2.1979919997963671</v>
      </c>
      <c r="AE9" s="5">
        <f t="shared" si="5"/>
        <v>120</v>
      </c>
      <c r="AF9" s="5">
        <f t="shared" si="6"/>
        <v>-1</v>
      </c>
      <c r="AG9" s="5">
        <f t="shared" si="7"/>
        <v>1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/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/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/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/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20842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14" sqref="AF14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/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/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0.56974705735036313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/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2.3636363636363638</v>
      </c>
      <c r="AA5" s="6">
        <f t="shared" ref="AA5:AA13" si="1">VARA(C5:Y5)</f>
        <v>1.4805194805194806</v>
      </c>
      <c r="AB5" s="6">
        <f t="shared" ref="AB5:AB13" si="2">_xlfn.STDEV.P(C5:Y5)</f>
        <v>1.1887906209656383</v>
      </c>
      <c r="AC5" s="7">
        <f t="shared" ref="AC5:AC13" si="3">AB5/Z5</f>
        <v>0.5029498781008469</v>
      </c>
      <c r="AD5" s="5">
        <f t="shared" ref="AD5:AD13" si="4">SQRT(AA5)</f>
        <v>1.2167659925061518</v>
      </c>
      <c r="AE5" s="5">
        <f t="shared" ref="AE5:AE13" si="5">SUM(C5:Y5)</f>
        <v>52</v>
      </c>
      <c r="AF5" s="5">
        <f t="shared" ref="AF5:AF13" si="6">AE5-$AE$15</f>
        <v>-69</v>
      </c>
      <c r="AG5" s="5">
        <f t="shared" ref="AG5:AG13" si="7">AF5^2</f>
        <v>4761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/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/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112.80991735537189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/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/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5.2727272727272725</v>
      </c>
      <c r="AA9" s="6">
        <f t="shared" si="1"/>
        <v>4.2077922077922079</v>
      </c>
      <c r="AB9" s="6">
        <f t="shared" si="2"/>
        <v>2.0041279713680549</v>
      </c>
      <c r="AC9" s="7">
        <f t="shared" si="3"/>
        <v>0.38009323594911387</v>
      </c>
      <c r="AD9" s="5">
        <f t="shared" si="4"/>
        <v>2.0512903762734833</v>
      </c>
      <c r="AE9" s="5">
        <f t="shared" si="5"/>
        <v>116</v>
      </c>
      <c r="AF9" s="5">
        <f t="shared" si="6"/>
        <v>-5</v>
      </c>
      <c r="AG9" s="5">
        <f t="shared" si="7"/>
        <v>25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/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/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6.8181818181818183</v>
      </c>
      <c r="AA11" s="6">
        <f t="shared" si="1"/>
        <v>3.6796536796536787</v>
      </c>
      <c r="AB11" s="6">
        <f t="shared" si="2"/>
        <v>1.8741389207353003</v>
      </c>
      <c r="AC11" s="7">
        <f t="shared" si="3"/>
        <v>0.27487370837451069</v>
      </c>
      <c r="AD11" s="5">
        <f t="shared" si="4"/>
        <v>1.9182423412211709</v>
      </c>
      <c r="AE11" s="5">
        <f t="shared" si="5"/>
        <v>150</v>
      </c>
      <c r="AF11" s="5">
        <f t="shared" si="6"/>
        <v>29</v>
      </c>
      <c r="AG11" s="5">
        <f t="shared" si="7"/>
        <v>841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/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/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8.545454545454545</v>
      </c>
      <c r="AA13" s="6">
        <f t="shared" si="1"/>
        <v>5.0216450216450239</v>
      </c>
      <c r="AB13" s="6">
        <f t="shared" si="2"/>
        <v>2.1893808325076902</v>
      </c>
      <c r="AC13" s="7">
        <f t="shared" si="3"/>
        <v>0.25620413997430419</v>
      </c>
      <c r="AD13" s="5">
        <f t="shared" si="4"/>
        <v>2.2409027247172117</v>
      </c>
      <c r="AE13" s="5">
        <f t="shared" si="5"/>
        <v>188</v>
      </c>
      <c r="AF13" s="5">
        <f t="shared" si="6"/>
        <v>67</v>
      </c>
      <c r="AG13" s="5">
        <f t="shared" si="7"/>
        <v>4489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22750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15" sqref="AF15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/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/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/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/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/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/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/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/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/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/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/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/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/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/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/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/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/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/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/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/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/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/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/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/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1.7727272727272727</v>
      </c>
      <c r="AA4" s="6">
        <f>VARA(C4:Y4)</f>
        <v>3.3268398268398265</v>
      </c>
      <c r="AB4" s="6">
        <f>_xlfn.STDEV.P(C4:Y4)</f>
        <v>1.7820268894466054</v>
      </c>
      <c r="AC4" s="7">
        <f>AB4/Z4</f>
        <v>1.0052459376365466</v>
      </c>
      <c r="AD4" s="5">
        <f>SQRT(AA4)</f>
        <v>1.8239626714491244</v>
      </c>
      <c r="AE4" s="5">
        <f>SUM(C4:Y4)</f>
        <v>39</v>
      </c>
      <c r="AF4" s="5">
        <f>AE4-$AE$15</f>
        <v>-82</v>
      </c>
      <c r="AG4" s="5">
        <f>AF4^2</f>
        <v>6724</v>
      </c>
      <c r="AI4" s="10">
        <f>(12*AG14)/((AH15^2)*((AH16^3)-AH16))</f>
        <v>0.55677435512146256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/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2.6818181818181817</v>
      </c>
      <c r="AA5" s="6">
        <f t="shared" ref="AA5:AA13" si="1">VARA(C5:Y5)</f>
        <v>2.7987012987012991</v>
      </c>
      <c r="AB5" s="6">
        <f t="shared" ref="AB5:AB13" si="2">_xlfn.STDEV.P(C5:Y5)</f>
        <v>1.634468599669564</v>
      </c>
      <c r="AC5" s="7">
        <f t="shared" ref="AC5:AC13" si="3">AB5/Z5</f>
        <v>0.60946286767339675</v>
      </c>
      <c r="AD5" s="5">
        <f t="shared" ref="AD5:AD13" si="4">SQRT(AA5)</f>
        <v>1.6729319468230914</v>
      </c>
      <c r="AE5" s="5">
        <f t="shared" ref="AE5:AE13" si="5">SUM(C5:Y5)</f>
        <v>59</v>
      </c>
      <c r="AF5" s="5">
        <f t="shared" ref="AF5:AF13" si="6">AE5-$AE$15</f>
        <v>-62</v>
      </c>
      <c r="AG5" s="5">
        <f t="shared" ref="AG5:AG13" si="7">AF5^2</f>
        <v>3844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/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4.3636363636363633</v>
      </c>
      <c r="AA6" s="6">
        <f t="shared" si="1"/>
        <v>2.9090909090909078</v>
      </c>
      <c r="AB6" s="6">
        <f t="shared" si="2"/>
        <v>1.6663911618021237</v>
      </c>
      <c r="AC6" s="7">
        <f t="shared" si="3"/>
        <v>0.38188130791298669</v>
      </c>
      <c r="AD6" s="5">
        <f t="shared" si="4"/>
        <v>1.7056057308448831</v>
      </c>
      <c r="AE6" s="5">
        <f t="shared" si="5"/>
        <v>96</v>
      </c>
      <c r="AF6" s="5">
        <f t="shared" si="6"/>
        <v>-25</v>
      </c>
      <c r="AG6" s="5">
        <f t="shared" si="7"/>
        <v>625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/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4.6818181818181817</v>
      </c>
      <c r="AA7" s="6">
        <f t="shared" si="1"/>
        <v>3.2748917748917741</v>
      </c>
      <c r="AB7" s="6">
        <f t="shared" si="2"/>
        <v>1.768059121706975</v>
      </c>
      <c r="AC7" s="7">
        <f t="shared" si="3"/>
        <v>0.37764369589857721</v>
      </c>
      <c r="AD7" s="5">
        <f t="shared" si="4"/>
        <v>1.8096662053792612</v>
      </c>
      <c r="AE7" s="5">
        <f t="shared" si="5"/>
        <v>103</v>
      </c>
      <c r="AF7" s="5">
        <f t="shared" si="6"/>
        <v>-18</v>
      </c>
      <c r="AG7" s="5">
        <f t="shared" si="7"/>
        <v>324</v>
      </c>
      <c r="AH7">
        <f>_xlfn.CHISQ.INV(0.95,9)</f>
        <v>16.918977604620448</v>
      </c>
      <c r="AI7" s="10">
        <f>(12*AG14)/(AH15*AH16*(AH16+1))</f>
        <v>110.24132231404958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/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5.4545454545454541</v>
      </c>
      <c r="AA8" s="6">
        <f t="shared" si="1"/>
        <v>3.6883116883116904</v>
      </c>
      <c r="AB8" s="6">
        <f t="shared" si="2"/>
        <v>1.8763424945954812</v>
      </c>
      <c r="AC8" s="7">
        <f t="shared" si="3"/>
        <v>0.34399612400917157</v>
      </c>
      <c r="AD8" s="5">
        <f t="shared" si="4"/>
        <v>1.9204977709728512</v>
      </c>
      <c r="AE8" s="5">
        <f t="shared" si="5"/>
        <v>120</v>
      </c>
      <c r="AF8" s="5">
        <f t="shared" si="6"/>
        <v>-1</v>
      </c>
      <c r="AG8" s="5">
        <f t="shared" si="7"/>
        <v>1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/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/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/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6.7272727272727275</v>
      </c>
      <c r="AA11" s="6">
        <f t="shared" si="1"/>
        <v>4.3982683982683985</v>
      </c>
      <c r="AB11" s="6">
        <f t="shared" si="2"/>
        <v>2.0489868490153902</v>
      </c>
      <c r="AC11" s="7">
        <f t="shared" si="3"/>
        <v>0.30457912620499045</v>
      </c>
      <c r="AD11" s="5">
        <f t="shared" si="4"/>
        <v>2.0972049013552296</v>
      </c>
      <c r="AE11" s="5">
        <f t="shared" si="5"/>
        <v>148</v>
      </c>
      <c r="AF11" s="5">
        <f t="shared" si="6"/>
        <v>27</v>
      </c>
      <c r="AG11" s="5">
        <f t="shared" si="7"/>
        <v>729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/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8.8636363636363633</v>
      </c>
      <c r="AA12" s="6">
        <f t="shared" si="1"/>
        <v>3.3614718614718577</v>
      </c>
      <c r="AB12" s="6">
        <f t="shared" si="2"/>
        <v>1.7912782268398211</v>
      </c>
      <c r="AC12" s="7">
        <f t="shared" si="3"/>
        <v>0.20209292815628752</v>
      </c>
      <c r="AD12" s="5">
        <f t="shared" si="4"/>
        <v>1.8334317171555252</v>
      </c>
      <c r="AE12" s="5">
        <f t="shared" si="5"/>
        <v>195</v>
      </c>
      <c r="AF12" s="5">
        <f t="shared" si="6"/>
        <v>74</v>
      </c>
      <c r="AG12" s="5">
        <f t="shared" si="7"/>
        <v>5476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/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22232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/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/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1.6818181818181819</v>
      </c>
      <c r="AA4" s="6">
        <f>VARA(C4:Y4)</f>
        <v>2.893939393939394</v>
      </c>
      <c r="AB4" s="6">
        <f>_xlfn.STDEV.P(C4:Y4)</f>
        <v>1.6620459362529292</v>
      </c>
      <c r="AC4" s="7">
        <f>AB4/Z4</f>
        <v>0.98824352966390383</v>
      </c>
      <c r="AD4" s="5">
        <f>SQRT(AA4)</f>
        <v>1.7011582507043235</v>
      </c>
      <c r="AE4" s="5">
        <f>SUM(C4:Y4)</f>
        <v>37</v>
      </c>
      <c r="AF4" s="5">
        <f>AE4-$AE$15</f>
        <v>-84</v>
      </c>
      <c r="AG4" s="5">
        <f>AF4^2</f>
        <v>7056</v>
      </c>
      <c r="AI4" s="10">
        <f>(12*AG14)/((AH15^2)*((AH16^3)-AH16))</f>
        <v>0.5664913598797896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/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2.6818181818181817</v>
      </c>
      <c r="AA5" s="6">
        <f t="shared" ref="AA5:AA13" si="1">VARA(C5:Y5)</f>
        <v>2.7987012987012991</v>
      </c>
      <c r="AB5" s="6">
        <f t="shared" ref="AB5:AB13" si="2">_xlfn.STDEV.P(C5:Y5)</f>
        <v>1.634468599669564</v>
      </c>
      <c r="AC5" s="7">
        <f t="shared" ref="AC5:AC13" si="3">AB5/Z5</f>
        <v>0.60946286767339675</v>
      </c>
      <c r="AD5" s="5">
        <f t="shared" ref="AD5:AD13" si="4">SQRT(AA5)</f>
        <v>1.6729319468230914</v>
      </c>
      <c r="AE5" s="5">
        <f t="shared" ref="AE5:AE13" si="5">SUM(C5:Y5)</f>
        <v>59</v>
      </c>
      <c r="AF5" s="5">
        <f t="shared" ref="AF5:AF13" si="6">AE5-$AE$15</f>
        <v>-62</v>
      </c>
      <c r="AG5" s="5">
        <f t="shared" ref="AG5:AG13" si="7">AF5^2</f>
        <v>3844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/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4.4090909090909092</v>
      </c>
      <c r="AA6" s="6">
        <f t="shared" si="1"/>
        <v>3.2056277056277054</v>
      </c>
      <c r="AB6" s="6">
        <f t="shared" si="2"/>
        <v>1.7492619458994416</v>
      </c>
      <c r="AC6" s="7">
        <f t="shared" si="3"/>
        <v>0.39673982278131664</v>
      </c>
      <c r="AD6" s="5">
        <f t="shared" si="4"/>
        <v>1.7904266825613679</v>
      </c>
      <c r="AE6" s="5">
        <f t="shared" si="5"/>
        <v>97</v>
      </c>
      <c r="AF6" s="5">
        <f t="shared" si="6"/>
        <v>-24</v>
      </c>
      <c r="AG6" s="5">
        <f t="shared" si="7"/>
        <v>576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/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4.7727272727272725</v>
      </c>
      <c r="AA7" s="6">
        <f t="shared" si="1"/>
        <v>4.0887445887445892</v>
      </c>
      <c r="AB7" s="6">
        <f t="shared" si="2"/>
        <v>1.9755739829182482</v>
      </c>
      <c r="AC7" s="7">
        <f t="shared" si="3"/>
        <v>0.41392978689715676</v>
      </c>
      <c r="AD7" s="5">
        <f t="shared" si="4"/>
        <v>2.0220644373373933</v>
      </c>
      <c r="AE7" s="5">
        <f t="shared" si="5"/>
        <v>105</v>
      </c>
      <c r="AF7" s="5">
        <f t="shared" si="6"/>
        <v>-16</v>
      </c>
      <c r="AG7" s="5">
        <f t="shared" si="7"/>
        <v>256</v>
      </c>
      <c r="AH7">
        <f>_xlfn.CHISQ.INV(0.95,9)</f>
        <v>16.918977604620448</v>
      </c>
      <c r="AI7" s="10">
        <f>(12*AG14)/(AH15*AH16*(AH16+1))</f>
        <v>112.16528925619835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/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5.0909090909090908</v>
      </c>
      <c r="AA8" s="6">
        <f t="shared" si="1"/>
        <v>3.1341991341991369</v>
      </c>
      <c r="AB8" s="6">
        <f t="shared" si="2"/>
        <v>1.7296634173127678</v>
      </c>
      <c r="AC8" s="7">
        <f t="shared" si="3"/>
        <v>0.33975531411500798</v>
      </c>
      <c r="AD8" s="5">
        <f t="shared" si="4"/>
        <v>1.7703669490247316</v>
      </c>
      <c r="AE8" s="5">
        <f t="shared" si="5"/>
        <v>112</v>
      </c>
      <c r="AF8" s="5">
        <f t="shared" si="6"/>
        <v>-9</v>
      </c>
      <c r="AG8" s="5">
        <f t="shared" si="7"/>
        <v>81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/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5.5909090909090908</v>
      </c>
      <c r="AA9" s="6">
        <f t="shared" si="1"/>
        <v>4.2532467532467555</v>
      </c>
      <c r="AB9" s="6">
        <f t="shared" si="2"/>
        <v>2.0149236599365001</v>
      </c>
      <c r="AC9" s="7">
        <f t="shared" si="3"/>
        <v>0.36039284974473984</v>
      </c>
      <c r="AD9" s="5">
        <f t="shared" si="4"/>
        <v>2.0623401158021331</v>
      </c>
      <c r="AE9" s="5">
        <f t="shared" si="5"/>
        <v>123</v>
      </c>
      <c r="AF9" s="5">
        <f t="shared" si="6"/>
        <v>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/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6.9545454545454541</v>
      </c>
      <c r="AA10" s="6">
        <f t="shared" si="1"/>
        <v>2.6168831168831188</v>
      </c>
      <c r="AB10" s="6">
        <f t="shared" si="2"/>
        <v>1.5804853318830645</v>
      </c>
      <c r="AC10" s="7">
        <f t="shared" si="3"/>
        <v>0.22725932876749949</v>
      </c>
      <c r="AD10" s="5">
        <f t="shared" si="4"/>
        <v>1.617678310691937</v>
      </c>
      <c r="AE10" s="5">
        <f t="shared" si="5"/>
        <v>153</v>
      </c>
      <c r="AF10" s="5">
        <f t="shared" si="6"/>
        <v>32</v>
      </c>
      <c r="AG10" s="5">
        <f t="shared" si="7"/>
        <v>1024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/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6.7272727272727275</v>
      </c>
      <c r="AA11" s="6">
        <f t="shared" si="1"/>
        <v>4.3982683982683985</v>
      </c>
      <c r="AB11" s="6">
        <f t="shared" si="2"/>
        <v>2.0489868490153902</v>
      </c>
      <c r="AC11" s="7">
        <f t="shared" si="3"/>
        <v>0.30457912620499045</v>
      </c>
      <c r="AD11" s="5">
        <f t="shared" si="4"/>
        <v>2.0972049013552296</v>
      </c>
      <c r="AE11" s="5">
        <f t="shared" si="5"/>
        <v>148</v>
      </c>
      <c r="AF11" s="5">
        <f t="shared" si="6"/>
        <v>27</v>
      </c>
      <c r="AG11" s="5">
        <f t="shared" si="7"/>
        <v>729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/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8.8181818181818183</v>
      </c>
      <c r="AA12" s="6">
        <f t="shared" si="1"/>
        <v>3.6796536796536787</v>
      </c>
      <c r="AB12" s="6">
        <f t="shared" si="2"/>
        <v>1.8741389207353003</v>
      </c>
      <c r="AC12" s="7">
        <f t="shared" si="3"/>
        <v>0.21253121781534334</v>
      </c>
      <c r="AD12" s="5">
        <f t="shared" si="4"/>
        <v>1.9182423412211709</v>
      </c>
      <c r="AE12" s="5">
        <f t="shared" si="5"/>
        <v>194</v>
      </c>
      <c r="AF12" s="5">
        <f t="shared" si="6"/>
        <v>73</v>
      </c>
      <c r="AG12" s="5">
        <f t="shared" si="7"/>
        <v>5329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/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22620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16" sqref="AF16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/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/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/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/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/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/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/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/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/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/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/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18" sqref="AF18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/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/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1.8181818181818181</v>
      </c>
      <c r="AA4" s="6">
        <f>VARA(C4:Y4)</f>
        <v>3.3939393939393936</v>
      </c>
      <c r="AB4" s="6">
        <f>_xlfn.STDEV.P(C4:Y4)</f>
        <v>1.79990817029303</v>
      </c>
      <c r="AC4" s="7">
        <f>AB4/Z4</f>
        <v>0.98994949366116647</v>
      </c>
      <c r="AD4" s="5">
        <f>SQRT(AA4)</f>
        <v>1.8422647458873531</v>
      </c>
      <c r="AE4" s="5">
        <f>SUM(C4:Y4)</f>
        <v>40</v>
      </c>
      <c r="AF4" s="5">
        <f>AE4-$AE$15</f>
        <v>-81</v>
      </c>
      <c r="AG4" s="5">
        <f>AF4^2</f>
        <v>6561</v>
      </c>
      <c r="AI4" s="10">
        <f>(12*AG14)/((AH15^2)*((AH16^3)-AH16))</f>
        <v>0.55762584522915104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/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2.5454545454545454</v>
      </c>
      <c r="AA5" s="6">
        <f t="shared" ref="AA5:AA13" si="1">VARA(C5:Y5)</f>
        <v>2.8311688311688319</v>
      </c>
      <c r="AB5" s="6">
        <f t="shared" ref="AB5:AB13" si="2">_xlfn.STDEV.P(C5:Y5)</f>
        <v>1.6439219381841021</v>
      </c>
      <c r="AC5" s="7">
        <f t="shared" ref="AC5:AC13" si="3">AB5/Z5</f>
        <v>0.64582647571518303</v>
      </c>
      <c r="AD5" s="5">
        <f t="shared" ref="AD5:AD13" si="4">SQRT(AA5)</f>
        <v>1.6826077472687542</v>
      </c>
      <c r="AE5" s="5">
        <f t="shared" ref="AE5:AE13" si="5">SUM(C5:Y5)</f>
        <v>56</v>
      </c>
      <c r="AF5" s="5">
        <f t="shared" ref="AF5:AF13" si="6">AE5-$AE$15</f>
        <v>-65</v>
      </c>
      <c r="AG5" s="5">
        <f t="shared" ref="AG5:AG13" si="7">AF5^2</f>
        <v>4225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/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/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4.7727272727272725</v>
      </c>
      <c r="AA7" s="6">
        <f t="shared" si="1"/>
        <v>4.0887445887445892</v>
      </c>
      <c r="AB7" s="6">
        <f t="shared" si="2"/>
        <v>1.9755739829182482</v>
      </c>
      <c r="AC7" s="7">
        <f t="shared" si="3"/>
        <v>0.41392978689715676</v>
      </c>
      <c r="AD7" s="5">
        <f t="shared" si="4"/>
        <v>2.0220644373373933</v>
      </c>
      <c r="AE7" s="5">
        <f t="shared" si="5"/>
        <v>105</v>
      </c>
      <c r="AF7" s="5">
        <f t="shared" si="6"/>
        <v>-16</v>
      </c>
      <c r="AG7" s="5">
        <f t="shared" si="7"/>
        <v>256</v>
      </c>
      <c r="AH7">
        <f>_xlfn.CHISQ.INV(0.95,9)</f>
        <v>16.918977604620448</v>
      </c>
      <c r="AI7" s="10">
        <f>(12*AG14)/(AH15*AH16*(AH16+1))</f>
        <v>110.4099173553719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/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5.0909090909090908</v>
      </c>
      <c r="AA8" s="6">
        <f t="shared" si="1"/>
        <v>3.1341991341991369</v>
      </c>
      <c r="AB8" s="6">
        <f t="shared" si="2"/>
        <v>1.7296634173127678</v>
      </c>
      <c r="AC8" s="7">
        <f t="shared" si="3"/>
        <v>0.33975531411500798</v>
      </c>
      <c r="AD8" s="5">
        <f t="shared" si="4"/>
        <v>1.7703669490247316</v>
      </c>
      <c r="AE8" s="5">
        <f t="shared" si="5"/>
        <v>112</v>
      </c>
      <c r="AF8" s="5">
        <f t="shared" si="6"/>
        <v>-9</v>
      </c>
      <c r="AG8" s="5">
        <f t="shared" si="7"/>
        <v>81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/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5.6363636363636367</v>
      </c>
      <c r="AA9" s="6">
        <f t="shared" si="1"/>
        <v>3.8614718614718631</v>
      </c>
      <c r="AB9" s="6">
        <f t="shared" si="2"/>
        <v>1.9198829165402616</v>
      </c>
      <c r="AC9" s="7">
        <f t="shared" si="3"/>
        <v>0.34062438841843345</v>
      </c>
      <c r="AD9" s="5">
        <f t="shared" si="4"/>
        <v>1.9650628136199269</v>
      </c>
      <c r="AE9" s="5">
        <f t="shared" si="5"/>
        <v>124</v>
      </c>
      <c r="AF9" s="5">
        <f t="shared" si="6"/>
        <v>3</v>
      </c>
      <c r="AG9" s="5">
        <f t="shared" si="7"/>
        <v>9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/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6.9545454545454541</v>
      </c>
      <c r="AA10" s="6">
        <f t="shared" si="1"/>
        <v>2.6168831168831188</v>
      </c>
      <c r="AB10" s="6">
        <f t="shared" si="2"/>
        <v>1.5804853318830645</v>
      </c>
      <c r="AC10" s="7">
        <f t="shared" si="3"/>
        <v>0.22725932876749949</v>
      </c>
      <c r="AD10" s="5">
        <f t="shared" si="4"/>
        <v>1.617678310691937</v>
      </c>
      <c r="AE10" s="5">
        <f t="shared" si="5"/>
        <v>153</v>
      </c>
      <c r="AF10" s="5">
        <f t="shared" si="6"/>
        <v>32</v>
      </c>
      <c r="AG10" s="5">
        <f t="shared" si="7"/>
        <v>1024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/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6.6818181818181817</v>
      </c>
      <c r="AA11" s="6">
        <f t="shared" si="1"/>
        <v>4.6082251082251071</v>
      </c>
      <c r="AB11" s="6">
        <f t="shared" si="2"/>
        <v>2.0973221809198779</v>
      </c>
      <c r="AC11" s="7">
        <f t="shared" si="3"/>
        <v>0.31388495224651236</v>
      </c>
      <c r="AD11" s="5">
        <f t="shared" si="4"/>
        <v>2.1466776908108742</v>
      </c>
      <c r="AE11" s="5">
        <f t="shared" si="5"/>
        <v>147</v>
      </c>
      <c r="AF11" s="5">
        <f t="shared" si="6"/>
        <v>26</v>
      </c>
      <c r="AG11" s="5">
        <f t="shared" si="7"/>
        <v>676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/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8.7727272727272734</v>
      </c>
      <c r="AA12" s="6">
        <f t="shared" si="1"/>
        <v>3.8982683982683932</v>
      </c>
      <c r="AB12" s="6">
        <f t="shared" si="2"/>
        <v>1.9290086521748131</v>
      </c>
      <c r="AC12" s="7">
        <f t="shared" si="3"/>
        <v>0.21988699662096314</v>
      </c>
      <c r="AD12" s="5">
        <f t="shared" si="4"/>
        <v>1.9744033018277682</v>
      </c>
      <c r="AE12" s="5">
        <f t="shared" si="5"/>
        <v>193</v>
      </c>
      <c r="AF12" s="5">
        <f t="shared" si="6"/>
        <v>72</v>
      </c>
      <c r="AG12" s="5">
        <f t="shared" si="7"/>
        <v>5184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/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22266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/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/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/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/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/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/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/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/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/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/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/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2" zoomScale="112" zoomScaleNormal="112" workbookViewId="0">
      <selection activeCell="D15" sqref="D15"/>
    </sheetView>
  </sheetViews>
  <sheetFormatPr defaultRowHeight="12.75" x14ac:dyDescent="0.2"/>
  <cols>
    <col min="2" max="2" width="12.7109375" customWidth="1"/>
    <col min="3" max="3" width="11.5703125" bestFit="1" customWidth="1"/>
  </cols>
  <sheetData>
    <row r="2" spans="1:4" x14ac:dyDescent="0.2">
      <c r="A2" s="42" t="s">
        <v>13</v>
      </c>
      <c r="B2" s="44" t="s">
        <v>45</v>
      </c>
      <c r="C2" s="46" t="s">
        <v>48</v>
      </c>
      <c r="D2" s="20"/>
    </row>
    <row r="3" spans="1:4" x14ac:dyDescent="0.2">
      <c r="A3" s="43"/>
      <c r="B3" s="45"/>
      <c r="C3" s="46"/>
      <c r="D3" s="20"/>
    </row>
    <row r="4" spans="1:4" x14ac:dyDescent="0.2">
      <c r="A4" s="16">
        <v>0</v>
      </c>
      <c r="B4" s="22">
        <f>'Ответы на форму (1)'!AI28</f>
        <v>0.53517786561264824</v>
      </c>
      <c r="C4" s="23">
        <f>'Ответы на форму (1)'!AI31</f>
        <v>110.78181818181818</v>
      </c>
      <c r="D4" s="21"/>
    </row>
    <row r="5" spans="1:4" x14ac:dyDescent="0.2">
      <c r="A5" s="17" t="s">
        <v>14</v>
      </c>
      <c r="B5" s="26">
        <f>'Без 1'!AI4</f>
        <v>0.51980966691710495</v>
      </c>
      <c r="C5" s="5">
        <f>'Без 1'!AI7</f>
        <v>102.92231404958677</v>
      </c>
      <c r="D5" s="19"/>
    </row>
    <row r="6" spans="1:4" x14ac:dyDescent="0.2">
      <c r="A6" s="17" t="s">
        <v>15</v>
      </c>
      <c r="B6" s="12">
        <f>'Без 2'!AI4</f>
        <v>0.51910843976959675</v>
      </c>
      <c r="C6" s="5">
        <f>'Без 2'!AI7</f>
        <v>102.78347107438016</v>
      </c>
      <c r="D6" s="19"/>
    </row>
    <row r="7" spans="1:4" x14ac:dyDescent="0.2">
      <c r="A7" s="17" t="s">
        <v>16</v>
      </c>
      <c r="B7" s="12">
        <f>'Без 3'!AI4</f>
        <v>0.51910843976959675</v>
      </c>
      <c r="C7" s="5">
        <f>'Без 3'!AI7</f>
        <v>102.78347107438016</v>
      </c>
      <c r="D7" s="19"/>
    </row>
    <row r="8" spans="1:4" x14ac:dyDescent="0.2">
      <c r="A8" s="17" t="s">
        <v>17</v>
      </c>
      <c r="B8" s="12">
        <f>'Без 4'!AI4</f>
        <v>0.51910843976959675</v>
      </c>
      <c r="C8" s="5">
        <f>'Без 4'!AI7</f>
        <v>102.78347107438016</v>
      </c>
      <c r="D8" s="19"/>
    </row>
    <row r="9" spans="1:4" x14ac:dyDescent="0.2">
      <c r="A9" s="17" t="s">
        <v>18</v>
      </c>
      <c r="B9" s="26">
        <f>'Без 5'!AI4</f>
        <v>0.55737540696218379</v>
      </c>
      <c r="C9" s="5">
        <f>'Без 5'!AI7</f>
        <v>110.3603305785124</v>
      </c>
      <c r="D9" s="19"/>
    </row>
    <row r="10" spans="1:4" x14ac:dyDescent="0.2">
      <c r="A10" s="17" t="s">
        <v>19</v>
      </c>
      <c r="B10" s="26">
        <f>'Без 6'!AI4</f>
        <v>0.54906085649887304</v>
      </c>
      <c r="C10" s="5">
        <f>'Без 6'!AI7</f>
        <v>108.71404958677687</v>
      </c>
      <c r="D10" s="19"/>
    </row>
    <row r="11" spans="1:4" x14ac:dyDescent="0.2">
      <c r="A11" s="17" t="s">
        <v>20</v>
      </c>
      <c r="B11" s="26">
        <f>'Без 7'!AI4</f>
        <v>0.53834209867267724</v>
      </c>
      <c r="C11" s="5">
        <f>'Без 7'!AI7</f>
        <v>106.59173553719009</v>
      </c>
      <c r="D11" s="19"/>
    </row>
    <row r="12" spans="1:4" x14ac:dyDescent="0.2">
      <c r="A12" s="17" t="s">
        <v>21</v>
      </c>
      <c r="B12" s="26">
        <f>'Без 8'!AI4</f>
        <v>0.51955922865013771</v>
      </c>
      <c r="C12" s="5">
        <f>'Без 8'!AI7</f>
        <v>102.87272727272727</v>
      </c>
      <c r="D12" s="19"/>
    </row>
    <row r="13" spans="1:4" x14ac:dyDescent="0.2">
      <c r="A13" s="17" t="s">
        <v>22</v>
      </c>
      <c r="B13" s="26">
        <f>'Без 9'!AI4</f>
        <v>0.52196343601302275</v>
      </c>
      <c r="C13" s="5">
        <f>'Без 9'!AI7</f>
        <v>103.34876033057851</v>
      </c>
      <c r="D13" s="19"/>
    </row>
    <row r="14" spans="1:4" x14ac:dyDescent="0.2">
      <c r="A14" s="17" t="s">
        <v>23</v>
      </c>
      <c r="B14" s="26">
        <f>'Без 10'!AI4</f>
        <v>0.56974705735036313</v>
      </c>
      <c r="C14" s="5">
        <f>'Без 10'!AI7</f>
        <v>112.80991735537189</v>
      </c>
      <c r="D14" s="19"/>
    </row>
    <row r="15" spans="1:4" x14ac:dyDescent="0.2">
      <c r="A15" s="18" t="s">
        <v>50</v>
      </c>
      <c r="B15" s="27">
        <f>'Без 11'!AI4</f>
        <v>0.51955922865013771</v>
      </c>
      <c r="C15" s="5">
        <f>'Без 11'!AI7</f>
        <v>102.87272727272727</v>
      </c>
      <c r="D15" s="19"/>
    </row>
    <row r="16" spans="1:4" x14ac:dyDescent="0.2">
      <c r="A16" s="18" t="s">
        <v>52</v>
      </c>
      <c r="B16" s="27">
        <f>'Без 12'!AI4</f>
        <v>0.51955922865013771</v>
      </c>
      <c r="C16" s="29">
        <f>'Без 12'!AI7</f>
        <v>102.87272727272727</v>
      </c>
      <c r="D16" s="19"/>
    </row>
    <row r="17" spans="1:4" x14ac:dyDescent="0.2">
      <c r="A17" s="18" t="s">
        <v>51</v>
      </c>
      <c r="B17" s="27">
        <f>'Без 13'!AI4</f>
        <v>0.55677435512146256</v>
      </c>
      <c r="C17" s="29">
        <f>'Без 13'!AI7</f>
        <v>110.24132231404958</v>
      </c>
      <c r="D17" s="19"/>
    </row>
    <row r="18" spans="1:4" x14ac:dyDescent="0.2">
      <c r="A18" s="18" t="s">
        <v>53</v>
      </c>
      <c r="B18" s="27">
        <f>'Без 14'!AI4</f>
        <v>0.5664913598797896</v>
      </c>
      <c r="C18" s="29">
        <f>'Без 14'!AI7</f>
        <v>112.16528925619835</v>
      </c>
      <c r="D18" s="19"/>
    </row>
    <row r="19" spans="1:4" x14ac:dyDescent="0.2">
      <c r="A19" s="18" t="s">
        <v>54</v>
      </c>
      <c r="B19" s="27">
        <f>'Без 15'!AI4</f>
        <v>0.51955922865013771</v>
      </c>
      <c r="C19" s="29">
        <f>'Без 15'!AI7</f>
        <v>102.87272727272727</v>
      </c>
      <c r="D19" s="19"/>
    </row>
    <row r="20" spans="1:4" x14ac:dyDescent="0.2">
      <c r="A20" s="18" t="s">
        <v>55</v>
      </c>
      <c r="B20" s="27">
        <f>'Без 16'!AI4</f>
        <v>0.55762584522915104</v>
      </c>
      <c r="C20" s="29">
        <f>'Без 16'!AI7</f>
        <v>110.4099173553719</v>
      </c>
      <c r="D20" s="19"/>
    </row>
    <row r="21" spans="1:4" x14ac:dyDescent="0.2">
      <c r="A21" s="18" t="s">
        <v>56</v>
      </c>
      <c r="B21" s="27">
        <f>'Без 17'!AI4</f>
        <v>0.51955922865013771</v>
      </c>
      <c r="C21" s="29">
        <f>'Без 17'!AI7</f>
        <v>102.87272727272727</v>
      </c>
      <c r="D21" s="19"/>
    </row>
    <row r="22" spans="1:4" x14ac:dyDescent="0.2">
      <c r="A22" s="18" t="s">
        <v>57</v>
      </c>
      <c r="B22" s="28">
        <f>'Без 18'!AI4</f>
        <v>0.60570999248685198</v>
      </c>
      <c r="C22" s="29">
        <f>'Без 18'!AI7</f>
        <v>119.93057851239669</v>
      </c>
      <c r="D22" s="19"/>
    </row>
    <row r="23" spans="1:4" x14ac:dyDescent="0.2">
      <c r="A23" s="18" t="s">
        <v>58</v>
      </c>
      <c r="B23" s="27">
        <f>'Без 19'!AI4</f>
        <v>0.51955922865013771</v>
      </c>
      <c r="C23" s="29">
        <f>'Без 19'!AI7</f>
        <v>102.87272727272727</v>
      </c>
      <c r="D23" s="19"/>
    </row>
    <row r="24" spans="1:4" x14ac:dyDescent="0.2">
      <c r="A24" s="18" t="s">
        <v>59</v>
      </c>
      <c r="B24" s="27">
        <f>'Без 20'!AI4</f>
        <v>0.51955922865013771</v>
      </c>
      <c r="C24" s="29">
        <f>'Без 20'!AI7</f>
        <v>102.87272727272727</v>
      </c>
      <c r="D24" s="19"/>
    </row>
    <row r="25" spans="1:4" x14ac:dyDescent="0.2">
      <c r="A25" s="18" t="s">
        <v>60</v>
      </c>
      <c r="B25" s="27">
        <f>'Без 21'!AI4</f>
        <v>0.51955922865013771</v>
      </c>
      <c r="C25" s="29">
        <f>'Без 21'!AI7</f>
        <v>102.87272727272727</v>
      </c>
      <c r="D25" s="19"/>
    </row>
    <row r="26" spans="1:4" x14ac:dyDescent="0.2">
      <c r="A26" s="18" t="s">
        <v>61</v>
      </c>
      <c r="B26" s="27">
        <f>'Без 22'!AI4</f>
        <v>0.55492111194590532</v>
      </c>
      <c r="C26" s="29">
        <f>'Без 22'!AI7</f>
        <v>109.87438016528925</v>
      </c>
      <c r="D26" s="19"/>
    </row>
    <row r="27" spans="1:4" x14ac:dyDescent="0.2">
      <c r="A27" s="18" t="s">
        <v>62</v>
      </c>
      <c r="B27" s="27">
        <f>'Без 23'!AI4</f>
        <v>0.51955922865013771</v>
      </c>
      <c r="C27" s="29">
        <f>'Без 23'!AI7</f>
        <v>102.87272727272727</v>
      </c>
      <c r="D27" s="19"/>
    </row>
    <row r="28" spans="1:4" x14ac:dyDescent="0.2">
      <c r="A28" s="24" t="s">
        <v>63</v>
      </c>
      <c r="B28">
        <f>MAX(B4:B27)</f>
        <v>0.60570999248685198</v>
      </c>
    </row>
    <row r="29" spans="1:4" x14ac:dyDescent="0.2">
      <c r="A29" s="25" t="s">
        <v>64</v>
      </c>
      <c r="B29">
        <f>MIN(B4:B27)</f>
        <v>0.51910843976959675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/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/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1.6818181818181819</v>
      </c>
      <c r="AA4" s="6">
        <f>VARA(C4:Y4)</f>
        <v>2.893939393939394</v>
      </c>
      <c r="AB4" s="6">
        <f>_xlfn.STDEV.P(C4:Y4)</f>
        <v>1.6620459362529292</v>
      </c>
      <c r="AC4" s="7">
        <f>AB4/Z4</f>
        <v>0.98824352966390383</v>
      </c>
      <c r="AD4" s="5">
        <f>SQRT(AA4)</f>
        <v>1.7011582507043235</v>
      </c>
      <c r="AE4" s="5">
        <f>SUM(C4:Y4)</f>
        <v>37</v>
      </c>
      <c r="AF4" s="5">
        <f>AE4-$AE$15</f>
        <v>-84</v>
      </c>
      <c r="AG4" s="5">
        <f>AF4^2</f>
        <v>7056</v>
      </c>
      <c r="AI4" s="10">
        <f>(12*AG14)/((AH15^2)*((AH16^3)-AH16))</f>
        <v>0.60570999248685198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/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2.5454545454545454</v>
      </c>
      <c r="AA5" s="6">
        <f t="shared" ref="AA5:AA13" si="1">VARA(C5:Y5)</f>
        <v>2.8311688311688319</v>
      </c>
      <c r="AB5" s="6">
        <f t="shared" ref="AB5:AB13" si="2">_xlfn.STDEV.P(C5:Y5)</f>
        <v>1.6439219381841021</v>
      </c>
      <c r="AC5" s="7">
        <f t="shared" ref="AC5:AC13" si="3">AB5/Z5</f>
        <v>0.64582647571518303</v>
      </c>
      <c r="AD5" s="5">
        <f t="shared" ref="AD5:AD13" si="4">SQRT(AA5)</f>
        <v>1.6826077472687542</v>
      </c>
      <c r="AE5" s="5">
        <f t="shared" ref="AE5:AE13" si="5">SUM(C5:Y5)</f>
        <v>56</v>
      </c>
      <c r="AF5" s="5">
        <f t="shared" ref="AF5:AF13" si="6">AE5-$AE$15</f>
        <v>-65</v>
      </c>
      <c r="AG5" s="5">
        <f t="shared" ref="AG5:AG13" si="7">AF5^2</f>
        <v>4225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/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/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4.6818181818181817</v>
      </c>
      <c r="AA7" s="6">
        <f t="shared" si="1"/>
        <v>3.2748917748917741</v>
      </c>
      <c r="AB7" s="6">
        <f t="shared" si="2"/>
        <v>1.768059121706975</v>
      </c>
      <c r="AC7" s="7">
        <f t="shared" si="3"/>
        <v>0.37764369589857721</v>
      </c>
      <c r="AD7" s="5">
        <f t="shared" si="4"/>
        <v>1.8096662053792612</v>
      </c>
      <c r="AE7" s="5">
        <f t="shared" si="5"/>
        <v>103</v>
      </c>
      <c r="AF7" s="5">
        <f t="shared" si="6"/>
        <v>-18</v>
      </c>
      <c r="AG7" s="5">
        <f t="shared" si="7"/>
        <v>324</v>
      </c>
      <c r="AH7">
        <f>_xlfn.CHISQ.INV(0.95,9)</f>
        <v>16.918977604620448</v>
      </c>
      <c r="AI7" s="10">
        <f>(12*AG14)/(AH15*AH16*(AH16+1))</f>
        <v>119.93057851239669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/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5.1818181818181817</v>
      </c>
      <c r="AA8" s="6">
        <f t="shared" si="1"/>
        <v>3.870129870129869</v>
      </c>
      <c r="AB8" s="6">
        <f t="shared" si="2"/>
        <v>1.9220340465332704</v>
      </c>
      <c r="AC8" s="7">
        <f t="shared" si="3"/>
        <v>0.37091885108536798</v>
      </c>
      <c r="AD8" s="5">
        <f t="shared" si="4"/>
        <v>1.9672645653622365</v>
      </c>
      <c r="AE8" s="5">
        <f t="shared" si="5"/>
        <v>114</v>
      </c>
      <c r="AF8" s="5">
        <f t="shared" si="6"/>
        <v>-7</v>
      </c>
      <c r="AG8" s="5">
        <f t="shared" si="7"/>
        <v>49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/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5.3636363636363633</v>
      </c>
      <c r="AA9" s="6">
        <f t="shared" si="1"/>
        <v>4.7186147186147203</v>
      </c>
      <c r="AB9" s="6">
        <f t="shared" si="2"/>
        <v>2.1222940963506822</v>
      </c>
      <c r="AC9" s="7">
        <f t="shared" si="3"/>
        <v>0.39568195016707636</v>
      </c>
      <c r="AD9" s="5">
        <f t="shared" si="4"/>
        <v>2.1722372611238212</v>
      </c>
      <c r="AE9" s="5">
        <f t="shared" si="5"/>
        <v>118</v>
      </c>
      <c r="AF9" s="5">
        <f t="shared" si="6"/>
        <v>-3</v>
      </c>
      <c r="AG9" s="5">
        <f t="shared" si="7"/>
        <v>9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/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6.6818181818181817</v>
      </c>
      <c r="AA10" s="6">
        <f t="shared" si="1"/>
        <v>3.0844155844155834</v>
      </c>
      <c r="AB10" s="6">
        <f t="shared" si="2"/>
        <v>1.7158714625615339</v>
      </c>
      <c r="AC10" s="7">
        <f t="shared" si="3"/>
        <v>0.25679708963505948</v>
      </c>
      <c r="AD10" s="5">
        <f t="shared" si="4"/>
        <v>1.756250433285522</v>
      </c>
      <c r="AE10" s="5">
        <f t="shared" si="5"/>
        <v>147</v>
      </c>
      <c r="AF10" s="5">
        <f t="shared" si="6"/>
        <v>26</v>
      </c>
      <c r="AG10" s="5">
        <f t="shared" si="7"/>
        <v>676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/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6.8636363636363633</v>
      </c>
      <c r="AA11" s="6">
        <f t="shared" si="1"/>
        <v>3.170995670995667</v>
      </c>
      <c r="AB11" s="6">
        <f t="shared" si="2"/>
        <v>1.7397872008186035</v>
      </c>
      <c r="AC11" s="7">
        <f t="shared" si="3"/>
        <v>0.25347892992059123</v>
      </c>
      <c r="AD11" s="5">
        <f t="shared" si="4"/>
        <v>1.7807289717965693</v>
      </c>
      <c r="AE11" s="5">
        <f t="shared" si="5"/>
        <v>151</v>
      </c>
      <c r="AF11" s="5">
        <f t="shared" si="6"/>
        <v>30</v>
      </c>
      <c r="AG11" s="5">
        <f t="shared" si="7"/>
        <v>900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/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9</v>
      </c>
      <c r="AA12" s="6">
        <f t="shared" si="1"/>
        <v>1.8095238095238095</v>
      </c>
      <c r="AB12" s="6">
        <f t="shared" si="2"/>
        <v>1.3142574813455419</v>
      </c>
      <c r="AC12" s="7">
        <f t="shared" si="3"/>
        <v>0.14602860903839354</v>
      </c>
      <c r="AD12" s="5">
        <f t="shared" si="4"/>
        <v>1.3451854182690985</v>
      </c>
      <c r="AE12" s="5">
        <f t="shared" si="5"/>
        <v>198</v>
      </c>
      <c r="AF12" s="5">
        <f t="shared" si="6"/>
        <v>77</v>
      </c>
      <c r="AG12" s="5">
        <f t="shared" si="7"/>
        <v>5929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/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8.545454545454545</v>
      </c>
      <c r="AA13" s="6">
        <f t="shared" si="1"/>
        <v>5.0216450216450239</v>
      </c>
      <c r="AB13" s="6">
        <f t="shared" si="2"/>
        <v>2.1893808325076902</v>
      </c>
      <c r="AC13" s="7">
        <f t="shared" si="3"/>
        <v>0.25620413997430419</v>
      </c>
      <c r="AD13" s="5">
        <f t="shared" si="4"/>
        <v>2.2409027247172117</v>
      </c>
      <c r="AE13" s="5">
        <f t="shared" si="5"/>
        <v>188</v>
      </c>
      <c r="AF13" s="5">
        <f t="shared" si="6"/>
        <v>67</v>
      </c>
      <c r="AG13" s="5">
        <f t="shared" si="7"/>
        <v>4489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24186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/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/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/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/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/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/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/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/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/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/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/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/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/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/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/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/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/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/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/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/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/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/>
      <c r="W13" s="3">
        <v>10</v>
      </c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/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/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/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/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/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/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/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/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/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/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/>
      <c r="X13" s="3">
        <v>7</v>
      </c>
      <c r="Y13" s="3">
        <v>10</v>
      </c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E19" sqref="AE19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/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/>
      <c r="Y4" s="3">
        <v>1</v>
      </c>
      <c r="Z4" s="6">
        <f>AVERAGE(C4:Y4)</f>
        <v>1.5454545454545454</v>
      </c>
      <c r="AA4" s="6">
        <f>VARA(C4:Y4)</f>
        <v>1.4978354978354977</v>
      </c>
      <c r="AB4" s="6">
        <f>_xlfn.STDEV.P(C4:Y4)</f>
        <v>1.195722403451446</v>
      </c>
      <c r="AC4" s="7">
        <f>AB4/Z4</f>
        <v>0.77370273164505332</v>
      </c>
      <c r="AD4" s="5">
        <f>SQRT(AA4)</f>
        <v>1.2238608980744086</v>
      </c>
      <c r="AE4" s="5">
        <f>SUM(C4:Y4)</f>
        <v>34</v>
      </c>
      <c r="AF4" s="5">
        <f>AE4-$AE$15</f>
        <v>-87</v>
      </c>
      <c r="AG4" s="5">
        <f>AF4^2</f>
        <v>7569</v>
      </c>
      <c r="AI4" s="10">
        <f>(12*AG14)/((AH15^2)*((AH16^3)-AH16))</f>
        <v>0.55492111194590532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/>
      <c r="Y5" s="3">
        <v>2</v>
      </c>
      <c r="Z5" s="6">
        <f t="shared" ref="Z5:Z13" si="0">AVERAGE(C5:Y5)</f>
        <v>2.6818181818181817</v>
      </c>
      <c r="AA5" s="6">
        <f t="shared" ref="AA5:AA13" si="1">VARA(C5:Y5)</f>
        <v>2.7987012987012991</v>
      </c>
      <c r="AB5" s="6">
        <f t="shared" ref="AB5:AB13" si="2">_xlfn.STDEV.P(C5:Y5)</f>
        <v>1.634468599669564</v>
      </c>
      <c r="AC5" s="7">
        <f t="shared" ref="AC5:AC13" si="3">AB5/Z5</f>
        <v>0.60946286767339675</v>
      </c>
      <c r="AD5" s="5">
        <f t="shared" ref="AD5:AD13" si="4">SQRT(AA5)</f>
        <v>1.6729319468230914</v>
      </c>
      <c r="AE5" s="5">
        <f t="shared" ref="AE5:AE13" si="5">SUM(C5:Y5)</f>
        <v>59</v>
      </c>
      <c r="AF5" s="5">
        <f t="shared" ref="AF5:AF13" si="6">AE5-$AE$15</f>
        <v>-62</v>
      </c>
      <c r="AG5" s="5">
        <f t="shared" ref="AG5:AG13" si="7">AF5^2</f>
        <v>3844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/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/>
      <c r="Y7" s="3">
        <v>4</v>
      </c>
      <c r="Z7" s="6">
        <f t="shared" si="0"/>
        <v>5</v>
      </c>
      <c r="AA7" s="6">
        <f t="shared" si="1"/>
        <v>4.3809523809523814</v>
      </c>
      <c r="AB7" s="6">
        <f t="shared" si="2"/>
        <v>2.0449494325821802</v>
      </c>
      <c r="AC7" s="7">
        <f t="shared" si="3"/>
        <v>0.40898988651643603</v>
      </c>
      <c r="AD7" s="5">
        <f t="shared" si="4"/>
        <v>2.0930724738891344</v>
      </c>
      <c r="AE7" s="5">
        <f t="shared" si="5"/>
        <v>110</v>
      </c>
      <c r="AF7" s="5">
        <f t="shared" si="6"/>
        <v>-11</v>
      </c>
      <c r="AG7" s="5">
        <f t="shared" si="7"/>
        <v>121</v>
      </c>
      <c r="AH7">
        <f>_xlfn.CHISQ.INV(0.95,9)</f>
        <v>16.918977604620448</v>
      </c>
      <c r="AI7" s="10">
        <f>(12*AG14)/(AH15*AH16*(AH16+1))</f>
        <v>109.87438016528925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/>
      <c r="Y8" s="3">
        <v>5</v>
      </c>
      <c r="Z8" s="6">
        <f t="shared" si="0"/>
        <v>5.3636363636363633</v>
      </c>
      <c r="AA8" s="6">
        <f t="shared" si="1"/>
        <v>4.1471861471861491</v>
      </c>
      <c r="AB8" s="6">
        <f t="shared" si="2"/>
        <v>1.989642602567208</v>
      </c>
      <c r="AC8" s="7">
        <f t="shared" si="3"/>
        <v>0.3709503157328693</v>
      </c>
      <c r="AD8" s="5">
        <f t="shared" si="4"/>
        <v>2.0364641286273986</v>
      </c>
      <c r="AE8" s="5">
        <f t="shared" si="5"/>
        <v>118</v>
      </c>
      <c r="AF8" s="5">
        <f t="shared" si="6"/>
        <v>-3</v>
      </c>
      <c r="AG8" s="5">
        <f t="shared" si="7"/>
        <v>9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/>
      <c r="Y9" s="3">
        <v>6</v>
      </c>
      <c r="Z9" s="6">
        <f t="shared" si="0"/>
        <v>5.5909090909090908</v>
      </c>
      <c r="AA9" s="6">
        <f t="shared" si="1"/>
        <v>4.2532467532467555</v>
      </c>
      <c r="AB9" s="6">
        <f t="shared" si="2"/>
        <v>2.0149236599365001</v>
      </c>
      <c r="AC9" s="7">
        <f t="shared" si="3"/>
        <v>0.36039284974473984</v>
      </c>
      <c r="AD9" s="5">
        <f t="shared" si="4"/>
        <v>2.0623401158021331</v>
      </c>
      <c r="AE9" s="5">
        <f t="shared" si="5"/>
        <v>123</v>
      </c>
      <c r="AF9" s="5">
        <f t="shared" si="6"/>
        <v>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/>
      <c r="Y10" s="3">
        <v>7</v>
      </c>
      <c r="Z10" s="6">
        <f t="shared" si="0"/>
        <v>6.6818181818181817</v>
      </c>
      <c r="AA10" s="6">
        <f t="shared" si="1"/>
        <v>3.0844155844155834</v>
      </c>
      <c r="AB10" s="6">
        <f t="shared" si="2"/>
        <v>1.7158714625615339</v>
      </c>
      <c r="AC10" s="7">
        <f t="shared" si="3"/>
        <v>0.25679708963505948</v>
      </c>
      <c r="AD10" s="5">
        <f t="shared" si="4"/>
        <v>1.756250433285522</v>
      </c>
      <c r="AE10" s="5">
        <f t="shared" si="5"/>
        <v>147</v>
      </c>
      <c r="AF10" s="5">
        <f t="shared" si="6"/>
        <v>26</v>
      </c>
      <c r="AG10" s="5">
        <f t="shared" si="7"/>
        <v>676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/>
      <c r="Y11" s="3">
        <v>8</v>
      </c>
      <c r="Z11" s="6">
        <f t="shared" si="0"/>
        <v>6.6818181818181817</v>
      </c>
      <c r="AA11" s="6">
        <f t="shared" si="1"/>
        <v>4.6082251082251071</v>
      </c>
      <c r="AB11" s="6">
        <f t="shared" si="2"/>
        <v>2.0973221809198779</v>
      </c>
      <c r="AC11" s="7">
        <f t="shared" si="3"/>
        <v>0.31388495224651236</v>
      </c>
      <c r="AD11" s="5">
        <f t="shared" si="4"/>
        <v>2.1466776908108742</v>
      </c>
      <c r="AE11" s="5">
        <f t="shared" si="5"/>
        <v>147</v>
      </c>
      <c r="AF11" s="5">
        <f t="shared" si="6"/>
        <v>26</v>
      </c>
      <c r="AG11" s="5">
        <f t="shared" si="7"/>
        <v>676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/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/>
      <c r="Y13" s="3">
        <v>10</v>
      </c>
      <c r="Z13" s="6">
        <f t="shared" si="0"/>
        <v>8.3636363636363633</v>
      </c>
      <c r="AA13" s="6">
        <f t="shared" si="1"/>
        <v>6.3376623376623336</v>
      </c>
      <c r="AB13" s="6">
        <f t="shared" si="2"/>
        <v>2.4595907742670331</v>
      </c>
      <c r="AC13" s="7">
        <f t="shared" si="3"/>
        <v>0.29408150561888441</v>
      </c>
      <c r="AD13" s="5">
        <f t="shared" si="4"/>
        <v>2.5174714174469455</v>
      </c>
      <c r="AE13" s="5">
        <f t="shared" si="5"/>
        <v>184</v>
      </c>
      <c r="AF13" s="5">
        <f t="shared" si="6"/>
        <v>63</v>
      </c>
      <c r="AG13" s="5">
        <f t="shared" si="7"/>
        <v>3969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22158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C26" sqref="AC26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/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/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0.51955922865013771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/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/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/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102.87272727272727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/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/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/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/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/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/>
      <c r="Z13" s="6">
        <f t="shared" si="0"/>
        <v>8.2272727272727266</v>
      </c>
      <c r="AA13" s="6">
        <f t="shared" si="1"/>
        <v>6.2792207792207746</v>
      </c>
      <c r="AB13" s="6">
        <f t="shared" si="2"/>
        <v>2.4482241835445873</v>
      </c>
      <c r="AC13" s="7">
        <f t="shared" si="3"/>
        <v>0.29757421015459073</v>
      </c>
      <c r="AD13" s="5">
        <f t="shared" si="4"/>
        <v>2.5058373409343182</v>
      </c>
      <c r="AE13" s="5">
        <f t="shared" si="5"/>
        <v>181</v>
      </c>
      <c r="AF13" s="5">
        <f t="shared" si="6"/>
        <v>60</v>
      </c>
      <c r="AG13" s="5">
        <f t="shared" si="7"/>
        <v>3600</v>
      </c>
    </row>
    <row r="14" spans="1:35" x14ac:dyDescent="0.2">
      <c r="B14" s="4" t="s">
        <v>43</v>
      </c>
      <c r="C14">
        <f>SUM(C4:C13)</f>
        <v>55</v>
      </c>
      <c r="D14">
        <f t="shared" ref="D14:X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20746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workbookViewId="0">
      <selection activeCell="AA22" sqref="AA22"/>
    </sheetView>
  </sheetViews>
  <sheetFormatPr defaultRowHeight="12.75" x14ac:dyDescent="0.2"/>
  <cols>
    <col min="2" max="2" width="16.7109375" customWidth="1"/>
    <col min="35" max="35" width="13.140625" customWidth="1"/>
  </cols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/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1.8181818181818181</v>
      </c>
      <c r="AA4" s="6">
        <f>VARA(C4:Y4)</f>
        <v>3.3939393939393936</v>
      </c>
      <c r="AB4" s="6">
        <f>_xlfn.STDEV.P(C4:Y4)</f>
        <v>1.79990817029303</v>
      </c>
      <c r="AC4" s="7">
        <f>AB4/Z4</f>
        <v>0.98994949366116647</v>
      </c>
      <c r="AD4" s="5">
        <f>SQRT(AA4)</f>
        <v>1.8422647458873531</v>
      </c>
      <c r="AE4" s="5">
        <f>SUM(D4:Y4)</f>
        <v>40</v>
      </c>
      <c r="AF4" s="5">
        <f>AE4-$AE$15</f>
        <v>-81</v>
      </c>
      <c r="AG4" s="5">
        <f>AF4^2</f>
        <v>6561</v>
      </c>
      <c r="AI4" s="10">
        <f>(12*AG14)/((AH15^2)*((AH16^3)-AH16))</f>
        <v>0.51980966691710495</v>
      </c>
    </row>
    <row r="5" spans="1:35" x14ac:dyDescent="0.2">
      <c r="A5" s="11" t="s">
        <v>15</v>
      </c>
      <c r="B5" s="12" t="s">
        <v>25</v>
      </c>
      <c r="C5" s="3"/>
      <c r="D5" s="3">
        <v>2</v>
      </c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2.6818181818181817</v>
      </c>
      <c r="AA5" s="6">
        <f t="shared" ref="AA5:AA13" si="1">VARA(C5:Y5)</f>
        <v>2.7987012987012991</v>
      </c>
      <c r="AB5" s="6">
        <f t="shared" ref="AB5:AB13" si="2">_xlfn.STDEV.P(C5:Y5)</f>
        <v>1.634468599669564</v>
      </c>
      <c r="AC5" s="7">
        <f t="shared" ref="AC5:AC13" si="3">AB5/Z5</f>
        <v>0.60946286767339675</v>
      </c>
      <c r="AD5" s="5">
        <f t="shared" ref="AD5:AD13" si="4">SQRT(AA5)</f>
        <v>1.6729319468230914</v>
      </c>
      <c r="AE5" s="5">
        <f>SUM(D5:Y5)</f>
        <v>59</v>
      </c>
      <c r="AF5" s="5">
        <f t="shared" ref="AF5:AF13" si="5">AE5-$AE$15</f>
        <v>-62</v>
      </c>
      <c r="AG5" s="5">
        <f t="shared" ref="AG5:AG13" si="6">AF5^2</f>
        <v>3844</v>
      </c>
    </row>
    <row r="6" spans="1:35" x14ac:dyDescent="0.2">
      <c r="A6" s="11" t="s">
        <v>16</v>
      </c>
      <c r="B6" s="12" t="s">
        <v>26</v>
      </c>
      <c r="C6" s="3"/>
      <c r="D6" s="3">
        <v>3</v>
      </c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ref="AE6:AE13" si="7">SUM(D6:Y6)</f>
        <v>101</v>
      </c>
      <c r="AF6" s="5">
        <f t="shared" si="5"/>
        <v>-20</v>
      </c>
      <c r="AG6" s="5">
        <f t="shared" si="6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/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7"/>
        <v>109</v>
      </c>
      <c r="AF7" s="5">
        <f t="shared" si="5"/>
        <v>-12</v>
      </c>
      <c r="AG7" s="5">
        <f t="shared" si="6"/>
        <v>144</v>
      </c>
      <c r="AH7">
        <f>_xlfn.CHISQ.INV(0.95,9)</f>
        <v>16.918977604620448</v>
      </c>
      <c r="AI7" s="10">
        <f>(12*AG14)/(AH15*AH16*(AH16+1))</f>
        <v>102.92231404958677</v>
      </c>
    </row>
    <row r="8" spans="1:35" x14ac:dyDescent="0.2">
      <c r="A8" s="11" t="s">
        <v>18</v>
      </c>
      <c r="B8" s="12" t="s">
        <v>28</v>
      </c>
      <c r="C8" s="3"/>
      <c r="D8" s="3">
        <v>5</v>
      </c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7"/>
        <v>117</v>
      </c>
      <c r="AF8" s="5">
        <f t="shared" si="5"/>
        <v>-4</v>
      </c>
      <c r="AG8" s="5">
        <f t="shared" si="6"/>
        <v>16</v>
      </c>
    </row>
    <row r="9" spans="1:35" x14ac:dyDescent="0.2">
      <c r="A9" s="11" t="s">
        <v>19</v>
      </c>
      <c r="B9" s="12" t="s">
        <v>29</v>
      </c>
      <c r="C9" s="3"/>
      <c r="D9" s="3">
        <v>6</v>
      </c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7"/>
        <v>119</v>
      </c>
      <c r="AF9" s="5">
        <f t="shared" si="5"/>
        <v>-2</v>
      </c>
      <c r="AG9" s="5">
        <f t="shared" si="6"/>
        <v>4</v>
      </c>
    </row>
    <row r="10" spans="1:35" x14ac:dyDescent="0.2">
      <c r="A10" s="11" t="s">
        <v>20</v>
      </c>
      <c r="B10" s="12" t="s">
        <v>30</v>
      </c>
      <c r="C10" s="3"/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6.7272727272727275</v>
      </c>
      <c r="AA10" s="6">
        <f t="shared" si="1"/>
        <v>3.2554112554112558</v>
      </c>
      <c r="AB10" s="6">
        <f t="shared" si="2"/>
        <v>1.7627926754241197</v>
      </c>
      <c r="AC10" s="7">
        <f t="shared" si="3"/>
        <v>0.26203674904953128</v>
      </c>
      <c r="AD10" s="5">
        <f t="shared" si="4"/>
        <v>1.8042758257570419</v>
      </c>
      <c r="AE10" s="5">
        <f t="shared" si="7"/>
        <v>148</v>
      </c>
      <c r="AF10" s="5">
        <f t="shared" si="5"/>
        <v>27</v>
      </c>
      <c r="AG10" s="5">
        <f t="shared" si="6"/>
        <v>729</v>
      </c>
    </row>
    <row r="11" spans="1:35" x14ac:dyDescent="0.2">
      <c r="A11" s="11" t="s">
        <v>21</v>
      </c>
      <c r="B11" s="12" t="s">
        <v>31</v>
      </c>
      <c r="C11" s="3"/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6.5909090909090908</v>
      </c>
      <c r="AA11" s="6">
        <f t="shared" si="1"/>
        <v>4.7294372294372318</v>
      </c>
      <c r="AB11" s="6">
        <f t="shared" si="2"/>
        <v>2.1247265259127714</v>
      </c>
      <c r="AC11" s="7">
        <f t="shared" si="3"/>
        <v>0.32237230048331705</v>
      </c>
      <c r="AD11" s="5">
        <f t="shared" si="4"/>
        <v>2.1747269321542952</v>
      </c>
      <c r="AE11" s="5">
        <f t="shared" si="7"/>
        <v>145</v>
      </c>
      <c r="AF11" s="5">
        <f t="shared" si="5"/>
        <v>24</v>
      </c>
      <c r="AG11" s="5">
        <f t="shared" si="6"/>
        <v>576</v>
      </c>
    </row>
    <row r="12" spans="1:35" x14ac:dyDescent="0.2">
      <c r="A12" s="11" t="s">
        <v>22</v>
      </c>
      <c r="B12" s="12" t="s">
        <v>32</v>
      </c>
      <c r="C12" s="3"/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7"/>
        <v>190</v>
      </c>
      <c r="AF12" s="5">
        <f t="shared" si="5"/>
        <v>69</v>
      </c>
      <c r="AG12" s="5">
        <f t="shared" si="6"/>
        <v>4761</v>
      </c>
    </row>
    <row r="13" spans="1:35" x14ac:dyDescent="0.2">
      <c r="A13" s="11" t="s">
        <v>23</v>
      </c>
      <c r="B13" s="12" t="s">
        <v>33</v>
      </c>
      <c r="C13" s="3"/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7"/>
        <v>182</v>
      </c>
      <c r="AF13" s="5">
        <f t="shared" si="5"/>
        <v>61</v>
      </c>
      <c r="AG13" s="5">
        <f t="shared" si="6"/>
        <v>3721</v>
      </c>
    </row>
    <row r="14" spans="1:35" x14ac:dyDescent="0.2">
      <c r="B14" s="4" t="s">
        <v>43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20756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14" sqref="AF14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/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/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0.51910843976959675</v>
      </c>
    </row>
    <row r="5" spans="1:35" x14ac:dyDescent="0.2">
      <c r="A5" s="11" t="s">
        <v>15</v>
      </c>
      <c r="B5" s="12" t="s">
        <v>25</v>
      </c>
      <c r="C5" s="3">
        <v>1</v>
      </c>
      <c r="D5" s="3"/>
      <c r="E5" s="3">
        <v>2</v>
      </c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/>
      <c r="E6" s="3">
        <v>3</v>
      </c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/>
      <c r="E7" s="3">
        <v>4</v>
      </c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102.78347107438016</v>
      </c>
    </row>
    <row r="8" spans="1:35" x14ac:dyDescent="0.2">
      <c r="A8" s="11" t="s">
        <v>18</v>
      </c>
      <c r="B8" s="12" t="s">
        <v>28</v>
      </c>
      <c r="C8" s="3">
        <v>5</v>
      </c>
      <c r="D8" s="3"/>
      <c r="E8" s="3">
        <v>5</v>
      </c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/>
      <c r="E9" s="3">
        <v>6</v>
      </c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/>
      <c r="E10" s="3">
        <v>7</v>
      </c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/>
      <c r="E11" s="3">
        <v>8</v>
      </c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/>
      <c r="E12" s="3">
        <v>10</v>
      </c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/>
      <c r="E13" s="3">
        <v>9</v>
      </c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E14">
        <f t="shared" ref="E14:Y14" si="8">SUM(E4:E13)</f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20728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/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/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0.51910843976959675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/>
      <c r="F5" s="3">
        <v>2</v>
      </c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/>
      <c r="F6" s="3">
        <v>3</v>
      </c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/>
      <c r="F7" s="3">
        <v>4</v>
      </c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102.78347107438016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/>
      <c r="F8" s="3">
        <v>5</v>
      </c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/>
      <c r="F9" s="3">
        <v>6</v>
      </c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/>
      <c r="F10" s="3">
        <v>7</v>
      </c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/>
      <c r="F11" s="3">
        <v>8</v>
      </c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/>
      <c r="F12" s="3">
        <v>10</v>
      </c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/>
      <c r="F13" s="3">
        <v>9</v>
      </c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F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20728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/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/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0.51910843976959675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/>
      <c r="G5" s="3">
        <v>5</v>
      </c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2.6363636363636362</v>
      </c>
      <c r="AA5" s="6">
        <f t="shared" ref="AA5:AA13" si="1">VARA(C5:Y5)</f>
        <v>2.9090909090909092</v>
      </c>
      <c r="AB5" s="6">
        <f t="shared" ref="AB5:AB13" si="2">_xlfn.STDEV.P(C5:Y5)</f>
        <v>1.6663911618021237</v>
      </c>
      <c r="AC5" s="7">
        <f t="shared" ref="AC5:AC13" si="3">AB5/Z5</f>
        <v>0.6320794062008056</v>
      </c>
      <c r="AD5" s="5">
        <f t="shared" ref="AD5:AD13" si="4">SQRT(AA5)</f>
        <v>1.7056057308448835</v>
      </c>
      <c r="AE5" s="5">
        <f t="shared" ref="AE5:AE13" si="5">SUM(C5:Y5)</f>
        <v>58</v>
      </c>
      <c r="AF5" s="5">
        <f t="shared" ref="AF5:AF13" si="6">AE5-$AE$15</f>
        <v>-63</v>
      </c>
      <c r="AG5" s="5">
        <f t="shared" ref="AG5:AG13" si="7">AF5^2</f>
        <v>3969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/>
      <c r="G6" s="3">
        <v>7</v>
      </c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4.5909090909090908</v>
      </c>
      <c r="AA6" s="6">
        <f t="shared" si="1"/>
        <v>3.3961038961038961</v>
      </c>
      <c r="AB6" s="6">
        <f t="shared" si="2"/>
        <v>1.800482029121669</v>
      </c>
      <c r="AC6" s="7">
        <f t="shared" si="3"/>
        <v>0.39218420436313584</v>
      </c>
      <c r="AD6" s="5">
        <f t="shared" si="4"/>
        <v>1.8428521091243042</v>
      </c>
      <c r="AE6" s="5">
        <f t="shared" si="5"/>
        <v>101</v>
      </c>
      <c r="AF6" s="5">
        <f t="shared" si="6"/>
        <v>-20</v>
      </c>
      <c r="AG6" s="5">
        <f t="shared" si="7"/>
        <v>400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/>
      <c r="G7" s="3">
        <v>4</v>
      </c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102.78347107438016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/>
      <c r="G8" s="3">
        <v>2</v>
      </c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/>
      <c r="G9" s="3">
        <v>10</v>
      </c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5.4090909090909092</v>
      </c>
      <c r="AA9" s="6">
        <f t="shared" si="1"/>
        <v>4.8246753246753276</v>
      </c>
      <c r="AB9" s="6">
        <f t="shared" si="2"/>
        <v>2.1460130243841591</v>
      </c>
      <c r="AC9" s="7">
        <f t="shared" si="3"/>
        <v>0.39674190366765966</v>
      </c>
      <c r="AD9" s="5">
        <f t="shared" si="4"/>
        <v>2.1965143579488222</v>
      </c>
      <c r="AE9" s="5">
        <f t="shared" si="5"/>
        <v>119</v>
      </c>
      <c r="AF9" s="5">
        <f t="shared" si="6"/>
        <v>-2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/>
      <c r="G10" s="3">
        <v>8</v>
      </c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6.7727272727272725</v>
      </c>
      <c r="AA10" s="6">
        <f t="shared" si="1"/>
        <v>3.3268398268398274</v>
      </c>
      <c r="AB10" s="6">
        <f t="shared" si="2"/>
        <v>1.7820268894466054</v>
      </c>
      <c r="AC10" s="7">
        <f t="shared" si="3"/>
        <v>0.26311806421359274</v>
      </c>
      <c r="AD10" s="5">
        <f t="shared" si="4"/>
        <v>1.8239626714491246</v>
      </c>
      <c r="AE10" s="5">
        <f t="shared" si="5"/>
        <v>149</v>
      </c>
      <c r="AF10" s="5">
        <f t="shared" si="6"/>
        <v>28</v>
      </c>
      <c r="AG10" s="5">
        <f t="shared" si="7"/>
        <v>784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/>
      <c r="G11" s="3">
        <v>6</v>
      </c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/>
      <c r="G12" s="3">
        <v>9</v>
      </c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/>
      <c r="G13" s="3">
        <v>3</v>
      </c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G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20728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4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/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/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0.55737540696218379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/>
      <c r="H5" s="3">
        <v>5</v>
      </c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2.5</v>
      </c>
      <c r="AA5" s="6">
        <f t="shared" ref="AA5:AA13" si="1">VARA(C5:Y5)</f>
        <v>2.6428571428571428</v>
      </c>
      <c r="AB5" s="6">
        <f t="shared" ref="AB5:AB13" si="2">_xlfn.STDEV.P(C5:Y5)</f>
        <v>1.5883095645141954</v>
      </c>
      <c r="AC5" s="7">
        <f t="shared" ref="AC5:AC13" si="3">AB5/Z5</f>
        <v>0.63532382580567814</v>
      </c>
      <c r="AD5" s="5">
        <f t="shared" ref="AD5:AD13" si="4">SQRT(AA5)</f>
        <v>1.625686668105863</v>
      </c>
      <c r="AE5" s="5">
        <f t="shared" ref="AE5:AE13" si="5">SUM(C5:Y5)</f>
        <v>55</v>
      </c>
      <c r="AF5" s="5">
        <f t="shared" ref="AF5:AF13" si="6">AE5-$AE$15</f>
        <v>-66</v>
      </c>
      <c r="AG5" s="5">
        <f t="shared" ref="AG5:AG13" si="7">AF5^2</f>
        <v>4356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/>
      <c r="H6" s="3">
        <v>7</v>
      </c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4.4090909090909092</v>
      </c>
      <c r="AA6" s="6">
        <f t="shared" si="1"/>
        <v>3.2056277056277054</v>
      </c>
      <c r="AB6" s="6">
        <f t="shared" si="2"/>
        <v>1.7492619458994416</v>
      </c>
      <c r="AC6" s="7">
        <f t="shared" si="3"/>
        <v>0.39673982278131664</v>
      </c>
      <c r="AD6" s="5">
        <f t="shared" si="4"/>
        <v>1.7904266825613679</v>
      </c>
      <c r="AE6" s="5">
        <f t="shared" si="5"/>
        <v>97</v>
      </c>
      <c r="AF6" s="5">
        <f t="shared" si="6"/>
        <v>-24</v>
      </c>
      <c r="AG6" s="5">
        <f t="shared" si="7"/>
        <v>576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/>
      <c r="H7" s="3">
        <v>3</v>
      </c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4.9545454545454541</v>
      </c>
      <c r="AA7" s="6">
        <f t="shared" si="1"/>
        <v>4.5216450216450239</v>
      </c>
      <c r="AB7" s="6">
        <f t="shared" si="2"/>
        <v>2.077526342186625</v>
      </c>
      <c r="AC7" s="7">
        <f t="shared" si="3"/>
        <v>0.41931724337711701</v>
      </c>
      <c r="AD7" s="5">
        <f t="shared" si="4"/>
        <v>2.1264160039007005</v>
      </c>
      <c r="AE7" s="5">
        <f t="shared" si="5"/>
        <v>109</v>
      </c>
      <c r="AF7" s="5">
        <f t="shared" si="6"/>
        <v>-12</v>
      </c>
      <c r="AG7" s="5">
        <f t="shared" si="7"/>
        <v>144</v>
      </c>
      <c r="AH7">
        <f>_xlfn.CHISQ.INV(0.95,9)</f>
        <v>16.918977604620448</v>
      </c>
      <c r="AI7" s="10">
        <f>(12*AG14)/(AH15*AH16*(AH16+1))</f>
        <v>110.3603305785124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/>
      <c r="H8" s="3">
        <v>8</v>
      </c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5.4545454545454541</v>
      </c>
      <c r="AA8" s="6">
        <f t="shared" si="1"/>
        <v>3.6883116883116904</v>
      </c>
      <c r="AB8" s="6">
        <f t="shared" si="2"/>
        <v>1.8763424945954812</v>
      </c>
      <c r="AC8" s="7">
        <f t="shared" si="3"/>
        <v>0.34399612400917157</v>
      </c>
      <c r="AD8" s="5">
        <f t="shared" si="4"/>
        <v>1.9204977709728512</v>
      </c>
      <c r="AE8" s="5">
        <f t="shared" si="5"/>
        <v>120</v>
      </c>
      <c r="AF8" s="5">
        <f t="shared" si="6"/>
        <v>-1</v>
      </c>
      <c r="AG8" s="5">
        <f t="shared" si="7"/>
        <v>1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/>
      <c r="H9" s="3">
        <v>2</v>
      </c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5.2272727272727275</v>
      </c>
      <c r="AA9" s="6">
        <f t="shared" si="1"/>
        <v>3.8030303030303036</v>
      </c>
      <c r="AB9" s="6">
        <f t="shared" si="2"/>
        <v>1.9052992650122442</v>
      </c>
      <c r="AC9" s="7">
        <f t="shared" si="3"/>
        <v>0.36449203330669017</v>
      </c>
      <c r="AD9" s="5">
        <f t="shared" si="4"/>
        <v>1.9501359703954757</v>
      </c>
      <c r="AE9" s="5">
        <f t="shared" si="5"/>
        <v>115</v>
      </c>
      <c r="AF9" s="5">
        <f t="shared" si="6"/>
        <v>-6</v>
      </c>
      <c r="AG9" s="5">
        <f t="shared" si="7"/>
        <v>36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/>
      <c r="H10" s="3">
        <v>9</v>
      </c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6.7272727272727275</v>
      </c>
      <c r="AA10" s="6">
        <f t="shared" si="1"/>
        <v>3.2554112554112558</v>
      </c>
      <c r="AB10" s="6">
        <f t="shared" si="2"/>
        <v>1.7627926754241197</v>
      </c>
      <c r="AC10" s="7">
        <f t="shared" si="3"/>
        <v>0.26203674904953128</v>
      </c>
      <c r="AD10" s="5">
        <f t="shared" si="4"/>
        <v>1.8042758257570419</v>
      </c>
      <c r="AE10" s="5">
        <f t="shared" si="5"/>
        <v>148</v>
      </c>
      <c r="AF10" s="5">
        <f t="shared" si="6"/>
        <v>27</v>
      </c>
      <c r="AG10" s="5">
        <f t="shared" si="7"/>
        <v>729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/>
      <c r="H11" s="3">
        <v>6</v>
      </c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6.6363636363636367</v>
      </c>
      <c r="AA11" s="6">
        <f t="shared" si="1"/>
        <v>4.7186147186147203</v>
      </c>
      <c r="AB11" s="6">
        <f t="shared" si="2"/>
        <v>2.1222940963506822</v>
      </c>
      <c r="AC11" s="7">
        <f t="shared" si="3"/>
        <v>0.31979774054599319</v>
      </c>
      <c r="AD11" s="5">
        <f t="shared" si="4"/>
        <v>2.1722372611238212</v>
      </c>
      <c r="AE11" s="5">
        <f t="shared" si="5"/>
        <v>146</v>
      </c>
      <c r="AF11" s="5">
        <f t="shared" si="6"/>
        <v>25</v>
      </c>
      <c r="AG11" s="5">
        <f t="shared" si="7"/>
        <v>625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/>
      <c r="H12" s="3">
        <v>10</v>
      </c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8.6818181818181817</v>
      </c>
      <c r="AA12" s="6">
        <f t="shared" si="1"/>
        <v>4.0367965367965359</v>
      </c>
      <c r="AB12" s="6">
        <f t="shared" si="2"/>
        <v>1.9629838983353805</v>
      </c>
      <c r="AC12" s="7">
        <f t="shared" si="3"/>
        <v>0.22610285739988675</v>
      </c>
      <c r="AD12" s="5">
        <f t="shared" si="4"/>
        <v>2.0091780749342592</v>
      </c>
      <c r="AE12" s="5">
        <f t="shared" si="5"/>
        <v>191</v>
      </c>
      <c r="AF12" s="5">
        <f t="shared" si="6"/>
        <v>70</v>
      </c>
      <c r="AG12" s="5">
        <f t="shared" si="7"/>
        <v>4900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/>
      <c r="H13" s="3">
        <v>4</v>
      </c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8.545454545454545</v>
      </c>
      <c r="AA13" s="6">
        <f t="shared" si="1"/>
        <v>5.0216450216450239</v>
      </c>
      <c r="AB13" s="6">
        <f t="shared" si="2"/>
        <v>2.1893808325076902</v>
      </c>
      <c r="AC13" s="7">
        <f t="shared" si="3"/>
        <v>0.25620413997430419</v>
      </c>
      <c r="AD13" s="5">
        <f t="shared" si="4"/>
        <v>2.2409027247172117</v>
      </c>
      <c r="AE13" s="5">
        <f t="shared" si="5"/>
        <v>188</v>
      </c>
      <c r="AF13" s="5">
        <f t="shared" si="6"/>
        <v>67</v>
      </c>
      <c r="AG13" s="5">
        <f t="shared" si="7"/>
        <v>4489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H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22256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A19" sqref="AA19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/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/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0.54906085649887304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/>
      <c r="I5" s="3">
        <v>4</v>
      </c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2.5</v>
      </c>
      <c r="AA5" s="6">
        <f t="shared" ref="AA5:AA13" si="1">VARA(C5:Y5)</f>
        <v>2.6428571428571428</v>
      </c>
      <c r="AB5" s="6">
        <f t="shared" ref="AB5:AB13" si="2">_xlfn.STDEV.P(C5:Y5)</f>
        <v>1.5883095645141954</v>
      </c>
      <c r="AC5" s="7">
        <f t="shared" ref="AC5:AC13" si="3">AB5/Z5</f>
        <v>0.63532382580567814</v>
      </c>
      <c r="AD5" s="5">
        <f t="shared" ref="AD5:AD13" si="4">SQRT(AA5)</f>
        <v>1.625686668105863</v>
      </c>
      <c r="AE5" s="5">
        <f t="shared" ref="AE5:AE13" si="5">SUM(C5:Y5)</f>
        <v>55</v>
      </c>
      <c r="AF5" s="5">
        <f t="shared" ref="AF5:AF13" si="6">AE5-$AE$15</f>
        <v>-66</v>
      </c>
      <c r="AG5" s="5">
        <f t="shared" ref="AG5:AG13" si="7">AF5^2</f>
        <v>4356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/>
      <c r="I6" s="3">
        <v>6</v>
      </c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4.4090909090909092</v>
      </c>
      <c r="AA6" s="6">
        <f t="shared" si="1"/>
        <v>3.2056277056277054</v>
      </c>
      <c r="AB6" s="6">
        <f t="shared" si="2"/>
        <v>1.7492619458994416</v>
      </c>
      <c r="AC6" s="7">
        <f t="shared" si="3"/>
        <v>0.39673982278131664</v>
      </c>
      <c r="AD6" s="5">
        <f t="shared" si="4"/>
        <v>1.7904266825613679</v>
      </c>
      <c r="AE6" s="5">
        <f t="shared" si="5"/>
        <v>97</v>
      </c>
      <c r="AF6" s="5">
        <f t="shared" si="6"/>
        <v>-24</v>
      </c>
      <c r="AG6" s="5">
        <f t="shared" si="7"/>
        <v>576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/>
      <c r="I7" s="3">
        <v>7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5</v>
      </c>
      <c r="AA7" s="6">
        <f t="shared" si="1"/>
        <v>4.3809523809523814</v>
      </c>
      <c r="AB7" s="6">
        <f t="shared" si="2"/>
        <v>2.0449494325821802</v>
      </c>
      <c r="AC7" s="7">
        <f t="shared" si="3"/>
        <v>0.40898988651643603</v>
      </c>
      <c r="AD7" s="5">
        <f t="shared" si="4"/>
        <v>2.0930724738891344</v>
      </c>
      <c r="AE7" s="5">
        <f t="shared" si="5"/>
        <v>110</v>
      </c>
      <c r="AF7" s="5">
        <f t="shared" si="6"/>
        <v>-11</v>
      </c>
      <c r="AG7" s="5">
        <f t="shared" si="7"/>
        <v>121</v>
      </c>
      <c r="AH7">
        <f>_xlfn.CHISQ.INV(0.95,9)</f>
        <v>16.918977604620448</v>
      </c>
      <c r="AI7" s="10">
        <f>(12*AG14)/(AH15*AH16*(AH16+1))</f>
        <v>108.71404958677687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/>
      <c r="I8" s="3">
        <v>5</v>
      </c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5.1818181818181817</v>
      </c>
      <c r="AA8" s="6">
        <f t="shared" si="1"/>
        <v>3.870129870129869</v>
      </c>
      <c r="AB8" s="6">
        <f t="shared" si="2"/>
        <v>1.9220340465332704</v>
      </c>
      <c r="AC8" s="7">
        <f t="shared" si="3"/>
        <v>0.37091885108536798</v>
      </c>
      <c r="AD8" s="5">
        <f t="shared" si="4"/>
        <v>1.9672645653622365</v>
      </c>
      <c r="AE8" s="5">
        <f t="shared" si="5"/>
        <v>114</v>
      </c>
      <c r="AF8" s="5">
        <f t="shared" si="6"/>
        <v>-7</v>
      </c>
      <c r="AG8" s="5">
        <f t="shared" si="7"/>
        <v>49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/>
      <c r="I9" s="3">
        <v>3</v>
      </c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5.5909090909090908</v>
      </c>
      <c r="AA9" s="6">
        <f t="shared" si="1"/>
        <v>4.2532467532467555</v>
      </c>
      <c r="AB9" s="6">
        <f t="shared" si="2"/>
        <v>2.0149236599365001</v>
      </c>
      <c r="AC9" s="7">
        <f t="shared" si="3"/>
        <v>0.36039284974473984</v>
      </c>
      <c r="AD9" s="5">
        <f t="shared" si="4"/>
        <v>2.0623401158021331</v>
      </c>
      <c r="AE9" s="5">
        <f t="shared" si="5"/>
        <v>123</v>
      </c>
      <c r="AF9" s="5">
        <f t="shared" si="6"/>
        <v>2</v>
      </c>
      <c r="AG9" s="5">
        <f t="shared" si="7"/>
        <v>4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/>
      <c r="I10" s="3">
        <v>2</v>
      </c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6.6818181818181817</v>
      </c>
      <c r="AA10" s="6">
        <f t="shared" si="1"/>
        <v>3.0844155844155834</v>
      </c>
      <c r="AB10" s="6">
        <f t="shared" si="2"/>
        <v>1.7158714625615339</v>
      </c>
      <c r="AC10" s="7">
        <f t="shared" si="3"/>
        <v>0.25679708963505948</v>
      </c>
      <c r="AD10" s="5">
        <f t="shared" si="4"/>
        <v>1.756250433285522</v>
      </c>
      <c r="AE10" s="5">
        <f t="shared" si="5"/>
        <v>147</v>
      </c>
      <c r="AF10" s="5">
        <f t="shared" si="6"/>
        <v>26</v>
      </c>
      <c r="AG10" s="5">
        <f t="shared" si="7"/>
        <v>676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/>
      <c r="I11" s="3">
        <v>8</v>
      </c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6.6363636363636367</v>
      </c>
      <c r="AA11" s="6">
        <f t="shared" si="1"/>
        <v>4.7186147186147203</v>
      </c>
      <c r="AB11" s="6">
        <f t="shared" si="2"/>
        <v>2.1222940963506822</v>
      </c>
      <c r="AC11" s="7">
        <f t="shared" si="3"/>
        <v>0.31979774054599319</v>
      </c>
      <c r="AD11" s="5">
        <f t="shared" si="4"/>
        <v>2.1722372611238212</v>
      </c>
      <c r="AE11" s="5">
        <f t="shared" si="5"/>
        <v>146</v>
      </c>
      <c r="AF11" s="5">
        <f t="shared" si="6"/>
        <v>25</v>
      </c>
      <c r="AG11" s="5">
        <f t="shared" si="7"/>
        <v>625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/>
      <c r="I12" s="3">
        <v>10</v>
      </c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/>
      <c r="I13" s="3">
        <v>9</v>
      </c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8.5</v>
      </c>
      <c r="AA13" s="6">
        <f t="shared" si="1"/>
        <v>5.5</v>
      </c>
      <c r="AB13" s="6">
        <f t="shared" si="2"/>
        <v>2.2912878474779199</v>
      </c>
      <c r="AC13" s="7">
        <f t="shared" si="3"/>
        <v>0.26956327617387293</v>
      </c>
      <c r="AD13" s="5">
        <f t="shared" si="4"/>
        <v>2.3452078799117149</v>
      </c>
      <c r="AE13" s="5">
        <f t="shared" si="5"/>
        <v>187</v>
      </c>
      <c r="AF13" s="5">
        <f t="shared" si="6"/>
        <v>66</v>
      </c>
      <c r="AG13" s="5">
        <f t="shared" si="7"/>
        <v>4356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I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21924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opLeftCell="O1" workbookViewId="0">
      <selection activeCell="AF5" sqref="AF4:AF13"/>
    </sheetView>
  </sheetViews>
  <sheetFormatPr defaultRowHeight="12.75" x14ac:dyDescent="0.2"/>
  <sheetData>
    <row r="2" spans="1:35" x14ac:dyDescent="0.2">
      <c r="A2" s="37" t="s">
        <v>13</v>
      </c>
      <c r="B2" s="35" t="s">
        <v>12</v>
      </c>
      <c r="C2" s="39" t="s">
        <v>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4" t="s">
        <v>40</v>
      </c>
      <c r="AF2" s="34" t="s">
        <v>41</v>
      </c>
      <c r="AG2" s="34" t="s">
        <v>42</v>
      </c>
      <c r="AH2" s="4"/>
      <c r="AI2" s="13" t="s">
        <v>45</v>
      </c>
    </row>
    <row r="3" spans="1:35" x14ac:dyDescent="0.2">
      <c r="A3" s="38"/>
      <c r="B3" s="36"/>
      <c r="C3" s="15">
        <v>1</v>
      </c>
      <c r="D3" s="15" t="s">
        <v>15</v>
      </c>
      <c r="E3" s="15">
        <v>3</v>
      </c>
      <c r="F3" s="15">
        <v>4</v>
      </c>
      <c r="G3" s="15">
        <v>5</v>
      </c>
      <c r="H3" s="15">
        <v>6</v>
      </c>
      <c r="I3" s="15"/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33"/>
      <c r="AA3" s="33"/>
      <c r="AB3" s="33"/>
      <c r="AC3" s="33"/>
      <c r="AD3" s="33"/>
      <c r="AE3" s="34"/>
      <c r="AF3" s="34"/>
      <c r="AG3" s="34"/>
    </row>
    <row r="4" spans="1:35" x14ac:dyDescent="0.2">
      <c r="A4" s="11" t="s">
        <v>14</v>
      </c>
      <c r="B4" s="12" t="s">
        <v>24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3</v>
      </c>
      <c r="P4" s="3">
        <v>5</v>
      </c>
      <c r="Q4" s="3">
        <v>1</v>
      </c>
      <c r="R4" s="3">
        <v>2</v>
      </c>
      <c r="S4" s="3">
        <v>1</v>
      </c>
      <c r="T4" s="3">
        <v>5</v>
      </c>
      <c r="U4" s="3">
        <v>1</v>
      </c>
      <c r="V4" s="3">
        <v>1</v>
      </c>
      <c r="W4" s="3">
        <v>1</v>
      </c>
      <c r="X4" s="3">
        <v>8</v>
      </c>
      <c r="Y4" s="3">
        <v>1</v>
      </c>
      <c r="Z4" s="6">
        <f>AVERAGE(C4:Y4)</f>
        <v>1.8636363636363635</v>
      </c>
      <c r="AA4" s="6">
        <f>VARA(C4:Y4)</f>
        <v>3.3614718614718617</v>
      </c>
      <c r="AB4" s="6">
        <f>_xlfn.STDEV.P(C4:Y4)</f>
        <v>1.7912782268398211</v>
      </c>
      <c r="AC4" s="7">
        <f>AB4/Z4</f>
        <v>0.96117368269453818</v>
      </c>
      <c r="AD4" s="5">
        <f>SQRT(AA4)</f>
        <v>1.8334317171555263</v>
      </c>
      <c r="AE4" s="5">
        <f>SUM(C4:Y4)</f>
        <v>41</v>
      </c>
      <c r="AF4" s="5">
        <f>AE4-$AE$15</f>
        <v>-80</v>
      </c>
      <c r="AG4" s="5">
        <f>AF4^2</f>
        <v>6400</v>
      </c>
      <c r="AI4" s="10">
        <f>(12*AG14)/((AH15^2)*((AH16^3)-AH16))</f>
        <v>0.53834209867267724</v>
      </c>
    </row>
    <row r="5" spans="1:35" x14ac:dyDescent="0.2">
      <c r="A5" s="11" t="s">
        <v>15</v>
      </c>
      <c r="B5" s="12" t="s">
        <v>25</v>
      </c>
      <c r="C5" s="3">
        <v>1</v>
      </c>
      <c r="D5" s="3">
        <v>2</v>
      </c>
      <c r="E5" s="3">
        <v>2</v>
      </c>
      <c r="F5" s="3">
        <v>2</v>
      </c>
      <c r="G5" s="3">
        <v>5</v>
      </c>
      <c r="H5" s="3">
        <v>5</v>
      </c>
      <c r="I5" s="3"/>
      <c r="J5" s="3">
        <v>2</v>
      </c>
      <c r="K5" s="3">
        <v>2</v>
      </c>
      <c r="L5" s="3">
        <v>8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4</v>
      </c>
      <c r="S5" s="3">
        <v>2</v>
      </c>
      <c r="T5" s="3">
        <v>4</v>
      </c>
      <c r="U5" s="3">
        <v>2</v>
      </c>
      <c r="V5" s="3">
        <v>2</v>
      </c>
      <c r="W5" s="3">
        <v>2</v>
      </c>
      <c r="X5" s="3">
        <v>1</v>
      </c>
      <c r="Y5" s="3">
        <v>2</v>
      </c>
      <c r="Z5" s="6">
        <f t="shared" ref="Z5:Z13" si="0">AVERAGE(C5:Y5)</f>
        <v>2.5454545454545454</v>
      </c>
      <c r="AA5" s="6">
        <f t="shared" ref="AA5:AA13" si="1">VARA(C5:Y5)</f>
        <v>2.8311688311688319</v>
      </c>
      <c r="AB5" s="6">
        <f t="shared" ref="AB5:AB13" si="2">_xlfn.STDEV.P(C5:Y5)</f>
        <v>1.6439219381841021</v>
      </c>
      <c r="AC5" s="7">
        <f t="shared" ref="AC5:AC13" si="3">AB5/Z5</f>
        <v>0.64582647571518303</v>
      </c>
      <c r="AD5" s="5">
        <f t="shared" ref="AD5:AD13" si="4">SQRT(AA5)</f>
        <v>1.6826077472687542</v>
      </c>
      <c r="AE5" s="5">
        <f t="shared" ref="AE5:AE13" si="5">SUM(C5:Y5)</f>
        <v>56</v>
      </c>
      <c r="AF5" s="5">
        <f t="shared" ref="AF5:AF13" si="6">AE5-$AE$15</f>
        <v>-65</v>
      </c>
      <c r="AG5" s="5">
        <f t="shared" ref="AG5:AG13" si="7">AF5^2</f>
        <v>4225</v>
      </c>
    </row>
    <row r="6" spans="1:35" x14ac:dyDescent="0.2">
      <c r="A6" s="11" t="s">
        <v>16</v>
      </c>
      <c r="B6" s="12" t="s">
        <v>26</v>
      </c>
      <c r="C6" s="3">
        <v>3</v>
      </c>
      <c r="D6" s="3">
        <v>3</v>
      </c>
      <c r="E6" s="3">
        <v>3</v>
      </c>
      <c r="F6" s="3">
        <v>3</v>
      </c>
      <c r="G6" s="3">
        <v>7</v>
      </c>
      <c r="H6" s="3">
        <v>7</v>
      </c>
      <c r="I6" s="3"/>
      <c r="J6" s="3">
        <v>3</v>
      </c>
      <c r="K6" s="3">
        <v>6</v>
      </c>
      <c r="L6" s="3">
        <v>6</v>
      </c>
      <c r="M6" s="3">
        <v>3</v>
      </c>
      <c r="N6" s="3">
        <v>3</v>
      </c>
      <c r="O6" s="3">
        <v>8</v>
      </c>
      <c r="P6" s="3">
        <v>7</v>
      </c>
      <c r="Q6" s="3">
        <v>3</v>
      </c>
      <c r="R6" s="3">
        <v>6</v>
      </c>
      <c r="S6" s="3">
        <v>3</v>
      </c>
      <c r="T6" s="3">
        <v>6</v>
      </c>
      <c r="U6" s="3">
        <v>3</v>
      </c>
      <c r="V6" s="3">
        <v>3</v>
      </c>
      <c r="W6" s="3">
        <v>3</v>
      </c>
      <c r="X6" s="3">
        <v>6</v>
      </c>
      <c r="Y6" s="3">
        <v>3</v>
      </c>
      <c r="Z6" s="6">
        <f t="shared" si="0"/>
        <v>4.4545454545454541</v>
      </c>
      <c r="AA6" s="6">
        <f t="shared" si="1"/>
        <v>3.4025974025974017</v>
      </c>
      <c r="AB6" s="6">
        <f t="shared" si="2"/>
        <v>1.8022025092362737</v>
      </c>
      <c r="AC6" s="7">
        <f t="shared" si="3"/>
        <v>0.40457607350202068</v>
      </c>
      <c r="AD6" s="5">
        <f t="shared" si="4"/>
        <v>1.8446130766633424</v>
      </c>
      <c r="AE6" s="5">
        <f t="shared" si="5"/>
        <v>98</v>
      </c>
      <c r="AF6" s="5">
        <f t="shared" si="6"/>
        <v>-23</v>
      </c>
      <c r="AG6" s="5">
        <f t="shared" si="7"/>
        <v>529</v>
      </c>
      <c r="AH6" s="14" t="s">
        <v>49</v>
      </c>
      <c r="AI6" s="13" t="s">
        <v>48</v>
      </c>
    </row>
    <row r="7" spans="1:35" x14ac:dyDescent="0.2">
      <c r="A7" s="11" t="s">
        <v>17</v>
      </c>
      <c r="B7" s="12" t="s">
        <v>27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/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10</v>
      </c>
      <c r="P7" s="3">
        <v>8</v>
      </c>
      <c r="Q7" s="3">
        <v>4</v>
      </c>
      <c r="R7" s="3">
        <v>8</v>
      </c>
      <c r="S7" s="3">
        <v>4</v>
      </c>
      <c r="T7" s="3">
        <v>10</v>
      </c>
      <c r="U7" s="3">
        <v>4</v>
      </c>
      <c r="V7" s="3">
        <v>4</v>
      </c>
      <c r="W7" s="3">
        <v>4</v>
      </c>
      <c r="X7" s="3">
        <v>3</v>
      </c>
      <c r="Y7" s="3">
        <v>4</v>
      </c>
      <c r="Z7" s="6">
        <f t="shared" si="0"/>
        <v>4.8181818181818183</v>
      </c>
      <c r="AA7" s="6">
        <f t="shared" si="1"/>
        <v>4.3463203463203453</v>
      </c>
      <c r="AB7" s="6">
        <f t="shared" si="2"/>
        <v>2.0368505911280073</v>
      </c>
      <c r="AC7" s="7">
        <f t="shared" si="3"/>
        <v>0.42274257551713357</v>
      </c>
      <c r="AD7" s="5">
        <f t="shared" si="4"/>
        <v>2.0847830453839422</v>
      </c>
      <c r="AE7" s="5">
        <f t="shared" si="5"/>
        <v>106</v>
      </c>
      <c r="AF7" s="5">
        <f t="shared" si="6"/>
        <v>-15</v>
      </c>
      <c r="AG7" s="5">
        <f t="shared" si="7"/>
        <v>225</v>
      </c>
      <c r="AH7">
        <f>_xlfn.CHISQ.INV(0.95,9)</f>
        <v>16.918977604620448</v>
      </c>
      <c r="AI7" s="10">
        <f>(12*AG14)/(AH15*AH16*(AH16+1))</f>
        <v>106.59173553719009</v>
      </c>
    </row>
    <row r="8" spans="1:35" x14ac:dyDescent="0.2">
      <c r="A8" s="11" t="s">
        <v>18</v>
      </c>
      <c r="B8" s="12" t="s">
        <v>28</v>
      </c>
      <c r="C8" s="3">
        <v>5</v>
      </c>
      <c r="D8" s="3">
        <v>5</v>
      </c>
      <c r="E8" s="3">
        <v>5</v>
      </c>
      <c r="F8" s="3">
        <v>5</v>
      </c>
      <c r="G8" s="3">
        <v>2</v>
      </c>
      <c r="H8" s="3">
        <v>8</v>
      </c>
      <c r="I8" s="3"/>
      <c r="J8" s="3">
        <v>5</v>
      </c>
      <c r="K8" s="3">
        <v>3</v>
      </c>
      <c r="L8" s="3">
        <v>5</v>
      </c>
      <c r="M8" s="3">
        <v>5</v>
      </c>
      <c r="N8" s="3">
        <v>5</v>
      </c>
      <c r="O8" s="3">
        <v>2</v>
      </c>
      <c r="P8" s="3">
        <v>10</v>
      </c>
      <c r="Q8" s="3">
        <v>5</v>
      </c>
      <c r="R8" s="3">
        <v>10</v>
      </c>
      <c r="S8" s="3">
        <v>5</v>
      </c>
      <c r="T8" s="3">
        <v>8</v>
      </c>
      <c r="U8" s="3">
        <v>5</v>
      </c>
      <c r="V8" s="3">
        <v>5</v>
      </c>
      <c r="W8" s="3">
        <v>5</v>
      </c>
      <c r="X8" s="3">
        <v>4</v>
      </c>
      <c r="Y8" s="3">
        <v>5</v>
      </c>
      <c r="Z8" s="6">
        <f t="shared" si="0"/>
        <v>5.3181818181818183</v>
      </c>
      <c r="AA8" s="6">
        <f t="shared" si="1"/>
        <v>4.2272727272727266</v>
      </c>
      <c r="AB8" s="6">
        <f t="shared" si="2"/>
        <v>2.0087617994531231</v>
      </c>
      <c r="AC8" s="7">
        <f t="shared" si="3"/>
        <v>0.37771589391426247</v>
      </c>
      <c r="AD8" s="5">
        <f t="shared" si="4"/>
        <v>2.0560332505270256</v>
      </c>
      <c r="AE8" s="5">
        <f t="shared" si="5"/>
        <v>117</v>
      </c>
      <c r="AF8" s="5">
        <f t="shared" si="6"/>
        <v>-4</v>
      </c>
      <c r="AG8" s="5">
        <f t="shared" si="7"/>
        <v>16</v>
      </c>
    </row>
    <row r="9" spans="1:35" x14ac:dyDescent="0.2">
      <c r="A9" s="11" t="s">
        <v>19</v>
      </c>
      <c r="B9" s="12" t="s">
        <v>29</v>
      </c>
      <c r="C9" s="3">
        <v>6</v>
      </c>
      <c r="D9" s="3">
        <v>6</v>
      </c>
      <c r="E9" s="3">
        <v>6</v>
      </c>
      <c r="F9" s="3">
        <v>6</v>
      </c>
      <c r="G9" s="3">
        <v>10</v>
      </c>
      <c r="H9" s="3">
        <v>2</v>
      </c>
      <c r="I9" s="3"/>
      <c r="J9" s="3">
        <v>6</v>
      </c>
      <c r="K9" s="3">
        <v>5</v>
      </c>
      <c r="L9" s="3">
        <v>9</v>
      </c>
      <c r="M9" s="3">
        <v>6</v>
      </c>
      <c r="N9" s="3">
        <v>6</v>
      </c>
      <c r="O9" s="3">
        <v>6</v>
      </c>
      <c r="P9" s="3">
        <v>2</v>
      </c>
      <c r="Q9" s="3">
        <v>6</v>
      </c>
      <c r="R9" s="3">
        <v>1</v>
      </c>
      <c r="S9" s="3">
        <v>6</v>
      </c>
      <c r="T9" s="3">
        <v>7</v>
      </c>
      <c r="U9" s="3">
        <v>6</v>
      </c>
      <c r="V9" s="3">
        <v>6</v>
      </c>
      <c r="W9" s="3">
        <v>6</v>
      </c>
      <c r="X9" s="3">
        <v>2</v>
      </c>
      <c r="Y9" s="3">
        <v>6</v>
      </c>
      <c r="Z9" s="6">
        <f t="shared" si="0"/>
        <v>5.5454545454545459</v>
      </c>
      <c r="AA9" s="6">
        <f t="shared" si="1"/>
        <v>4.5454545454545476</v>
      </c>
      <c r="AB9" s="6">
        <f t="shared" si="2"/>
        <v>2.0829889522526548</v>
      </c>
      <c r="AC9" s="7">
        <f t="shared" si="3"/>
        <v>0.3756209586029377</v>
      </c>
      <c r="AD9" s="5">
        <f t="shared" si="4"/>
        <v>2.1320071635561049</v>
      </c>
      <c r="AE9" s="5">
        <f t="shared" si="5"/>
        <v>122</v>
      </c>
      <c r="AF9" s="5">
        <f t="shared" si="6"/>
        <v>1</v>
      </c>
      <c r="AG9" s="5">
        <f t="shared" si="7"/>
        <v>1</v>
      </c>
    </row>
    <row r="10" spans="1:35" x14ac:dyDescent="0.2">
      <c r="A10" s="11" t="s">
        <v>20</v>
      </c>
      <c r="B10" s="12" t="s">
        <v>30</v>
      </c>
      <c r="C10" s="3">
        <v>8</v>
      </c>
      <c r="D10" s="3">
        <v>7</v>
      </c>
      <c r="E10" s="3">
        <v>7</v>
      </c>
      <c r="F10" s="3">
        <v>7</v>
      </c>
      <c r="G10" s="3">
        <v>8</v>
      </c>
      <c r="H10" s="3">
        <v>9</v>
      </c>
      <c r="I10" s="3"/>
      <c r="J10" s="3">
        <v>7</v>
      </c>
      <c r="K10" s="3">
        <v>7</v>
      </c>
      <c r="L10" s="3">
        <v>7</v>
      </c>
      <c r="M10" s="3">
        <v>7</v>
      </c>
      <c r="N10" s="3">
        <v>7</v>
      </c>
      <c r="O10" s="3">
        <v>7</v>
      </c>
      <c r="P10" s="3">
        <v>3</v>
      </c>
      <c r="Q10" s="3">
        <v>7</v>
      </c>
      <c r="R10" s="3">
        <v>3</v>
      </c>
      <c r="S10" s="3">
        <v>7</v>
      </c>
      <c r="T10" s="3">
        <v>9</v>
      </c>
      <c r="U10" s="3">
        <v>7</v>
      </c>
      <c r="V10" s="3">
        <v>7</v>
      </c>
      <c r="W10" s="3">
        <v>7</v>
      </c>
      <c r="X10" s="3">
        <v>9</v>
      </c>
      <c r="Y10" s="3">
        <v>7</v>
      </c>
      <c r="Z10" s="6">
        <f t="shared" si="0"/>
        <v>7</v>
      </c>
      <c r="AA10" s="6">
        <f t="shared" si="1"/>
        <v>2.1904761904761907</v>
      </c>
      <c r="AB10" s="6">
        <f t="shared" si="2"/>
        <v>1.4459976109624424</v>
      </c>
      <c r="AC10" s="7">
        <f t="shared" si="3"/>
        <v>0.20657108728034893</v>
      </c>
      <c r="AD10" s="5">
        <f t="shared" si="4"/>
        <v>1.4800257398019099</v>
      </c>
      <c r="AE10" s="5">
        <f t="shared" si="5"/>
        <v>154</v>
      </c>
      <c r="AF10" s="5">
        <f t="shared" si="6"/>
        <v>33</v>
      </c>
      <c r="AG10" s="5">
        <f t="shared" si="7"/>
        <v>1089</v>
      </c>
    </row>
    <row r="11" spans="1:35" x14ac:dyDescent="0.2">
      <c r="A11" s="11" t="s">
        <v>21</v>
      </c>
      <c r="B11" s="12" t="s">
        <v>31</v>
      </c>
      <c r="C11" s="3">
        <v>7</v>
      </c>
      <c r="D11" s="3">
        <v>8</v>
      </c>
      <c r="E11" s="3">
        <v>8</v>
      </c>
      <c r="F11" s="3">
        <v>8</v>
      </c>
      <c r="G11" s="3">
        <v>6</v>
      </c>
      <c r="H11" s="3">
        <v>6</v>
      </c>
      <c r="I11" s="3"/>
      <c r="J11" s="3">
        <v>8</v>
      </c>
      <c r="K11" s="3">
        <v>8</v>
      </c>
      <c r="L11" s="3">
        <v>2</v>
      </c>
      <c r="M11" s="3">
        <v>8</v>
      </c>
      <c r="N11" s="3">
        <v>8</v>
      </c>
      <c r="O11" s="3">
        <v>4</v>
      </c>
      <c r="P11" s="3">
        <v>4</v>
      </c>
      <c r="Q11" s="3">
        <v>8</v>
      </c>
      <c r="R11" s="3">
        <v>5</v>
      </c>
      <c r="S11" s="3">
        <v>8</v>
      </c>
      <c r="T11" s="3">
        <v>1</v>
      </c>
      <c r="U11" s="3">
        <v>8</v>
      </c>
      <c r="V11" s="3">
        <v>8</v>
      </c>
      <c r="W11" s="3">
        <v>8</v>
      </c>
      <c r="X11" s="3">
        <v>5</v>
      </c>
      <c r="Y11" s="3">
        <v>8</v>
      </c>
      <c r="Z11" s="6">
        <f t="shared" si="0"/>
        <v>6.5454545454545459</v>
      </c>
      <c r="AA11" s="6">
        <f t="shared" si="1"/>
        <v>4.6406926406926425</v>
      </c>
      <c r="AB11" s="6">
        <f t="shared" si="2"/>
        <v>2.1046976186891322</v>
      </c>
      <c r="AC11" s="7">
        <f t="shared" si="3"/>
        <v>0.32155102507750627</v>
      </c>
      <c r="AD11" s="5">
        <f t="shared" si="4"/>
        <v>2.1542266920388493</v>
      </c>
      <c r="AE11" s="5">
        <f t="shared" si="5"/>
        <v>144</v>
      </c>
      <c r="AF11" s="5">
        <f t="shared" si="6"/>
        <v>23</v>
      </c>
      <c r="AG11" s="5">
        <f t="shared" si="7"/>
        <v>529</v>
      </c>
    </row>
    <row r="12" spans="1:35" x14ac:dyDescent="0.2">
      <c r="A12" s="11" t="s">
        <v>22</v>
      </c>
      <c r="B12" s="12" t="s">
        <v>32</v>
      </c>
      <c r="C12" s="3">
        <v>10</v>
      </c>
      <c r="D12" s="3">
        <v>10</v>
      </c>
      <c r="E12" s="3">
        <v>10</v>
      </c>
      <c r="F12" s="3">
        <v>10</v>
      </c>
      <c r="G12" s="3">
        <v>9</v>
      </c>
      <c r="H12" s="3">
        <v>10</v>
      </c>
      <c r="I12" s="3"/>
      <c r="J12" s="3">
        <v>9</v>
      </c>
      <c r="K12" s="3">
        <v>10</v>
      </c>
      <c r="L12" s="3">
        <v>10</v>
      </c>
      <c r="M12" s="3">
        <v>9</v>
      </c>
      <c r="N12" s="3">
        <v>9</v>
      </c>
      <c r="O12" s="3">
        <v>5</v>
      </c>
      <c r="P12" s="3">
        <v>6</v>
      </c>
      <c r="Q12" s="3">
        <v>9</v>
      </c>
      <c r="R12" s="3">
        <v>7</v>
      </c>
      <c r="S12" s="3">
        <v>9</v>
      </c>
      <c r="T12" s="3">
        <v>2</v>
      </c>
      <c r="U12" s="3">
        <v>9</v>
      </c>
      <c r="V12" s="3">
        <v>9</v>
      </c>
      <c r="W12" s="3">
        <v>9</v>
      </c>
      <c r="X12" s="3">
        <v>10</v>
      </c>
      <c r="Y12" s="3">
        <v>9</v>
      </c>
      <c r="Z12" s="6">
        <f t="shared" si="0"/>
        <v>8.6363636363636367</v>
      </c>
      <c r="AA12" s="6">
        <f t="shared" si="1"/>
        <v>3.9567099567099526</v>
      </c>
      <c r="AB12" s="6">
        <f t="shared" si="2"/>
        <v>1.9434143933119954</v>
      </c>
      <c r="AC12" s="7">
        <f t="shared" si="3"/>
        <v>0.22502692975191524</v>
      </c>
      <c r="AD12" s="5">
        <f t="shared" si="4"/>
        <v>1.9891480479617278</v>
      </c>
      <c r="AE12" s="5">
        <f t="shared" si="5"/>
        <v>190</v>
      </c>
      <c r="AF12" s="5">
        <f t="shared" si="6"/>
        <v>69</v>
      </c>
      <c r="AG12" s="5">
        <f t="shared" si="7"/>
        <v>4761</v>
      </c>
    </row>
    <row r="13" spans="1:35" x14ac:dyDescent="0.2">
      <c r="A13" s="11" t="s">
        <v>23</v>
      </c>
      <c r="B13" s="12" t="s">
        <v>33</v>
      </c>
      <c r="C13" s="3">
        <v>9</v>
      </c>
      <c r="D13" s="3">
        <v>9</v>
      </c>
      <c r="E13" s="3">
        <v>9</v>
      </c>
      <c r="F13" s="3">
        <v>9</v>
      </c>
      <c r="G13" s="3">
        <v>3</v>
      </c>
      <c r="H13" s="3">
        <v>4</v>
      </c>
      <c r="I13" s="3"/>
      <c r="J13" s="3">
        <v>10</v>
      </c>
      <c r="K13" s="3">
        <v>9</v>
      </c>
      <c r="L13" s="3">
        <v>3</v>
      </c>
      <c r="M13" s="3">
        <v>10</v>
      </c>
      <c r="N13" s="3">
        <v>10</v>
      </c>
      <c r="O13" s="3">
        <v>9</v>
      </c>
      <c r="P13" s="3">
        <v>9</v>
      </c>
      <c r="Q13" s="3">
        <v>10</v>
      </c>
      <c r="R13" s="3">
        <v>9</v>
      </c>
      <c r="S13" s="3">
        <v>10</v>
      </c>
      <c r="T13" s="3">
        <v>3</v>
      </c>
      <c r="U13" s="3">
        <v>10</v>
      </c>
      <c r="V13" s="3">
        <v>10</v>
      </c>
      <c r="W13" s="3">
        <v>10</v>
      </c>
      <c r="X13" s="3">
        <v>7</v>
      </c>
      <c r="Y13" s="3">
        <v>10</v>
      </c>
      <c r="Z13" s="6">
        <f t="shared" si="0"/>
        <v>8.2727272727272734</v>
      </c>
      <c r="AA13" s="6">
        <f t="shared" si="1"/>
        <v>6.3982683982683932</v>
      </c>
      <c r="AB13" s="6">
        <f t="shared" si="2"/>
        <v>2.4713231307396706</v>
      </c>
      <c r="AC13" s="7">
        <f t="shared" si="3"/>
        <v>0.29873136745204809</v>
      </c>
      <c r="AD13" s="5">
        <f t="shared" si="4"/>
        <v>2.5294798671403562</v>
      </c>
      <c r="AE13" s="5">
        <f t="shared" si="5"/>
        <v>182</v>
      </c>
      <c r="AF13" s="5">
        <f t="shared" si="6"/>
        <v>61</v>
      </c>
      <c r="AG13" s="5">
        <f t="shared" si="7"/>
        <v>3721</v>
      </c>
    </row>
    <row r="14" spans="1:35" x14ac:dyDescent="0.2">
      <c r="B14" s="4" t="s">
        <v>43</v>
      </c>
      <c r="C14">
        <f>SUM(C4:C13)</f>
        <v>55</v>
      </c>
      <c r="D14">
        <f t="shared" ref="D14:Y14" si="8">SUM(D4:D13)</f>
        <v>55</v>
      </c>
      <c r="E14">
        <f t="shared" si="8"/>
        <v>55</v>
      </c>
      <c r="F14">
        <f t="shared" si="8"/>
        <v>55</v>
      </c>
      <c r="G14">
        <f t="shared" si="8"/>
        <v>55</v>
      </c>
      <c r="H14">
        <f t="shared" si="8"/>
        <v>55</v>
      </c>
      <c r="J14">
        <f t="shared" si="8"/>
        <v>55</v>
      </c>
      <c r="K14">
        <f t="shared" si="8"/>
        <v>55</v>
      </c>
      <c r="L14">
        <f t="shared" si="8"/>
        <v>55</v>
      </c>
      <c r="M14">
        <f t="shared" si="8"/>
        <v>55</v>
      </c>
      <c r="N14">
        <f t="shared" si="8"/>
        <v>55</v>
      </c>
      <c r="O14">
        <f t="shared" si="8"/>
        <v>55</v>
      </c>
      <c r="P14">
        <f t="shared" si="8"/>
        <v>55</v>
      </c>
      <c r="Q14">
        <f t="shared" si="8"/>
        <v>55</v>
      </c>
      <c r="R14">
        <f t="shared" si="8"/>
        <v>55</v>
      </c>
      <c r="S14">
        <f t="shared" si="8"/>
        <v>55</v>
      </c>
      <c r="T14">
        <f t="shared" si="8"/>
        <v>55</v>
      </c>
      <c r="U14">
        <f t="shared" si="8"/>
        <v>55</v>
      </c>
      <c r="V14">
        <f t="shared" si="8"/>
        <v>55</v>
      </c>
      <c r="W14">
        <f t="shared" si="8"/>
        <v>55</v>
      </c>
      <c r="X14">
        <f t="shared" si="8"/>
        <v>55</v>
      </c>
      <c r="Y14">
        <f t="shared" si="8"/>
        <v>55</v>
      </c>
      <c r="AD14" s="8">
        <f>SUM(C14:Y14)</f>
        <v>1210</v>
      </c>
      <c r="AE14" s="8">
        <f>SUM(AE4:AE13)</f>
        <v>1210</v>
      </c>
      <c r="AF14" s="8">
        <f>SUM(AF4:AF13)</f>
        <v>0</v>
      </c>
      <c r="AG14" s="9">
        <f>SUM(AG4:AG13)</f>
        <v>21496</v>
      </c>
      <c r="AH14" s="13" t="s">
        <v>44</v>
      </c>
    </row>
    <row r="15" spans="1:35" x14ac:dyDescent="0.2">
      <c r="AE15" s="8">
        <f>AE14/10</f>
        <v>121</v>
      </c>
      <c r="AG15" s="13" t="s">
        <v>46</v>
      </c>
      <c r="AH15">
        <v>22</v>
      </c>
    </row>
    <row r="16" spans="1:35" x14ac:dyDescent="0.2">
      <c r="AG16" s="13" t="s">
        <v>47</v>
      </c>
      <c r="AH16">
        <v>10</v>
      </c>
    </row>
  </sheetData>
  <mergeCells count="11">
    <mergeCell ref="AC2:AC3"/>
    <mergeCell ref="AD2:AD3"/>
    <mergeCell ref="AE2:AE3"/>
    <mergeCell ref="AF2:AF3"/>
    <mergeCell ref="AG2:AG3"/>
    <mergeCell ref="AB2:AB3"/>
    <mergeCell ref="A2:A3"/>
    <mergeCell ref="B2:B3"/>
    <mergeCell ref="C2:Y2"/>
    <mergeCell ref="Z2:Z3"/>
    <mergeCell ref="AA2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Ответы на форму (1)</vt:lpstr>
      <vt:lpstr>Результати</vt:lpstr>
      <vt:lpstr>Без 1</vt:lpstr>
      <vt:lpstr>Без 2</vt:lpstr>
      <vt:lpstr>Без 3</vt:lpstr>
      <vt:lpstr>Без 4</vt:lpstr>
      <vt:lpstr>Без 5</vt:lpstr>
      <vt:lpstr>Без 6</vt:lpstr>
      <vt:lpstr>Без 7</vt:lpstr>
      <vt:lpstr>Без 8</vt:lpstr>
      <vt:lpstr>Без 9</vt:lpstr>
      <vt:lpstr>Без 10</vt:lpstr>
      <vt:lpstr>Без 11</vt:lpstr>
      <vt:lpstr>Без 12</vt:lpstr>
      <vt:lpstr>Без 13</vt:lpstr>
      <vt:lpstr>Без 14</vt:lpstr>
      <vt:lpstr>Без 15</vt:lpstr>
      <vt:lpstr>Без 16</vt:lpstr>
      <vt:lpstr>Без 17</vt:lpstr>
      <vt:lpstr>Без 18</vt:lpstr>
      <vt:lpstr>Без 19</vt:lpstr>
      <vt:lpstr>Без 20</vt:lpstr>
      <vt:lpstr>Без 21</vt:lpstr>
      <vt:lpstr>Без 22</vt:lpstr>
      <vt:lpstr>Без 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Даша</cp:lastModifiedBy>
  <dcterms:modified xsi:type="dcterms:W3CDTF">2024-04-23T12:26:47Z</dcterms:modified>
</cp:coreProperties>
</file>