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 puspita\Documents\INFORMATIKA SMT 3\METODE NUMERIK\"/>
    </mc:Choice>
  </mc:AlternateContent>
  <xr:revisionPtr revIDLastSave="0" documentId="13_ncr:1_{F4B71F60-3B8A-4C02-B895-1F28903974C0}" xr6:coauthVersionLast="47" xr6:coauthVersionMax="47" xr10:uidLastSave="{00000000-0000-0000-0000-000000000000}"/>
  <bookViews>
    <workbookView xWindow="-108" yWindow="-108" windowWidth="23256" windowHeight="12456" activeTab="1" xr2:uid="{497CE571-030F-453B-A29B-08653F354B63}"/>
  </bookViews>
  <sheets>
    <sheet name="metode tertutup" sheetId="1" r:id="rId1"/>
    <sheet name="metode terbuka" sheetId="2" r:id="rId2"/>
  </sheets>
  <definedNames>
    <definedName name="_xlnm.Print_Area" localSheetId="0">'metode tertutup'!$A$1:$AG$52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2" l="1"/>
  <c r="AD12" i="2"/>
  <c r="AD13" i="2"/>
  <c r="AD14" i="2"/>
  <c r="AD10" i="2"/>
  <c r="AC10" i="2"/>
  <c r="AB10" i="2"/>
  <c r="AA11" i="2" s="1"/>
  <c r="S9" i="2"/>
  <c r="U8" i="2"/>
  <c r="V8" i="2"/>
  <c r="P18" i="2"/>
  <c r="P17" i="2"/>
  <c r="P16" i="2"/>
  <c r="P15" i="2"/>
  <c r="P14" i="2"/>
  <c r="P13" i="2"/>
  <c r="P12" i="2"/>
  <c r="P11" i="2"/>
  <c r="P10" i="2"/>
  <c r="P9" i="2"/>
  <c r="P8" i="2"/>
  <c r="H31" i="2"/>
  <c r="H41" i="2"/>
  <c r="H40" i="2"/>
  <c r="G39" i="2"/>
  <c r="H39" i="2" s="1"/>
  <c r="H3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G9" i="2"/>
  <c r="H9" i="2" s="1"/>
  <c r="I57" i="1"/>
  <c r="J60" i="1"/>
  <c r="J61" i="1"/>
  <c r="J62" i="1"/>
  <c r="J63" i="1"/>
  <c r="J64" i="1"/>
  <c r="J65" i="1"/>
  <c r="J66" i="1"/>
  <c r="J67" i="1"/>
  <c r="J68" i="1"/>
  <c r="J69" i="1"/>
  <c r="J70" i="1"/>
  <c r="K70" i="1" s="1"/>
  <c r="L70" i="1" s="1"/>
  <c r="I60" i="1"/>
  <c r="I61" i="1"/>
  <c r="I62" i="1"/>
  <c r="I63" i="1"/>
  <c r="I64" i="1"/>
  <c r="I65" i="1"/>
  <c r="I66" i="1"/>
  <c r="I67" i="1"/>
  <c r="I68" i="1"/>
  <c r="I69" i="1"/>
  <c r="I70" i="1"/>
  <c r="J59" i="1"/>
  <c r="K59" i="1" s="1"/>
  <c r="L59" i="1" s="1"/>
  <c r="I59" i="1"/>
  <c r="J58" i="1"/>
  <c r="K58" i="1" s="1"/>
  <c r="L58" i="1" s="1"/>
  <c r="I58" i="1"/>
  <c r="J57" i="1"/>
  <c r="K57" i="1" s="1"/>
  <c r="L57" i="1" s="1"/>
  <c r="K51" i="1"/>
  <c r="I51" i="1"/>
  <c r="J51" i="1" s="1"/>
  <c r="K50" i="1"/>
  <c r="I50" i="1"/>
  <c r="J50" i="1" s="1"/>
  <c r="K49" i="1"/>
  <c r="I49" i="1"/>
  <c r="J49" i="1" s="1"/>
  <c r="K48" i="1"/>
  <c r="I48" i="1"/>
  <c r="J48" i="1" s="1"/>
  <c r="K47" i="1"/>
  <c r="I47" i="1"/>
  <c r="J47" i="1" s="1"/>
  <c r="K46" i="1"/>
  <c r="I46" i="1"/>
  <c r="J46" i="1" s="1"/>
  <c r="K45" i="1"/>
  <c r="I45" i="1"/>
  <c r="J45" i="1" s="1"/>
  <c r="K44" i="1"/>
  <c r="I44" i="1"/>
  <c r="J44" i="1" s="1"/>
  <c r="K43" i="1"/>
  <c r="I43" i="1"/>
  <c r="J43" i="1" s="1"/>
  <c r="K42" i="1"/>
  <c r="I42" i="1"/>
  <c r="J42" i="1" s="1"/>
  <c r="K41" i="1"/>
  <c r="I41" i="1"/>
  <c r="J41" i="1" s="1"/>
  <c r="K40" i="1"/>
  <c r="I40" i="1"/>
  <c r="J40" i="1" s="1"/>
  <c r="K39" i="1"/>
  <c r="I39" i="1"/>
  <c r="J39" i="1" s="1"/>
  <c r="K38" i="1"/>
  <c r="I38" i="1"/>
  <c r="J38" i="1" s="1"/>
  <c r="K37" i="1"/>
  <c r="I37" i="1"/>
  <c r="J37" i="1" s="1"/>
  <c r="K36" i="1"/>
  <c r="I36" i="1"/>
  <c r="J36" i="1" s="1"/>
  <c r="K35" i="1"/>
  <c r="I35" i="1"/>
  <c r="J35" i="1" s="1"/>
  <c r="K34" i="1"/>
  <c r="I34" i="1"/>
  <c r="J34" i="1" s="1"/>
  <c r="K33" i="1"/>
  <c r="I33" i="1"/>
  <c r="J33" i="1" s="1"/>
  <c r="J24" i="1"/>
  <c r="K24" i="1"/>
  <c r="K32" i="1"/>
  <c r="I32" i="1"/>
  <c r="J32" i="1" s="1"/>
  <c r="K31" i="1"/>
  <c r="I31" i="1"/>
  <c r="J31" i="1" s="1"/>
  <c r="K30" i="1"/>
  <c r="I30" i="1"/>
  <c r="J30" i="1" s="1"/>
  <c r="K29" i="1"/>
  <c r="I29" i="1"/>
  <c r="J29" i="1" s="1"/>
  <c r="K28" i="1"/>
  <c r="I28" i="1"/>
  <c r="J28" i="1" s="1"/>
  <c r="K27" i="1"/>
  <c r="I27" i="1"/>
  <c r="J27" i="1" s="1"/>
  <c r="K26" i="1"/>
  <c r="I26" i="1"/>
  <c r="J26" i="1" s="1"/>
  <c r="K25" i="1"/>
  <c r="I25" i="1"/>
  <c r="J25" i="1" s="1"/>
  <c r="H12" i="1"/>
  <c r="AC18" i="1"/>
  <c r="AC17" i="1"/>
  <c r="AC16" i="1"/>
  <c r="AC15" i="1"/>
  <c r="AC14" i="1"/>
  <c r="AC13" i="1"/>
  <c r="AC12" i="1"/>
  <c r="AC11" i="1"/>
  <c r="AC10" i="1"/>
  <c r="AC9" i="1"/>
  <c r="AC8" i="1"/>
  <c r="Z9" i="1"/>
  <c r="Z10" i="1"/>
  <c r="Z11" i="1"/>
  <c r="Z12" i="1"/>
  <c r="Z13" i="1"/>
  <c r="Z14" i="1"/>
  <c r="Z15" i="1"/>
  <c r="Z16" i="1"/>
  <c r="Z17" i="1"/>
  <c r="Z18" i="1"/>
  <c r="Z8" i="1"/>
  <c r="W9" i="1"/>
  <c r="W10" i="1"/>
  <c r="W11" i="1"/>
  <c r="W12" i="1"/>
  <c r="W13" i="1"/>
  <c r="W14" i="1"/>
  <c r="W15" i="1"/>
  <c r="W16" i="1"/>
  <c r="W17" i="1"/>
  <c r="W18" i="1"/>
  <c r="W8" i="1"/>
  <c r="T9" i="1"/>
  <c r="T10" i="1"/>
  <c r="T11" i="1"/>
  <c r="T12" i="1"/>
  <c r="T13" i="1"/>
  <c r="T14" i="1"/>
  <c r="T15" i="1"/>
  <c r="T16" i="1"/>
  <c r="T17" i="1"/>
  <c r="T18" i="1"/>
  <c r="T8" i="1"/>
  <c r="H8" i="1"/>
  <c r="Q18" i="1"/>
  <c r="Q17" i="1"/>
  <c r="Q16" i="1"/>
  <c r="Q15" i="1"/>
  <c r="Q14" i="1"/>
  <c r="Q13" i="1"/>
  <c r="Q12" i="1"/>
  <c r="Q11" i="1"/>
  <c r="Q10" i="1"/>
  <c r="Q9" i="1"/>
  <c r="Q8" i="1"/>
  <c r="N14" i="1"/>
  <c r="N18" i="1"/>
  <c r="N17" i="1"/>
  <c r="N16" i="1"/>
  <c r="N15" i="1"/>
  <c r="N13" i="1"/>
  <c r="N12" i="1"/>
  <c r="N11" i="1"/>
  <c r="N10" i="1"/>
  <c r="N9" i="1"/>
  <c r="N8" i="1"/>
  <c r="K8" i="1"/>
  <c r="K18" i="1"/>
  <c r="K17" i="1"/>
  <c r="K16" i="1"/>
  <c r="K15" i="1"/>
  <c r="K14" i="1"/>
  <c r="K13" i="1"/>
  <c r="K12" i="1"/>
  <c r="K11" i="1"/>
  <c r="K10" i="1"/>
  <c r="K9" i="1"/>
  <c r="H9" i="1"/>
  <c r="H10" i="1"/>
  <c r="H11" i="1"/>
  <c r="H13" i="1"/>
  <c r="H14" i="1"/>
  <c r="H15" i="1"/>
  <c r="H16" i="1"/>
  <c r="H17" i="1"/>
  <c r="H18" i="1"/>
  <c r="AB11" i="2" l="1"/>
  <c r="AC11" i="2"/>
  <c r="AD8" i="2"/>
  <c r="I10" i="2"/>
  <c r="W8" i="2"/>
  <c r="I27" i="2"/>
  <c r="I21" i="2"/>
  <c r="I22" i="2"/>
  <c r="I11" i="2"/>
  <c r="I23" i="2"/>
  <c r="I12" i="2"/>
  <c r="I24" i="2"/>
  <c r="I13" i="2"/>
  <c r="I25" i="2"/>
  <c r="I14" i="2"/>
  <c r="I26" i="2"/>
  <c r="I15" i="2"/>
  <c r="I16" i="2"/>
  <c r="I17" i="2"/>
  <c r="I18" i="2"/>
  <c r="I19" i="2"/>
  <c r="I9" i="2"/>
  <c r="I20" i="2"/>
  <c r="I39" i="2"/>
  <c r="I41" i="2"/>
  <c r="I40" i="2"/>
  <c r="K63" i="1"/>
  <c r="L63" i="1" s="1"/>
  <c r="K62" i="1"/>
  <c r="L62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1" i="1"/>
  <c r="L61" i="1" s="1"/>
  <c r="K60" i="1"/>
  <c r="L60" i="1" s="1"/>
  <c r="AA12" i="2" l="1"/>
  <c r="AB12" i="2"/>
  <c r="AC12" i="2"/>
  <c r="AA13" i="2" s="1"/>
  <c r="X8" i="2"/>
  <c r="T9" i="2"/>
  <c r="AB13" i="2" l="1"/>
  <c r="AC13" i="2"/>
  <c r="AA14" i="2"/>
  <c r="V9" i="2"/>
  <c r="S10" i="2"/>
  <c r="U9" i="2"/>
  <c r="W9" i="2" s="1"/>
  <c r="AB14" i="2" l="1"/>
  <c r="AC14" i="2"/>
  <c r="X9" i="2"/>
  <c r="T10" i="2"/>
  <c r="S11" i="2" l="1"/>
  <c r="U10" i="2"/>
  <c r="V10" i="2"/>
  <c r="W10" i="2" l="1"/>
  <c r="X10" i="2"/>
  <c r="T11" i="2"/>
  <c r="V11" i="2" l="1"/>
  <c r="U11" i="2"/>
  <c r="S12" i="2"/>
  <c r="W11" i="2"/>
  <c r="X11" i="2" l="1"/>
  <c r="T12" i="2"/>
  <c r="U12" i="2" l="1"/>
  <c r="V12" i="2"/>
  <c r="S13" i="2"/>
  <c r="W12" i="2" l="1"/>
  <c r="X12" i="2" l="1"/>
  <c r="T13" i="2"/>
  <c r="V13" i="2" l="1"/>
  <c r="S14" i="2"/>
  <c r="U13" i="2"/>
  <c r="W13" i="2" s="1"/>
  <c r="X13" i="2" l="1"/>
  <c r="T14" i="2"/>
  <c r="U14" i="2" l="1"/>
  <c r="V14" i="2"/>
  <c r="S15" i="2"/>
  <c r="W14" i="2" l="1"/>
  <c r="X14" i="2"/>
  <c r="T15" i="2"/>
  <c r="V15" i="2" l="1"/>
  <c r="U15" i="2"/>
  <c r="W15" i="2" s="1"/>
  <c r="X15" i="2" s="1"/>
</calcChain>
</file>

<file path=xl/sharedStrings.xml><?xml version="1.0" encoding="utf-8"?>
<sst xmlns="http://schemas.openxmlformats.org/spreadsheetml/2006/main" count="107" uniqueCount="56">
  <si>
    <t>MENGHITUNG AKAR PERSAMAAN MENGGUNAKAN METODE TABEL DAN BISEKSI</t>
  </si>
  <si>
    <t>toleransi kesalahan kurang dari 10^-7</t>
  </si>
  <si>
    <t>Metode Tabel</t>
  </si>
  <si>
    <t>Dela Puspita Lasminingrum</t>
  </si>
  <si>
    <t>x</t>
  </si>
  <si>
    <t>fx</t>
  </si>
  <si>
    <t>percobaan 1</t>
  </si>
  <si>
    <t>percobaan 2</t>
  </si>
  <si>
    <t>percobaan 3</t>
  </si>
  <si>
    <t>percobaan 4</t>
  </si>
  <si>
    <t>percobaan 5</t>
  </si>
  <si>
    <t>percobaan 6</t>
  </si>
  <si>
    <t>percobaan 7</t>
  </si>
  <si>
    <t>percobaan 8</t>
  </si>
  <si>
    <t>X = 2,8356005</t>
  </si>
  <si>
    <t>error = 0,000000069</t>
  </si>
  <si>
    <t>Metode Biseksi</t>
  </si>
  <si>
    <t>a</t>
  </si>
  <si>
    <t>b</t>
  </si>
  <si>
    <t>F(x)</t>
  </si>
  <si>
    <t>F(a)</t>
  </si>
  <si>
    <t>keterangan</t>
  </si>
  <si>
    <t>berlawanan tanda</t>
  </si>
  <si>
    <t>i</t>
  </si>
  <si>
    <t>X = 2,83560051</t>
  </si>
  <si>
    <t>error = 0,000000048</t>
  </si>
  <si>
    <t>PENYELESAIAN METODE TABEL</t>
  </si>
  <si>
    <t>PENYELESAIAN METODE BISEKSI</t>
  </si>
  <si>
    <t>Metode Regula Falsi</t>
  </si>
  <si>
    <t>F(b)</t>
  </si>
  <si>
    <t>c</t>
  </si>
  <si>
    <t>F(c)</t>
  </si>
  <si>
    <t>PENYELESAIAN METODE REGULA FALSI</t>
  </si>
  <si>
    <t>error = 0,00000000</t>
  </si>
  <si>
    <t>C = 2,8356005060</t>
  </si>
  <si>
    <t>MENGHITUNG AKAR PERSAMAAN MENGGUNAKAN METODE TERBUKA</t>
  </si>
  <si>
    <t xml:space="preserve">i </t>
  </si>
  <si>
    <t>g(x)</t>
  </si>
  <si>
    <t>Ea</t>
  </si>
  <si>
    <t>g(x) = LN (x^2+9)</t>
  </si>
  <si>
    <t xml:space="preserve">g(x) = </t>
  </si>
  <si>
    <t>x = 2,83560050536107</t>
  </si>
  <si>
    <t>error = 1,58800234154015E-08</t>
  </si>
  <si>
    <t>Metode Secant</t>
  </si>
  <si>
    <t>Metode Iterasi Sederhana</t>
  </si>
  <si>
    <t>x sebelum</t>
  </si>
  <si>
    <t>f(x)</t>
  </si>
  <si>
    <t>f'(x)</t>
  </si>
  <si>
    <t>x sesudah</t>
  </si>
  <si>
    <t>f(x) sesudah</t>
  </si>
  <si>
    <t>error</t>
  </si>
  <si>
    <t>Metode Newton Rhapson</t>
  </si>
  <si>
    <t>&lt;1</t>
  </si>
  <si>
    <t>Syarat Newton Rhapson</t>
  </si>
  <si>
    <t>x0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</si>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</sst>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BABE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1E7B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C7B5"/>
        <bgColor indexed="64"/>
      </patternFill>
    </fill>
    <fill>
      <patternFill patternType="solid">
        <fgColor rgb="FFFBEDB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5" borderId="0" xfId="0" applyFont="1" applyFill="1"/>
    <xf numFmtId="0" fontId="1" fillId="0" borderId="0" xfId="0" applyFont="1"/>
    <xf numFmtId="0" fontId="3" fillId="0" borderId="0" xfId="0" applyFont="1"/>
    <xf numFmtId="0" fontId="4" fillId="5" borderId="0" xfId="0" applyFont="1" applyFill="1"/>
    <xf numFmtId="164" fontId="2" fillId="0" borderId="0" xfId="0" applyNumberFormat="1" applyFont="1"/>
    <xf numFmtId="0" fontId="2" fillId="7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164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2" fillId="11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2" fillId="10" borderId="1" xfId="0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0" fontId="2" fillId="13" borderId="0" xfId="0" applyFont="1" applyFill="1"/>
    <xf numFmtId="0" fontId="2" fillId="13" borderId="0" xfId="0" applyFont="1" applyFill="1" applyAlignment="1">
      <alignment horizontal="center"/>
    </xf>
    <xf numFmtId="165" fontId="2" fillId="13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BABEA"/>
      <color rgb="FFFFCCFF"/>
      <color rgb="FFB1E7BD"/>
      <color rgb="FFFBEDBB"/>
      <color rgb="FFF5C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99060</xdr:colOff>
      <xdr:row>3</xdr:row>
      <xdr:rowOff>72390</xdr:rowOff>
    </xdr:from>
    <xdr:ext cx="19735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AF44D8-E20E-252B-01A7-378D0C7465A6}"/>
                </a:ext>
              </a:extLst>
            </xdr:cNvPr>
            <xdr:cNvSpPr txBox="1"/>
          </xdr:nvSpPr>
          <xdr:spPr>
            <a:xfrm>
              <a:off x="99060" y="468630"/>
              <a:ext cx="19735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+9</m:t>
                    </m:r>
                  </m:oMath>
                </m:oMathPara>
              </a14:m>
              <a:endParaRPr lang="en-ID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AF44D8-E20E-252B-01A7-378D0C7465A6}"/>
                </a:ext>
              </a:extLst>
            </xdr:cNvPr>
            <xdr:cNvSpPr txBox="1"/>
          </xdr:nvSpPr>
          <xdr:spPr>
            <a:xfrm>
              <a:off x="99060" y="468630"/>
              <a:ext cx="19735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𝐹(𝑋)= 𝑋^2−𝑒^𝑥+9</a:t>
              </a:r>
              <a:endParaRPr lang="en-ID" sz="14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5</xdr:row>
      <xdr:rowOff>68581</xdr:rowOff>
    </xdr:from>
    <xdr:to>
      <xdr:col>4</xdr:col>
      <xdr:colOff>449581</xdr:colOff>
      <xdr:row>20</xdr:row>
      <xdr:rowOff>68249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5D2AD7-D052-0E26-CB09-C89C2449A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250" r="10004"/>
        <a:stretch/>
      </xdr:blipFill>
      <xdr:spPr>
        <a:xfrm>
          <a:off x="0" y="861061"/>
          <a:ext cx="3192781" cy="3070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144780</xdr:rowOff>
    </xdr:from>
    <xdr:to>
      <xdr:col>3</xdr:col>
      <xdr:colOff>396240</xdr:colOff>
      <xdr:row>18</xdr:row>
      <xdr:rowOff>183301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B1C74-E200-FCCB-07C4-EB5CA7767A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765" t="-1355" r="14060" b="1355"/>
        <a:stretch/>
      </xdr:blipFill>
      <xdr:spPr>
        <a:xfrm>
          <a:off x="0" y="937260"/>
          <a:ext cx="2834640" cy="2812201"/>
        </a:xfrm>
        <a:prstGeom prst="rect">
          <a:avLst/>
        </a:prstGeom>
      </xdr:spPr>
    </xdr:pic>
    <xdr:clientData/>
  </xdr:twoCellAnchor>
  <xdr:oneCellAnchor>
    <xdr:from>
      <xdr:col>5</xdr:col>
      <xdr:colOff>430695</xdr:colOff>
      <xdr:row>28</xdr:row>
      <xdr:rowOff>0</xdr:rowOff>
    </xdr:from>
    <xdr:ext cx="517706" cy="194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5DAC02-B167-1512-2969-903127A7D8D6}"/>
                </a:ext>
              </a:extLst>
            </xdr:cNvPr>
            <xdr:cNvSpPr txBox="1"/>
          </xdr:nvSpPr>
          <xdr:spPr>
            <a:xfrm>
              <a:off x="9283147" y="983973"/>
              <a:ext cx="517706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ID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−9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5DAC02-B167-1512-2969-903127A7D8D6}"/>
                </a:ext>
              </a:extLst>
            </xdr:cNvPr>
            <xdr:cNvSpPr txBox="1"/>
          </xdr:nvSpPr>
          <xdr:spPr>
            <a:xfrm>
              <a:off x="9283147" y="983973"/>
              <a:ext cx="517706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−9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450574</xdr:colOff>
      <xdr:row>35</xdr:row>
      <xdr:rowOff>13253</xdr:rowOff>
    </xdr:from>
    <xdr:ext cx="613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D6B45A-F65C-41CB-BBA5-9C3339D13079}"/>
                </a:ext>
              </a:extLst>
            </xdr:cNvPr>
            <xdr:cNvSpPr txBox="1"/>
          </xdr:nvSpPr>
          <xdr:spPr>
            <a:xfrm>
              <a:off x="13987670" y="1007166"/>
              <a:ext cx="613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/>
                <a:t>(</a:t>
              </a:r>
              <a14:m>
                <m:oMath xmlns:m="http://schemas.openxmlformats.org/officeDocument/2006/math">
                  <m:sSup>
                    <m:sSupPr>
                      <m:ctrlPr>
                        <a:rPr lang="en-ID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−9)</m:t>
                  </m:r>
                </m:oMath>
              </a14:m>
              <a:r>
                <a:rPr lang="en-ID" sz="1100"/>
                <a:t>/x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D6B45A-F65C-41CB-BBA5-9C3339D13079}"/>
                </a:ext>
              </a:extLst>
            </xdr:cNvPr>
            <xdr:cNvSpPr txBox="1"/>
          </xdr:nvSpPr>
          <xdr:spPr>
            <a:xfrm>
              <a:off x="13987670" y="1007166"/>
              <a:ext cx="613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n-ID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𝑥−9)</a:t>
              </a:r>
              <a:r>
                <a:rPr lang="en-ID" sz="1100"/>
                <a:t>/x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A9C3-0B39-4633-98F5-C4D87BD281E5}">
  <dimension ref="A1:AI161"/>
  <sheetViews>
    <sheetView zoomScaleNormal="127" workbookViewId="0">
      <selection activeCell="H8" sqref="H8"/>
    </sheetView>
  </sheetViews>
  <sheetFormatPr defaultRowHeight="15.6" x14ac:dyDescent="0.3"/>
  <cols>
    <col min="1" max="1" width="13.33203125" style="1" bestFit="1" customWidth="1"/>
    <col min="2" max="4" width="8.88671875" style="1"/>
    <col min="5" max="5" width="11.21875" style="1" customWidth="1"/>
    <col min="6" max="6" width="5" style="1" customWidth="1"/>
    <col min="7" max="7" width="15.21875" style="1" customWidth="1"/>
    <col min="8" max="8" width="22.44140625" style="1" customWidth="1"/>
    <col min="9" max="9" width="20.6640625" style="1" customWidth="1"/>
    <col min="10" max="10" width="23.6640625" style="1" customWidth="1"/>
    <col min="11" max="11" width="20.88671875" style="1" customWidth="1"/>
    <col min="12" max="12" width="23.88671875" style="1" customWidth="1"/>
    <col min="13" max="13" width="13.33203125" style="1" customWidth="1"/>
    <col min="14" max="14" width="19" style="1" customWidth="1"/>
    <col min="15" max="16" width="8.88671875" style="1"/>
    <col min="17" max="17" width="20.33203125" style="1" customWidth="1"/>
    <col min="18" max="19" width="8.88671875" style="1"/>
    <col min="20" max="20" width="14.88671875" style="1" customWidth="1"/>
    <col min="21" max="21" width="8.88671875" style="1"/>
    <col min="22" max="22" width="10.5546875" style="1" customWidth="1"/>
    <col min="23" max="23" width="17.44140625" style="1" customWidth="1"/>
    <col min="24" max="24" width="8.88671875" style="1"/>
    <col min="25" max="25" width="11.44140625" style="1" customWidth="1"/>
    <col min="26" max="26" width="16.6640625" style="1" customWidth="1"/>
    <col min="27" max="27" width="8.88671875" style="1"/>
    <col min="28" max="28" width="12.21875" style="1" customWidth="1"/>
    <col min="29" max="29" width="18" style="1" customWidth="1"/>
    <col min="30" max="31" width="8.88671875" style="1"/>
    <col min="32" max="32" width="12.5546875" style="1" customWidth="1"/>
    <col min="33" max="16384" width="8.88671875" style="1"/>
  </cols>
  <sheetData>
    <row r="1" spans="1:35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35" x14ac:dyDescent="0.3">
      <c r="A2" s="42" t="s">
        <v>3</v>
      </c>
      <c r="B2" s="42"/>
      <c r="C2" s="42"/>
      <c r="D2" s="42"/>
      <c r="F2" s="4"/>
      <c r="G2" s="4"/>
    </row>
    <row r="3" spans="1:35" x14ac:dyDescent="0.3">
      <c r="A3" s="42">
        <v>22081010209</v>
      </c>
      <c r="B3" s="42"/>
      <c r="C3" s="42"/>
      <c r="D3" s="42"/>
    </row>
    <row r="4" spans="1:35" x14ac:dyDescent="0.3">
      <c r="A4" s="43"/>
      <c r="B4" s="43"/>
      <c r="C4" s="43"/>
      <c r="D4" s="43"/>
      <c r="F4" s="39" t="s">
        <v>2</v>
      </c>
      <c r="G4" s="39"/>
    </row>
    <row r="5" spans="1:35" ht="18" x14ac:dyDescent="0.35">
      <c r="A5" s="43"/>
      <c r="B5" s="43"/>
      <c r="C5" s="43"/>
      <c r="D5" s="43"/>
      <c r="G5" s="2"/>
      <c r="AD5" s="12"/>
      <c r="AE5" s="12"/>
      <c r="AF5" s="12"/>
    </row>
    <row r="6" spans="1:35" ht="18" x14ac:dyDescent="0.35">
      <c r="G6" s="40" t="s">
        <v>6</v>
      </c>
      <c r="H6" s="40"/>
      <c r="J6" s="40" t="s">
        <v>7</v>
      </c>
      <c r="K6" s="40"/>
      <c r="M6" s="40" t="s">
        <v>8</v>
      </c>
      <c r="N6" s="40"/>
      <c r="P6" s="40" t="s">
        <v>9</v>
      </c>
      <c r="Q6" s="40"/>
      <c r="S6" s="40" t="s">
        <v>10</v>
      </c>
      <c r="T6" s="40"/>
      <c r="V6" s="40" t="s">
        <v>11</v>
      </c>
      <c r="W6" s="40"/>
      <c r="Y6" s="40" t="s">
        <v>12</v>
      </c>
      <c r="Z6" s="40"/>
      <c r="AB6" s="40" t="s">
        <v>13</v>
      </c>
      <c r="AC6" s="40"/>
      <c r="AD6" s="12"/>
      <c r="AE6" s="13" t="s">
        <v>26</v>
      </c>
      <c r="AF6" s="13"/>
      <c r="AG6" s="10"/>
      <c r="AH6" s="10"/>
      <c r="AI6" s="10"/>
    </row>
    <row r="7" spans="1:35" ht="18" x14ac:dyDescent="0.35">
      <c r="A7" s="44"/>
      <c r="B7" s="44"/>
      <c r="G7" s="5" t="s">
        <v>4</v>
      </c>
      <c r="H7" s="5" t="s">
        <v>5</v>
      </c>
      <c r="J7" s="5" t="s">
        <v>4</v>
      </c>
      <c r="K7" s="5" t="s">
        <v>5</v>
      </c>
      <c r="M7" s="5" t="s">
        <v>4</v>
      </c>
      <c r="N7" s="5" t="s">
        <v>5</v>
      </c>
      <c r="P7" s="5" t="s">
        <v>4</v>
      </c>
      <c r="Q7" s="5" t="s">
        <v>5</v>
      </c>
      <c r="S7" s="5" t="s">
        <v>4</v>
      </c>
      <c r="T7" s="5" t="s">
        <v>5</v>
      </c>
      <c r="V7" s="5" t="s">
        <v>4</v>
      </c>
      <c r="W7" s="5" t="s">
        <v>5</v>
      </c>
      <c r="Y7" s="5" t="s">
        <v>4</v>
      </c>
      <c r="Z7" s="5" t="s">
        <v>5</v>
      </c>
      <c r="AB7" s="5" t="s">
        <v>4</v>
      </c>
      <c r="AC7" s="5" t="s">
        <v>5</v>
      </c>
      <c r="AD7" s="12"/>
      <c r="AE7" s="13" t="s">
        <v>14</v>
      </c>
      <c r="AF7" s="13"/>
      <c r="AG7" s="10"/>
      <c r="AH7" s="10"/>
      <c r="AI7" s="10"/>
    </row>
    <row r="8" spans="1:35" ht="18" x14ac:dyDescent="0.35">
      <c r="G8" s="3">
        <v>2</v>
      </c>
      <c r="H8" s="3">
        <f>G8^2-EXP(G8)+9</f>
        <v>5.6109439010693496</v>
      </c>
      <c r="J8" s="3">
        <v>2.8</v>
      </c>
      <c r="K8" s="3">
        <f>J8^2-EXP(J8)+9</f>
        <v>0.39535322890295177</v>
      </c>
      <c r="M8" s="3">
        <v>2.83</v>
      </c>
      <c r="N8" s="3">
        <f>M8^2-EXP(M8)+9</f>
        <v>6.3439175458981367E-2</v>
      </c>
      <c r="P8" s="3">
        <v>2.83</v>
      </c>
      <c r="Q8" s="3">
        <f>P8^2-EXP(P8)+9</f>
        <v>6.3439175458981367E-2</v>
      </c>
      <c r="S8" s="3">
        <v>2.835</v>
      </c>
      <c r="T8" s="7">
        <f>S8^2-EXP(S8)+9</f>
        <v>6.8246996038077157E-3</v>
      </c>
      <c r="V8" s="8">
        <v>2.8355999999999999</v>
      </c>
      <c r="W8" s="9">
        <f>V8^2-EXP(V8)+9</f>
        <v>5.7533383337471378E-6</v>
      </c>
      <c r="Y8" s="8">
        <v>2.8355999999999999</v>
      </c>
      <c r="Z8" s="7">
        <f>Y8^2-EXP(Y8)+9</f>
        <v>5.7533383337471378E-6</v>
      </c>
      <c r="AB8" s="3">
        <v>2.8355999999999999</v>
      </c>
      <c r="AC8" s="7">
        <f>AB8^2-EXP(AB8)+9</f>
        <v>5.7533383337471378E-6</v>
      </c>
      <c r="AD8" s="12"/>
      <c r="AE8" s="13" t="s">
        <v>15</v>
      </c>
      <c r="AF8" s="13"/>
      <c r="AG8" s="10"/>
      <c r="AH8" s="10"/>
      <c r="AI8" s="10"/>
    </row>
    <row r="9" spans="1:35" x14ac:dyDescent="0.3">
      <c r="G9" s="3">
        <v>2.1</v>
      </c>
      <c r="H9" s="3">
        <f t="shared" ref="H9:H18" si="0">G9^2-EXP(G9)+9</f>
        <v>5.2438300874323485</v>
      </c>
      <c r="J9" s="3">
        <v>2.81</v>
      </c>
      <c r="K9" s="3">
        <f t="shared" ref="K9:K18" si="1">J9^2-EXP(J9)+9</f>
        <v>0.28618178121330118</v>
      </c>
      <c r="M9" s="3">
        <v>2.831</v>
      </c>
      <c r="N9" s="3">
        <f t="shared" ref="N9:N18" si="2">M9^2-EXP(M9)+9</f>
        <v>5.2146239079082335E-2</v>
      </c>
      <c r="P9" s="3">
        <v>2.831</v>
      </c>
      <c r="Q9" s="3">
        <f t="shared" ref="Q9:Q18" si="3">P9^2-EXP(P9)+9</f>
        <v>5.2146239079082335E-2</v>
      </c>
      <c r="S9" s="3">
        <v>2.8351000000000002</v>
      </c>
      <c r="T9" s="7">
        <f t="shared" ref="T9:T18" si="4">S9^2-EXP(S9)+9</f>
        <v>5.6885844189267232E-3</v>
      </c>
      <c r="V9" s="8">
        <v>2.83561</v>
      </c>
      <c r="W9" s="9">
        <f t="shared" ref="W9:W18" si="5">V9^2-EXP(V9)+9</f>
        <v>-1.0794162977134647E-4</v>
      </c>
      <c r="Y9" s="8">
        <v>2.835601</v>
      </c>
      <c r="Z9" s="7">
        <f t="shared" ref="Z9:Z18" si="6">Y9^2-EXP(Y9)+9</f>
        <v>-5.6160907959679207E-6</v>
      </c>
      <c r="AB9" s="3">
        <v>2.8356001000000002</v>
      </c>
      <c r="AC9" s="7">
        <f t="shared" ref="AC9:AC18" si="7">AB9^2-EXP(AB9)+9</f>
        <v>4.6163960920608815E-6</v>
      </c>
      <c r="AE9" s="11"/>
      <c r="AF9" s="11"/>
    </row>
    <row r="10" spans="1:35" x14ac:dyDescent="0.3">
      <c r="G10" s="3">
        <v>2.2000000000000002</v>
      </c>
      <c r="H10" s="3">
        <f t="shared" si="0"/>
        <v>4.8149865005658787</v>
      </c>
      <c r="J10" s="3">
        <v>2.82</v>
      </c>
      <c r="K10" s="3">
        <f t="shared" si="1"/>
        <v>0.17554932786012678</v>
      </c>
      <c r="M10" s="3">
        <v>2.8319999999999999</v>
      </c>
      <c r="N10" s="3">
        <f t="shared" si="2"/>
        <v>4.0838340283006147E-2</v>
      </c>
      <c r="P10" s="3">
        <v>2.8319999999999999</v>
      </c>
      <c r="Q10" s="3">
        <f t="shared" si="3"/>
        <v>4.0838340283006147E-2</v>
      </c>
      <c r="S10" s="3">
        <v>2.8351999999999999</v>
      </c>
      <c r="T10" s="7">
        <f t="shared" si="4"/>
        <v>4.5523189130136643E-3</v>
      </c>
      <c r="V10" s="3">
        <v>2.83562</v>
      </c>
      <c r="W10" s="7">
        <f t="shared" si="5"/>
        <v>-2.2163810195152678E-4</v>
      </c>
      <c r="Y10" s="3">
        <v>2.8356020000000002</v>
      </c>
      <c r="Z10" s="7">
        <f t="shared" si="6"/>
        <v>-1.6985534967872695E-5</v>
      </c>
      <c r="AB10" s="3">
        <v>2.8356002</v>
      </c>
      <c r="AC10" s="7">
        <f t="shared" si="7"/>
        <v>3.4794537082660781E-6</v>
      </c>
      <c r="AE10" s="11"/>
      <c r="AF10" s="11"/>
    </row>
    <row r="11" spans="1:35" x14ac:dyDescent="0.3">
      <c r="G11" s="3">
        <v>2.2999999999999998</v>
      </c>
      <c r="H11" s="3">
        <f t="shared" si="0"/>
        <v>4.3158175451852809</v>
      </c>
      <c r="J11" s="8">
        <v>2.83</v>
      </c>
      <c r="K11" s="8">
        <f t="shared" si="1"/>
        <v>6.3439175458981367E-2</v>
      </c>
      <c r="M11" s="3">
        <v>2.8330000000000002</v>
      </c>
      <c r="N11" s="3">
        <f t="shared" si="2"/>
        <v>2.9515462099849898E-2</v>
      </c>
      <c r="P11" s="3">
        <v>2.8330000000000002</v>
      </c>
      <c r="Q11" s="3">
        <f t="shared" si="3"/>
        <v>2.9515462099849898E-2</v>
      </c>
      <c r="S11" s="3">
        <v>2.8353000000000002</v>
      </c>
      <c r="T11" s="7">
        <f t="shared" si="4"/>
        <v>3.4159030690297243E-3</v>
      </c>
      <c r="V11" s="3">
        <v>2.8356300000000001</v>
      </c>
      <c r="W11" s="7">
        <f t="shared" si="5"/>
        <v>-3.3533607822811007E-4</v>
      </c>
      <c r="Y11" s="3">
        <v>2.8356029999999999</v>
      </c>
      <c r="Z11" s="7">
        <f t="shared" si="6"/>
        <v>-2.8354994169532688E-5</v>
      </c>
      <c r="AB11" s="3">
        <v>2.8356002999999999</v>
      </c>
      <c r="AC11" s="7">
        <f t="shared" si="7"/>
        <v>2.3425111734809434E-6</v>
      </c>
    </row>
    <row r="12" spans="1:35" x14ac:dyDescent="0.3">
      <c r="G12" s="3">
        <v>2.4</v>
      </c>
      <c r="H12" s="3">
        <f>G12^2-EXP(G12)+9</f>
        <v>3.7368236193583986</v>
      </c>
      <c r="J12" s="8">
        <v>2.84</v>
      </c>
      <c r="K12" s="8">
        <f t="shared" si="1"/>
        <v>-5.0165537145876016E-2</v>
      </c>
      <c r="M12" s="3">
        <v>2.8340000000000001</v>
      </c>
      <c r="N12" s="3">
        <f t="shared" si="2"/>
        <v>1.81775875417447E-2</v>
      </c>
      <c r="P12" s="3">
        <v>2.8340000000000001</v>
      </c>
      <c r="Q12" s="3">
        <f t="shared" si="3"/>
        <v>1.81775875417447E-2</v>
      </c>
      <c r="S12" s="3">
        <v>2.8353999999999999</v>
      </c>
      <c r="T12" s="7">
        <f t="shared" si="4"/>
        <v>2.2793368699502992E-3</v>
      </c>
      <c r="V12" s="3">
        <v>2.8356400000000002</v>
      </c>
      <c r="W12" s="7">
        <f t="shared" si="5"/>
        <v>-4.4903555861885991E-4</v>
      </c>
      <c r="Y12" s="3">
        <v>2.835604</v>
      </c>
      <c r="Z12" s="7">
        <f t="shared" si="6"/>
        <v>-3.9724468424040538E-5</v>
      </c>
      <c r="AB12" s="3">
        <v>2.8356004000000001</v>
      </c>
      <c r="AC12" s="7">
        <f t="shared" si="7"/>
        <v>1.2055684841527636E-6</v>
      </c>
    </row>
    <row r="13" spans="1:35" x14ac:dyDescent="0.3">
      <c r="G13" s="3">
        <v>2.5</v>
      </c>
      <c r="H13" s="3">
        <f t="shared" si="0"/>
        <v>3.0675060392965268</v>
      </c>
      <c r="J13" s="3">
        <v>2.85</v>
      </c>
      <c r="K13" s="3">
        <f t="shared" si="1"/>
        <v>-0.16528184056763884</v>
      </c>
      <c r="M13" s="8">
        <v>2.835</v>
      </c>
      <c r="N13" s="8">
        <f t="shared" si="2"/>
        <v>6.8246996038077157E-3</v>
      </c>
      <c r="P13" s="8">
        <v>2.835</v>
      </c>
      <c r="Q13" s="8">
        <f t="shared" si="3"/>
        <v>6.8246996038077157E-3</v>
      </c>
      <c r="S13" s="3">
        <v>2.8355000000000001</v>
      </c>
      <c r="T13" s="7">
        <f t="shared" si="4"/>
        <v>1.1426202987276923E-3</v>
      </c>
      <c r="V13" s="3">
        <v>2.8356499999999998</v>
      </c>
      <c r="W13" s="7">
        <f t="shared" si="5"/>
        <v>-5.6273654313265808E-4</v>
      </c>
      <c r="Y13" s="3">
        <v>2.8356050000000002</v>
      </c>
      <c r="Z13" s="7">
        <f t="shared" si="6"/>
        <v>-5.1093957711856319E-5</v>
      </c>
      <c r="AB13" s="8">
        <v>2.8356005</v>
      </c>
      <c r="AC13" s="7">
        <f t="shared" si="7"/>
        <v>6.8625647386966193E-8</v>
      </c>
    </row>
    <row r="14" spans="1:35" x14ac:dyDescent="0.3">
      <c r="G14" s="3">
        <v>2.6</v>
      </c>
      <c r="H14" s="3">
        <f t="shared" si="0"/>
        <v>2.2962619649983091</v>
      </c>
      <c r="J14" s="3">
        <v>2.86</v>
      </c>
      <c r="K14" s="3">
        <f t="shared" si="1"/>
        <v>-0.28192693657999079</v>
      </c>
      <c r="M14" s="8">
        <v>2.8359999999999999</v>
      </c>
      <c r="N14" s="8">
        <f t="shared" si="2"/>
        <v>-4.5432187358471765E-3</v>
      </c>
      <c r="P14" s="8">
        <v>2.8359999999999999</v>
      </c>
      <c r="Q14" s="8">
        <f t="shared" si="3"/>
        <v>-4.5432187358471765E-3</v>
      </c>
      <c r="S14" s="8">
        <v>2.8355999999999999</v>
      </c>
      <c r="T14" s="9">
        <f t="shared" si="4"/>
        <v>5.7533383337471378E-6</v>
      </c>
      <c r="V14" s="3">
        <v>2.8356599999999998</v>
      </c>
      <c r="W14" s="7">
        <f>V14^2-EXP(V14)+9</f>
        <v>-6.7643903180147902E-4</v>
      </c>
      <c r="Y14" s="3">
        <v>2.8356059999999998</v>
      </c>
      <c r="Z14" s="7">
        <f t="shared" si="6"/>
        <v>-6.246346204008546E-5</v>
      </c>
      <c r="AB14" s="8">
        <v>2.8356005999999998</v>
      </c>
      <c r="AC14" s="7">
        <f t="shared" si="7"/>
        <v>-1.0683173385928058E-6</v>
      </c>
    </row>
    <row r="15" spans="1:35" x14ac:dyDescent="0.3">
      <c r="G15" s="3">
        <v>2.7</v>
      </c>
      <c r="H15" s="3">
        <f t="shared" si="0"/>
        <v>1.410268275127164</v>
      </c>
      <c r="J15" s="3">
        <v>2.87</v>
      </c>
      <c r="K15" s="3">
        <f t="shared" si="1"/>
        <v>-0.40011819983732089</v>
      </c>
      <c r="M15" s="3">
        <v>2.8370000000000002</v>
      </c>
      <c r="N15" s="3">
        <f t="shared" si="2"/>
        <v>-1.5926184516146691E-2</v>
      </c>
      <c r="P15" s="3">
        <v>2.8370000000000002</v>
      </c>
      <c r="Q15" s="3">
        <f t="shared" si="3"/>
        <v>-1.5926184516146691E-2</v>
      </c>
      <c r="S15" s="8">
        <v>2.8357000000000001</v>
      </c>
      <c r="T15" s="9">
        <f t="shared" si="4"/>
        <v>-1.1312640282863384E-3</v>
      </c>
      <c r="V15" s="3">
        <v>2.8356699999999999</v>
      </c>
      <c r="W15" s="7">
        <f t="shared" si="5"/>
        <v>-7.9014302463420449E-4</v>
      </c>
      <c r="Y15" s="3">
        <v>2.835607</v>
      </c>
      <c r="Z15" s="7">
        <f t="shared" si="6"/>
        <v>-7.3832981414057031E-5</v>
      </c>
      <c r="AB15" s="3">
        <v>2.8356007000000001</v>
      </c>
      <c r="AC15" s="7">
        <f t="shared" si="7"/>
        <v>-2.2052604791156227E-6</v>
      </c>
    </row>
    <row r="16" spans="1:35" x14ac:dyDescent="0.3">
      <c r="G16" s="8">
        <v>2.8</v>
      </c>
      <c r="H16" s="8">
        <f t="shared" si="0"/>
        <v>0.39535322890295177</v>
      </c>
      <c r="J16" s="3">
        <v>2.88</v>
      </c>
      <c r="K16" s="3">
        <f t="shared" si="1"/>
        <v>-0.51987317961219759</v>
      </c>
      <c r="M16" s="3">
        <v>2.8380000000000001</v>
      </c>
      <c r="N16" s="3">
        <f t="shared" si="2"/>
        <v>-2.7324214793047474E-2</v>
      </c>
      <c r="P16" s="3">
        <v>2.8380000000000001</v>
      </c>
      <c r="Q16" s="3">
        <f t="shared" si="3"/>
        <v>-2.7324214793047474E-2</v>
      </c>
      <c r="S16" s="3">
        <v>2.8357999999999999</v>
      </c>
      <c r="T16" s="7">
        <f t="shared" si="4"/>
        <v>-2.2684318181536156E-3</v>
      </c>
      <c r="V16" s="3">
        <v>2.83568</v>
      </c>
      <c r="W16" s="7">
        <f t="shared" si="5"/>
        <v>-9.0384852164504537E-4</v>
      </c>
      <c r="Y16" s="3">
        <v>2.8356080000000001</v>
      </c>
      <c r="Z16" s="7">
        <f t="shared" si="6"/>
        <v>-8.5202515824889247E-5</v>
      </c>
      <c r="AB16" s="3">
        <v>2.8356007999999999</v>
      </c>
      <c r="AC16" s="7">
        <f t="shared" si="7"/>
        <v>-3.3422037652997005E-6</v>
      </c>
    </row>
    <row r="17" spans="1:29" x14ac:dyDescent="0.3">
      <c r="G17" s="8">
        <v>2.9</v>
      </c>
      <c r="H17" s="8">
        <f t="shared" si="0"/>
        <v>-0.76414536944306022</v>
      </c>
      <c r="J17" s="3">
        <v>2.89</v>
      </c>
      <c r="K17" s="3">
        <f t="shared" si="1"/>
        <v>-0.64120960155031881</v>
      </c>
      <c r="M17" s="3">
        <v>2.839</v>
      </c>
      <c r="N17" s="3">
        <f t="shared" si="2"/>
        <v>-3.8737326639587621E-2</v>
      </c>
      <c r="P17" s="3">
        <v>2.839</v>
      </c>
      <c r="Q17" s="3">
        <f t="shared" si="3"/>
        <v>-3.8737326639587621E-2</v>
      </c>
      <c r="S17" s="3">
        <v>2.8359000000000001</v>
      </c>
      <c r="T17" s="7">
        <f t="shared" si="4"/>
        <v>-3.4057500483299918E-3</v>
      </c>
      <c r="V17" s="3">
        <v>2.83569</v>
      </c>
      <c r="W17" s="7">
        <f t="shared" si="5"/>
        <v>-1.0175555228570943E-3</v>
      </c>
      <c r="Y17" s="3">
        <v>2.8356089999999998</v>
      </c>
      <c r="Z17" s="7">
        <f t="shared" si="6"/>
        <v>-9.6572065274358465E-5</v>
      </c>
      <c r="AB17" s="3">
        <v>2.8356009000000002</v>
      </c>
      <c r="AC17" s="7">
        <f t="shared" si="7"/>
        <v>-4.4791472078031802E-6</v>
      </c>
    </row>
    <row r="18" spans="1:29" x14ac:dyDescent="0.3">
      <c r="G18" s="3">
        <v>3</v>
      </c>
      <c r="H18" s="3">
        <f t="shared" si="0"/>
        <v>-2.0855369231876679</v>
      </c>
      <c r="J18" s="3">
        <v>2.9</v>
      </c>
      <c r="K18" s="3">
        <f t="shared" si="1"/>
        <v>-0.76414536944306022</v>
      </c>
      <c r="M18" s="3">
        <v>2.84</v>
      </c>
      <c r="N18" s="3">
        <f t="shared" si="2"/>
        <v>-5.0165537145876016E-2</v>
      </c>
      <c r="P18" s="3">
        <v>2.84</v>
      </c>
      <c r="Q18" s="3">
        <f t="shared" si="3"/>
        <v>-5.0165537145876016E-2</v>
      </c>
      <c r="S18" s="3">
        <v>2.8359999999999999</v>
      </c>
      <c r="T18" s="7">
        <f t="shared" si="4"/>
        <v>-4.5432187358471765E-3</v>
      </c>
      <c r="V18" s="3">
        <v>2.8357000000000001</v>
      </c>
      <c r="W18" s="7">
        <f t="shared" si="5"/>
        <v>-1.1312640282863384E-3</v>
      </c>
      <c r="Y18" s="3">
        <v>2.83561</v>
      </c>
      <c r="Z18" s="7">
        <f t="shared" si="6"/>
        <v>-1.0794162977134647E-4</v>
      </c>
      <c r="AB18" s="3">
        <v>2.835601</v>
      </c>
      <c r="AC18" s="7">
        <f t="shared" si="7"/>
        <v>-5.6160907959679207E-6</v>
      </c>
    </row>
    <row r="19" spans="1:29" x14ac:dyDescent="0.3">
      <c r="Z19" s="18"/>
    </row>
    <row r="20" spans="1:29" x14ac:dyDescent="0.3">
      <c r="P20" s="6"/>
      <c r="Q20" s="6"/>
    </row>
    <row r="21" spans="1:29" x14ac:dyDescent="0.3">
      <c r="F21" s="39" t="s">
        <v>16</v>
      </c>
      <c r="G21" s="39"/>
    </row>
    <row r="22" spans="1:29" x14ac:dyDescent="0.3">
      <c r="A22" s="44" t="s">
        <v>1</v>
      </c>
      <c r="B22" s="44"/>
      <c r="C22" s="44"/>
      <c r="D22" s="44"/>
    </row>
    <row r="23" spans="1:29" x14ac:dyDescent="0.3">
      <c r="F23" s="15" t="s">
        <v>23</v>
      </c>
      <c r="G23" s="5" t="s">
        <v>17</v>
      </c>
      <c r="H23" s="5" t="s">
        <v>18</v>
      </c>
      <c r="I23" s="5" t="s">
        <v>4</v>
      </c>
      <c r="J23" s="5" t="s">
        <v>19</v>
      </c>
      <c r="K23" s="5" t="s">
        <v>20</v>
      </c>
      <c r="L23" s="5" t="s">
        <v>21</v>
      </c>
    </row>
    <row r="24" spans="1:29" ht="17.399999999999999" x14ac:dyDescent="0.3">
      <c r="F24" s="16">
        <v>1</v>
      </c>
      <c r="G24" s="3">
        <v>2</v>
      </c>
      <c r="H24" s="3">
        <v>3</v>
      </c>
      <c r="I24" s="3">
        <v>2.5</v>
      </c>
      <c r="J24" s="3">
        <f t="shared" ref="J24:J51" si="8">I24^2-EXP(I24)+9</f>
        <v>3.0675060392965268</v>
      </c>
      <c r="K24" s="3">
        <f t="shared" ref="K24:K51" si="9">G24^2-EXP(G24)+9</f>
        <v>5.6109439010693496</v>
      </c>
      <c r="L24" s="3"/>
      <c r="N24" s="13" t="s">
        <v>27</v>
      </c>
      <c r="O24" s="13"/>
      <c r="P24" s="10"/>
      <c r="Q24" s="10"/>
    </row>
    <row r="25" spans="1:29" ht="17.399999999999999" x14ac:dyDescent="0.3">
      <c r="F25" s="16">
        <v>2</v>
      </c>
      <c r="G25" s="3">
        <v>2.5</v>
      </c>
      <c r="H25" s="3">
        <v>3</v>
      </c>
      <c r="I25" s="3">
        <f t="shared" ref="I25:I39" si="10">(G25+H25)/2</f>
        <v>2.75</v>
      </c>
      <c r="J25" s="3">
        <f t="shared" si="8"/>
        <v>0.9198681158118287</v>
      </c>
      <c r="K25" s="3">
        <f t="shared" si="9"/>
        <v>3.0675060392965268</v>
      </c>
      <c r="L25" s="3"/>
      <c r="N25" s="13" t="s">
        <v>24</v>
      </c>
      <c r="O25" s="13"/>
      <c r="P25" s="10"/>
      <c r="Q25" s="10"/>
    </row>
    <row r="26" spans="1:29" ht="17.399999999999999" x14ac:dyDescent="0.3">
      <c r="F26" s="16">
        <v>3</v>
      </c>
      <c r="G26" s="3">
        <v>2.75</v>
      </c>
      <c r="H26" s="3">
        <v>3</v>
      </c>
      <c r="I26" s="3">
        <f t="shared" si="10"/>
        <v>2.875</v>
      </c>
      <c r="J26" s="3">
        <f t="shared" si="8"/>
        <v>-0.45979912146164281</v>
      </c>
      <c r="K26" s="7">
        <f t="shared" si="9"/>
        <v>0.9198681158118287</v>
      </c>
      <c r="L26" s="3" t="s">
        <v>22</v>
      </c>
      <c r="N26" s="13" t="s">
        <v>25</v>
      </c>
      <c r="O26" s="13"/>
      <c r="P26" s="10"/>
      <c r="Q26" s="10"/>
    </row>
    <row r="27" spans="1:29" x14ac:dyDescent="0.3">
      <c r="F27" s="16">
        <v>4</v>
      </c>
      <c r="G27" s="3">
        <v>2.75</v>
      </c>
      <c r="H27" s="3">
        <v>2.875</v>
      </c>
      <c r="I27" s="3">
        <f t="shared" si="10"/>
        <v>2.8125</v>
      </c>
      <c r="J27" s="3">
        <f t="shared" si="8"/>
        <v>0.25866128638985586</v>
      </c>
      <c r="K27" s="7">
        <f t="shared" si="9"/>
        <v>0.9198681158118287</v>
      </c>
      <c r="L27" s="3"/>
    </row>
    <row r="28" spans="1:29" x14ac:dyDescent="0.3">
      <c r="F28" s="16">
        <v>5</v>
      </c>
      <c r="G28" s="3">
        <v>2.8125</v>
      </c>
      <c r="H28" s="3">
        <v>2.875</v>
      </c>
      <c r="I28" s="3">
        <f t="shared" si="10"/>
        <v>2.84375</v>
      </c>
      <c r="J28" s="3">
        <f t="shared" si="8"/>
        <v>-9.3156091209277037E-2</v>
      </c>
      <c r="K28" s="7">
        <f t="shared" si="9"/>
        <v>0.25866128638985586</v>
      </c>
      <c r="L28" s="3" t="s">
        <v>22</v>
      </c>
    </row>
    <row r="29" spans="1:29" x14ac:dyDescent="0.3">
      <c r="F29" s="16">
        <v>6</v>
      </c>
      <c r="G29" s="3">
        <v>2.8125</v>
      </c>
      <c r="H29" s="3">
        <v>2.84375</v>
      </c>
      <c r="I29" s="3">
        <f t="shared" si="10"/>
        <v>2.828125</v>
      </c>
      <c r="J29" s="3">
        <f t="shared" si="8"/>
        <v>8.4573161795258756E-2</v>
      </c>
      <c r="K29" s="7">
        <f t="shared" si="9"/>
        <v>0.25866128638985586</v>
      </c>
      <c r="L29" s="3"/>
    </row>
    <row r="30" spans="1:29" x14ac:dyDescent="0.3">
      <c r="F30" s="16">
        <v>7</v>
      </c>
      <c r="G30" s="3">
        <v>2.828125</v>
      </c>
      <c r="H30" s="3">
        <v>2.84375</v>
      </c>
      <c r="I30" s="3">
        <f t="shared" si="10"/>
        <v>2.8359375</v>
      </c>
      <c r="J30" s="3">
        <f t="shared" si="8"/>
        <v>-3.832283173512252E-3</v>
      </c>
      <c r="K30" s="7">
        <f t="shared" si="9"/>
        <v>8.4573161795258756E-2</v>
      </c>
      <c r="L30" s="3" t="s">
        <v>22</v>
      </c>
    </row>
    <row r="31" spans="1:29" x14ac:dyDescent="0.3">
      <c r="F31" s="16">
        <v>8</v>
      </c>
      <c r="G31" s="3">
        <v>2.828125</v>
      </c>
      <c r="H31" s="3">
        <v>2.8359375</v>
      </c>
      <c r="I31" s="3">
        <f t="shared" si="10"/>
        <v>2.83203125</v>
      </c>
      <c r="J31" s="3">
        <f t="shared" si="8"/>
        <v>4.0484727166898438E-2</v>
      </c>
      <c r="K31" s="7">
        <f t="shared" si="9"/>
        <v>8.4573161795258756E-2</v>
      </c>
      <c r="L31" s="3"/>
    </row>
    <row r="32" spans="1:29" x14ac:dyDescent="0.3">
      <c r="F32" s="16">
        <v>9</v>
      </c>
      <c r="G32" s="3">
        <v>2.83203125</v>
      </c>
      <c r="H32" s="3">
        <v>2.8359375</v>
      </c>
      <c r="I32" s="3">
        <f t="shared" si="10"/>
        <v>2.833984375</v>
      </c>
      <c r="J32" s="3">
        <f t="shared" si="8"/>
        <v>1.835485724676289E-2</v>
      </c>
      <c r="K32" s="7">
        <f t="shared" si="9"/>
        <v>4.0484727166898438E-2</v>
      </c>
      <c r="L32" s="3"/>
    </row>
    <row r="33" spans="6:12" x14ac:dyDescent="0.3">
      <c r="F33" s="16">
        <v>10</v>
      </c>
      <c r="G33" s="3">
        <v>2.833984375</v>
      </c>
      <c r="H33" s="3">
        <v>2.8359375</v>
      </c>
      <c r="I33" s="3">
        <f t="shared" si="10"/>
        <v>2.8349609375</v>
      </c>
      <c r="J33" s="3">
        <f t="shared" si="8"/>
        <v>7.2684537734275523E-3</v>
      </c>
      <c r="K33" s="7">
        <f t="shared" si="9"/>
        <v>1.835485724676289E-2</v>
      </c>
      <c r="L33" s="3"/>
    </row>
    <row r="34" spans="6:12" x14ac:dyDescent="0.3">
      <c r="F34" s="16">
        <v>11</v>
      </c>
      <c r="G34" s="3">
        <v>2.8349609375</v>
      </c>
      <c r="H34" s="3">
        <v>2.8359375</v>
      </c>
      <c r="I34" s="3">
        <f t="shared" si="10"/>
        <v>2.83544921875</v>
      </c>
      <c r="J34" s="3">
        <f t="shared" si="8"/>
        <v>1.7198779755389637E-3</v>
      </c>
      <c r="K34" s="7">
        <f t="shared" si="9"/>
        <v>7.2684537734275523E-3</v>
      </c>
      <c r="L34" s="3"/>
    </row>
    <row r="35" spans="6:12" x14ac:dyDescent="0.3">
      <c r="F35" s="16">
        <v>12</v>
      </c>
      <c r="G35" s="3">
        <v>2.83544921875</v>
      </c>
      <c r="H35" s="3">
        <v>2.8359375</v>
      </c>
      <c r="I35" s="3">
        <f t="shared" si="10"/>
        <v>2.835693359375</v>
      </c>
      <c r="J35" s="3">
        <f t="shared" si="8"/>
        <v>-1.0557543061153751E-3</v>
      </c>
      <c r="K35" s="7">
        <f t="shared" si="9"/>
        <v>1.7198779755389637E-3</v>
      </c>
      <c r="L35" s="3" t="s">
        <v>22</v>
      </c>
    </row>
    <row r="36" spans="6:12" x14ac:dyDescent="0.3">
      <c r="F36" s="16">
        <v>13</v>
      </c>
      <c r="G36" s="3">
        <v>2.83544921875</v>
      </c>
      <c r="H36" s="3">
        <v>2.835693359375</v>
      </c>
      <c r="I36" s="3">
        <f t="shared" si="10"/>
        <v>2.8355712890625</v>
      </c>
      <c r="J36" s="3">
        <f t="shared" si="8"/>
        <v>3.3217389243134221E-4</v>
      </c>
      <c r="K36" s="7">
        <f t="shared" si="9"/>
        <v>1.7198779755389637E-3</v>
      </c>
      <c r="L36" s="3"/>
    </row>
    <row r="37" spans="6:12" x14ac:dyDescent="0.3">
      <c r="F37" s="16">
        <v>14</v>
      </c>
      <c r="G37" s="3">
        <v>2.8355712890625</v>
      </c>
      <c r="H37" s="3">
        <v>2.835693359375</v>
      </c>
      <c r="I37" s="3">
        <f t="shared" si="10"/>
        <v>2.83563232421875</v>
      </c>
      <c r="J37" s="3">
        <f t="shared" si="8"/>
        <v>-3.6176219047590052E-4</v>
      </c>
      <c r="K37" s="7">
        <f t="shared" si="9"/>
        <v>3.3217389243134221E-4</v>
      </c>
      <c r="L37" s="3" t="s">
        <v>22</v>
      </c>
    </row>
    <row r="38" spans="6:12" x14ac:dyDescent="0.3">
      <c r="F38" s="16">
        <v>15</v>
      </c>
      <c r="G38" s="3">
        <v>2.8355712890625</v>
      </c>
      <c r="H38" s="3">
        <v>2.83563232421875</v>
      </c>
      <c r="I38" s="3">
        <f t="shared" si="10"/>
        <v>2.835601806640625</v>
      </c>
      <c r="J38" s="7">
        <f t="shared" si="8"/>
        <v>-1.4787145172334704E-5</v>
      </c>
      <c r="K38" s="7">
        <f t="shared" si="9"/>
        <v>3.3217389243134221E-4</v>
      </c>
      <c r="L38" s="3" t="s">
        <v>22</v>
      </c>
    </row>
    <row r="39" spans="6:12" x14ac:dyDescent="0.3">
      <c r="F39" s="16">
        <v>16</v>
      </c>
      <c r="G39" s="3">
        <v>2.8355712890625</v>
      </c>
      <c r="H39" s="3">
        <v>2.835601806640625</v>
      </c>
      <c r="I39" s="3">
        <f t="shared" si="10"/>
        <v>2.8355865478515625</v>
      </c>
      <c r="J39" s="7">
        <f t="shared" si="8"/>
        <v>1.5869512456134771E-4</v>
      </c>
      <c r="K39" s="7">
        <f t="shared" si="9"/>
        <v>3.3217389243134221E-4</v>
      </c>
      <c r="L39" s="3"/>
    </row>
    <row r="40" spans="6:12" x14ac:dyDescent="0.3">
      <c r="F40" s="16">
        <v>17</v>
      </c>
      <c r="G40" s="3">
        <v>2.8355865478515625</v>
      </c>
      <c r="H40" s="3">
        <v>2.835601806640625</v>
      </c>
      <c r="I40" s="3">
        <f t="shared" ref="I40:I51" si="11">(G40+H40)/2</f>
        <v>2.8355941772460938</v>
      </c>
      <c r="J40" s="7">
        <f t="shared" si="8"/>
        <v>7.1954427429687939E-5</v>
      </c>
      <c r="K40" s="7">
        <f t="shared" si="9"/>
        <v>1.5869512456134771E-4</v>
      </c>
      <c r="L40" s="3"/>
    </row>
    <row r="41" spans="6:12" x14ac:dyDescent="0.3">
      <c r="F41" s="16">
        <v>18</v>
      </c>
      <c r="G41" s="3">
        <v>2.8355941772460938</v>
      </c>
      <c r="H41" s="3">
        <v>2.835601806640625</v>
      </c>
      <c r="I41" s="3">
        <f t="shared" si="11"/>
        <v>2.8355979919433594</v>
      </c>
      <c r="J41" s="7">
        <f t="shared" si="8"/>
        <v>2.8583750562916066E-5</v>
      </c>
      <c r="K41" s="7">
        <f t="shared" si="9"/>
        <v>7.1954427429687939E-5</v>
      </c>
      <c r="L41" s="3"/>
    </row>
    <row r="42" spans="6:12" x14ac:dyDescent="0.3">
      <c r="F42" s="16">
        <v>19</v>
      </c>
      <c r="G42" s="3">
        <v>2.8355979919433594</v>
      </c>
      <c r="H42" s="3">
        <v>2.835601806640625</v>
      </c>
      <c r="I42" s="3">
        <f t="shared" si="11"/>
        <v>2.8355998992919922</v>
      </c>
      <c r="J42" s="7">
        <f t="shared" si="8"/>
        <v>6.8983300529623648E-6</v>
      </c>
      <c r="K42" s="7">
        <f t="shared" si="9"/>
        <v>2.8583750562916066E-5</v>
      </c>
      <c r="L42" s="3"/>
    </row>
    <row r="43" spans="6:12" x14ac:dyDescent="0.3">
      <c r="F43" s="16">
        <v>20</v>
      </c>
      <c r="G43" s="3">
        <v>2.8355998992919922</v>
      </c>
      <c r="H43" s="3">
        <v>2.835601806640625</v>
      </c>
      <c r="I43" s="3">
        <f t="shared" si="11"/>
        <v>2.8356008529663086</v>
      </c>
      <c r="J43" s="7">
        <f t="shared" si="8"/>
        <v>-3.9444007207123377E-6</v>
      </c>
      <c r="K43" s="7">
        <f t="shared" si="9"/>
        <v>6.8983300529623648E-6</v>
      </c>
      <c r="L43" s="3" t="s">
        <v>22</v>
      </c>
    </row>
    <row r="44" spans="6:12" x14ac:dyDescent="0.3">
      <c r="F44" s="16">
        <v>21</v>
      </c>
      <c r="G44" s="3">
        <v>2.8355998992919922</v>
      </c>
      <c r="H44" s="3">
        <v>2.8356008529663086</v>
      </c>
      <c r="I44" s="3">
        <f t="shared" si="11"/>
        <v>2.8356003761291504</v>
      </c>
      <c r="J44" s="7">
        <f t="shared" si="8"/>
        <v>1.4769663785330067E-6</v>
      </c>
      <c r="K44" s="7">
        <f t="shared" si="9"/>
        <v>6.8983300529623648E-6</v>
      </c>
      <c r="L44" s="3"/>
    </row>
    <row r="45" spans="6:12" x14ac:dyDescent="0.3">
      <c r="F45" s="16">
        <v>22</v>
      </c>
      <c r="G45" s="3">
        <v>2.8356003761291504</v>
      </c>
      <c r="H45" s="3">
        <v>2.8356008529663086</v>
      </c>
      <c r="I45" s="3">
        <f t="shared" si="11"/>
        <v>2.8356006145477295</v>
      </c>
      <c r="J45" s="7">
        <f t="shared" si="8"/>
        <v>-1.233716744764024E-6</v>
      </c>
      <c r="K45" s="7">
        <f t="shared" si="9"/>
        <v>1.4769663785330067E-6</v>
      </c>
      <c r="L45" s="3" t="s">
        <v>22</v>
      </c>
    </row>
    <row r="46" spans="6:12" x14ac:dyDescent="0.3">
      <c r="F46" s="16">
        <v>23</v>
      </c>
      <c r="G46" s="3">
        <v>2.8356003761291504</v>
      </c>
      <c r="H46" s="3">
        <v>2.8356006145477295</v>
      </c>
      <c r="I46" s="3">
        <f t="shared" si="11"/>
        <v>2.8356004953384399</v>
      </c>
      <c r="J46" s="7">
        <f t="shared" si="8"/>
        <v>1.2162492168954486E-7</v>
      </c>
      <c r="K46" s="7">
        <f t="shared" si="9"/>
        <v>1.4769663785330067E-6</v>
      </c>
      <c r="L46" s="3"/>
    </row>
    <row r="47" spans="6:12" x14ac:dyDescent="0.3">
      <c r="F47" s="16">
        <v>24</v>
      </c>
      <c r="G47" s="3">
        <v>2.8356004953384399</v>
      </c>
      <c r="H47" s="3">
        <v>2.8356006145477295</v>
      </c>
      <c r="I47" s="3">
        <f t="shared" si="11"/>
        <v>2.8356005549430847</v>
      </c>
      <c r="J47" s="7">
        <f t="shared" si="8"/>
        <v>-5.5604588311553016E-7</v>
      </c>
      <c r="K47" s="7">
        <f t="shared" si="9"/>
        <v>1.2162492168954486E-7</v>
      </c>
      <c r="L47" s="3" t="s">
        <v>22</v>
      </c>
    </row>
    <row r="48" spans="6:12" x14ac:dyDescent="0.3">
      <c r="F48" s="16">
        <v>25</v>
      </c>
      <c r="G48" s="3">
        <v>2.8356004953384399</v>
      </c>
      <c r="H48" s="3">
        <v>2.8356005549430847</v>
      </c>
      <c r="I48" s="3">
        <f t="shared" si="11"/>
        <v>2.8356005251407623</v>
      </c>
      <c r="J48" s="7">
        <f t="shared" si="8"/>
        <v>-2.1721047360756529E-7</v>
      </c>
      <c r="K48" s="7">
        <f t="shared" si="9"/>
        <v>1.2162492168954486E-7</v>
      </c>
      <c r="L48" s="3" t="s">
        <v>22</v>
      </c>
    </row>
    <row r="49" spans="6:18" x14ac:dyDescent="0.3">
      <c r="F49" s="17">
        <v>26</v>
      </c>
      <c r="G49" s="8">
        <v>2.8356004953384399</v>
      </c>
      <c r="H49" s="8">
        <v>2.8356005251407623</v>
      </c>
      <c r="I49" s="8">
        <f t="shared" si="11"/>
        <v>2.8356005102396011</v>
      </c>
      <c r="J49" s="9">
        <f t="shared" si="8"/>
        <v>-4.7792774182653375E-8</v>
      </c>
      <c r="K49" s="9">
        <f t="shared" si="9"/>
        <v>1.2162492168954486E-7</v>
      </c>
      <c r="L49" s="8" t="s">
        <v>22</v>
      </c>
    </row>
    <row r="50" spans="6:18" x14ac:dyDescent="0.3">
      <c r="F50" s="16">
        <v>27</v>
      </c>
      <c r="G50" s="3">
        <v>2.8356004953384399</v>
      </c>
      <c r="H50" s="3">
        <v>2.8356005102396011</v>
      </c>
      <c r="I50" s="3">
        <f t="shared" si="11"/>
        <v>2.8356005027890205</v>
      </c>
      <c r="J50" s="7">
        <f t="shared" si="8"/>
        <v>3.6916075529802583E-8</v>
      </c>
      <c r="K50" s="7">
        <f t="shared" si="9"/>
        <v>1.2162492168954486E-7</v>
      </c>
      <c r="L50" s="3"/>
    </row>
    <row r="51" spans="6:18" x14ac:dyDescent="0.3">
      <c r="F51" s="16">
        <v>28</v>
      </c>
      <c r="G51" s="3">
        <v>2.8356005027890205</v>
      </c>
      <c r="H51" s="3">
        <v>2.8356005102396011</v>
      </c>
      <c r="I51" s="3">
        <f t="shared" si="11"/>
        <v>2.8356005065143108</v>
      </c>
      <c r="J51" s="7">
        <f t="shared" si="8"/>
        <v>-5.438348438246976E-9</v>
      </c>
      <c r="K51" s="7">
        <f t="shared" si="9"/>
        <v>3.6916075529802583E-8</v>
      </c>
      <c r="L51" s="3" t="s">
        <v>22</v>
      </c>
    </row>
    <row r="52" spans="6:18" x14ac:dyDescent="0.3">
      <c r="K52" s="14"/>
    </row>
    <row r="53" spans="6:18" x14ac:dyDescent="0.3">
      <c r="K53" s="14"/>
    </row>
    <row r="54" spans="6:18" x14ac:dyDescent="0.3">
      <c r="F54" s="39" t="s">
        <v>28</v>
      </c>
      <c r="G54" s="39"/>
      <c r="H54" s="39"/>
      <c r="K54" s="14"/>
    </row>
    <row r="55" spans="6:18" x14ac:dyDescent="0.3">
      <c r="K55" s="14"/>
    </row>
    <row r="56" spans="6:18" x14ac:dyDescent="0.3">
      <c r="F56" s="5" t="s">
        <v>23</v>
      </c>
      <c r="G56" s="5" t="s">
        <v>17</v>
      </c>
      <c r="H56" s="5" t="s">
        <v>18</v>
      </c>
      <c r="I56" s="5" t="s">
        <v>20</v>
      </c>
      <c r="J56" s="5" t="s">
        <v>29</v>
      </c>
      <c r="K56" s="22" t="s">
        <v>30</v>
      </c>
      <c r="L56" s="5" t="s">
        <v>31</v>
      </c>
    </row>
    <row r="57" spans="6:18" ht="17.399999999999999" x14ac:dyDescent="0.3">
      <c r="F57" s="3">
        <v>1</v>
      </c>
      <c r="G57" s="3">
        <v>2</v>
      </c>
      <c r="H57" s="3">
        <v>3</v>
      </c>
      <c r="I57" s="3">
        <f t="shared" ref="I57:J59" si="12">G57^2-EXP(G57)+9</f>
        <v>5.6109439010693496</v>
      </c>
      <c r="J57" s="3">
        <f t="shared" si="12"/>
        <v>-2.0855369231876679</v>
      </c>
      <c r="K57" s="7">
        <f>((G57*J57)-(H57*I57))/(J57-I57)</f>
        <v>2.7290272046654525</v>
      </c>
      <c r="L57" s="7">
        <f>K57^2-EXP(K57)+9</f>
        <v>1.1296109722156817</v>
      </c>
      <c r="N57" s="13" t="s">
        <v>32</v>
      </c>
      <c r="O57" s="13"/>
      <c r="P57" s="10"/>
      <c r="Q57" s="10"/>
      <c r="R57" s="10"/>
    </row>
    <row r="58" spans="6:18" ht="17.399999999999999" x14ac:dyDescent="0.3">
      <c r="F58" s="3">
        <v>2</v>
      </c>
      <c r="G58" s="7">
        <v>2.7290272046654525</v>
      </c>
      <c r="H58" s="3">
        <v>3</v>
      </c>
      <c r="I58" s="3">
        <f t="shared" si="12"/>
        <v>1.1296109722156817</v>
      </c>
      <c r="J58" s="3">
        <f t="shared" si="12"/>
        <v>-2.0855369231876679</v>
      </c>
      <c r="K58" s="7">
        <f>((G58*J58)-(H58*I58))/(J58-I58)</f>
        <v>2.824230863327462</v>
      </c>
      <c r="L58" s="7">
        <f>K58^2-EXP(K58)+9</f>
        <v>0.12829836845826215</v>
      </c>
      <c r="N58" s="13" t="s">
        <v>34</v>
      </c>
      <c r="O58" s="13"/>
      <c r="P58" s="10"/>
      <c r="Q58" s="10"/>
      <c r="R58" s="10"/>
    </row>
    <row r="59" spans="6:18" ht="17.399999999999999" x14ac:dyDescent="0.3">
      <c r="F59" s="3">
        <v>3</v>
      </c>
      <c r="G59" s="3">
        <v>2.824230863327462</v>
      </c>
      <c r="H59" s="3">
        <v>3</v>
      </c>
      <c r="I59" s="3">
        <f t="shared" si="12"/>
        <v>0.12829836845826215</v>
      </c>
      <c r="J59" s="3">
        <f t="shared" si="12"/>
        <v>-2.0855369231876679</v>
      </c>
      <c r="K59" s="7">
        <f>((G59*J59)-(H59*I59))/(J59-I59)</f>
        <v>2.8344172098662046</v>
      </c>
      <c r="L59" s="7">
        <f>K59^2-EXP(K59)+9</f>
        <v>1.3442876881404331E-2</v>
      </c>
      <c r="N59" s="13" t="s">
        <v>33</v>
      </c>
      <c r="O59" s="13"/>
      <c r="P59" s="10"/>
      <c r="Q59" s="10"/>
      <c r="R59" s="10"/>
    </row>
    <row r="60" spans="6:18" x14ac:dyDescent="0.3">
      <c r="F60" s="3">
        <v>4</v>
      </c>
      <c r="G60" s="3">
        <v>2.8344172098662046</v>
      </c>
      <c r="H60" s="3">
        <v>3</v>
      </c>
      <c r="I60" s="3">
        <f t="shared" ref="I60:I70" si="13">G60^2-EXP(G60)+9</f>
        <v>1.3442876881404331E-2</v>
      </c>
      <c r="J60" s="3">
        <f t="shared" ref="J60:J70" si="14">H60^2-EXP(H60)+9</f>
        <v>-2.0855369231876679</v>
      </c>
      <c r="K60" s="7">
        <f t="shared" ref="K60:K70" si="15">((G60*J60)-(H60*I60))/(J60-I60)</f>
        <v>2.8354776817494378</v>
      </c>
      <c r="L60" s="7">
        <f t="shared" ref="L60:L70" si="16">K60^2-EXP(K60)+9</f>
        <v>1.3963285873135334E-3</v>
      </c>
    </row>
    <row r="61" spans="6:18" x14ac:dyDescent="0.3">
      <c r="F61" s="3">
        <v>5</v>
      </c>
      <c r="G61" s="3">
        <v>2.8354776817494378</v>
      </c>
      <c r="H61" s="3">
        <v>3</v>
      </c>
      <c r="I61" s="3">
        <f t="shared" si="13"/>
        <v>1.3963285873135334E-3</v>
      </c>
      <c r="J61" s="3">
        <f t="shared" si="14"/>
        <v>-2.0855369231876679</v>
      </c>
      <c r="K61" s="7">
        <f t="shared" si="15"/>
        <v>2.8355877606012792</v>
      </c>
      <c r="L61" s="7">
        <f t="shared" si="16"/>
        <v>1.4490709604153551E-4</v>
      </c>
    </row>
    <row r="62" spans="6:18" x14ac:dyDescent="0.3">
      <c r="F62" s="3">
        <v>6</v>
      </c>
      <c r="G62" s="3">
        <v>2.8355877606012792</v>
      </c>
      <c r="H62" s="3">
        <v>3</v>
      </c>
      <c r="I62" s="3">
        <f t="shared" si="13"/>
        <v>1.4490709604153551E-4</v>
      </c>
      <c r="J62" s="3">
        <f t="shared" si="14"/>
        <v>-2.0855369231876679</v>
      </c>
      <c r="K62" s="7">
        <f t="shared" si="15"/>
        <v>2.8355991834845868</v>
      </c>
      <c r="L62" s="7">
        <f t="shared" si="16"/>
        <v>1.5036641297427877E-5</v>
      </c>
    </row>
    <row r="63" spans="6:18" x14ac:dyDescent="0.3">
      <c r="F63" s="3">
        <v>7</v>
      </c>
      <c r="G63" s="3">
        <v>2.8355991834845868</v>
      </c>
      <c r="H63" s="3">
        <v>3</v>
      </c>
      <c r="I63" s="19">
        <f t="shared" si="13"/>
        <v>1.5036641297427877E-5</v>
      </c>
      <c r="J63" s="19">
        <f t="shared" si="14"/>
        <v>-2.0855369231876679</v>
      </c>
      <c r="K63" s="19">
        <f t="shared" si="15"/>
        <v>2.8356003687996276</v>
      </c>
      <c r="L63" s="19">
        <f t="shared" si="16"/>
        <v>1.5602988518992333E-6</v>
      </c>
    </row>
    <row r="64" spans="6:18" x14ac:dyDescent="0.3">
      <c r="F64" s="3">
        <v>8</v>
      </c>
      <c r="G64" s="3">
        <v>2.8356003687996276</v>
      </c>
      <c r="H64" s="3">
        <v>3</v>
      </c>
      <c r="I64" s="19">
        <f t="shared" si="13"/>
        <v>1.5602988518992333E-6</v>
      </c>
      <c r="J64" s="19">
        <f t="shared" si="14"/>
        <v>-2.0855369231876679</v>
      </c>
      <c r="K64" s="19">
        <f t="shared" si="15"/>
        <v>2.8356004917954665</v>
      </c>
      <c r="L64" s="19">
        <f t="shared" si="16"/>
        <v>1.6190650775627091E-7</v>
      </c>
    </row>
    <row r="65" spans="6:14" x14ac:dyDescent="0.3">
      <c r="F65" s="3">
        <v>9</v>
      </c>
      <c r="G65" s="3">
        <v>2.8356004917954665</v>
      </c>
      <c r="H65" s="3">
        <v>3</v>
      </c>
      <c r="I65" s="19">
        <f t="shared" si="13"/>
        <v>1.6190650775627091E-7</v>
      </c>
      <c r="J65" s="19">
        <f t="shared" si="14"/>
        <v>-2.0855369231876679</v>
      </c>
      <c r="K65" s="19">
        <f t="shared" si="15"/>
        <v>2.8356005045582942</v>
      </c>
      <c r="L65" s="19">
        <f t="shared" si="16"/>
        <v>1.6800445479248083E-8</v>
      </c>
    </row>
    <row r="66" spans="6:14" x14ac:dyDescent="0.3">
      <c r="F66" s="3">
        <v>10</v>
      </c>
      <c r="G66" s="3">
        <v>2.8356005045582942</v>
      </c>
      <c r="H66" s="3">
        <v>3</v>
      </c>
      <c r="I66" s="19">
        <f t="shared" si="13"/>
        <v>1.6800445479248083E-8</v>
      </c>
      <c r="J66" s="19">
        <f t="shared" si="14"/>
        <v>-2.0855369231876679</v>
      </c>
      <c r="K66" s="19">
        <f t="shared" si="15"/>
        <v>2.8356005058826459</v>
      </c>
      <c r="L66" s="19">
        <f t="shared" si="16"/>
        <v>1.743321931257924E-9</v>
      </c>
    </row>
    <row r="67" spans="6:14" x14ac:dyDescent="0.3">
      <c r="F67" s="3">
        <v>11</v>
      </c>
      <c r="G67" s="3">
        <v>2.8356005058826459</v>
      </c>
      <c r="H67" s="3">
        <v>3</v>
      </c>
      <c r="I67" s="19">
        <f t="shared" si="13"/>
        <v>1.743321931257924E-9</v>
      </c>
      <c r="J67" s="19">
        <f t="shared" si="14"/>
        <v>-2.0855369231876679</v>
      </c>
      <c r="K67" s="19">
        <f t="shared" si="15"/>
        <v>2.8356005060200689</v>
      </c>
      <c r="L67" s="19">
        <f t="shared" si="16"/>
        <v>1.8089885145400331E-10</v>
      </c>
    </row>
    <row r="68" spans="6:14" x14ac:dyDescent="0.3">
      <c r="F68" s="3">
        <v>12</v>
      </c>
      <c r="G68" s="3">
        <v>2.8356005060200689</v>
      </c>
      <c r="H68" s="3">
        <v>3</v>
      </c>
      <c r="I68" s="19">
        <f t="shared" si="13"/>
        <v>1.8089885145400331E-10</v>
      </c>
      <c r="J68" s="19">
        <f t="shared" si="14"/>
        <v>-2.0855369231876679</v>
      </c>
      <c r="K68" s="19">
        <f t="shared" si="15"/>
        <v>2.835600506034329</v>
      </c>
      <c r="L68" s="19">
        <f t="shared" si="16"/>
        <v>1.8768986365103046E-11</v>
      </c>
    </row>
    <row r="69" spans="6:14" x14ac:dyDescent="0.3">
      <c r="F69" s="8">
        <v>13</v>
      </c>
      <c r="G69" s="8">
        <v>2.835600506034329</v>
      </c>
      <c r="H69" s="8">
        <v>3</v>
      </c>
      <c r="I69" s="21">
        <f t="shared" si="13"/>
        <v>1.8768986365103046E-11</v>
      </c>
      <c r="J69" s="21">
        <f t="shared" si="14"/>
        <v>-2.0855369231876679</v>
      </c>
      <c r="K69" s="21">
        <f t="shared" si="15"/>
        <v>2.8356005060358083</v>
      </c>
      <c r="L69" s="21">
        <f t="shared" si="16"/>
        <v>1.9522161665008753E-12</v>
      </c>
    </row>
    <row r="70" spans="6:14" x14ac:dyDescent="0.3">
      <c r="F70" s="3">
        <v>14</v>
      </c>
      <c r="G70" s="3">
        <v>2.8356005060358083</v>
      </c>
      <c r="H70" s="3">
        <v>3</v>
      </c>
      <c r="I70" s="19">
        <f t="shared" si="13"/>
        <v>1.9522161665008753E-12</v>
      </c>
      <c r="J70" s="19">
        <f t="shared" si="14"/>
        <v>-2.0855369231876679</v>
      </c>
      <c r="K70" s="19">
        <f t="shared" si="15"/>
        <v>2.8356005060359624</v>
      </c>
      <c r="L70" s="19">
        <f t="shared" si="16"/>
        <v>2.007283228522283E-13</v>
      </c>
    </row>
    <row r="71" spans="6:14" x14ac:dyDescent="0.3">
      <c r="F71" s="2"/>
      <c r="G71" s="2"/>
      <c r="H71" s="2"/>
      <c r="I71" s="20"/>
      <c r="J71" s="20"/>
      <c r="K71" s="20"/>
      <c r="L71" s="20"/>
      <c r="M71" s="20"/>
      <c r="N71" s="2"/>
    </row>
    <row r="72" spans="6:14" x14ac:dyDescent="0.3">
      <c r="F72" s="2"/>
      <c r="G72" s="2"/>
      <c r="H72" s="2"/>
      <c r="I72" s="20"/>
      <c r="J72" s="20"/>
      <c r="K72" s="20"/>
      <c r="L72" s="20"/>
      <c r="M72" s="20"/>
      <c r="N72" s="2"/>
    </row>
    <row r="73" spans="6:14" x14ac:dyDescent="0.3">
      <c r="F73" s="2"/>
      <c r="G73" s="2"/>
      <c r="H73" s="2"/>
      <c r="I73" s="20"/>
      <c r="J73" s="20"/>
      <c r="K73" s="20"/>
      <c r="L73" s="20"/>
      <c r="M73" s="20"/>
      <c r="N73" s="2"/>
    </row>
    <row r="74" spans="6:14" x14ac:dyDescent="0.3">
      <c r="F74" s="2"/>
      <c r="G74" s="2"/>
      <c r="H74" s="2"/>
      <c r="I74" s="20"/>
      <c r="J74" s="20"/>
      <c r="K74" s="20"/>
      <c r="L74" s="20"/>
      <c r="M74" s="20"/>
      <c r="N74" s="2"/>
    </row>
    <row r="75" spans="6:14" x14ac:dyDescent="0.3">
      <c r="F75" s="2"/>
      <c r="G75" s="2"/>
      <c r="H75" s="2"/>
      <c r="I75" s="20"/>
      <c r="J75" s="20"/>
      <c r="K75" s="20"/>
      <c r="L75" s="20"/>
      <c r="M75" s="20"/>
      <c r="N75" s="2"/>
    </row>
    <row r="76" spans="6:14" x14ac:dyDescent="0.3">
      <c r="F76" s="2"/>
      <c r="G76" s="2"/>
      <c r="H76" s="2"/>
      <c r="I76" s="20"/>
      <c r="J76" s="20"/>
      <c r="K76" s="20"/>
      <c r="L76" s="20"/>
      <c r="M76" s="20"/>
      <c r="N76" s="2"/>
    </row>
    <row r="77" spans="6:14" x14ac:dyDescent="0.3">
      <c r="F77" s="2"/>
      <c r="G77" s="2"/>
      <c r="H77" s="2"/>
      <c r="I77" s="20"/>
      <c r="J77" s="20"/>
      <c r="K77" s="20"/>
      <c r="L77" s="20"/>
      <c r="M77" s="20"/>
      <c r="N77" s="2"/>
    </row>
    <row r="78" spans="6:14" x14ac:dyDescent="0.3">
      <c r="F78" s="2"/>
      <c r="G78" s="2"/>
      <c r="H78" s="2"/>
      <c r="I78" s="20"/>
      <c r="J78" s="20"/>
      <c r="K78" s="20"/>
      <c r="L78" s="20"/>
      <c r="M78" s="20"/>
      <c r="N78" s="2"/>
    </row>
    <row r="79" spans="6:14" x14ac:dyDescent="0.3">
      <c r="F79" s="2"/>
      <c r="G79" s="2"/>
      <c r="H79" s="2"/>
      <c r="I79" s="2"/>
      <c r="J79" s="2"/>
      <c r="K79" s="2"/>
      <c r="L79" s="2"/>
      <c r="M79" s="2"/>
      <c r="N79" s="2"/>
    </row>
    <row r="80" spans="6:14" x14ac:dyDescent="0.3">
      <c r="F80" s="2"/>
      <c r="G80" s="2"/>
      <c r="H80" s="2"/>
      <c r="I80" s="2"/>
      <c r="J80" s="2"/>
      <c r="K80" s="2"/>
      <c r="L80" s="2"/>
      <c r="M80" s="2"/>
      <c r="N80" s="2"/>
    </row>
    <row r="81" spans="6:14" x14ac:dyDescent="0.3">
      <c r="F81" s="2"/>
      <c r="G81" s="2"/>
      <c r="H81" s="2"/>
      <c r="I81" s="2"/>
      <c r="J81" s="2"/>
      <c r="K81" s="2"/>
      <c r="L81" s="2"/>
      <c r="M81" s="2"/>
      <c r="N81" s="2"/>
    </row>
    <row r="82" spans="6:14" x14ac:dyDescent="0.3">
      <c r="F82" s="2"/>
      <c r="G82" s="2"/>
      <c r="H82" s="2"/>
      <c r="I82" s="2"/>
      <c r="J82" s="2"/>
      <c r="K82" s="2"/>
      <c r="L82" s="2"/>
      <c r="M82" s="2"/>
      <c r="N82" s="2"/>
    </row>
    <row r="83" spans="6:14" x14ac:dyDescent="0.3">
      <c r="F83" s="2"/>
      <c r="G83" s="2"/>
      <c r="H83" s="2"/>
      <c r="I83" s="2"/>
      <c r="J83" s="2"/>
      <c r="K83" s="2"/>
      <c r="L83" s="2"/>
      <c r="M83" s="2"/>
      <c r="N83" s="2"/>
    </row>
    <row r="84" spans="6:14" x14ac:dyDescent="0.3">
      <c r="F84" s="2"/>
      <c r="G84" s="2"/>
      <c r="H84" s="2"/>
      <c r="I84" s="2"/>
      <c r="J84" s="2"/>
      <c r="K84" s="2"/>
      <c r="L84" s="2"/>
      <c r="M84" s="2"/>
      <c r="N84" s="2"/>
    </row>
    <row r="85" spans="6:14" x14ac:dyDescent="0.3">
      <c r="F85" s="2"/>
      <c r="G85" s="2"/>
      <c r="H85" s="2"/>
      <c r="I85" s="2"/>
      <c r="J85" s="2"/>
      <c r="K85" s="2"/>
      <c r="L85" s="2"/>
      <c r="M85" s="2"/>
      <c r="N85" s="2"/>
    </row>
    <row r="86" spans="6:14" x14ac:dyDescent="0.3">
      <c r="F86" s="2"/>
      <c r="G86" s="2"/>
      <c r="H86" s="2"/>
      <c r="I86" s="2"/>
      <c r="J86" s="2"/>
      <c r="K86" s="2"/>
      <c r="L86" s="2"/>
      <c r="M86" s="2"/>
      <c r="N86" s="2"/>
    </row>
    <row r="87" spans="6:14" x14ac:dyDescent="0.3">
      <c r="F87" s="2"/>
      <c r="G87" s="2"/>
      <c r="H87" s="2"/>
      <c r="I87" s="2"/>
      <c r="J87" s="2"/>
      <c r="K87" s="2"/>
      <c r="L87" s="2"/>
      <c r="M87" s="2"/>
      <c r="N87" s="2"/>
    </row>
    <row r="88" spans="6:14" x14ac:dyDescent="0.3">
      <c r="F88" s="2"/>
      <c r="G88" s="2"/>
      <c r="H88" s="2"/>
      <c r="I88" s="2"/>
      <c r="J88" s="2"/>
      <c r="K88" s="2"/>
      <c r="L88" s="2"/>
      <c r="M88" s="2"/>
      <c r="N88" s="2"/>
    </row>
    <row r="89" spans="6:14" x14ac:dyDescent="0.3">
      <c r="F89" s="2"/>
      <c r="G89" s="2"/>
      <c r="H89" s="2"/>
      <c r="I89" s="2"/>
      <c r="J89" s="2"/>
      <c r="K89" s="2"/>
      <c r="L89" s="2"/>
      <c r="M89" s="2"/>
      <c r="N89" s="2"/>
    </row>
    <row r="90" spans="6:14" x14ac:dyDescent="0.3">
      <c r="F90" s="2"/>
      <c r="G90" s="2"/>
      <c r="H90" s="2"/>
      <c r="I90" s="2"/>
      <c r="J90" s="2"/>
      <c r="K90" s="2"/>
      <c r="L90" s="2"/>
      <c r="M90" s="2"/>
      <c r="N90" s="2"/>
    </row>
    <row r="91" spans="6:14" x14ac:dyDescent="0.3">
      <c r="F91" s="2"/>
      <c r="G91" s="2"/>
      <c r="H91" s="2"/>
      <c r="I91" s="2"/>
      <c r="J91" s="2"/>
      <c r="K91" s="2"/>
      <c r="L91" s="2"/>
      <c r="M91" s="2"/>
      <c r="N91" s="2"/>
    </row>
    <row r="92" spans="6:14" x14ac:dyDescent="0.3">
      <c r="F92" s="2"/>
      <c r="G92" s="2"/>
      <c r="H92" s="2"/>
      <c r="I92" s="2"/>
      <c r="J92" s="2"/>
      <c r="K92" s="2"/>
      <c r="L92" s="2"/>
      <c r="M92" s="2"/>
      <c r="N92" s="2"/>
    </row>
    <row r="93" spans="6:14" x14ac:dyDescent="0.3">
      <c r="F93" s="2"/>
      <c r="G93" s="2"/>
      <c r="H93" s="2"/>
      <c r="I93" s="2"/>
      <c r="J93" s="2"/>
      <c r="K93" s="2"/>
      <c r="L93" s="2"/>
      <c r="M93" s="2"/>
      <c r="N93" s="2"/>
    </row>
    <row r="94" spans="6:14" x14ac:dyDescent="0.3">
      <c r="F94" s="2"/>
      <c r="G94" s="2"/>
      <c r="H94" s="2"/>
      <c r="I94" s="2"/>
      <c r="J94" s="2"/>
      <c r="K94" s="2"/>
      <c r="L94" s="2"/>
      <c r="M94" s="2"/>
      <c r="N94" s="2"/>
    </row>
    <row r="95" spans="6:14" x14ac:dyDescent="0.3">
      <c r="F95" s="2"/>
      <c r="G95" s="2"/>
      <c r="H95" s="2"/>
      <c r="I95" s="2"/>
      <c r="J95" s="2"/>
      <c r="K95" s="2"/>
      <c r="L95" s="2"/>
      <c r="M95" s="2"/>
      <c r="N95" s="2"/>
    </row>
    <row r="96" spans="6:14" x14ac:dyDescent="0.3">
      <c r="F96" s="2"/>
      <c r="G96" s="2"/>
      <c r="H96" s="2"/>
      <c r="I96" s="2"/>
      <c r="J96" s="2"/>
      <c r="K96" s="2"/>
      <c r="L96" s="2"/>
      <c r="M96" s="2"/>
      <c r="N96" s="2"/>
    </row>
    <row r="97" spans="6:14" x14ac:dyDescent="0.3">
      <c r="F97" s="2"/>
      <c r="G97" s="2"/>
      <c r="H97" s="2"/>
      <c r="I97" s="2"/>
      <c r="J97" s="2"/>
      <c r="K97" s="2"/>
      <c r="L97" s="2"/>
      <c r="M97" s="2"/>
      <c r="N97" s="2"/>
    </row>
    <row r="98" spans="6:14" x14ac:dyDescent="0.3">
      <c r="F98" s="2"/>
      <c r="G98" s="2"/>
      <c r="H98" s="2"/>
      <c r="I98" s="2"/>
      <c r="J98" s="2"/>
      <c r="K98" s="2"/>
      <c r="L98" s="2"/>
      <c r="M98" s="2"/>
      <c r="N98" s="2"/>
    </row>
    <row r="99" spans="6:14" x14ac:dyDescent="0.3">
      <c r="F99" s="2"/>
      <c r="G99" s="2"/>
      <c r="H99" s="2"/>
      <c r="I99" s="2"/>
      <c r="J99" s="2"/>
      <c r="K99" s="2"/>
      <c r="L99" s="2"/>
      <c r="M99" s="2"/>
      <c r="N99" s="2"/>
    </row>
    <row r="100" spans="6:14" x14ac:dyDescent="0.3">
      <c r="F100" s="2"/>
      <c r="G100" s="2"/>
      <c r="H100" s="2"/>
      <c r="I100" s="2"/>
      <c r="J100" s="2"/>
      <c r="K100" s="2"/>
      <c r="L100" s="2"/>
      <c r="M100" s="2"/>
      <c r="N100" s="2"/>
    </row>
    <row r="101" spans="6:14" x14ac:dyDescent="0.3">
      <c r="F101" s="2"/>
      <c r="G101" s="2"/>
      <c r="H101" s="2"/>
      <c r="I101" s="2"/>
      <c r="J101" s="2"/>
      <c r="K101" s="2"/>
      <c r="L101" s="2"/>
      <c r="M101" s="2"/>
      <c r="N101" s="2"/>
    </row>
    <row r="102" spans="6:14" x14ac:dyDescent="0.3">
      <c r="F102" s="2"/>
      <c r="G102" s="2"/>
      <c r="H102" s="2"/>
      <c r="I102" s="2"/>
      <c r="J102" s="2"/>
      <c r="K102" s="2"/>
      <c r="L102" s="2"/>
      <c r="M102" s="2"/>
      <c r="N102" s="2"/>
    </row>
    <row r="103" spans="6:14" x14ac:dyDescent="0.3">
      <c r="F103" s="2"/>
      <c r="G103" s="2"/>
      <c r="H103" s="2"/>
      <c r="I103" s="2"/>
      <c r="J103" s="2"/>
      <c r="K103" s="2"/>
      <c r="L103" s="2"/>
      <c r="M103" s="2"/>
      <c r="N103" s="2"/>
    </row>
    <row r="104" spans="6:14" x14ac:dyDescent="0.3">
      <c r="F104" s="2"/>
      <c r="G104" s="2"/>
      <c r="H104" s="2"/>
      <c r="I104" s="2"/>
      <c r="J104" s="2"/>
      <c r="K104" s="2"/>
      <c r="L104" s="2"/>
      <c r="M104" s="2"/>
      <c r="N104" s="2"/>
    </row>
    <row r="105" spans="6:14" x14ac:dyDescent="0.3">
      <c r="F105" s="2"/>
      <c r="G105" s="2"/>
      <c r="H105" s="2"/>
      <c r="I105" s="2"/>
      <c r="J105" s="2"/>
      <c r="K105" s="2"/>
      <c r="L105" s="2"/>
      <c r="M105" s="2"/>
      <c r="N105" s="2"/>
    </row>
    <row r="106" spans="6:14" x14ac:dyDescent="0.3">
      <c r="F106" s="2"/>
      <c r="G106" s="2"/>
      <c r="H106" s="2"/>
      <c r="I106" s="2"/>
      <c r="J106" s="2"/>
      <c r="K106" s="2"/>
      <c r="L106" s="2"/>
      <c r="M106" s="2"/>
      <c r="N106" s="2"/>
    </row>
    <row r="107" spans="6:14" x14ac:dyDescent="0.3">
      <c r="F107" s="2"/>
      <c r="G107" s="2"/>
      <c r="H107" s="2"/>
      <c r="I107" s="2"/>
      <c r="J107" s="2"/>
      <c r="K107" s="2"/>
      <c r="L107" s="2"/>
      <c r="M107" s="2"/>
      <c r="N107" s="2"/>
    </row>
    <row r="108" spans="6:14" x14ac:dyDescent="0.3">
      <c r="F108" s="2"/>
      <c r="G108" s="2"/>
      <c r="H108" s="2"/>
      <c r="I108" s="2"/>
      <c r="J108" s="2"/>
      <c r="K108" s="2"/>
      <c r="L108" s="2"/>
      <c r="M108" s="2"/>
      <c r="N108" s="2"/>
    </row>
    <row r="109" spans="6:14" x14ac:dyDescent="0.3">
      <c r="F109" s="2"/>
      <c r="G109" s="2"/>
      <c r="H109" s="2"/>
      <c r="I109" s="2"/>
      <c r="J109" s="2"/>
      <c r="K109" s="2"/>
      <c r="L109" s="2"/>
      <c r="M109" s="2"/>
      <c r="N109" s="2"/>
    </row>
    <row r="110" spans="6:14" x14ac:dyDescent="0.3">
      <c r="F110" s="2"/>
      <c r="G110" s="2"/>
      <c r="H110" s="2"/>
      <c r="I110" s="2"/>
      <c r="J110" s="2"/>
      <c r="K110" s="2"/>
      <c r="L110" s="2"/>
      <c r="M110" s="2"/>
      <c r="N110" s="2"/>
    </row>
    <row r="111" spans="6:14" x14ac:dyDescent="0.3">
      <c r="F111" s="2"/>
      <c r="G111" s="2"/>
      <c r="H111" s="2"/>
      <c r="I111" s="2"/>
      <c r="J111" s="2"/>
      <c r="K111" s="2"/>
      <c r="L111" s="2"/>
      <c r="M111" s="2"/>
      <c r="N111" s="2"/>
    </row>
    <row r="112" spans="6:14" x14ac:dyDescent="0.3">
      <c r="F112" s="2"/>
      <c r="G112" s="2"/>
      <c r="H112" s="2"/>
      <c r="I112" s="2"/>
      <c r="J112" s="2"/>
      <c r="K112" s="2"/>
      <c r="L112" s="2"/>
      <c r="M112" s="2"/>
      <c r="N112" s="2"/>
    </row>
    <row r="113" spans="6:14" x14ac:dyDescent="0.3">
      <c r="F113" s="2"/>
      <c r="G113" s="2"/>
      <c r="H113" s="2"/>
      <c r="I113" s="2"/>
      <c r="J113" s="2"/>
      <c r="K113" s="2"/>
      <c r="L113" s="2"/>
      <c r="M113" s="2"/>
      <c r="N113" s="2"/>
    </row>
    <row r="114" spans="6:14" x14ac:dyDescent="0.3">
      <c r="F114" s="2"/>
      <c r="G114" s="2"/>
      <c r="H114" s="2"/>
      <c r="I114" s="2"/>
      <c r="J114" s="2"/>
      <c r="K114" s="2"/>
      <c r="L114" s="2"/>
      <c r="M114" s="2"/>
      <c r="N114" s="2"/>
    </row>
    <row r="115" spans="6:14" x14ac:dyDescent="0.3">
      <c r="F115" s="2"/>
      <c r="G115" s="2"/>
      <c r="H115" s="2"/>
      <c r="I115" s="2"/>
      <c r="J115" s="2"/>
      <c r="K115" s="2"/>
      <c r="L115" s="2"/>
      <c r="M115" s="2"/>
      <c r="N115" s="2"/>
    </row>
    <row r="116" spans="6:14" x14ac:dyDescent="0.3">
      <c r="F116" s="2"/>
      <c r="G116" s="2"/>
      <c r="H116" s="2"/>
      <c r="I116" s="2"/>
      <c r="J116" s="2"/>
      <c r="K116" s="2"/>
      <c r="L116" s="2"/>
      <c r="M116" s="2"/>
      <c r="N116" s="2"/>
    </row>
    <row r="117" spans="6:14" x14ac:dyDescent="0.3">
      <c r="F117" s="2"/>
      <c r="G117" s="2"/>
      <c r="H117" s="2"/>
      <c r="I117" s="2"/>
      <c r="J117" s="2"/>
      <c r="K117" s="2"/>
      <c r="L117" s="2"/>
      <c r="M117" s="2"/>
      <c r="N117" s="2"/>
    </row>
    <row r="118" spans="6:14" x14ac:dyDescent="0.3">
      <c r="F118" s="2"/>
      <c r="G118" s="2"/>
      <c r="H118" s="2"/>
      <c r="I118" s="2"/>
      <c r="J118" s="2"/>
      <c r="K118" s="2"/>
      <c r="L118" s="2"/>
      <c r="M118" s="2"/>
      <c r="N118" s="2"/>
    </row>
    <row r="119" spans="6:14" x14ac:dyDescent="0.3">
      <c r="F119" s="2"/>
      <c r="G119" s="2"/>
      <c r="H119" s="2"/>
      <c r="I119" s="2"/>
      <c r="J119" s="2"/>
      <c r="K119" s="2"/>
      <c r="L119" s="2"/>
      <c r="M119" s="2"/>
      <c r="N119" s="2"/>
    </row>
    <row r="120" spans="6:14" x14ac:dyDescent="0.3">
      <c r="F120" s="2"/>
      <c r="G120" s="2"/>
      <c r="H120" s="2"/>
      <c r="I120" s="2"/>
      <c r="J120" s="2"/>
      <c r="K120" s="2"/>
      <c r="L120" s="2"/>
      <c r="M120" s="2"/>
      <c r="N120" s="2"/>
    </row>
    <row r="121" spans="6:14" x14ac:dyDescent="0.3">
      <c r="F121" s="2"/>
      <c r="G121" s="2"/>
      <c r="H121" s="2"/>
      <c r="I121" s="2"/>
      <c r="J121" s="2"/>
      <c r="K121" s="2"/>
      <c r="L121" s="2"/>
      <c r="M121" s="2"/>
      <c r="N121" s="2"/>
    </row>
    <row r="122" spans="6:14" x14ac:dyDescent="0.3">
      <c r="F122" s="2"/>
      <c r="G122" s="2"/>
      <c r="H122" s="2"/>
      <c r="I122" s="2"/>
      <c r="J122" s="2"/>
      <c r="K122" s="2"/>
      <c r="L122" s="2"/>
      <c r="M122" s="2"/>
      <c r="N122" s="2"/>
    </row>
    <row r="123" spans="6:14" x14ac:dyDescent="0.3">
      <c r="F123" s="2"/>
      <c r="G123" s="2"/>
      <c r="H123" s="2"/>
      <c r="I123" s="2"/>
      <c r="J123" s="2"/>
      <c r="K123" s="2"/>
      <c r="L123" s="2"/>
      <c r="M123" s="2"/>
      <c r="N123" s="2"/>
    </row>
    <row r="124" spans="6:14" x14ac:dyDescent="0.3">
      <c r="F124" s="2"/>
      <c r="G124" s="2"/>
      <c r="H124" s="2"/>
      <c r="I124" s="2"/>
      <c r="J124" s="2"/>
      <c r="K124" s="2"/>
      <c r="L124" s="2"/>
      <c r="M124" s="2"/>
      <c r="N124" s="2"/>
    </row>
    <row r="125" spans="6:14" x14ac:dyDescent="0.3">
      <c r="F125" s="2"/>
      <c r="G125" s="2"/>
      <c r="H125" s="2"/>
      <c r="I125" s="2"/>
      <c r="J125" s="2"/>
      <c r="K125" s="2"/>
      <c r="L125" s="2"/>
      <c r="M125" s="2"/>
      <c r="N125" s="2"/>
    </row>
    <row r="126" spans="6:14" x14ac:dyDescent="0.3">
      <c r="F126" s="2"/>
      <c r="G126" s="2"/>
      <c r="H126" s="2"/>
      <c r="I126" s="2"/>
      <c r="J126" s="2"/>
      <c r="K126" s="2"/>
      <c r="L126" s="2"/>
      <c r="M126" s="2"/>
      <c r="N126" s="2"/>
    </row>
    <row r="127" spans="6:14" x14ac:dyDescent="0.3">
      <c r="F127" s="2"/>
      <c r="G127" s="2"/>
      <c r="H127" s="2"/>
      <c r="I127" s="2"/>
      <c r="J127" s="2"/>
      <c r="K127" s="2"/>
      <c r="L127" s="2"/>
      <c r="M127" s="2"/>
      <c r="N127" s="2"/>
    </row>
    <row r="128" spans="6:14" x14ac:dyDescent="0.3">
      <c r="F128" s="2"/>
      <c r="G128" s="2"/>
      <c r="H128" s="2"/>
      <c r="I128" s="2"/>
      <c r="J128" s="2"/>
      <c r="K128" s="2"/>
      <c r="L128" s="2"/>
      <c r="M128" s="2"/>
      <c r="N128" s="2"/>
    </row>
    <row r="129" spans="6:14" x14ac:dyDescent="0.3">
      <c r="F129" s="2"/>
      <c r="G129" s="2"/>
      <c r="H129" s="2"/>
      <c r="I129" s="2"/>
      <c r="J129" s="2"/>
      <c r="K129" s="2"/>
      <c r="L129" s="2"/>
      <c r="M129" s="2"/>
      <c r="N129" s="2"/>
    </row>
    <row r="130" spans="6:14" x14ac:dyDescent="0.3">
      <c r="F130" s="2"/>
      <c r="G130" s="2"/>
      <c r="H130" s="2"/>
      <c r="I130" s="2"/>
      <c r="J130" s="2"/>
      <c r="K130" s="2"/>
      <c r="L130" s="2"/>
      <c r="M130" s="2"/>
      <c r="N130" s="2"/>
    </row>
    <row r="131" spans="6:14" x14ac:dyDescent="0.3">
      <c r="F131" s="2"/>
      <c r="G131" s="2"/>
      <c r="H131" s="2"/>
      <c r="I131" s="2"/>
      <c r="J131" s="2"/>
      <c r="K131" s="2"/>
      <c r="L131" s="2"/>
      <c r="M131" s="2"/>
      <c r="N131" s="2"/>
    </row>
    <row r="132" spans="6:14" x14ac:dyDescent="0.3">
      <c r="F132" s="2"/>
      <c r="G132" s="2"/>
      <c r="H132" s="2"/>
      <c r="I132" s="2"/>
      <c r="J132" s="2"/>
      <c r="K132" s="2"/>
      <c r="L132" s="2"/>
      <c r="M132" s="2"/>
      <c r="N132" s="2"/>
    </row>
    <row r="133" spans="6:14" x14ac:dyDescent="0.3">
      <c r="F133" s="2"/>
      <c r="G133" s="2"/>
      <c r="H133" s="2"/>
      <c r="I133" s="2"/>
      <c r="J133" s="2"/>
      <c r="K133" s="2"/>
      <c r="L133" s="2"/>
      <c r="M133" s="2"/>
      <c r="N133" s="2"/>
    </row>
    <row r="134" spans="6:14" x14ac:dyDescent="0.3">
      <c r="F134" s="2"/>
      <c r="G134" s="2"/>
      <c r="H134" s="2"/>
      <c r="I134" s="2"/>
      <c r="J134" s="2"/>
      <c r="K134" s="2"/>
      <c r="L134" s="2"/>
      <c r="M134" s="2"/>
      <c r="N134" s="2"/>
    </row>
    <row r="135" spans="6:14" x14ac:dyDescent="0.3">
      <c r="F135" s="2"/>
      <c r="G135" s="2"/>
      <c r="H135" s="2"/>
      <c r="I135" s="2"/>
      <c r="J135" s="2"/>
      <c r="K135" s="2"/>
      <c r="L135" s="2"/>
      <c r="M135" s="2"/>
      <c r="N135" s="2"/>
    </row>
    <row r="136" spans="6:14" x14ac:dyDescent="0.3">
      <c r="F136" s="2"/>
      <c r="G136" s="2"/>
      <c r="H136" s="2"/>
      <c r="I136" s="2"/>
      <c r="J136" s="2"/>
      <c r="K136" s="2"/>
      <c r="L136" s="2"/>
      <c r="M136" s="2"/>
      <c r="N136" s="2"/>
    </row>
    <row r="137" spans="6:14" x14ac:dyDescent="0.3">
      <c r="F137" s="2"/>
      <c r="G137" s="2"/>
      <c r="H137" s="2"/>
      <c r="I137" s="2"/>
      <c r="J137" s="2"/>
      <c r="K137" s="2"/>
      <c r="L137" s="2"/>
      <c r="M137" s="2"/>
      <c r="N137" s="2"/>
    </row>
    <row r="138" spans="6:14" x14ac:dyDescent="0.3">
      <c r="F138" s="2"/>
      <c r="G138" s="2"/>
      <c r="H138" s="2"/>
      <c r="I138" s="2"/>
      <c r="J138" s="2"/>
      <c r="K138" s="2"/>
      <c r="L138" s="2"/>
      <c r="M138" s="2"/>
      <c r="N138" s="2"/>
    </row>
    <row r="139" spans="6:14" x14ac:dyDescent="0.3">
      <c r="F139" s="2"/>
      <c r="G139" s="2"/>
      <c r="H139" s="2"/>
      <c r="I139" s="2"/>
      <c r="J139" s="2"/>
      <c r="K139" s="2"/>
      <c r="L139" s="2"/>
      <c r="M139" s="2"/>
      <c r="N139" s="2"/>
    </row>
    <row r="140" spans="6:14" x14ac:dyDescent="0.3">
      <c r="F140" s="2"/>
      <c r="G140" s="2"/>
      <c r="H140" s="2"/>
      <c r="I140" s="2"/>
      <c r="J140" s="2"/>
      <c r="K140" s="2"/>
      <c r="L140" s="2"/>
      <c r="M140" s="2"/>
      <c r="N140" s="2"/>
    </row>
    <row r="141" spans="6:14" x14ac:dyDescent="0.3">
      <c r="F141" s="2"/>
      <c r="G141" s="2"/>
      <c r="H141" s="2"/>
      <c r="I141" s="2"/>
      <c r="J141" s="2"/>
      <c r="K141" s="2"/>
      <c r="L141" s="2"/>
      <c r="M141" s="2"/>
      <c r="N141" s="2"/>
    </row>
    <row r="142" spans="6:14" x14ac:dyDescent="0.3">
      <c r="F142" s="2"/>
      <c r="G142" s="2"/>
      <c r="H142" s="2"/>
      <c r="I142" s="2"/>
      <c r="J142" s="2"/>
      <c r="K142" s="2"/>
      <c r="L142" s="2"/>
      <c r="M142" s="2"/>
      <c r="N142" s="2"/>
    </row>
    <row r="143" spans="6:14" x14ac:dyDescent="0.3">
      <c r="F143" s="2"/>
      <c r="G143" s="2"/>
      <c r="H143" s="2"/>
      <c r="I143" s="2"/>
      <c r="J143" s="2"/>
      <c r="K143" s="2"/>
      <c r="L143" s="2"/>
      <c r="M143" s="2"/>
      <c r="N143" s="2"/>
    </row>
    <row r="144" spans="6:14" x14ac:dyDescent="0.3">
      <c r="F144" s="2"/>
      <c r="G144" s="2"/>
      <c r="H144" s="2"/>
      <c r="I144" s="2"/>
      <c r="J144" s="2"/>
      <c r="K144" s="2"/>
      <c r="L144" s="2"/>
      <c r="M144" s="2"/>
      <c r="N144" s="2"/>
    </row>
    <row r="145" spans="6:14" x14ac:dyDescent="0.3">
      <c r="F145" s="2"/>
      <c r="G145" s="2"/>
      <c r="H145" s="2"/>
      <c r="I145" s="2"/>
      <c r="J145" s="2"/>
      <c r="K145" s="2"/>
      <c r="L145" s="2"/>
      <c r="M145" s="2"/>
      <c r="N145" s="2"/>
    </row>
    <row r="146" spans="6:14" x14ac:dyDescent="0.3">
      <c r="F146" s="2"/>
      <c r="G146" s="2"/>
      <c r="H146" s="2"/>
      <c r="I146" s="2"/>
      <c r="J146" s="2"/>
      <c r="K146" s="2"/>
      <c r="L146" s="2"/>
      <c r="M146" s="2"/>
      <c r="N146" s="2"/>
    </row>
    <row r="147" spans="6:14" x14ac:dyDescent="0.3">
      <c r="F147" s="2"/>
      <c r="G147" s="2"/>
      <c r="H147" s="2"/>
      <c r="I147" s="2"/>
      <c r="J147" s="2"/>
      <c r="K147" s="2"/>
      <c r="L147" s="2"/>
      <c r="M147" s="2"/>
      <c r="N147" s="2"/>
    </row>
    <row r="148" spans="6:14" x14ac:dyDescent="0.3">
      <c r="F148" s="2"/>
      <c r="G148" s="2"/>
      <c r="H148" s="2"/>
      <c r="I148" s="2"/>
      <c r="J148" s="2"/>
      <c r="K148" s="2"/>
      <c r="L148" s="2"/>
      <c r="M148" s="2"/>
      <c r="N148" s="2"/>
    </row>
    <row r="149" spans="6:14" x14ac:dyDescent="0.3">
      <c r="F149" s="2"/>
      <c r="G149" s="2"/>
      <c r="H149" s="2"/>
      <c r="I149" s="2"/>
      <c r="J149" s="2"/>
      <c r="K149" s="2"/>
      <c r="L149" s="2"/>
      <c r="M149" s="2"/>
      <c r="N149" s="2"/>
    </row>
    <row r="150" spans="6:14" x14ac:dyDescent="0.3">
      <c r="F150" s="2"/>
      <c r="G150" s="2"/>
      <c r="H150" s="2"/>
      <c r="I150" s="2"/>
      <c r="J150" s="2"/>
      <c r="K150" s="2"/>
      <c r="L150" s="2"/>
      <c r="M150" s="2"/>
      <c r="N150" s="2"/>
    </row>
    <row r="151" spans="6:14" x14ac:dyDescent="0.3">
      <c r="F151" s="2"/>
      <c r="G151" s="2"/>
      <c r="H151" s="2"/>
      <c r="I151" s="2"/>
      <c r="J151" s="2"/>
      <c r="K151" s="2"/>
      <c r="L151" s="2"/>
      <c r="M151" s="2"/>
      <c r="N151" s="2"/>
    </row>
    <row r="152" spans="6:14" x14ac:dyDescent="0.3">
      <c r="F152" s="2"/>
      <c r="G152" s="2"/>
      <c r="H152" s="2"/>
      <c r="I152" s="2"/>
      <c r="J152" s="2"/>
      <c r="K152" s="2"/>
      <c r="L152" s="2"/>
      <c r="M152" s="2"/>
      <c r="N152" s="2"/>
    </row>
    <row r="153" spans="6:14" x14ac:dyDescent="0.3">
      <c r="F153" s="2"/>
      <c r="G153" s="2"/>
      <c r="H153" s="2"/>
      <c r="I153" s="2"/>
      <c r="J153" s="2"/>
      <c r="K153" s="2"/>
      <c r="L153" s="2"/>
      <c r="M153" s="2"/>
      <c r="N153" s="2"/>
    </row>
    <row r="154" spans="6:14" x14ac:dyDescent="0.3">
      <c r="F154" s="2"/>
      <c r="G154" s="2"/>
      <c r="H154" s="2"/>
      <c r="I154" s="2"/>
      <c r="J154" s="2"/>
      <c r="K154" s="2"/>
      <c r="L154" s="2"/>
      <c r="M154" s="2"/>
      <c r="N154" s="2"/>
    </row>
    <row r="155" spans="6:14" x14ac:dyDescent="0.3">
      <c r="F155" s="2"/>
      <c r="G155" s="2"/>
      <c r="H155" s="2"/>
      <c r="I155" s="2"/>
      <c r="J155" s="2"/>
      <c r="K155" s="2"/>
      <c r="L155" s="2"/>
      <c r="M155" s="2"/>
      <c r="N155" s="2"/>
    </row>
    <row r="156" spans="6:14" x14ac:dyDescent="0.3">
      <c r="F156" s="2"/>
      <c r="G156" s="2"/>
      <c r="H156" s="2"/>
      <c r="I156" s="2"/>
      <c r="J156" s="2"/>
      <c r="K156" s="2"/>
      <c r="L156" s="2"/>
      <c r="M156" s="2"/>
      <c r="N156" s="2"/>
    </row>
    <row r="157" spans="6:14" x14ac:dyDescent="0.3">
      <c r="F157" s="2"/>
      <c r="G157" s="2"/>
      <c r="H157" s="2"/>
      <c r="I157" s="2"/>
      <c r="J157" s="2"/>
      <c r="K157" s="2"/>
      <c r="L157" s="2"/>
      <c r="M157" s="2"/>
      <c r="N157" s="2"/>
    </row>
    <row r="158" spans="6:14" x14ac:dyDescent="0.3">
      <c r="F158" s="2"/>
      <c r="G158" s="2"/>
      <c r="H158" s="2"/>
      <c r="I158" s="2"/>
      <c r="J158" s="2"/>
      <c r="K158" s="2"/>
      <c r="L158" s="2"/>
      <c r="M158" s="2"/>
      <c r="N158" s="2"/>
    </row>
    <row r="159" spans="6:14" x14ac:dyDescent="0.3">
      <c r="F159" s="2"/>
      <c r="G159" s="2"/>
      <c r="H159" s="2"/>
      <c r="I159" s="2"/>
      <c r="J159" s="2"/>
      <c r="K159" s="2"/>
      <c r="L159" s="2"/>
      <c r="M159" s="2"/>
      <c r="N159" s="2"/>
    </row>
    <row r="160" spans="6:14" x14ac:dyDescent="0.3">
      <c r="F160" s="2"/>
      <c r="G160" s="2"/>
      <c r="H160" s="2"/>
      <c r="I160" s="2"/>
      <c r="J160" s="2"/>
      <c r="K160" s="2"/>
      <c r="L160" s="2"/>
      <c r="M160" s="2"/>
      <c r="N160" s="2"/>
    </row>
    <row r="161" spans="6:14" x14ac:dyDescent="0.3">
      <c r="F161" s="2"/>
      <c r="G161" s="2"/>
      <c r="H161" s="2"/>
      <c r="I161" s="2"/>
      <c r="J161" s="2"/>
      <c r="K161" s="2"/>
      <c r="L161" s="2"/>
      <c r="M161" s="2"/>
      <c r="N161" s="2"/>
    </row>
  </sheetData>
  <sortState xmlns:xlrd2="http://schemas.microsoft.com/office/spreadsheetml/2017/richdata2" ref="AB8:AB18">
    <sortCondition ref="AB8:AB18"/>
  </sortState>
  <mergeCells count="17">
    <mergeCell ref="A22:D22"/>
    <mergeCell ref="F21:G21"/>
    <mergeCell ref="A7:B7"/>
    <mergeCell ref="A2:D2"/>
    <mergeCell ref="F4:G4"/>
    <mergeCell ref="G6:H6"/>
    <mergeCell ref="AB6:AC6"/>
    <mergeCell ref="M6:N6"/>
    <mergeCell ref="A1:L1"/>
    <mergeCell ref="A3:D3"/>
    <mergeCell ref="A4:D5"/>
    <mergeCell ref="J6:K6"/>
    <mergeCell ref="F54:H54"/>
    <mergeCell ref="P6:Q6"/>
    <mergeCell ref="V6:W6"/>
    <mergeCell ref="S6:T6"/>
    <mergeCell ref="Y6:Z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EC57-BDE7-430A-91DE-49C8C452493D}">
  <dimension ref="A1:AD66"/>
  <sheetViews>
    <sheetView tabSelected="1" zoomScale="116" workbookViewId="0">
      <selection activeCell="I4" sqref="I4"/>
    </sheetView>
  </sheetViews>
  <sheetFormatPr defaultRowHeight="15.6" x14ac:dyDescent="0.3"/>
  <cols>
    <col min="1" max="1" width="17.77734375" style="1" customWidth="1"/>
    <col min="2" max="5" width="8.88671875" style="1"/>
    <col min="6" max="6" width="6.21875" style="1" customWidth="1"/>
    <col min="7" max="7" width="29.21875" style="1" customWidth="1"/>
    <col min="8" max="8" width="22.109375" style="1" customWidth="1"/>
    <col min="9" max="9" width="19.109375" style="1" customWidth="1"/>
    <col min="10" max="10" width="8.88671875" style="1"/>
    <col min="11" max="11" width="6.6640625" style="1" customWidth="1"/>
    <col min="12" max="12" width="18.109375" style="1" customWidth="1"/>
    <col min="13" max="13" width="16.88671875" style="1" customWidth="1"/>
    <col min="14" max="14" width="17.77734375" style="1" customWidth="1"/>
    <col min="15" max="15" width="14.33203125" style="1" customWidth="1"/>
    <col min="16" max="16" width="17" style="1" customWidth="1"/>
    <col min="17" max="17" width="8.44140625" style="1" customWidth="1"/>
    <col min="18" max="18" width="8" style="1" customWidth="1"/>
    <col min="19" max="19" width="16.6640625" style="1" customWidth="1"/>
    <col min="20" max="20" width="19.6640625" style="1" customWidth="1"/>
    <col min="21" max="21" width="22.88671875" style="1" customWidth="1"/>
    <col min="22" max="22" width="20.6640625" style="1" customWidth="1"/>
    <col min="23" max="23" width="21.5546875" style="1" customWidth="1"/>
    <col min="24" max="24" width="22" style="1" customWidth="1"/>
    <col min="25" max="25" width="8.88671875" style="1"/>
    <col min="26" max="26" width="6.44140625" style="1" customWidth="1"/>
    <col min="27" max="28" width="17.44140625" style="1" customWidth="1"/>
    <col min="29" max="29" width="14.109375" style="1" customWidth="1"/>
    <col min="30" max="30" width="12" style="1" customWidth="1"/>
    <col min="31" max="16384" width="8.88671875" style="1"/>
  </cols>
  <sheetData>
    <row r="1" spans="1:30" x14ac:dyDescent="0.3">
      <c r="A1" s="54" t="s">
        <v>35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30" x14ac:dyDescent="0.3">
      <c r="A3" s="44" t="s">
        <v>3</v>
      </c>
      <c r="B3" s="44"/>
    </row>
    <row r="4" spans="1:30" x14ac:dyDescent="0.3">
      <c r="A4" s="44">
        <v>22081010209</v>
      </c>
      <c r="B4" s="44"/>
      <c r="F4" s="46" t="s">
        <v>44</v>
      </c>
      <c r="G4" s="46"/>
      <c r="O4" s="45" t="s">
        <v>43</v>
      </c>
      <c r="P4" s="45"/>
      <c r="Z4" s="47" t="s">
        <v>51</v>
      </c>
      <c r="AA4" s="47"/>
      <c r="AB4" s="47"/>
    </row>
    <row r="6" spans="1:30" x14ac:dyDescent="0.3">
      <c r="F6" s="1" t="s">
        <v>39</v>
      </c>
    </row>
    <row r="7" spans="1:30" x14ac:dyDescent="0.3">
      <c r="F7" s="25" t="s">
        <v>36</v>
      </c>
      <c r="G7" s="25" t="s">
        <v>4</v>
      </c>
      <c r="H7" s="25" t="s">
        <v>37</v>
      </c>
      <c r="I7" s="25" t="s">
        <v>38</v>
      </c>
      <c r="K7" s="28"/>
      <c r="L7" s="27" t="s">
        <v>41</v>
      </c>
      <c r="M7" s="28"/>
      <c r="O7" s="29" t="s">
        <v>4</v>
      </c>
      <c r="P7" s="29" t="s">
        <v>5</v>
      </c>
      <c r="Q7" s="30"/>
      <c r="R7" s="29" t="s">
        <v>23</v>
      </c>
      <c r="S7" s="29" t="s">
        <v>45</v>
      </c>
      <c r="T7" s="29" t="s">
        <v>4</v>
      </c>
      <c r="U7" s="29" t="s">
        <v>46</v>
      </c>
      <c r="V7" s="29" t="s">
        <v>47</v>
      </c>
      <c r="W7" s="29" t="s">
        <v>48</v>
      </c>
      <c r="X7" s="29" t="s">
        <v>49</v>
      </c>
      <c r="Z7" s="49" t="s">
        <v>53</v>
      </c>
      <c r="AA7" s="49"/>
      <c r="AB7" s="49"/>
      <c r="AC7" s="49"/>
      <c r="AD7" s="50" t="s">
        <v>52</v>
      </c>
    </row>
    <row r="8" spans="1:30" x14ac:dyDescent="0.3">
      <c r="F8" s="3">
        <v>1</v>
      </c>
      <c r="G8" s="3">
        <v>2</v>
      </c>
      <c r="H8" s="3">
        <f>LN(((G8)^2)+9)</f>
        <v>2.5649493574615367</v>
      </c>
      <c r="I8" s="3"/>
      <c r="K8" s="28"/>
      <c r="L8" s="27" t="s">
        <v>42</v>
      </c>
      <c r="M8" s="28"/>
      <c r="O8" s="3">
        <v>2</v>
      </c>
      <c r="P8" s="3">
        <f>O8^2-EXP(O8)+9</f>
        <v>5.6109439010693496</v>
      </c>
      <c r="Q8" s="30"/>
      <c r="R8" s="3">
        <v>1</v>
      </c>
      <c r="S8" s="3"/>
      <c r="T8" s="3">
        <v>2</v>
      </c>
      <c r="U8" s="3">
        <f>T8^2-EXP(T8)+9</f>
        <v>5.6109439010693496</v>
      </c>
      <c r="V8" s="3">
        <f>2*T8-EXP(T8)</f>
        <v>-3.3890560989306504</v>
      </c>
      <c r="W8" s="3">
        <f>T8-(U8/V8)</f>
        <v>3.6556066755105565</v>
      </c>
      <c r="X8" s="3">
        <f>W8^2-EXP(W8)+9</f>
        <v>-16.327526704568399</v>
      </c>
      <c r="Z8" s="48">
        <v>3</v>
      </c>
      <c r="AA8" s="48"/>
      <c r="AB8" s="48"/>
      <c r="AC8" s="48"/>
      <c r="AD8" s="3">
        <f>ABS((AB10*AD10)/(AC10^2))</f>
        <v>0.4222644418057182</v>
      </c>
    </row>
    <row r="9" spans="1:30" x14ac:dyDescent="0.3">
      <c r="F9" s="3">
        <v>2</v>
      </c>
      <c r="G9" s="3">
        <f>LN((F9)^2+9)</f>
        <v>2.5649493574615367</v>
      </c>
      <c r="H9" s="3">
        <f t="shared" ref="H9:H27" si="0">LN(((G9)^2)+9)</f>
        <v>2.7459216201586694</v>
      </c>
      <c r="I9" s="3">
        <f t="shared" ref="I9:I27" si="1">((H9-H8)/H9)*100</f>
        <v>6.5905836994238518</v>
      </c>
      <c r="O9" s="3">
        <v>2.1</v>
      </c>
      <c r="P9" s="3">
        <f t="shared" ref="P9:P18" si="2">O9^2-EXP(O9)+9</f>
        <v>5.2438300874323485</v>
      </c>
      <c r="Q9" s="30"/>
      <c r="R9" s="3">
        <v>2</v>
      </c>
      <c r="S9" s="3">
        <f>T8</f>
        <v>2</v>
      </c>
      <c r="T9" s="3">
        <f>W8</f>
        <v>3.6556066755105565</v>
      </c>
      <c r="U9" s="3">
        <f>T9^2-EXP(T9)+9</f>
        <v>-16.327526704568399</v>
      </c>
      <c r="V9" s="3">
        <f>2*T9-EXP(T9)</f>
        <v>-31.379773519584628</v>
      </c>
      <c r="W9" s="3">
        <f>T9-(U9/V9)</f>
        <v>3.1352865816010791</v>
      </c>
      <c r="X9" s="3">
        <f>W9^2-EXP(W9)+9</f>
        <v>-4.1652029574404494</v>
      </c>
      <c r="Z9" s="50" t="s">
        <v>23</v>
      </c>
      <c r="AA9" s="50" t="s">
        <v>54</v>
      </c>
      <c r="AB9" s="50" t="s">
        <v>46</v>
      </c>
      <c r="AC9" s="50" t="s">
        <v>47</v>
      </c>
      <c r="AD9" s="50" t="s">
        <v>55</v>
      </c>
    </row>
    <row r="10" spans="1:30" x14ac:dyDescent="0.3">
      <c r="F10" s="3">
        <v>3</v>
      </c>
      <c r="G10" s="3">
        <v>2.7459216201586694</v>
      </c>
      <c r="H10" s="3">
        <f t="shared" si="0"/>
        <v>2.8057868615322801</v>
      </c>
      <c r="I10" s="3">
        <f t="shared" si="1"/>
        <v>2.1336346746209172</v>
      </c>
      <c r="O10" s="3">
        <v>2.2000000000000002</v>
      </c>
      <c r="P10" s="3">
        <f t="shared" si="2"/>
        <v>4.8149865005658787</v>
      </c>
      <c r="Q10" s="30"/>
      <c r="R10" s="3">
        <v>3</v>
      </c>
      <c r="S10" s="3">
        <f t="shared" ref="S10:S15" si="3">T9</f>
        <v>3.6556066755105565</v>
      </c>
      <c r="T10" s="3">
        <f t="shared" ref="T10:T15" si="4">W9</f>
        <v>3.1352865816010791</v>
      </c>
      <c r="U10" s="3">
        <f t="shared" ref="U10:U15" si="5">T10^2-EXP(T10)+9</f>
        <v>-4.1652029574404494</v>
      </c>
      <c r="V10" s="3">
        <f t="shared" ref="V10:V15" si="6">2*T10-EXP(T10)</f>
        <v>-16.724651743006071</v>
      </c>
      <c r="W10" s="3">
        <f t="shared" ref="W10:W15" si="7">T10-(U10/V10)</f>
        <v>2.8862408602644742</v>
      </c>
      <c r="X10" s="3">
        <f t="shared" ref="X10:X15" si="8">W10^2-EXP(W10)+9</f>
        <v>-0.59541090675194397</v>
      </c>
      <c r="Z10" s="3">
        <v>1</v>
      </c>
      <c r="AA10" s="3">
        <v>3</v>
      </c>
      <c r="AB10" s="19">
        <f>AA10^2-EXP(AA10)+9</f>
        <v>-2.0855369231876679</v>
      </c>
      <c r="AC10" s="3">
        <f>2*AA10-EXP(AA10)</f>
        <v>-14.085536923187668</v>
      </c>
      <c r="AD10" s="3">
        <f>2*EXP(3)</f>
        <v>40.171073846375336</v>
      </c>
    </row>
    <row r="11" spans="1:30" x14ac:dyDescent="0.3">
      <c r="F11" s="3">
        <v>4</v>
      </c>
      <c r="G11" s="3">
        <v>2.8057868615322801</v>
      </c>
      <c r="H11" s="3">
        <f t="shared" si="0"/>
        <v>2.8256815163516888</v>
      </c>
      <c r="I11" s="3">
        <f t="shared" si="1"/>
        <v>0.7040657166875367</v>
      </c>
      <c r="O11" s="3">
        <v>2.2999999999999998</v>
      </c>
      <c r="P11" s="3">
        <f t="shared" si="2"/>
        <v>4.3158175451852809</v>
      </c>
      <c r="Q11" s="30"/>
      <c r="R11" s="3">
        <v>4</v>
      </c>
      <c r="S11" s="3">
        <f t="shared" si="3"/>
        <v>3.1352865816010791</v>
      </c>
      <c r="T11" s="3">
        <f t="shared" si="4"/>
        <v>2.8862408602644742</v>
      </c>
      <c r="U11" s="3">
        <f t="shared" si="5"/>
        <v>-0.59541090675194397</v>
      </c>
      <c r="V11" s="3">
        <f t="shared" si="6"/>
        <v>-12.153315489683209</v>
      </c>
      <c r="W11" s="3">
        <f t="shared" si="7"/>
        <v>2.8372492161935718</v>
      </c>
      <c r="X11" s="3">
        <f t="shared" si="8"/>
        <v>-1.8765348231140067E-2</v>
      </c>
      <c r="Z11" s="3">
        <v>2</v>
      </c>
      <c r="AA11" s="3">
        <f>AA10-(AB10/AC10)</f>
        <v>2.8519377049976384</v>
      </c>
      <c r="AB11" s="19">
        <f>AA11^2-EXP(AA11)+9</f>
        <v>-0.18776426484695996</v>
      </c>
      <c r="AC11" s="3">
        <f>2*AA11-EXP(AA11)</f>
        <v>-11.617437528038881</v>
      </c>
      <c r="AD11" s="3">
        <f t="shared" ref="AD11:AD14" si="9">2*EXP(3)</f>
        <v>40.171073846375336</v>
      </c>
    </row>
    <row r="12" spans="1:30" x14ac:dyDescent="0.3">
      <c r="F12" s="3">
        <v>5</v>
      </c>
      <c r="G12" s="3">
        <v>2.8256815163516888</v>
      </c>
      <c r="H12" s="3">
        <f t="shared" si="0"/>
        <v>2.8322997522613256</v>
      </c>
      <c r="I12" s="3">
        <f t="shared" si="1"/>
        <v>0.23367003807957426</v>
      </c>
      <c r="O12" s="3">
        <v>2.4</v>
      </c>
      <c r="P12" s="3">
        <f>O12^2-EXP(O12)+9</f>
        <v>3.7368236193583986</v>
      </c>
      <c r="Q12" s="30"/>
      <c r="R12" s="3">
        <v>5</v>
      </c>
      <c r="S12" s="3">
        <f t="shared" si="3"/>
        <v>2.8862408602644742</v>
      </c>
      <c r="T12" s="3">
        <f t="shared" si="4"/>
        <v>2.8372492161935718</v>
      </c>
      <c r="U12" s="3">
        <f t="shared" si="5"/>
        <v>-1.8765348231140067E-2</v>
      </c>
      <c r="V12" s="3">
        <f t="shared" si="6"/>
        <v>-11.394250030635035</v>
      </c>
      <c r="W12" s="3">
        <f t="shared" si="7"/>
        <v>2.835602302339594</v>
      </c>
      <c r="X12" s="19">
        <f t="shared" si="8"/>
        <v>-2.0422971060085615E-5</v>
      </c>
      <c r="Z12" s="3">
        <v>3</v>
      </c>
      <c r="AA12" s="3">
        <f t="shared" ref="AA12:AA16" si="10">AA11-(AB11/AC11)</f>
        <v>2.8357754261479533</v>
      </c>
      <c r="AB12" s="19">
        <f t="shared" ref="AB12:AB14" si="11">AA12^2-EXP(AA12)+9</f>
        <v>-1.9889719464689648E-3</v>
      </c>
      <c r="AC12" s="3">
        <f t="shared" ref="AC12:AC14" si="12">2*AA12-EXP(AA12)</f>
        <v>-11.372060387195168</v>
      </c>
      <c r="AD12" s="3">
        <f t="shared" si="9"/>
        <v>40.171073846375336</v>
      </c>
    </row>
    <row r="13" spans="1:30" x14ac:dyDescent="0.3">
      <c r="F13" s="3">
        <v>6</v>
      </c>
      <c r="G13" s="3">
        <v>2.8322997522613256</v>
      </c>
      <c r="H13" s="3">
        <f t="shared" si="0"/>
        <v>2.8345020360805204</v>
      </c>
      <c r="I13" s="3">
        <f t="shared" si="1"/>
        <v>7.7695616061017686E-2</v>
      </c>
      <c r="O13" s="3">
        <v>2.5</v>
      </c>
      <c r="P13" s="3">
        <f t="shared" si="2"/>
        <v>3.0675060392965268</v>
      </c>
      <c r="Q13" s="30"/>
      <c r="R13" s="3">
        <v>6</v>
      </c>
      <c r="S13" s="3">
        <f t="shared" si="3"/>
        <v>2.8372492161935718</v>
      </c>
      <c r="T13" s="3">
        <f t="shared" si="4"/>
        <v>2.835602302339594</v>
      </c>
      <c r="U13" s="19">
        <f t="shared" si="5"/>
        <v>-2.0422971060085615E-5</v>
      </c>
      <c r="V13" s="3">
        <f t="shared" si="6"/>
        <v>-11.369456235325478</v>
      </c>
      <c r="W13" s="3">
        <f t="shared" si="7"/>
        <v>2.835600506038114</v>
      </c>
      <c r="X13" s="19">
        <f t="shared" si="8"/>
        <v>-2.4261481712528621E-11</v>
      </c>
      <c r="Z13" s="3">
        <v>4</v>
      </c>
      <c r="AA13" s="3">
        <f t="shared" si="10"/>
        <v>2.8356005262724033</v>
      </c>
      <c r="AB13" s="19">
        <f t="shared" si="11"/>
        <v>-2.3007658711549084E-7</v>
      </c>
      <c r="AC13" s="3">
        <f t="shared" si="12"/>
        <v>-11.369429522128112</v>
      </c>
      <c r="AD13" s="3">
        <f t="shared" si="9"/>
        <v>40.171073846375336</v>
      </c>
    </row>
    <row r="14" spans="1:30" x14ac:dyDescent="0.3">
      <c r="F14" s="3">
        <v>7</v>
      </c>
      <c r="G14" s="3">
        <v>2.8345020360805204</v>
      </c>
      <c r="H14" s="3">
        <f t="shared" si="0"/>
        <v>2.8352349341209093</v>
      </c>
      <c r="I14" s="3">
        <f t="shared" si="1"/>
        <v>2.5849640591288005E-2</v>
      </c>
      <c r="O14" s="3">
        <v>2.6</v>
      </c>
      <c r="P14" s="3">
        <f t="shared" si="2"/>
        <v>2.2962619649983091</v>
      </c>
      <c r="Q14" s="30"/>
      <c r="R14" s="34">
        <v>7</v>
      </c>
      <c r="S14" s="34">
        <f t="shared" si="3"/>
        <v>2.835602302339594</v>
      </c>
      <c r="T14" s="34">
        <f t="shared" si="4"/>
        <v>2.835600506038114</v>
      </c>
      <c r="U14" s="35">
        <f t="shared" si="5"/>
        <v>-2.4261481712528621E-11</v>
      </c>
      <c r="V14" s="34">
        <f t="shared" si="6"/>
        <v>-11.369429217791641</v>
      </c>
      <c r="W14" s="34">
        <f t="shared" si="7"/>
        <v>2.8356005060359801</v>
      </c>
      <c r="X14" s="34">
        <f t="shared" si="8"/>
        <v>0</v>
      </c>
      <c r="Z14" s="52">
        <v>5</v>
      </c>
      <c r="AA14" s="52">
        <f t="shared" si="10"/>
        <v>2.8356005060359801</v>
      </c>
      <c r="AB14" s="53">
        <f t="shared" si="11"/>
        <v>0</v>
      </c>
      <c r="AC14" s="52">
        <f t="shared" si="12"/>
        <v>-11.369429217759546</v>
      </c>
      <c r="AD14" s="52">
        <f t="shared" si="9"/>
        <v>40.171073846375336</v>
      </c>
    </row>
    <row r="15" spans="1:30" x14ac:dyDescent="0.3">
      <c r="F15" s="3">
        <v>8</v>
      </c>
      <c r="G15" s="3">
        <v>2.8352349341209093</v>
      </c>
      <c r="H15" s="3">
        <f t="shared" si="0"/>
        <v>2.8354788424439188</v>
      </c>
      <c r="I15" s="3">
        <f t="shared" si="1"/>
        <v>8.6020152701700697E-3</v>
      </c>
      <c r="O15" s="3">
        <v>2.7</v>
      </c>
      <c r="P15" s="3">
        <f t="shared" si="2"/>
        <v>1.410268275127164</v>
      </c>
      <c r="Q15" s="30"/>
      <c r="R15" s="3">
        <v>8</v>
      </c>
      <c r="S15" s="3">
        <f t="shared" si="3"/>
        <v>2.835600506038114</v>
      </c>
      <c r="T15" s="3">
        <f t="shared" si="4"/>
        <v>2.8356005060359801</v>
      </c>
      <c r="U15" s="3">
        <f t="shared" si="5"/>
        <v>0</v>
      </c>
      <c r="V15" s="3">
        <f t="shared" si="6"/>
        <v>-11.369429217759546</v>
      </c>
      <c r="W15" s="3">
        <f t="shared" si="7"/>
        <v>2.8356005060359801</v>
      </c>
      <c r="X15" s="3">
        <f t="shared" si="8"/>
        <v>0</v>
      </c>
    </row>
    <row r="16" spans="1:30" x14ac:dyDescent="0.3">
      <c r="F16" s="3">
        <v>9</v>
      </c>
      <c r="G16" s="3">
        <v>2.8354788424439188</v>
      </c>
      <c r="H16" s="3">
        <f t="shared" si="0"/>
        <v>2.8355600158754894</v>
      </c>
      <c r="I16" s="3">
        <f t="shared" si="1"/>
        <v>2.8626948862373294E-3</v>
      </c>
      <c r="O16" s="34">
        <v>2.8</v>
      </c>
      <c r="P16" s="34">
        <f t="shared" si="2"/>
        <v>0.39535322890295177</v>
      </c>
      <c r="Q16" s="30"/>
      <c r="S16" s="2"/>
      <c r="T16" s="2"/>
      <c r="U16" s="2"/>
      <c r="V16" s="2"/>
      <c r="W16" s="2"/>
      <c r="X16" s="2"/>
      <c r="Z16" s="51" t="s">
        <v>4</v>
      </c>
      <c r="AA16" s="51">
        <v>2.8356005060359801</v>
      </c>
    </row>
    <row r="17" spans="6:27" x14ac:dyDescent="0.3">
      <c r="F17" s="3">
        <v>10</v>
      </c>
      <c r="G17" s="3">
        <v>2.8355600158754894</v>
      </c>
      <c r="H17" s="3">
        <f t="shared" si="0"/>
        <v>2.8355870307276287</v>
      </c>
      <c r="I17" s="3">
        <f t="shared" si="1"/>
        <v>9.5270756448491976E-4</v>
      </c>
      <c r="O17" s="34">
        <v>2.9</v>
      </c>
      <c r="P17" s="34">
        <f t="shared" si="2"/>
        <v>-0.76414536944306022</v>
      </c>
      <c r="Q17" s="30"/>
      <c r="R17" s="36" t="s">
        <v>4</v>
      </c>
      <c r="S17" s="37">
        <v>2.83560050603811</v>
      </c>
      <c r="T17" s="2"/>
      <c r="U17" s="2"/>
      <c r="V17" s="2"/>
      <c r="W17" s="2"/>
      <c r="X17" s="2"/>
      <c r="Z17" s="51" t="s">
        <v>50</v>
      </c>
      <c r="AA17" s="51">
        <v>0</v>
      </c>
    </row>
    <row r="18" spans="6:27" x14ac:dyDescent="0.3">
      <c r="F18" s="3">
        <v>11</v>
      </c>
      <c r="G18" s="3">
        <v>2.8355870307276287</v>
      </c>
      <c r="H18" s="3">
        <f t="shared" si="0"/>
        <v>2.8355960213912748</v>
      </c>
      <c r="I18" s="3">
        <f t="shared" si="1"/>
        <v>3.1706433420661571E-4</v>
      </c>
      <c r="O18" s="3">
        <v>3</v>
      </c>
      <c r="P18" s="3">
        <f t="shared" si="2"/>
        <v>-2.0855369231876679</v>
      </c>
      <c r="Q18" s="30"/>
      <c r="R18" s="36" t="s">
        <v>50</v>
      </c>
      <c r="S18" s="38">
        <v>-2.4261481712528601E-11</v>
      </c>
      <c r="T18" s="2"/>
      <c r="U18" s="2"/>
      <c r="V18" s="2"/>
      <c r="W18" s="2"/>
      <c r="X18" s="2"/>
    </row>
    <row r="19" spans="6:27" x14ac:dyDescent="0.3">
      <c r="F19" s="3">
        <v>12</v>
      </c>
      <c r="G19" s="3">
        <v>2.8355960213912748</v>
      </c>
      <c r="H19" s="3">
        <f t="shared" si="0"/>
        <v>2.8355990135254263</v>
      </c>
      <c r="I19" s="3">
        <f t="shared" si="1"/>
        <v>1.0552035521546284E-4</v>
      </c>
      <c r="Q19" s="31"/>
      <c r="S19" s="2"/>
      <c r="T19" s="2"/>
      <c r="U19" s="2"/>
      <c r="V19" s="2"/>
      <c r="W19" s="2"/>
      <c r="X19" s="2"/>
    </row>
    <row r="20" spans="6:27" x14ac:dyDescent="0.3">
      <c r="F20" s="3">
        <v>13</v>
      </c>
      <c r="G20" s="3">
        <v>2.8355990135254263</v>
      </c>
      <c r="H20" s="3">
        <f t="shared" si="0"/>
        <v>2.8356000093215323</v>
      </c>
      <c r="I20" s="19">
        <f t="shared" si="1"/>
        <v>3.5117650682203881E-5</v>
      </c>
      <c r="S20" s="2"/>
      <c r="T20" s="2"/>
      <c r="U20" s="2"/>
      <c r="V20" s="2"/>
      <c r="W20" s="2"/>
      <c r="X20" s="2"/>
    </row>
    <row r="21" spans="6:27" x14ac:dyDescent="0.3">
      <c r="F21" s="3">
        <v>14</v>
      </c>
      <c r="G21" s="3">
        <v>2.8356000093215323</v>
      </c>
      <c r="H21" s="3">
        <f t="shared" si="0"/>
        <v>2.835600340727102</v>
      </c>
      <c r="I21" s="19">
        <f t="shared" si="1"/>
        <v>1.1687315906039112E-5</v>
      </c>
      <c r="S21" s="2"/>
      <c r="T21" s="2"/>
      <c r="U21" s="2"/>
      <c r="V21" s="2"/>
      <c r="W21" s="2"/>
      <c r="X21" s="2"/>
    </row>
    <row r="22" spans="6:27" x14ac:dyDescent="0.3">
      <c r="F22" s="3">
        <v>15</v>
      </c>
      <c r="G22" s="3">
        <v>2.835600340727102</v>
      </c>
      <c r="H22" s="3">
        <f t="shared" si="0"/>
        <v>2.8356004510204165</v>
      </c>
      <c r="I22" s="19">
        <f t="shared" si="1"/>
        <v>3.8895929234929552E-6</v>
      </c>
      <c r="S22" s="2"/>
      <c r="T22" s="2"/>
      <c r="U22" s="2"/>
      <c r="V22" s="2"/>
      <c r="W22" s="2"/>
      <c r="X22" s="2"/>
    </row>
    <row r="23" spans="6:27" x14ac:dyDescent="0.3">
      <c r="F23" s="3">
        <v>16</v>
      </c>
      <c r="G23" s="3">
        <v>2.8356004510204165</v>
      </c>
      <c r="H23" s="3">
        <f t="shared" si="0"/>
        <v>2.8356004877265444</v>
      </c>
      <c r="I23" s="19">
        <f t="shared" si="1"/>
        <v>1.2944745944934992E-6</v>
      </c>
      <c r="S23" s="2"/>
      <c r="T23" s="2"/>
      <c r="U23" s="2"/>
      <c r="V23" s="2"/>
      <c r="W23" s="2"/>
      <c r="X23" s="2"/>
    </row>
    <row r="24" spans="6:27" x14ac:dyDescent="0.3">
      <c r="F24" s="3">
        <v>17</v>
      </c>
      <c r="G24" s="3">
        <v>2.8356004877265444</v>
      </c>
      <c r="H24" s="3">
        <f t="shared" si="0"/>
        <v>2.8356004999425144</v>
      </c>
      <c r="I24" s="19">
        <f t="shared" si="1"/>
        <v>4.3080716107847972E-7</v>
      </c>
      <c r="S24" s="2"/>
      <c r="T24" s="2"/>
      <c r="U24" s="2"/>
      <c r="V24" s="2"/>
      <c r="W24" s="2"/>
      <c r="X24" s="2"/>
    </row>
    <row r="25" spans="6:27" x14ac:dyDescent="0.3">
      <c r="F25" s="3">
        <v>18</v>
      </c>
      <c r="G25" s="3">
        <v>2.8356004999425144</v>
      </c>
      <c r="H25" s="3">
        <f t="shared" si="0"/>
        <v>2.8356005040080463</v>
      </c>
      <c r="I25" s="19">
        <f t="shared" si="1"/>
        <v>1.433746363557658E-7</v>
      </c>
      <c r="R25" s="2"/>
      <c r="S25" s="2"/>
      <c r="T25" s="2"/>
      <c r="U25" s="2"/>
      <c r="V25" s="2"/>
      <c r="W25" s="2"/>
    </row>
    <row r="26" spans="6:27" x14ac:dyDescent="0.3">
      <c r="F26" s="24">
        <v>19</v>
      </c>
      <c r="G26" s="24">
        <v>2.8356005040080463</v>
      </c>
      <c r="H26" s="3">
        <f t="shared" si="0"/>
        <v>2.8356005053610742</v>
      </c>
      <c r="I26" s="19">
        <f t="shared" si="1"/>
        <v>4.7715745196623502E-8</v>
      </c>
      <c r="R26" s="2"/>
      <c r="S26" s="2"/>
      <c r="T26" s="2"/>
      <c r="U26" s="2"/>
      <c r="V26" s="2"/>
      <c r="W26" s="2"/>
    </row>
    <row r="27" spans="6:27" x14ac:dyDescent="0.3">
      <c r="F27" s="32">
        <v>20</v>
      </c>
      <c r="G27" s="32">
        <v>2.8356005053610742</v>
      </c>
      <c r="H27" s="32">
        <f t="shared" si="0"/>
        <v>2.8356005058113682</v>
      </c>
      <c r="I27" s="33">
        <f t="shared" si="1"/>
        <v>1.5880023415401466E-8</v>
      </c>
      <c r="R27" s="2"/>
      <c r="S27" s="2"/>
      <c r="T27" s="2"/>
      <c r="U27" s="2"/>
      <c r="V27" s="2"/>
      <c r="W27" s="2"/>
    </row>
    <row r="28" spans="6:27" x14ac:dyDescent="0.3">
      <c r="I28" s="23"/>
      <c r="R28" s="2"/>
      <c r="S28" s="2"/>
      <c r="T28" s="2"/>
      <c r="U28" s="2"/>
      <c r="V28" s="2"/>
      <c r="W28" s="2"/>
    </row>
    <row r="29" spans="6:27" x14ac:dyDescent="0.3">
      <c r="F29" s="1" t="s">
        <v>40</v>
      </c>
    </row>
    <row r="30" spans="6:27" x14ac:dyDescent="0.3">
      <c r="F30" s="26" t="s">
        <v>23</v>
      </c>
      <c r="G30" s="26" t="s">
        <v>4</v>
      </c>
      <c r="H30" s="26" t="s">
        <v>37</v>
      </c>
      <c r="I30" s="26" t="s">
        <v>38</v>
      </c>
    </row>
    <row r="31" spans="6:27" x14ac:dyDescent="0.3">
      <c r="F31" s="16">
        <v>1</v>
      </c>
      <c r="G31" s="16">
        <v>2</v>
      </c>
      <c r="H31" s="16" t="e">
        <f>SQRT((EXP(G31))-9)</f>
        <v>#NUM!</v>
      </c>
      <c r="I31" s="16"/>
    </row>
    <row r="32" spans="6:27" x14ac:dyDescent="0.3">
      <c r="F32" s="16">
        <v>2</v>
      </c>
      <c r="G32" s="16"/>
      <c r="H32" s="16"/>
      <c r="I32" s="16"/>
    </row>
    <row r="33" spans="6:9" x14ac:dyDescent="0.3">
      <c r="F33" s="16">
        <v>3</v>
      </c>
      <c r="G33" s="16"/>
      <c r="H33" s="16"/>
      <c r="I33" s="16"/>
    </row>
    <row r="34" spans="6:9" x14ac:dyDescent="0.3">
      <c r="F34" s="16">
        <v>4</v>
      </c>
      <c r="G34" s="16"/>
      <c r="H34" s="16"/>
      <c r="I34" s="16"/>
    </row>
    <row r="36" spans="6:9" x14ac:dyDescent="0.3">
      <c r="F36" s="1" t="s">
        <v>40</v>
      </c>
    </row>
    <row r="37" spans="6:9" x14ac:dyDescent="0.3">
      <c r="F37" s="26" t="s">
        <v>23</v>
      </c>
      <c r="G37" s="26" t="s">
        <v>4</v>
      </c>
      <c r="H37" s="26" t="s">
        <v>37</v>
      </c>
      <c r="I37" s="26" t="s">
        <v>38</v>
      </c>
    </row>
    <row r="38" spans="6:9" x14ac:dyDescent="0.3">
      <c r="F38" s="16">
        <v>1</v>
      </c>
      <c r="G38" s="16">
        <v>2</v>
      </c>
      <c r="H38" s="16">
        <f>((EXP(G38))-9)/G38</f>
        <v>-0.8054719505346748</v>
      </c>
      <c r="I38" s="16"/>
    </row>
    <row r="39" spans="6:9" x14ac:dyDescent="0.3">
      <c r="F39" s="16">
        <v>2</v>
      </c>
      <c r="G39" s="16">
        <f>((EXP(F39))-9)/F39</f>
        <v>-0.8054719505346748</v>
      </c>
      <c r="H39" s="16">
        <f>((EXP(G39))-9)/G39</f>
        <v>10.618772039628805</v>
      </c>
      <c r="I39" s="16">
        <f>(H39-H38)/H39</f>
        <v>1.0758535871689012</v>
      </c>
    </row>
    <row r="40" spans="6:9" x14ac:dyDescent="0.3">
      <c r="F40" s="16">
        <v>3</v>
      </c>
      <c r="G40" s="16">
        <v>10.618772039628805</v>
      </c>
      <c r="H40" s="16">
        <f>((EXP(G40))-9)/G40</f>
        <v>3850.3855287300676</v>
      </c>
      <c r="I40" s="16">
        <f>(H40-H39)/H40</f>
        <v>0.99724215355569057</v>
      </c>
    </row>
    <row r="41" spans="6:9" x14ac:dyDescent="0.3">
      <c r="F41" s="16">
        <v>4</v>
      </c>
      <c r="G41" s="16">
        <v>3850.3855287300676</v>
      </c>
      <c r="H41" s="16" t="e">
        <f>((EXP(G41))-9)/G41</f>
        <v>#NUM!</v>
      </c>
      <c r="I41" s="16" t="e">
        <f>(H41-H40)/H41</f>
        <v>#NUM!</v>
      </c>
    </row>
    <row r="42" spans="6:9" x14ac:dyDescent="0.3">
      <c r="F42" s="16">
        <v>5</v>
      </c>
      <c r="G42" s="16"/>
      <c r="H42" s="16"/>
      <c r="I42" s="16"/>
    </row>
    <row r="43" spans="6:9" x14ac:dyDescent="0.3">
      <c r="F43" s="16">
        <v>6</v>
      </c>
      <c r="G43" s="16"/>
      <c r="H43" s="16"/>
      <c r="I43" s="16"/>
    </row>
    <row r="44" spans="6:9" x14ac:dyDescent="0.3">
      <c r="F44" s="16">
        <v>7</v>
      </c>
      <c r="G44" s="16"/>
      <c r="H44" s="16"/>
      <c r="I44" s="16"/>
    </row>
    <row r="45" spans="6:9" x14ac:dyDescent="0.3">
      <c r="I45" s="23"/>
    </row>
    <row r="46" spans="6:9" x14ac:dyDescent="0.3">
      <c r="I46" s="23"/>
    </row>
    <row r="47" spans="6:9" x14ac:dyDescent="0.3">
      <c r="I47" s="23"/>
    </row>
    <row r="48" spans="6:9" x14ac:dyDescent="0.3">
      <c r="I48" s="23"/>
    </row>
    <row r="49" spans="9:9" x14ac:dyDescent="0.3">
      <c r="I49" s="23"/>
    </row>
    <row r="50" spans="9:9" x14ac:dyDescent="0.3">
      <c r="I50" s="23"/>
    </row>
    <row r="51" spans="9:9" x14ac:dyDescent="0.3">
      <c r="I51" s="23"/>
    </row>
    <row r="52" spans="9:9" x14ac:dyDescent="0.3">
      <c r="I52" s="23"/>
    </row>
    <row r="53" spans="9:9" x14ac:dyDescent="0.3">
      <c r="I53" s="23"/>
    </row>
    <row r="54" spans="9:9" x14ac:dyDescent="0.3">
      <c r="I54" s="23"/>
    </row>
    <row r="55" spans="9:9" x14ac:dyDescent="0.3">
      <c r="I55" s="23"/>
    </row>
    <row r="56" spans="9:9" x14ac:dyDescent="0.3">
      <c r="I56" s="23"/>
    </row>
    <row r="57" spans="9:9" x14ac:dyDescent="0.3">
      <c r="I57" s="23"/>
    </row>
    <row r="58" spans="9:9" x14ac:dyDescent="0.3">
      <c r="I58" s="23"/>
    </row>
    <row r="59" spans="9:9" x14ac:dyDescent="0.3">
      <c r="I59" s="23"/>
    </row>
    <row r="60" spans="9:9" x14ac:dyDescent="0.3">
      <c r="I60" s="23"/>
    </row>
    <row r="61" spans="9:9" x14ac:dyDescent="0.3">
      <c r="I61" s="23"/>
    </row>
    <row r="62" spans="9:9" x14ac:dyDescent="0.3">
      <c r="I62" s="23"/>
    </row>
    <row r="63" spans="9:9" x14ac:dyDescent="0.3">
      <c r="I63" s="23"/>
    </row>
    <row r="64" spans="9:9" x14ac:dyDescent="0.3">
      <c r="I64" s="23"/>
    </row>
    <row r="65" spans="9:9" x14ac:dyDescent="0.3">
      <c r="I65" s="23"/>
    </row>
    <row r="66" spans="9:9" x14ac:dyDescent="0.3">
      <c r="I66" s="23"/>
    </row>
  </sheetData>
  <mergeCells count="8">
    <mergeCell ref="Z4:AB4"/>
    <mergeCell ref="Z7:AC7"/>
    <mergeCell ref="Z8:AC8"/>
    <mergeCell ref="O4:P4"/>
    <mergeCell ref="A1:L1"/>
    <mergeCell ref="A3:B3"/>
    <mergeCell ref="A4:B4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metode tertutup</vt:lpstr>
      <vt:lpstr>metode terbuka</vt:lpstr>
      <vt:lpstr>'metode tertutup'!Print_Area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 puspita</dc:creator>
  <cp:lastModifiedBy>dela puspita</cp:lastModifiedBy>
  <cp:lastPrinted>2023-09-13T10:47:27Z</cp:lastPrinted>
  <dcterms:created xsi:type="dcterms:W3CDTF">2023-09-13T07:11:31Z</dcterms:created>
  <dcterms:modified xsi:type="dcterms:W3CDTF">2023-10-11T11:52:44Z</dcterms:modified>
</cp:coreProperties>
</file>