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f421455606b9fb/2025/Jogos/"/>
    </mc:Choice>
  </mc:AlternateContent>
  <xr:revisionPtr revIDLastSave="202" documentId="8_{B600307A-E157-4D90-824B-198823FFE913}" xr6:coauthVersionLast="47" xr6:coauthVersionMax="47" xr10:uidLastSave="{79D41DE1-0A25-44EA-8E83-1276830B383A}"/>
  <bookViews>
    <workbookView xWindow="-108" yWindow="-108" windowWidth="23256" windowHeight="12456" xr2:uid="{A1BE8AC1-A6B5-479E-8D56-83AC686DD3A5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 a="1"/>
  <c r="E5" i="1" s="1"/>
  <c r="I5" i="1" s="1"/>
  <c r="G14" i="1" a="1"/>
  <c r="G14" i="1" s="1"/>
  <c r="F14" i="1" a="1"/>
  <c r="F14" i="1" s="1"/>
  <c r="E14" i="1" a="1"/>
  <c r="E14" i="1" s="1"/>
  <c r="I14" i="1" s="1"/>
  <c r="G13" i="1" a="1"/>
  <c r="G13" i="1" s="1"/>
  <c r="F13" i="1" a="1"/>
  <c r="F13" i="1" s="1"/>
  <c r="E13" i="1" a="1"/>
  <c r="E13" i="1" s="1"/>
  <c r="I13" i="1" s="1"/>
  <c r="G12" i="1" a="1"/>
  <c r="G12" i="1" s="1"/>
  <c r="F12" i="1" a="1"/>
  <c r="F12" i="1" s="1"/>
  <c r="E12" i="1" a="1"/>
  <c r="E12" i="1" s="1"/>
  <c r="I12" i="1" s="1"/>
  <c r="G11" i="1" a="1"/>
  <c r="G11" i="1" s="1"/>
  <c r="F11" i="1" a="1"/>
  <c r="F11" i="1" s="1"/>
  <c r="E11" i="1" a="1"/>
  <c r="E11" i="1" s="1"/>
  <c r="I11" i="1" s="1"/>
  <c r="G10" i="1" a="1"/>
  <c r="G10" i="1" s="1"/>
  <c r="F10" i="1" a="1"/>
  <c r="F10" i="1" s="1"/>
  <c r="E10" i="1" a="1"/>
  <c r="E10" i="1" s="1"/>
  <c r="I10" i="1" s="1"/>
  <c r="F5" i="1" a="1"/>
  <c r="F5" i="1" s="1"/>
  <c r="G5" i="1" a="1"/>
  <c r="G5" i="1" s="1"/>
  <c r="W5" i="1" s="1"/>
  <c r="E6" i="1" a="1"/>
  <c r="E6" i="1" s="1"/>
  <c r="I6" i="1" s="1"/>
  <c r="F6" i="1" a="1"/>
  <c r="F6" i="1" s="1"/>
  <c r="P6" i="1" s="1"/>
  <c r="G6" i="1" a="1"/>
  <c r="G6" i="1" s="1"/>
  <c r="E7" i="1" a="1"/>
  <c r="E7" i="1" s="1"/>
  <c r="I7" i="1" s="1"/>
  <c r="F7" i="1" a="1"/>
  <c r="F7" i="1"/>
  <c r="P7" i="1" s="1"/>
  <c r="G7" i="1" a="1"/>
  <c r="G7" i="1" s="1"/>
  <c r="E8" i="1" a="1"/>
  <c r="E8" i="1" s="1"/>
  <c r="I8" i="1" s="1"/>
  <c r="F8" i="1" a="1"/>
  <c r="F8" i="1" s="1"/>
  <c r="G8" i="1" a="1"/>
  <c r="G8" i="1" s="1"/>
  <c r="E9" i="1" a="1"/>
  <c r="E9" i="1" s="1"/>
  <c r="I9" i="1" s="1"/>
  <c r="F9" i="1" a="1"/>
  <c r="F9" i="1" s="1"/>
  <c r="G9" i="1" a="1"/>
  <c r="G9" i="1" s="1"/>
  <c r="F4" i="1" a="1"/>
  <c r="F4" i="1" s="1"/>
  <c r="G4" i="1" a="1"/>
  <c r="G4" i="1" s="1"/>
  <c r="W4" i="1" s="1"/>
  <c r="E4" i="1" a="1"/>
  <c r="E4" i="1" s="1"/>
  <c r="I4" i="1" s="1"/>
  <c r="K9" i="1" l="1"/>
  <c r="R10" i="1"/>
  <c r="Q10" i="1" s="1"/>
  <c r="R14" i="1"/>
  <c r="Q14" i="1" s="1"/>
  <c r="I1" i="1"/>
  <c r="V4" i="1"/>
  <c r="P8" i="1"/>
  <c r="O8" i="1" s="1"/>
  <c r="N8" i="1" s="1"/>
  <c r="M8" i="1" s="1"/>
  <c r="L8" i="1" s="1"/>
  <c r="W6" i="1"/>
  <c r="V6" i="1" s="1"/>
  <c r="U6" i="1" s="1"/>
  <c r="T6" i="1" s="1"/>
  <c r="S6" i="1" s="1"/>
  <c r="R6" i="1" s="1"/>
  <c r="Q6" i="1" s="1"/>
  <c r="P5" i="1"/>
  <c r="O5" i="1" s="1"/>
  <c r="N5" i="1" s="1"/>
  <c r="M5" i="1" s="1"/>
  <c r="L5" i="1" s="1"/>
  <c r="W7" i="1"/>
  <c r="V7" i="1"/>
  <c r="U7" i="1" s="1"/>
  <c r="T7" i="1" s="1"/>
  <c r="S7" i="1" s="1"/>
  <c r="R7" i="1" s="1"/>
  <c r="Q7" i="1" s="1"/>
  <c r="V5" i="1"/>
  <c r="U5" i="1" s="1"/>
  <c r="T5" i="1" s="1"/>
  <c r="S5" i="1" s="1"/>
  <c r="R5" i="1" s="1"/>
  <c r="Q5" i="1" s="1"/>
  <c r="P9" i="1"/>
  <c r="O9" i="1" s="1"/>
  <c r="N9" i="1" s="1"/>
  <c r="M9" i="1" s="1"/>
  <c r="L9" i="1" s="1"/>
  <c r="O7" i="1"/>
  <c r="N7" i="1" s="1"/>
  <c r="M7" i="1" s="1"/>
  <c r="L7" i="1" s="1"/>
  <c r="K7" i="1" s="1"/>
  <c r="J7" i="1" s="1"/>
  <c r="O6" i="1"/>
  <c r="N6" i="1" s="1"/>
  <c r="M6" i="1" s="1"/>
  <c r="L6" i="1" s="1"/>
  <c r="W9" i="1"/>
  <c r="V9" i="1" s="1"/>
  <c r="U9" i="1" s="1"/>
  <c r="T9" i="1" s="1"/>
  <c r="S9" i="1" s="1"/>
  <c r="R9" i="1" s="1"/>
  <c r="Q9" i="1" s="1"/>
  <c r="P4" i="1"/>
  <c r="W8" i="1"/>
  <c r="V8" i="1" s="1"/>
  <c r="U8" i="1" s="1"/>
  <c r="T8" i="1" s="1"/>
  <c r="S8" i="1" s="1"/>
  <c r="R8" i="1" s="1"/>
  <c r="Q8" i="1" s="1"/>
  <c r="W14" i="1"/>
  <c r="V14" i="1" s="1"/>
  <c r="U14" i="1" s="1"/>
  <c r="T14" i="1" s="1"/>
  <c r="S14" i="1" s="1"/>
  <c r="P14" i="1"/>
  <c r="O14" i="1" s="1"/>
  <c r="N14" i="1" s="1"/>
  <c r="M14" i="1" s="1"/>
  <c r="L14" i="1" s="1"/>
  <c r="W13" i="1"/>
  <c r="V13" i="1" s="1"/>
  <c r="U13" i="1" s="1"/>
  <c r="T13" i="1" s="1"/>
  <c r="S13" i="1" s="1"/>
  <c r="R13" i="1" s="1"/>
  <c r="Q13" i="1" s="1"/>
  <c r="P13" i="1"/>
  <c r="O13" i="1"/>
  <c r="N13" i="1" s="1"/>
  <c r="M13" i="1" s="1"/>
  <c r="L13" i="1" s="1"/>
  <c r="W12" i="1"/>
  <c r="V12" i="1" s="1"/>
  <c r="U12" i="1" s="1"/>
  <c r="T12" i="1" s="1"/>
  <c r="S12" i="1" s="1"/>
  <c r="R12" i="1" s="1"/>
  <c r="Q12" i="1" s="1"/>
  <c r="P12" i="1"/>
  <c r="O12" i="1" s="1"/>
  <c r="N12" i="1" s="1"/>
  <c r="M12" i="1" s="1"/>
  <c r="L12" i="1" s="1"/>
  <c r="W11" i="1"/>
  <c r="V11" i="1" s="1"/>
  <c r="U11" i="1" s="1"/>
  <c r="T11" i="1" s="1"/>
  <c r="S11" i="1" s="1"/>
  <c r="R11" i="1" s="1"/>
  <c r="Q11" i="1" s="1"/>
  <c r="P11" i="1"/>
  <c r="O11" i="1" s="1"/>
  <c r="N11" i="1" s="1"/>
  <c r="M11" i="1" s="1"/>
  <c r="L11" i="1" s="1"/>
  <c r="W10" i="1"/>
  <c r="V10" i="1" s="1"/>
  <c r="U10" i="1" s="1"/>
  <c r="T10" i="1" s="1"/>
  <c r="S10" i="1" s="1"/>
  <c r="P10" i="1"/>
  <c r="O10" i="1"/>
  <c r="N10" i="1" s="1"/>
  <c r="M10" i="1" s="1"/>
  <c r="L10" i="1" s="1"/>
  <c r="K12" i="1" l="1"/>
  <c r="J12" i="1" s="1"/>
  <c r="J9" i="1"/>
  <c r="K14" i="1"/>
  <c r="J14" i="1" s="1"/>
  <c r="J6" i="1"/>
  <c r="K6" i="1"/>
  <c r="J5" i="1"/>
  <c r="K5" i="1"/>
  <c r="K8" i="1"/>
  <c r="J8" i="1" s="1"/>
  <c r="K10" i="1"/>
  <c r="J10" i="1" s="1"/>
  <c r="K13" i="1"/>
  <c r="J13" i="1" s="1"/>
  <c r="K11" i="1"/>
  <c r="J11" i="1" s="1"/>
  <c r="U4" i="1"/>
  <c r="V1" i="1"/>
  <c r="O4" i="1"/>
  <c r="P1" i="1"/>
  <c r="W1" i="1"/>
  <c r="T4" i="1" l="1"/>
  <c r="U1" i="1"/>
  <c r="N4" i="1"/>
  <c r="O1" i="1"/>
  <c r="S4" i="1" l="1"/>
  <c r="R4" i="1" s="1"/>
  <c r="Q4" i="1" s="1"/>
  <c r="T1" i="1"/>
  <c r="M4" i="1"/>
  <c r="N1" i="1"/>
  <c r="S1" i="1" l="1"/>
  <c r="L4" i="1"/>
  <c r="K4" i="1" s="1"/>
  <c r="M1" i="1"/>
  <c r="Q1" i="1" l="1"/>
  <c r="R1" i="1"/>
  <c r="L1" i="1"/>
  <c r="K1" i="1" l="1"/>
  <c r="J4" i="1"/>
  <c r="J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<sst xmlns="http://schemas.openxmlformats.org/spreadsheetml/2006/main" count="77" uniqueCount="69">
  <si>
    <t>41-29</t>
  </si>
  <si>
    <t>Cristal</t>
  </si>
  <si>
    <t>Metal</t>
  </si>
  <si>
    <t>Ceramica</t>
  </si>
  <si>
    <t>3968/3968</t>
  </si>
  <si>
    <t>2040/3200</t>
  </si>
  <si>
    <t>3070/4800</t>
  </si>
  <si>
    <t>41-28</t>
  </si>
  <si>
    <t>41-27</t>
  </si>
  <si>
    <t>0/3000</t>
  </si>
  <si>
    <t>0/5600</t>
  </si>
  <si>
    <t>0/7200</t>
  </si>
  <si>
    <t>41-25</t>
  </si>
  <si>
    <t>1344/2800</t>
  </si>
  <si>
    <t>2880/6000</t>
  </si>
  <si>
    <t>3240/6750</t>
  </si>
  <si>
    <t>41-24</t>
  </si>
  <si>
    <t>768/1200</t>
  </si>
  <si>
    <t>3530/5520</t>
  </si>
  <si>
    <t>2180/3420</t>
  </si>
  <si>
    <t>41-23</t>
  </si>
  <si>
    <t>705/705</t>
  </si>
  <si>
    <t>2680/3360</t>
  </si>
  <si>
    <t>2010/2520</t>
  </si>
  <si>
    <t>41-7</t>
  </si>
  <si>
    <t>648/648</t>
  </si>
  <si>
    <t>1950/1920</t>
  </si>
  <si>
    <t>1150/1440</t>
  </si>
  <si>
    <t>41-8</t>
  </si>
  <si>
    <t>309/483</t>
  </si>
  <si>
    <t>1170/1840</t>
  </si>
  <si>
    <t>880/1380</t>
  </si>
  <si>
    <t>41-9</t>
  </si>
  <si>
    <t>1220/1920</t>
  </si>
  <si>
    <t>41-10</t>
  </si>
  <si>
    <t>483/483</t>
  </si>
  <si>
    <t>960/1440</t>
  </si>
  <si>
    <t>41-11</t>
  </si>
  <si>
    <t>375/375</t>
  </si>
  <si>
    <t>1280/2000</t>
  </si>
  <si>
    <t>960/1500</t>
  </si>
  <si>
    <t>0/0</t>
  </si>
  <si>
    <t>Posto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</si>
  <si>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</si>
  <si>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</si>
  <si>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</si>
  <si>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</si>
  <si>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</si>
  <si>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</si>
  <si>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</si>
  <si>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</si>
  <si>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</si>
  <si>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</si>
  <si>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</si>
  <si>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</si>
  <si>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Coluna13</t>
  </si>
  <si>
    <t>Coluna14</t>
  </si>
  <si>
    <t>Coluna15</t>
  </si>
  <si>
    <t>Coluna16</t>
  </si>
  <si>
    <t>Coluna17</t>
  </si>
  <si>
    <t>Coluna18</t>
  </si>
  <si>
    <t>Coluna19</t>
  </si>
  <si>
    <t>Coluna20</t>
  </si>
  <si>
    <t>Coluna21</t>
  </si>
  <si>
    <t>Coluna22</t>
  </si>
  <si>
    <t>Coluna23</t>
  </si>
  <si>
    <t>Catch? (1/0)</t>
  </si>
  <si>
    <t>Qt</t>
  </si>
  <si>
    <t>Criado por Gabriel S. Delgado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</si>
</sst>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5" borderId="1" applyNumberFormat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1" xfId="1"/>
    <xf numFmtId="0" fontId="1" fillId="6" borderId="1" xfId="1" applyFill="1"/>
    <xf numFmtId="0" fontId="1" fillId="7" borderId="1" xfId="1" applyFill="1"/>
    <xf numFmtId="0" fontId="1" fillId="8" borderId="1" xfId="1" applyFill="1"/>
  </cellXfs>
  <cellStyles count="2">
    <cellStyle name="Cálculo" xfId="1" builtinId="22"/>
    <cellStyle name="Normal" xfId="0" builtinId="0"/>
  </cellStyles>
  <dxfs count="1">
    <dxf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5AD594-B38C-4A91-8E14-899FBE2322B6}" name="Tabela2" displayName="Tabela2" ref="A2:W14" totalsRowShown="0" headerRowDxfId="0">
  <autoFilter ref="A2:W14" xr:uid="{3F5AD594-B38C-4A91-8E14-899FBE2322B6}"/>
  <tableColumns count="23">
    <tableColumn id="1" xr3:uid="{87586495-6558-4112-B53D-B5FC7B30142D}" name="Coluna1"/>
    <tableColumn id="2" xr3:uid="{ED11498E-9F29-4391-A9D6-2A0FFE225FD5}" name="Coluna2"/>
    <tableColumn id="3" xr3:uid="{CBB0DB8E-41BE-48B5-9EB8-A47FB091F5E3}" name="Coluna3"/>
    <tableColumn id="4" xr3:uid="{603FC73D-16B3-4821-A852-469ED8D2DF26}" name="Coluna4"/>
    <tableColumn id="5" xr3:uid="{5233DECE-8D9C-4357-8B60-3B3314C141BC}" name="Coluna5"/>
    <tableColumn id="6" xr3:uid="{3E170823-EDA9-4B7D-892B-F179EB68B059}" name="Coluna6"/>
    <tableColumn id="7" xr3:uid="{D94BA446-DF19-4257-AC82-B2BFDA22A301}" name="Coluna7"/>
    <tableColumn id="8" xr3:uid="{657020B8-6418-464B-B212-8DD6B06CC1A6}" name="Coluna8"/>
    <tableColumn id="9" xr3:uid="{BB15AB90-D753-4DB2-ADE1-A5B06948AA07}" name="Coluna9"/>
    <tableColumn id="10" xr3:uid="{C4519FE3-2AC1-4B6A-8023-2A789AC0814D}" name="Coluna10"/>
    <tableColumn id="11" xr3:uid="{29043BCE-FDCA-4696-B994-E9021472485B}" name="Coluna11"/>
    <tableColumn id="12" xr3:uid="{00BB1C63-7950-44FC-A1DF-DF6670616A74}" name="Coluna12"/>
    <tableColumn id="13" xr3:uid="{63CD753E-B256-4E8D-A6DD-9D89634902C5}" name="Coluna13"/>
    <tableColumn id="14" xr3:uid="{58BC8C42-03BD-41CF-B015-0773E859A51C}" name="Coluna14"/>
    <tableColumn id="15" xr3:uid="{86B29D84-68AF-4296-92CA-4370169F0031}" name="Coluna15"/>
    <tableColumn id="16" xr3:uid="{7C3458DC-FF9A-415D-901B-A9B117580C8E}" name="Coluna16"/>
    <tableColumn id="17" xr3:uid="{2CCF7297-DB04-4163-A3EB-1B10533AB916}" name="Coluna17"/>
    <tableColumn id="18" xr3:uid="{3E949D4A-FDB6-4120-BD42-14ECD89AFB6C}" name="Coluna18"/>
    <tableColumn id="19" xr3:uid="{5814BAE2-8D29-4D9D-89EF-917A4B2D9714}" name="Coluna19"/>
    <tableColumn id="20" xr3:uid="{0A445F20-60D0-4B03-88C3-9F4CA810481E}" name="Coluna20"/>
    <tableColumn id="21" xr3:uid="{B14ADB8A-A622-4953-9CE4-DD97ED504F43}" name="Coluna21"/>
    <tableColumn id="22" xr3:uid="{056E5468-1191-4588-BFF4-E9BD61713F9C}" name="Coluna22"/>
    <tableColumn id="23" xr3:uid="{0A31B0FD-16B8-406E-952C-7D9908877104}" name="Coluna2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D6F1-ED0C-4AFC-A884-D533D72C67EA}">
  <dimension ref="A1:W14"/>
  <sheetViews>
    <sheetView tabSelected="1" workbookViewId="0">
      <selection activeCell="W14" sqref="A1:W14"/>
    </sheetView>
  </sheetViews>
  <sheetFormatPr defaultColWidth="6.44140625" defaultRowHeight="14.4" x14ac:dyDescent="0.3"/>
  <cols>
    <col min="10" max="10" width="8.21875" bestFit="1" customWidth="1"/>
    <col min="11" max="12" width="11.6640625" bestFit="1" customWidth="1"/>
    <col min="17" max="17" width="11.6640625" bestFit="1" customWidth="1"/>
  </cols>
  <sheetData>
    <row r="1" spans="1:23" x14ac:dyDescent="0.3">
      <c r="A1" t="s">
        <v>68</v>
      </c>
      <c r="H1" s="4" t="s">
        <v>67</v>
      </c>
      <c r="I1" s="5">
        <f>SUMPRODUCT($H$4:$H$14,I4:I14)</f>
        <v>348</v>
      </c>
      <c r="J1" s="6">
        <f>SUMPRODUCT($H$4:$H$14,J4:J14)</f>
        <v>0</v>
      </c>
      <c r="K1" s="6">
        <f>SUMPRODUCT($H$4:$H$14,K4:K14)</f>
        <v>3</v>
      </c>
      <c r="L1" s="6">
        <f>SUMPRODUCT($H$4:$H$14,L4:L14)</f>
        <v>0</v>
      </c>
      <c r="M1" s="6">
        <f>SUMPRODUCT($H$4:$H$14,M4:M14)</f>
        <v>0</v>
      </c>
      <c r="N1" s="6">
        <f>SUMPRODUCT($H$4:$H$14,N4:N14)</f>
        <v>3</v>
      </c>
      <c r="O1" s="6">
        <f>SUMPRODUCT($H$4:$H$14,O4:O14)</f>
        <v>0</v>
      </c>
      <c r="P1" s="6">
        <f>SUMPRODUCT($H$4:$H$14,P4:P14)</f>
        <v>0</v>
      </c>
      <c r="Q1" s="7">
        <f>SUMPRODUCT($H$4:$H$14,Q4:Q14)</f>
        <v>3</v>
      </c>
      <c r="R1" s="7">
        <f>SUMPRODUCT($H$4:$H$14,R4:R14)</f>
        <v>0</v>
      </c>
      <c r="S1" s="7">
        <f>SUMPRODUCT($H$4:$H$14,S4:S14)</f>
        <v>0</v>
      </c>
      <c r="T1" s="7">
        <f>SUMPRODUCT($H$4:$H$14,T4:T14)</f>
        <v>0</v>
      </c>
      <c r="U1" s="7">
        <f>SUMPRODUCT($H$4:$H$14,U4:U14)</f>
        <v>3</v>
      </c>
      <c r="V1" s="7">
        <f>SUMPRODUCT($H$4:$H$14,V4:V14)</f>
        <v>0</v>
      </c>
      <c r="W1" s="7">
        <f>SUMPRODUCT($H$4:$H$14,W4:W14)</f>
        <v>0</v>
      </c>
    </row>
    <row r="2" spans="1:23" hidden="1" x14ac:dyDescent="0.3">
      <c r="A2" t="s">
        <v>43</v>
      </c>
      <c r="B2" t="s">
        <v>44</v>
      </c>
      <c r="C2" s="1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s="3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64</v>
      </c>
      <c r="W2" s="2" t="s">
        <v>65</v>
      </c>
    </row>
    <row r="3" spans="1:23" x14ac:dyDescent="0.3">
      <c r="A3" t="s">
        <v>42</v>
      </c>
      <c r="B3" t="s">
        <v>1</v>
      </c>
      <c r="C3" s="1" t="s">
        <v>2</v>
      </c>
      <c r="D3" t="s">
        <v>3</v>
      </c>
      <c r="E3" t="s">
        <v>1</v>
      </c>
      <c r="F3" t="s">
        <v>2</v>
      </c>
      <c r="G3" t="s">
        <v>3</v>
      </c>
      <c r="H3" t="s">
        <v>66</v>
      </c>
      <c r="I3" s="3">
        <v>1</v>
      </c>
      <c r="J3" s="1">
        <v>50</v>
      </c>
      <c r="K3" s="1">
        <v>100</v>
      </c>
      <c r="L3" s="1">
        <v>200</v>
      </c>
      <c r="M3" s="1">
        <v>400</v>
      </c>
      <c r="N3" s="1">
        <v>600</v>
      </c>
      <c r="O3" s="1">
        <v>800</v>
      </c>
      <c r="P3" s="1">
        <v>1000</v>
      </c>
      <c r="Q3" s="2">
        <v>40</v>
      </c>
      <c r="R3" s="2">
        <v>80</v>
      </c>
      <c r="S3" s="2">
        <v>160</v>
      </c>
      <c r="T3" s="2">
        <v>320</v>
      </c>
      <c r="U3" s="2">
        <v>480</v>
      </c>
      <c r="V3" s="2">
        <v>640</v>
      </c>
      <c r="W3" s="2">
        <v>800</v>
      </c>
    </row>
    <row r="4" spans="1:23" x14ac:dyDescent="0.3">
      <c r="A4" t="s">
        <v>0</v>
      </c>
      <c r="B4" t="s">
        <v>4</v>
      </c>
      <c r="C4" t="s">
        <v>5</v>
      </c>
      <c r="D4" t="s">
        <v>6</v>
      </c>
      <c r="E4" cm="1">
        <f t="array" ref="E4">_xlfn.CHOOSECOLS(_xlfn.TEXTSPLIT(B4,"/"),2)-_xlfn.CHOOSECOLS(_xlfn.TEXTSPLIT(B4,"/"),1)</f>
        <v>0</v>
      </c>
      <c r="F4" cm="1">
        <f t="array" ref="F4">_xlfn.CHOOSECOLS(_xlfn.TEXTSPLIT(C4,"/"),2)-_xlfn.CHOOSECOLS(_xlfn.TEXTSPLIT(C4,"/"),1)</f>
        <v>1160</v>
      </c>
      <c r="G4" cm="1">
        <f t="array" ref="G4">_xlfn.CHOOSECOLS(_xlfn.TEXTSPLIT(D4,"/"),2)-_xlfn.CHOOSECOLS(_xlfn.TEXTSPLIT(D4,"/"),1)</f>
        <v>1730</v>
      </c>
      <c r="H4">
        <v>0</v>
      </c>
      <c r="I4">
        <f>E4</f>
        <v>0</v>
      </c>
      <c r="J4">
        <f>IF(ROUNDUP(($F4-SUMPRODUCT(K4:$P4,K$3:$P$3))/J$3,0)&lt;0,0,ROUNDUP(($F4-SUMPRODUCT(K4:$P4,K$3:$P$3))/J$3,0))</f>
        <v>0</v>
      </c>
      <c r="K4">
        <f>IF(($F4-SUMPRODUCT(L4:$P4,L$3:$P$3))/K$3&gt;0.5,IF(OR(AND(($F4-SUMPRODUCT(L4:$P4,L$3:$P$3))/K$3&gt;1.5,($F4-SUMPRODUCT(L4:$P4,L$3:$P$3))/K$3&lt;2),AND(($F4-SUMPRODUCT(L4:$P4,L$3:$P$3))/K$3&gt;0.5,($F4-SUMPRODUCT(L4:$P4,L$3:$P$3))/K$3&lt;1)),ROUNDUP(($F4-SUMPRODUCT(L4:$P4,L$3:$P$3))/K$3,0),ROUNDDOWN(($F4-SUMPRODUCT(L4:$P4,L$3:$P$3))/K$3,0)),0)</f>
        <v>2</v>
      </c>
      <c r="L4">
        <f>IF(($F4-SUMPRODUCT(M4:$P4,M$3:$P$3))/L$3&gt;1,ROUNDDOWN(($F4-SUMPRODUCT(M4:$P4,M$3:$P$3))/L$3,0),0)</f>
        <v>0</v>
      </c>
      <c r="M4">
        <f>IF(($F4-SUMPRODUCT(N4:$P4,N$3:$P$3))/M$3&gt;1,ROUNDDOWN(($F4-SUMPRODUCT(N4:$P4,N$3:$P$3))/M$3,0),0)</f>
        <v>0</v>
      </c>
      <c r="N4">
        <f>IF(($F4-SUMPRODUCT(O4:$P4,O$3:$P$3))/N$3&gt;1,ROUNDDOWN(($F4-SUMPRODUCT(O4:$P4,O$3:$P$3))/N$3,0),0)</f>
        <v>0</v>
      </c>
      <c r="O4">
        <f>IF(($F4-SUMPRODUCT(P4:$P4,P$3:$P$3))/O$3&gt;1,ROUNDDOWN(($F4-SUMPRODUCT(P4:$P4,P$3:$P$3))/O$3,0),0)</f>
        <v>0</v>
      </c>
      <c r="P4">
        <f>IF($F4/P$3&gt;1,ROUNDDOWN($F4/P$3,0),0)</f>
        <v>1</v>
      </c>
      <c r="Q4">
        <f>IF(($G4-SUMPRODUCT(R4:$W4,R$3:$W$3))/Q$3&gt;0,ROUNDUP(($G4-SUMPRODUCT(R4:$W4,R$3:$W$3))/Q$3,0),0)</f>
        <v>0</v>
      </c>
      <c r="R4">
        <f>IF(($G4-SUMPRODUCT(S4:$W4,S$3:$W$3))/R$3&gt;0.5,IF(OR(AND(($G4-SUMPRODUCT(S4:$W4,S$3:$W$3))/R$3&gt;1.5,($G4-SUMPRODUCT(S4:$W4,S$3:$W$3))/R$3&lt;2),AND(($G4-SUMPRODUCT(S4:$W4,S$3:$W$3))/R$3&gt;0.5,($G4-SUMPRODUCT(S4:$W4,S$3:$W$3))/R$3&lt;1)),ROUNDUP(($G4-SUMPRODUCT(S4:$W4,S$3:$W$3))/R$3,0),ROUNDDOWN(($G4-SUMPRODUCT(S4:$W4,S$3:$W$3))/R$3,0)),0)</f>
        <v>2</v>
      </c>
      <c r="S4">
        <f>IF(($G4-SUMPRODUCT(T4:$W4,T$3:$W$3))/S$3&gt;1,ROUNDDOWN(($G4-SUMPRODUCT(T4:$W4,T$3:$W$3))/S$3,0),0)</f>
        <v>0</v>
      </c>
      <c r="T4">
        <f>IF(($G4-SUMPRODUCT(U4:$W4,U$3:$W$3))/T$3&gt;1,ROUNDDOWN(($G4-SUMPRODUCT(U4:$W4,U$3:$W$3))/T$3,0),0)</f>
        <v>0</v>
      </c>
      <c r="U4">
        <f>IF(($G4-SUMPRODUCT(V4:$W4,V$3:$W$3))/U$3&gt;1,ROUNDDOWN(($G4-SUMPRODUCT(V4:$W4,V$3:$W$3))/U$3,0),0)</f>
        <v>0</v>
      </c>
      <c r="V4">
        <f>IF(($G4-SUMPRODUCT(W4:$W4,W$3:$W$3))/V$3&gt;1,ROUNDDOWN(($G4-SUMPRODUCT(W4:$W4,W$3:$W$3))/V$3,0),0)</f>
        <v>0</v>
      </c>
      <c r="W4">
        <f>IF($G4/W$3&gt;1,ROUNDDOWN($G4/W$3,0),0)</f>
        <v>2</v>
      </c>
    </row>
    <row r="5" spans="1:23" x14ac:dyDescent="0.3">
      <c r="A5" t="s">
        <v>7</v>
      </c>
      <c r="B5" t="s">
        <v>41</v>
      </c>
      <c r="C5" t="s">
        <v>41</v>
      </c>
      <c r="D5" t="s">
        <v>41</v>
      </c>
      <c r="E5" cm="1">
        <f t="array" ref="E5">_xlfn.CHOOSECOLS(_xlfn.TEXTSPLIT(B5,"/"),2)-_xlfn.CHOOSECOLS(_xlfn.TEXTSPLIT(B5,"/"),1)</f>
        <v>0</v>
      </c>
      <c r="F5" cm="1">
        <f t="array" ref="F5">_xlfn.CHOOSECOLS(_xlfn.TEXTSPLIT(C5,"/"),2)-_xlfn.CHOOSECOLS(_xlfn.TEXTSPLIT(C5,"/"),1)</f>
        <v>0</v>
      </c>
      <c r="G5" cm="1">
        <f t="array" ref="G5">_xlfn.CHOOSECOLS(_xlfn.TEXTSPLIT(D5,"/"),2)-_xlfn.CHOOSECOLS(_xlfn.TEXTSPLIT(D5,"/"),1)</f>
        <v>0</v>
      </c>
      <c r="H5">
        <v>0</v>
      </c>
      <c r="I5">
        <f t="shared" ref="I5:I14" si="0">E5</f>
        <v>0</v>
      </c>
      <c r="J5">
        <f>IF(ROUNDUP(($F5-SUMPRODUCT(K5:$P5,K$3:$P$3))/J$3,0)&lt;0,0,ROUNDUP(($F5-SUMPRODUCT(K5:$P5,K$3:$P$3))/J$3,0))</f>
        <v>0</v>
      </c>
      <c r="K5">
        <f>IF(($F5-SUMPRODUCT(L5:$P5,L$3:$P$3))/K$3&gt;0.5,IF(OR(AND(($F5-SUMPRODUCT(L5:$P5,L$3:$P$3))/K$3&gt;1.5,($F5-SUMPRODUCT(L5:$P5,L$3:$P$3))/K$3&lt;2),AND(($F5-SUMPRODUCT(L5:$P5,L$3:$P$3))/K$3&gt;0.5,($F5-SUMPRODUCT(L5:$P5,L$3:$P$3))/K$3&lt;1)),ROUNDUP(($F5-SUMPRODUCT(L5:$P5,L$3:$P$3))/K$3,0),ROUNDDOWN(($F5-SUMPRODUCT(L5:$P5,L$3:$P$3))/K$3,0)),0)</f>
        <v>0</v>
      </c>
      <c r="L5">
        <f>IF(($F5-SUMPRODUCT(M5:$P5,M$3:$P$3))/L$3&gt;1,ROUNDDOWN(($F5-SUMPRODUCT(M5:$P5,M$3:$P$3))/L$3,0),0)</f>
        <v>0</v>
      </c>
      <c r="M5">
        <f>IF(($F5-SUMPRODUCT(N5:$P5,N$3:$P$3))/M$3&gt;1,ROUNDDOWN(($F5-SUMPRODUCT(N5:$P5,N$3:$P$3))/M$3,0),0)</f>
        <v>0</v>
      </c>
      <c r="N5">
        <f>IF(($F5-SUMPRODUCT(O5:$P5,O$3:$P$3))/N$3&gt;1,ROUNDDOWN(($F5-SUMPRODUCT(O5:$P5,O$3:$P$3))/N$3,0),0)</f>
        <v>0</v>
      </c>
      <c r="O5">
        <f>IF(($F5-SUMPRODUCT(P5:$P5,P$3:$P$3))/O$3&gt;1,ROUNDDOWN(($F5-SUMPRODUCT(P5:$P5,P$3:$P$3))/O$3,0),0)</f>
        <v>0</v>
      </c>
      <c r="P5">
        <f>IF($F5/P$3&gt;1,ROUNDDOWN($F5/P$3,0),0)</f>
        <v>0</v>
      </c>
      <c r="Q5">
        <f>IF(($G5-SUMPRODUCT(R5:$W5,R$3:$W$3))/Q$3&gt;0,ROUNDUP(($G5-SUMPRODUCT(R5:$W5,R$3:$W$3))/Q$3,0),0)</f>
        <v>0</v>
      </c>
      <c r="R5">
        <f>IF(($G5-SUMPRODUCT(S5:$W5,S$3:$W$3))/R$3&gt;0.5,IF(OR(AND(($G5-SUMPRODUCT(S5:$W5,S$3:$W$3))/R$3&gt;1.5,($G5-SUMPRODUCT(S5:$W5,S$3:$W$3))/R$3&lt;2),AND(($G5-SUMPRODUCT(S5:$W5,S$3:$W$3))/R$3&gt;0.5,($G5-SUMPRODUCT(S5:$W5,S$3:$W$3))/R$3&lt;1)),ROUNDUP(($G5-SUMPRODUCT(S5:$W5,S$3:$W$3))/R$3,0),ROUNDDOWN(($G5-SUMPRODUCT(S5:$W5,S$3:$W$3))/R$3,0)),0)</f>
        <v>0</v>
      </c>
      <c r="S5">
        <f>IF(($G5-SUMPRODUCT(T5:$W5,T$3:$W$3))/S$3&gt;1,ROUNDDOWN(($G5-SUMPRODUCT(T5:$W5,T$3:$W$3))/S$3,0),0)</f>
        <v>0</v>
      </c>
      <c r="T5">
        <f>IF(($G5-SUMPRODUCT(U5:$W5,U$3:$W$3))/T$3&gt;1,ROUNDDOWN(($G5-SUMPRODUCT(U5:$W5,U$3:$W$3))/T$3,0),0)</f>
        <v>0</v>
      </c>
      <c r="U5">
        <f>IF(($G5-SUMPRODUCT(V5:$W5,V$3:$W$3))/U$3&gt;1,ROUNDDOWN(($G5-SUMPRODUCT(V5:$W5,V$3:$W$3))/U$3,0),0)</f>
        <v>0</v>
      </c>
      <c r="V5">
        <f>IF(($G5-SUMPRODUCT(W5:$W5,W$3:$W$3))/V$3&gt;1,ROUNDDOWN(($G5-SUMPRODUCT(W5:$W5,W$3:$W$3))/V$3,0),0)</f>
        <v>0</v>
      </c>
      <c r="W5">
        <f>IF($G5/W$3&gt;1,ROUNDDOWN($G5/W$3,0),0)</f>
        <v>0</v>
      </c>
    </row>
    <row r="6" spans="1:23" x14ac:dyDescent="0.3">
      <c r="A6" t="s">
        <v>8</v>
      </c>
      <c r="B6" t="s">
        <v>9</v>
      </c>
      <c r="C6" t="s">
        <v>10</v>
      </c>
      <c r="D6" t="s">
        <v>11</v>
      </c>
      <c r="E6" cm="1">
        <f t="array" ref="E6">_xlfn.CHOOSECOLS(_xlfn.TEXTSPLIT(B6,"/"),2)-_xlfn.CHOOSECOLS(_xlfn.TEXTSPLIT(B6,"/"),1)</f>
        <v>3000</v>
      </c>
      <c r="F6" cm="1">
        <f t="array" ref="F6">_xlfn.CHOOSECOLS(_xlfn.TEXTSPLIT(C6,"/"),2)-_xlfn.CHOOSECOLS(_xlfn.TEXTSPLIT(C6,"/"),1)</f>
        <v>5600</v>
      </c>
      <c r="G6" cm="1">
        <f t="array" ref="G6">_xlfn.CHOOSECOLS(_xlfn.TEXTSPLIT(D6,"/"),2)-_xlfn.CHOOSECOLS(_xlfn.TEXTSPLIT(D6,"/"),1)</f>
        <v>7200</v>
      </c>
      <c r="H6">
        <v>0</v>
      </c>
      <c r="I6">
        <f t="shared" si="0"/>
        <v>3000</v>
      </c>
      <c r="J6">
        <f>IF(ROUNDUP(($F6-SUMPRODUCT(K6:$P6,K$3:$P$3))/J$3,0)&lt;0,0,ROUNDUP(($F6-SUMPRODUCT(K6:$P6,K$3:$P$3))/J$3,0))</f>
        <v>0</v>
      </c>
      <c r="K6">
        <f>IF(($F6-SUMPRODUCT(L6:$P6,L$3:$P$3))/K$3&gt;0.5,IF(OR(AND(($F6-SUMPRODUCT(L6:$P6,L$3:$P$3))/K$3&gt;1.5,($F6-SUMPRODUCT(L6:$P6,L$3:$P$3))/K$3&lt;2),AND(($F6-SUMPRODUCT(L6:$P6,L$3:$P$3))/K$3&gt;0.5,($F6-SUMPRODUCT(L6:$P6,L$3:$P$3))/K$3&lt;1)),ROUNDUP(($F6-SUMPRODUCT(L6:$P6,L$3:$P$3))/K$3,0),ROUNDDOWN(($F6-SUMPRODUCT(L6:$P6,L$3:$P$3))/K$3,0)),0)</f>
        <v>2</v>
      </c>
      <c r="L6">
        <f>IF(($F6-SUMPRODUCT(M6:$P6,M$3:$P$3))/L$3&gt;1,ROUNDDOWN(($F6-SUMPRODUCT(M6:$P6,M$3:$P$3))/L$3,0),0)</f>
        <v>0</v>
      </c>
      <c r="M6">
        <f>IF(($F6-SUMPRODUCT(N6:$P6,N$3:$P$3))/M$3&gt;1,ROUNDDOWN(($F6-SUMPRODUCT(N6:$P6,N$3:$P$3))/M$3,0),0)</f>
        <v>1</v>
      </c>
      <c r="N6">
        <f>IF(($F6-SUMPRODUCT(O6:$P6,O$3:$P$3))/N$3&gt;1,ROUNDDOWN(($F6-SUMPRODUCT(O6:$P6,O$3:$P$3))/N$3,0),0)</f>
        <v>0</v>
      </c>
      <c r="O6">
        <f>IF(($F6-SUMPRODUCT(P6:$P6,P$3:$P$3))/O$3&gt;1,ROUNDDOWN(($F6-SUMPRODUCT(P6:$P6,P$3:$P$3))/O$3,0),0)</f>
        <v>0</v>
      </c>
      <c r="P6">
        <f>IF($F6/P$3&gt;1,ROUNDDOWN($F6/P$3,0),0)</f>
        <v>5</v>
      </c>
      <c r="Q6">
        <f>IF(($G6-SUMPRODUCT(R6:$W6,R$3:$W$3))/Q$3&gt;0,ROUNDUP(($G6-SUMPRODUCT(R6:$W6,R$3:$W$3))/Q$3,0),0)</f>
        <v>0</v>
      </c>
      <c r="R6">
        <f>IF(($G6-SUMPRODUCT(S6:$W6,S$3:$W$3))/R$3&gt;0.5,IF(OR(AND(($G6-SUMPRODUCT(S6:$W6,S$3:$W$3))/R$3&gt;1.5,($G6-SUMPRODUCT(S6:$W6,S$3:$W$3))/R$3&lt;2),AND(($G6-SUMPRODUCT(S6:$W6,S$3:$W$3))/R$3&gt;0.5,($G6-SUMPRODUCT(S6:$W6,S$3:$W$3))/R$3&lt;1)),ROUNDUP(($G6-SUMPRODUCT(S6:$W6,S$3:$W$3))/R$3,0),ROUNDDOWN(($G6-SUMPRODUCT(S6:$W6,S$3:$W$3))/R$3,0)),0)</f>
        <v>0</v>
      </c>
      <c r="S6">
        <f>IF(($G6-SUMPRODUCT(T6:$W6,T$3:$W$3))/S$3&gt;1,ROUNDDOWN(($G6-SUMPRODUCT(T6:$W6,T$3:$W$3))/S$3,0),0)</f>
        <v>0</v>
      </c>
      <c r="T6">
        <f>IF(($G6-SUMPRODUCT(U6:$W6,U$3:$W$3))/T$3&gt;1,ROUNDDOWN(($G6-SUMPRODUCT(U6:$W6,U$3:$W$3))/T$3,0),0)</f>
        <v>0</v>
      </c>
      <c r="U6">
        <f>IF(($G6-SUMPRODUCT(V6:$W6,V$3:$W$3))/U$3&gt;1,ROUNDDOWN(($G6-SUMPRODUCT(V6:$W6,V$3:$W$3))/U$3,0),0)</f>
        <v>0</v>
      </c>
      <c r="V6">
        <f>IF(($G6-SUMPRODUCT(W6:$W6,W$3:$W$3))/V$3&gt;1,ROUNDDOWN(($G6-SUMPRODUCT(W6:$W6,W$3:$W$3))/V$3,0),0)</f>
        <v>0</v>
      </c>
      <c r="W6">
        <f>IF($G6/W$3&gt;1,ROUNDDOWN($G6/W$3,0),0)</f>
        <v>9</v>
      </c>
    </row>
    <row r="7" spans="1:23" x14ac:dyDescent="0.3">
      <c r="A7" t="s">
        <v>12</v>
      </c>
      <c r="B7" t="s">
        <v>13</v>
      </c>
      <c r="C7" t="s">
        <v>14</v>
      </c>
      <c r="D7" t="s">
        <v>15</v>
      </c>
      <c r="E7" cm="1">
        <f t="array" ref="E7">_xlfn.CHOOSECOLS(_xlfn.TEXTSPLIT(B7,"/"),2)-_xlfn.CHOOSECOLS(_xlfn.TEXTSPLIT(B7,"/"),1)</f>
        <v>1456</v>
      </c>
      <c r="F7" cm="1">
        <f t="array" ref="F7">_xlfn.CHOOSECOLS(_xlfn.TEXTSPLIT(C7,"/"),2)-_xlfn.CHOOSECOLS(_xlfn.TEXTSPLIT(C7,"/"),1)</f>
        <v>3120</v>
      </c>
      <c r="G7" cm="1">
        <f t="array" ref="G7">_xlfn.CHOOSECOLS(_xlfn.TEXTSPLIT(D7,"/"),2)-_xlfn.CHOOSECOLS(_xlfn.TEXTSPLIT(D7,"/"),1)</f>
        <v>3510</v>
      </c>
      <c r="H7">
        <v>0</v>
      </c>
      <c r="I7">
        <f t="shared" si="0"/>
        <v>1456</v>
      </c>
      <c r="J7">
        <f>IF(ROUNDUP(($F7-SUMPRODUCT(K7:$P7,K$3:$P$3))/J$3,0)&lt;0,0,ROUNDUP(($F7-SUMPRODUCT(K7:$P7,K$3:$P$3))/J$3,0))</f>
        <v>1</v>
      </c>
      <c r="K7">
        <f>IF(($F7-SUMPRODUCT(L7:$P7,L$3:$P$3))/K$3&gt;0.5,IF(OR(AND(($F7-SUMPRODUCT(L7:$P7,L$3:$P$3))/K$3&gt;1.5,($F7-SUMPRODUCT(L7:$P7,L$3:$P$3))/K$3&lt;2),AND(($F7-SUMPRODUCT(L7:$P7,L$3:$P$3))/K$3&gt;0.5,($F7-SUMPRODUCT(L7:$P7,L$3:$P$3))/K$3&lt;1)),ROUNDUP(($F7-SUMPRODUCT(L7:$P7,L$3:$P$3))/K$3,0),ROUNDDOWN(($F7-SUMPRODUCT(L7:$P7,L$3:$P$3))/K$3,0)),0)</f>
        <v>1</v>
      </c>
      <c r="L7">
        <f>IF(($F7-SUMPRODUCT(M7:$P7,M$3:$P$3))/L$3&gt;1,ROUNDDOWN(($F7-SUMPRODUCT(M7:$P7,M$3:$P$3))/L$3,0),0)</f>
        <v>0</v>
      </c>
      <c r="M7">
        <f>IF(($F7-SUMPRODUCT(N7:$P7,N$3:$P$3))/M$3&gt;1,ROUNDDOWN(($F7-SUMPRODUCT(N7:$P7,N$3:$P$3))/M$3,0),0)</f>
        <v>0</v>
      </c>
      <c r="N7">
        <f>IF(($F7-SUMPRODUCT(O7:$P7,O$3:$P$3))/N$3&gt;1,ROUNDDOWN(($F7-SUMPRODUCT(O7:$P7,O$3:$P$3))/N$3,0),0)</f>
        <v>0</v>
      </c>
      <c r="O7">
        <f>IF(($F7-SUMPRODUCT(P7:$P7,P$3:$P$3))/O$3&gt;1,ROUNDDOWN(($F7-SUMPRODUCT(P7:$P7,P$3:$P$3))/O$3,0),0)</f>
        <v>0</v>
      </c>
      <c r="P7">
        <f>IF($F7/P$3&gt;1,ROUNDDOWN($F7/P$3,0),0)</f>
        <v>3</v>
      </c>
      <c r="Q7">
        <f>IF(($G7-SUMPRODUCT(R7:$W7,R$3:$W$3))/Q$3&gt;0,ROUNDUP(($G7-SUMPRODUCT(R7:$W7,R$3:$W$3))/Q$3,0),0)</f>
        <v>0</v>
      </c>
      <c r="R7">
        <f>IF(($G7-SUMPRODUCT(S7:$W7,S$3:$W$3))/R$3&gt;0.5,IF(OR(AND(($G7-SUMPRODUCT(S7:$W7,S$3:$W$3))/R$3&gt;1.5,($G7-SUMPRODUCT(S7:$W7,S$3:$W$3))/R$3&lt;2),AND(($G7-SUMPRODUCT(S7:$W7,S$3:$W$3))/R$3&gt;0.5,($G7-SUMPRODUCT(S7:$W7,S$3:$W$3))/R$3&lt;1)),ROUNDUP(($G7-SUMPRODUCT(S7:$W7,S$3:$W$3))/R$3,0),ROUNDDOWN(($G7-SUMPRODUCT(S7:$W7,S$3:$W$3))/R$3,0)),0)</f>
        <v>2</v>
      </c>
      <c r="S7">
        <f>IF(($G7-SUMPRODUCT(T7:$W7,T$3:$W$3))/S$3&gt;1,ROUNDDOWN(($G7-SUMPRODUCT(T7:$W7,T$3:$W$3))/S$3,0),0)</f>
        <v>1</v>
      </c>
      <c r="T7">
        <f>IF(($G7-SUMPRODUCT(U7:$W7,U$3:$W$3))/T$3&gt;1,ROUNDDOWN(($G7-SUMPRODUCT(U7:$W7,U$3:$W$3))/T$3,0),0)</f>
        <v>0</v>
      </c>
      <c r="U7">
        <f>IF(($G7-SUMPRODUCT(V7:$W7,V$3:$W$3))/U$3&gt;1,ROUNDDOWN(($G7-SUMPRODUCT(V7:$W7,V$3:$W$3))/U$3,0),0)</f>
        <v>0</v>
      </c>
      <c r="V7">
        <f>IF(($G7-SUMPRODUCT(W7:$W7,W$3:$W$3))/V$3&gt;1,ROUNDDOWN(($G7-SUMPRODUCT(W7:$W7,W$3:$W$3))/V$3,0),0)</f>
        <v>0</v>
      </c>
      <c r="W7">
        <f>IF($G7/W$3&gt;1,ROUNDDOWN($G7/W$3,0),0)</f>
        <v>4</v>
      </c>
    </row>
    <row r="8" spans="1:23" x14ac:dyDescent="0.3">
      <c r="A8" t="s">
        <v>16</v>
      </c>
      <c r="B8" t="s">
        <v>17</v>
      </c>
      <c r="C8" t="s">
        <v>18</v>
      </c>
      <c r="D8" t="s">
        <v>19</v>
      </c>
      <c r="E8" cm="1">
        <f t="array" ref="E8">_xlfn.CHOOSECOLS(_xlfn.TEXTSPLIT(B8,"/"),2)-_xlfn.CHOOSECOLS(_xlfn.TEXTSPLIT(B8,"/"),1)</f>
        <v>432</v>
      </c>
      <c r="F8" cm="1">
        <f t="array" ref="F8">_xlfn.CHOOSECOLS(_xlfn.TEXTSPLIT(C8,"/"),2)-_xlfn.CHOOSECOLS(_xlfn.TEXTSPLIT(C8,"/"),1)</f>
        <v>1990</v>
      </c>
      <c r="G8" cm="1">
        <f t="array" ref="G8">_xlfn.CHOOSECOLS(_xlfn.TEXTSPLIT(D8,"/"),2)-_xlfn.CHOOSECOLS(_xlfn.TEXTSPLIT(D8,"/"),1)</f>
        <v>1240</v>
      </c>
      <c r="H8">
        <v>0</v>
      </c>
      <c r="I8">
        <f t="shared" si="0"/>
        <v>432</v>
      </c>
      <c r="J8">
        <f>IF(ROUNDUP(($F8-SUMPRODUCT(K8:$P8,K$3:$P$3))/J$3,0)&lt;0,0,ROUNDUP(($F8-SUMPRODUCT(K8:$P8,K$3:$P$3))/J$3,0))</f>
        <v>0</v>
      </c>
      <c r="K8">
        <f>IF(($F8-SUMPRODUCT(L8:$P8,L$3:$P$3))/K$3&gt;0.5,IF(OR(AND(($F8-SUMPRODUCT(L8:$P8,L$3:$P$3))/K$3&gt;1.5,($F8-SUMPRODUCT(L8:$P8,L$3:$P$3))/K$3&lt;2),AND(($F8-SUMPRODUCT(L8:$P8,L$3:$P$3))/K$3&gt;0.5,($F8-SUMPRODUCT(L8:$P8,L$3:$P$3))/K$3&lt;1)),ROUNDUP(($F8-SUMPRODUCT(L8:$P8,L$3:$P$3))/K$3,0),ROUNDDOWN(($F8-SUMPRODUCT(L8:$P8,L$3:$P$3))/K$3,0)),0)</f>
        <v>2</v>
      </c>
      <c r="L8">
        <f>IF(($F8-SUMPRODUCT(M8:$P8,M$3:$P$3))/L$3&gt;1,ROUNDDOWN(($F8-SUMPRODUCT(M8:$P8,M$3:$P$3))/L$3,0),0)</f>
        <v>0</v>
      </c>
      <c r="M8">
        <f>IF(($F8-SUMPRODUCT(N8:$P8,N$3:$P$3))/M$3&gt;1,ROUNDDOWN(($F8-SUMPRODUCT(N8:$P8,N$3:$P$3))/M$3,0),0)</f>
        <v>0</v>
      </c>
      <c r="N8">
        <f>IF(($F8-SUMPRODUCT(O8:$P8,O$3:$P$3))/N$3&gt;1,ROUNDDOWN(($F8-SUMPRODUCT(O8:$P8,O$3:$P$3))/N$3,0),0)</f>
        <v>0</v>
      </c>
      <c r="O8">
        <f>IF(($F8-SUMPRODUCT(P8:$P8,P$3:$P$3))/O$3&gt;1,ROUNDDOWN(($F8-SUMPRODUCT(P8:$P8,P$3:$P$3))/O$3,0),0)</f>
        <v>1</v>
      </c>
      <c r="P8">
        <f>IF($F8/P$3&gt;1,ROUNDDOWN($F8/P$3,0),0)</f>
        <v>1</v>
      </c>
      <c r="Q8">
        <f>IF(($G8-SUMPRODUCT(R8:$W8,R$3:$W$3))/Q$3&gt;0,ROUNDUP(($G8-SUMPRODUCT(R8:$W8,R$3:$W$3))/Q$3,0),0)</f>
        <v>1</v>
      </c>
      <c r="R8">
        <f>IF(($G8-SUMPRODUCT(S8:$W8,S$3:$W$3))/R$3&gt;0.5,IF(OR(AND(($G8-SUMPRODUCT(S8:$W8,S$3:$W$3))/R$3&gt;1.5,($G8-SUMPRODUCT(S8:$W8,S$3:$W$3))/R$3&lt;2),AND(($G8-SUMPRODUCT(S8:$W8,S$3:$W$3))/R$3&gt;0.5,($G8-SUMPRODUCT(S8:$W8,S$3:$W$3))/R$3&lt;1)),ROUNDUP(($G8-SUMPRODUCT(S8:$W8,S$3:$W$3))/R$3,0),ROUNDDOWN(($G8-SUMPRODUCT(S8:$W8,S$3:$W$3))/R$3,0)),0)</f>
        <v>1</v>
      </c>
      <c r="S8">
        <f>IF(($G8-SUMPRODUCT(T8:$W8,T$3:$W$3))/S$3&gt;1,ROUNDDOWN(($G8-SUMPRODUCT(T8:$W8,T$3:$W$3))/S$3,0),0)</f>
        <v>0</v>
      </c>
      <c r="T8">
        <f>IF(($G8-SUMPRODUCT(U8:$W8,U$3:$W$3))/T$3&gt;1,ROUNDDOWN(($G8-SUMPRODUCT(U8:$W8,U$3:$W$3))/T$3,0),0)</f>
        <v>1</v>
      </c>
      <c r="U8">
        <f>IF(($G8-SUMPRODUCT(V8:$W8,V$3:$W$3))/U$3&gt;1,ROUNDDOWN(($G8-SUMPRODUCT(V8:$W8,V$3:$W$3))/U$3,0),0)</f>
        <v>0</v>
      </c>
      <c r="V8">
        <f>IF(($G8-SUMPRODUCT(W8:$W8,W$3:$W$3))/V$3&gt;1,ROUNDDOWN(($G8-SUMPRODUCT(W8:$W8,W$3:$W$3))/V$3,0),0)</f>
        <v>0</v>
      </c>
      <c r="W8">
        <f>IF($G8/W$3&gt;1,ROUNDDOWN($G8/W$3,0),0)</f>
        <v>1</v>
      </c>
    </row>
    <row r="9" spans="1:23" x14ac:dyDescent="0.3">
      <c r="A9" t="s">
        <v>20</v>
      </c>
      <c r="B9" t="s">
        <v>21</v>
      </c>
      <c r="C9" t="s">
        <v>22</v>
      </c>
      <c r="D9" t="s">
        <v>23</v>
      </c>
      <c r="E9" cm="1">
        <f t="array" ref="E9">_xlfn.CHOOSECOLS(_xlfn.TEXTSPLIT(B9,"/"),2)-_xlfn.CHOOSECOLS(_xlfn.TEXTSPLIT(B9,"/"),1)</f>
        <v>0</v>
      </c>
      <c r="F9" cm="1">
        <f t="array" ref="F9">_xlfn.CHOOSECOLS(_xlfn.TEXTSPLIT(C9,"/"),2)-_xlfn.CHOOSECOLS(_xlfn.TEXTSPLIT(C9,"/"),1)</f>
        <v>680</v>
      </c>
      <c r="G9" cm="1">
        <f t="array" ref="G9">_xlfn.CHOOSECOLS(_xlfn.TEXTSPLIT(D9,"/"),2)-_xlfn.CHOOSECOLS(_xlfn.TEXTSPLIT(D9,"/"),1)</f>
        <v>510</v>
      </c>
      <c r="H9">
        <v>1</v>
      </c>
      <c r="I9">
        <f t="shared" si="0"/>
        <v>0</v>
      </c>
      <c r="J9">
        <f>IF(ROUNDUP(($F9-SUMPRODUCT(K9:$P9,K$3:$P$3))/J$3,0)&lt;0,0,ROUNDUP(($F9-SUMPRODUCT(K9:$P9,K$3:$P$3))/J$3,0))</f>
        <v>0</v>
      </c>
      <c r="K9">
        <f>IF(($F9-SUMPRODUCT(L9:$P9,L$3:$P$3))/K$3&gt;0.5,IF(OR(AND(($F9-SUMPRODUCT(L9:$P9,L$3:$P$3))/K$3&gt;1.5,($F9-SUMPRODUCT(L9:$P9,L$3:$P$3))/K$3&lt;2),AND(($F9-SUMPRODUCT(L9:$P9,L$3:$P$3))/K$3&gt;0.5,($F9-SUMPRODUCT(L9:$P9,L$3:$P$3))/K$3&lt;1)),ROUNDUP(($F9-SUMPRODUCT(L9:$P9,L$3:$P$3))/K$3,0),ROUNDDOWN(($F9-SUMPRODUCT(L9:$P9,L$3:$P$3))/K$3,0)),0)</f>
        <v>1</v>
      </c>
      <c r="L9">
        <f>IF(($F9-SUMPRODUCT(M9:$P9,M$3:$P$3))/L$3&gt;1,ROUNDDOWN(($F9-SUMPRODUCT(M9:$P9,M$3:$P$3))/L$3,0),0)</f>
        <v>0</v>
      </c>
      <c r="M9">
        <f>IF(($F9-SUMPRODUCT(N9:$P9,N$3:$P$3))/M$3&gt;1,ROUNDDOWN(($F9-SUMPRODUCT(N9:$P9,N$3:$P$3))/M$3,0),0)</f>
        <v>0</v>
      </c>
      <c r="N9">
        <f>IF(($F9-SUMPRODUCT(O9:$P9,O$3:$P$3))/N$3&gt;1,ROUNDDOWN(($F9-SUMPRODUCT(O9:$P9,O$3:$P$3))/N$3,0),0)</f>
        <v>1</v>
      </c>
      <c r="O9">
        <f>IF(($F9-SUMPRODUCT(P9:$P9,P$3:$P$3))/O$3&gt;1,ROUNDDOWN(($F9-SUMPRODUCT(P9:$P9,P$3:$P$3))/O$3,0),0)</f>
        <v>0</v>
      </c>
      <c r="P9">
        <f>IF($F9/P$3&gt;1,ROUNDDOWN($F9/P$3,0),0)</f>
        <v>0</v>
      </c>
      <c r="Q9">
        <f>IF(($G9-SUMPRODUCT(R9:$W9,R$3:$W$3))/Q$3&gt;0,ROUNDUP(($G9-SUMPRODUCT(R9:$W9,R$3:$W$3))/Q$3,0),0)</f>
        <v>1</v>
      </c>
      <c r="R9">
        <f>IF(($G9-SUMPRODUCT(S9:$W9,S$3:$W$3))/R$3&gt;0.5,IF(OR(AND(($G9-SUMPRODUCT(S9:$W9,S$3:$W$3))/R$3&gt;1.5,($G9-SUMPRODUCT(S9:$W9,S$3:$W$3))/R$3&lt;2),AND(($G9-SUMPRODUCT(S9:$W9,S$3:$W$3))/R$3&gt;0.5,($G9-SUMPRODUCT(S9:$W9,S$3:$W$3))/R$3&lt;1)),ROUNDUP(($G9-SUMPRODUCT(S9:$W9,S$3:$W$3))/R$3,0),ROUNDDOWN(($G9-SUMPRODUCT(S9:$W9,S$3:$W$3))/R$3,0)),0)</f>
        <v>0</v>
      </c>
      <c r="S9">
        <f>IF(($G9-SUMPRODUCT(T9:$W9,T$3:$W$3))/S$3&gt;1,ROUNDDOWN(($G9-SUMPRODUCT(T9:$W9,T$3:$W$3))/S$3,0),0)</f>
        <v>0</v>
      </c>
      <c r="T9">
        <f>IF(($G9-SUMPRODUCT(U9:$W9,U$3:$W$3))/T$3&gt;1,ROUNDDOWN(($G9-SUMPRODUCT(U9:$W9,U$3:$W$3))/T$3,0),0)</f>
        <v>0</v>
      </c>
      <c r="U9">
        <f>IF(($G9-SUMPRODUCT(V9:$W9,V$3:$W$3))/U$3&gt;1,ROUNDDOWN(($G9-SUMPRODUCT(V9:$W9,V$3:$W$3))/U$3,0),0)</f>
        <v>1</v>
      </c>
      <c r="V9">
        <f>IF(($G9-SUMPRODUCT(W9:$W9,W$3:$W$3))/V$3&gt;1,ROUNDDOWN(($G9-SUMPRODUCT(W9:$W9,W$3:$W$3))/V$3,0),0)</f>
        <v>0</v>
      </c>
      <c r="W9">
        <f>IF($G9/W$3&gt;1,ROUNDDOWN($G9/W$3,0),0)</f>
        <v>0</v>
      </c>
    </row>
    <row r="10" spans="1:23" x14ac:dyDescent="0.3">
      <c r="A10" t="s">
        <v>24</v>
      </c>
      <c r="B10" t="s">
        <v>25</v>
      </c>
      <c r="C10" t="s">
        <v>26</v>
      </c>
      <c r="D10" t="s">
        <v>27</v>
      </c>
      <c r="E10" cm="1">
        <f t="array" ref="E10">_xlfn.CHOOSECOLS(_xlfn.TEXTSPLIT(B10,"/"),2)-_xlfn.CHOOSECOLS(_xlfn.TEXTSPLIT(B10,"/"),1)</f>
        <v>0</v>
      </c>
      <c r="F10" cm="1">
        <f t="array" ref="F10">_xlfn.CHOOSECOLS(_xlfn.TEXTSPLIT(C10,"/"),2)-_xlfn.CHOOSECOLS(_xlfn.TEXTSPLIT(C10,"/"),1)</f>
        <v>-30</v>
      </c>
      <c r="G10" cm="1">
        <f t="array" ref="G10">_xlfn.CHOOSECOLS(_xlfn.TEXTSPLIT(D10,"/"),2)-_xlfn.CHOOSECOLS(_xlfn.TEXTSPLIT(D10,"/"),1)</f>
        <v>290</v>
      </c>
      <c r="H10">
        <v>0</v>
      </c>
      <c r="I10">
        <f t="shared" si="0"/>
        <v>0</v>
      </c>
      <c r="J10">
        <f>IF(ROUNDUP(($F10-SUMPRODUCT(K10:$P10,K$3:$P$3))/J$3,0)&lt;0,0,ROUNDUP(($F10-SUMPRODUCT(K10:$P10,K$3:$P$3))/J$3,0))</f>
        <v>0</v>
      </c>
      <c r="K10">
        <f>IF(($F10-SUMPRODUCT(L10:$P10,L$3:$P$3))/K$3&gt;0.5,IF(OR(AND(($F10-SUMPRODUCT(L10:$P10,L$3:$P$3))/K$3&gt;1.5,($F10-SUMPRODUCT(L10:$P10,L$3:$P$3))/K$3&lt;2),AND(($F10-SUMPRODUCT(L10:$P10,L$3:$P$3))/K$3&gt;0.5,($F10-SUMPRODUCT(L10:$P10,L$3:$P$3))/K$3&lt;1)),ROUNDUP(($F10-SUMPRODUCT(L10:$P10,L$3:$P$3))/K$3,0),ROUNDDOWN(($F10-SUMPRODUCT(L10:$P10,L$3:$P$3))/K$3,0)),0)</f>
        <v>0</v>
      </c>
      <c r="L10">
        <f>IF(($F10-SUMPRODUCT(M10:$P10,M$3:$P$3))/L$3&gt;1,ROUNDDOWN(($F10-SUMPRODUCT(M10:$P10,M$3:$P$3))/L$3,0),0)</f>
        <v>0</v>
      </c>
      <c r="M10">
        <f>IF(($F10-SUMPRODUCT(N10:$P10,N$3:$P$3))/M$3&gt;1,ROUNDDOWN(($F10-SUMPRODUCT(N10:$P10,N$3:$P$3))/M$3,0),0)</f>
        <v>0</v>
      </c>
      <c r="N10">
        <f>IF(($F10-SUMPRODUCT(O10:$P10,O$3:$P$3))/N$3&gt;1,ROUNDDOWN(($F10-SUMPRODUCT(O10:$P10,O$3:$P$3))/N$3,0),0)</f>
        <v>0</v>
      </c>
      <c r="O10">
        <f>IF(($F10-SUMPRODUCT(P10:$P10,P$3:$P$3))/O$3&gt;1,ROUNDDOWN(($F10-SUMPRODUCT(P10:$P10,P$3:$P$3))/O$3,0),0)</f>
        <v>0</v>
      </c>
      <c r="P10">
        <f>IF($F10/P$3&gt;1,ROUNDDOWN($F10/P$3,0),0)</f>
        <v>0</v>
      </c>
      <c r="Q10">
        <f>IF(($G10-SUMPRODUCT(R10:$W10,R$3:$W$3))/Q$3&gt;0,ROUNDUP(($G10-SUMPRODUCT(R10:$W10,R$3:$W$3))/Q$3,0),0)</f>
        <v>0</v>
      </c>
      <c r="R10">
        <f>IF(($G10-SUMPRODUCT(S10:$W10,S$3:$W$3))/R$3&gt;0.5,IF(OR(AND(($G10-SUMPRODUCT(S10:$W10,S$3:$W$3))/R$3&gt;1.5,($G10-SUMPRODUCT(S10:$W10,S$3:$W$3))/R$3&lt;2),AND(($G10-SUMPRODUCT(S10:$W10,S$3:$W$3))/R$3&gt;0.5,($G10-SUMPRODUCT(S10:$W10,S$3:$W$3))/R$3&lt;1)),ROUNDUP(($G10-SUMPRODUCT(S10:$W10,S$3:$W$3))/R$3,0),ROUNDDOWN(($G10-SUMPRODUCT(S10:$W10,S$3:$W$3))/R$3,0)),0)</f>
        <v>2</v>
      </c>
      <c r="S10">
        <f>IF(($G10-SUMPRODUCT(T10:$W10,T$3:$W$3))/S$3&gt;1,ROUNDDOWN(($G10-SUMPRODUCT(T10:$W10,T$3:$W$3))/S$3,0),0)</f>
        <v>1</v>
      </c>
      <c r="T10">
        <f>IF(($G10-SUMPRODUCT(U10:$W10,U$3:$W$3))/T$3&gt;1,ROUNDDOWN(($G10-SUMPRODUCT(U10:$W10,U$3:$W$3))/T$3,0),0)</f>
        <v>0</v>
      </c>
      <c r="U10">
        <f>IF(($G10-SUMPRODUCT(V10:$W10,V$3:$W$3))/U$3&gt;1,ROUNDDOWN(($G10-SUMPRODUCT(V10:$W10,V$3:$W$3))/U$3,0),0)</f>
        <v>0</v>
      </c>
      <c r="V10">
        <f>IF(($G10-SUMPRODUCT(W10:$W10,W$3:$W$3))/V$3&gt;1,ROUNDDOWN(($G10-SUMPRODUCT(W10:$W10,W$3:$W$3))/V$3,0),0)</f>
        <v>0</v>
      </c>
      <c r="W10">
        <f>IF($G10/W$3&gt;1,ROUNDDOWN($G10/W$3,0),0)</f>
        <v>0</v>
      </c>
    </row>
    <row r="11" spans="1:23" x14ac:dyDescent="0.3">
      <c r="A11" t="s">
        <v>28</v>
      </c>
      <c r="B11" t="s">
        <v>29</v>
      </c>
      <c r="C11" t="s">
        <v>30</v>
      </c>
      <c r="D11" t="s">
        <v>31</v>
      </c>
      <c r="E11" cm="1">
        <f t="array" ref="E11">_xlfn.CHOOSECOLS(_xlfn.TEXTSPLIT(B11,"/"),2)-_xlfn.CHOOSECOLS(_xlfn.TEXTSPLIT(B11,"/"),1)</f>
        <v>174</v>
      </c>
      <c r="F11" cm="1">
        <f t="array" ref="F11">_xlfn.CHOOSECOLS(_xlfn.TEXTSPLIT(C11,"/"),2)-_xlfn.CHOOSECOLS(_xlfn.TEXTSPLIT(C11,"/"),1)</f>
        <v>670</v>
      </c>
      <c r="G11" cm="1">
        <f t="array" ref="G11">_xlfn.CHOOSECOLS(_xlfn.TEXTSPLIT(D11,"/"),2)-_xlfn.CHOOSECOLS(_xlfn.TEXTSPLIT(D11,"/"),1)</f>
        <v>500</v>
      </c>
      <c r="H11">
        <v>1</v>
      </c>
      <c r="I11">
        <f t="shared" si="0"/>
        <v>174</v>
      </c>
      <c r="J11">
        <f>IF(ROUNDUP(($F11-SUMPRODUCT(K11:$P11,K$3:$P$3))/J$3,0)&lt;0,0,ROUNDUP(($F11-SUMPRODUCT(K11:$P11,K$3:$P$3))/J$3,0))</f>
        <v>0</v>
      </c>
      <c r="K11">
        <f>IF(($F11-SUMPRODUCT(L11:$P11,L$3:$P$3))/K$3&gt;0.5,IF(OR(AND(($F11-SUMPRODUCT(L11:$P11,L$3:$P$3))/K$3&gt;1.5,($F11-SUMPRODUCT(L11:$P11,L$3:$P$3))/K$3&lt;2),AND(($F11-SUMPRODUCT(L11:$P11,L$3:$P$3))/K$3&gt;0.5,($F11-SUMPRODUCT(L11:$P11,L$3:$P$3))/K$3&lt;1)),ROUNDUP(($F11-SUMPRODUCT(L11:$P11,L$3:$P$3))/K$3,0),ROUNDDOWN(($F11-SUMPRODUCT(L11:$P11,L$3:$P$3))/K$3,0)),0)</f>
        <v>1</v>
      </c>
      <c r="L11">
        <f>IF(($F11-SUMPRODUCT(M11:$P11,M$3:$P$3))/L$3&gt;1,ROUNDDOWN(($F11-SUMPRODUCT(M11:$P11,M$3:$P$3))/L$3,0),0)</f>
        <v>0</v>
      </c>
      <c r="M11">
        <f>IF(($F11-SUMPRODUCT(N11:$P11,N$3:$P$3))/M$3&gt;1,ROUNDDOWN(($F11-SUMPRODUCT(N11:$P11,N$3:$P$3))/M$3,0),0)</f>
        <v>0</v>
      </c>
      <c r="N11">
        <f>IF(($F11-SUMPRODUCT(O11:$P11,O$3:$P$3))/N$3&gt;1,ROUNDDOWN(($F11-SUMPRODUCT(O11:$P11,O$3:$P$3))/N$3,0),0)</f>
        <v>1</v>
      </c>
      <c r="O11">
        <f>IF(($F11-SUMPRODUCT(P11:$P11,P$3:$P$3))/O$3&gt;1,ROUNDDOWN(($F11-SUMPRODUCT(P11:$P11,P$3:$P$3))/O$3,0),0)</f>
        <v>0</v>
      </c>
      <c r="P11">
        <f>IF($F11/P$3&gt;1,ROUNDDOWN($F11/P$3,0),0)</f>
        <v>0</v>
      </c>
      <c r="Q11">
        <f>IF(($G11-SUMPRODUCT(R11:$W11,R$3:$W$3))/Q$3&gt;0,ROUNDUP(($G11-SUMPRODUCT(R11:$W11,R$3:$W$3))/Q$3,0),0)</f>
        <v>1</v>
      </c>
      <c r="R11">
        <f>IF(($G11-SUMPRODUCT(S11:$W11,S$3:$W$3))/R$3&gt;0.5,IF(OR(AND(($G11-SUMPRODUCT(S11:$W11,S$3:$W$3))/R$3&gt;1.5,($G11-SUMPRODUCT(S11:$W11,S$3:$W$3))/R$3&lt;2),AND(($G11-SUMPRODUCT(S11:$W11,S$3:$W$3))/R$3&gt;0.5,($G11-SUMPRODUCT(S11:$W11,S$3:$W$3))/R$3&lt;1)),ROUNDUP(($G11-SUMPRODUCT(S11:$W11,S$3:$W$3))/R$3,0),ROUNDDOWN(($G11-SUMPRODUCT(S11:$W11,S$3:$W$3))/R$3,0)),0)</f>
        <v>0</v>
      </c>
      <c r="S11">
        <f>IF(($G11-SUMPRODUCT(T11:$W11,T$3:$W$3))/S$3&gt;1,ROUNDDOWN(($G11-SUMPRODUCT(T11:$W11,T$3:$W$3))/S$3,0),0)</f>
        <v>0</v>
      </c>
      <c r="T11">
        <f>IF(($G11-SUMPRODUCT(U11:$W11,U$3:$W$3))/T$3&gt;1,ROUNDDOWN(($G11-SUMPRODUCT(U11:$W11,U$3:$W$3))/T$3,0),0)</f>
        <v>0</v>
      </c>
      <c r="U11">
        <f>IF(($G11-SUMPRODUCT(V11:$W11,V$3:$W$3))/U$3&gt;1,ROUNDDOWN(($G11-SUMPRODUCT(V11:$W11,V$3:$W$3))/U$3,0),0)</f>
        <v>1</v>
      </c>
      <c r="V11">
        <f>IF(($G11-SUMPRODUCT(W11:$W11,W$3:$W$3))/V$3&gt;1,ROUNDDOWN(($G11-SUMPRODUCT(W11:$W11,W$3:$W$3))/V$3,0),0)</f>
        <v>0</v>
      </c>
      <c r="W11">
        <f>IF($G11/W$3&gt;1,ROUNDDOWN($G11/W$3,0),0)</f>
        <v>0</v>
      </c>
    </row>
    <row r="12" spans="1:23" x14ac:dyDescent="0.3">
      <c r="A12" t="s">
        <v>32</v>
      </c>
      <c r="B12" t="s">
        <v>29</v>
      </c>
      <c r="C12" t="s">
        <v>33</v>
      </c>
      <c r="D12" t="s">
        <v>31</v>
      </c>
      <c r="E12" cm="1">
        <f t="array" ref="E12">_xlfn.CHOOSECOLS(_xlfn.TEXTSPLIT(B12,"/"),2)-_xlfn.CHOOSECOLS(_xlfn.TEXTSPLIT(B12,"/"),1)</f>
        <v>174</v>
      </c>
      <c r="F12" cm="1">
        <f t="array" ref="F12">_xlfn.CHOOSECOLS(_xlfn.TEXTSPLIT(C12,"/"),2)-_xlfn.CHOOSECOLS(_xlfn.TEXTSPLIT(C12,"/"),1)</f>
        <v>700</v>
      </c>
      <c r="G12" cm="1">
        <f t="array" ref="G12">_xlfn.CHOOSECOLS(_xlfn.TEXTSPLIT(D12,"/"),2)-_xlfn.CHOOSECOLS(_xlfn.TEXTSPLIT(D12,"/"),1)</f>
        <v>500</v>
      </c>
      <c r="H12">
        <v>1</v>
      </c>
      <c r="I12">
        <f t="shared" si="0"/>
        <v>174</v>
      </c>
      <c r="J12">
        <f>IF(ROUNDUP(($F12-SUMPRODUCT(K12:$P12,K$3:$P$3))/J$3,0)&lt;0,0,ROUNDUP(($F12-SUMPRODUCT(K12:$P12,K$3:$P$3))/J$3,0))</f>
        <v>0</v>
      </c>
      <c r="K12">
        <f>IF(($F12-SUMPRODUCT(L12:$P12,L$3:$P$3))/K$3&gt;0.5,IF(OR(AND(($F12-SUMPRODUCT(L12:$P12,L$3:$P$3))/K$3&gt;1.5,($F12-SUMPRODUCT(L12:$P12,L$3:$P$3))/K$3&lt;2),AND(($F12-SUMPRODUCT(L12:$P12,L$3:$P$3))/K$3&gt;0.5,($F12-SUMPRODUCT(L12:$P12,L$3:$P$3))/K$3&lt;1)),ROUNDUP(($F12-SUMPRODUCT(L12:$P12,L$3:$P$3))/K$3,0),ROUNDDOWN(($F12-SUMPRODUCT(L12:$P12,L$3:$P$3))/K$3,0)),0)</f>
        <v>1</v>
      </c>
      <c r="L12">
        <f>IF(($F12-SUMPRODUCT(M12:$P12,M$3:$P$3))/L$3&gt;1,ROUNDDOWN(($F12-SUMPRODUCT(M12:$P12,M$3:$P$3))/L$3,0),0)</f>
        <v>0</v>
      </c>
      <c r="M12">
        <f>IF(($F12-SUMPRODUCT(N12:$P12,N$3:$P$3))/M$3&gt;1,ROUNDDOWN(($F12-SUMPRODUCT(N12:$P12,N$3:$P$3))/M$3,0),0)</f>
        <v>0</v>
      </c>
      <c r="N12">
        <f>IF(($F12-SUMPRODUCT(O12:$P12,O$3:$P$3))/N$3&gt;1,ROUNDDOWN(($F12-SUMPRODUCT(O12:$P12,O$3:$P$3))/N$3,0),0)</f>
        <v>1</v>
      </c>
      <c r="O12">
        <f>IF(($F12-SUMPRODUCT(P12:$P12,P$3:$P$3))/O$3&gt;1,ROUNDDOWN(($F12-SUMPRODUCT(P12:$P12,P$3:$P$3))/O$3,0),0)</f>
        <v>0</v>
      </c>
      <c r="P12">
        <f>IF($F12/P$3&gt;1,ROUNDDOWN($F12/P$3,0),0)</f>
        <v>0</v>
      </c>
      <c r="Q12">
        <f>IF(($G12-SUMPRODUCT(R12:$W12,R$3:$W$3))/Q$3&gt;0,ROUNDUP(($G12-SUMPRODUCT(R12:$W12,R$3:$W$3))/Q$3,0),0)</f>
        <v>1</v>
      </c>
      <c r="R12">
        <f>IF(($G12-SUMPRODUCT(S12:$W12,S$3:$W$3))/R$3&gt;0.5,IF(OR(AND(($G12-SUMPRODUCT(S12:$W12,S$3:$W$3))/R$3&gt;1.5,($G12-SUMPRODUCT(S12:$W12,S$3:$W$3))/R$3&lt;2),AND(($G12-SUMPRODUCT(S12:$W12,S$3:$W$3))/R$3&gt;0.5,($G12-SUMPRODUCT(S12:$W12,S$3:$W$3))/R$3&lt;1)),ROUNDUP(($G12-SUMPRODUCT(S12:$W12,S$3:$W$3))/R$3,0),ROUNDDOWN(($G12-SUMPRODUCT(S12:$W12,S$3:$W$3))/R$3,0)),0)</f>
        <v>0</v>
      </c>
      <c r="S12">
        <f>IF(($G12-SUMPRODUCT(T12:$W12,T$3:$W$3))/S$3&gt;1,ROUNDDOWN(($G12-SUMPRODUCT(T12:$W12,T$3:$W$3))/S$3,0),0)</f>
        <v>0</v>
      </c>
      <c r="T12">
        <f>IF(($G12-SUMPRODUCT(U12:$W12,U$3:$W$3))/T$3&gt;1,ROUNDDOWN(($G12-SUMPRODUCT(U12:$W12,U$3:$W$3))/T$3,0),0)</f>
        <v>0</v>
      </c>
      <c r="U12">
        <f>IF(($G12-SUMPRODUCT(V12:$W12,V$3:$W$3))/U$3&gt;1,ROUNDDOWN(($G12-SUMPRODUCT(V12:$W12,V$3:$W$3))/U$3,0),0)</f>
        <v>1</v>
      </c>
      <c r="V12">
        <f>IF(($G12-SUMPRODUCT(W12:$W12,W$3:$W$3))/V$3&gt;1,ROUNDDOWN(($G12-SUMPRODUCT(W12:$W12,W$3:$W$3))/V$3,0),0)</f>
        <v>0</v>
      </c>
      <c r="W12">
        <f>IF($G12/W$3&gt;1,ROUNDDOWN($G12/W$3,0),0)</f>
        <v>0</v>
      </c>
    </row>
    <row r="13" spans="1:23" x14ac:dyDescent="0.3">
      <c r="A13" t="s">
        <v>34</v>
      </c>
      <c r="B13" t="s">
        <v>35</v>
      </c>
      <c r="C13" t="s">
        <v>30</v>
      </c>
      <c r="D13" t="s">
        <v>36</v>
      </c>
      <c r="E13" cm="1">
        <f t="array" ref="E13">_xlfn.CHOOSECOLS(_xlfn.TEXTSPLIT(B13,"/"),2)-_xlfn.CHOOSECOLS(_xlfn.TEXTSPLIT(B13,"/"),1)</f>
        <v>0</v>
      </c>
      <c r="F13" cm="1">
        <f t="array" ref="F13">_xlfn.CHOOSECOLS(_xlfn.TEXTSPLIT(C13,"/"),2)-_xlfn.CHOOSECOLS(_xlfn.TEXTSPLIT(C13,"/"),1)</f>
        <v>670</v>
      </c>
      <c r="G13" cm="1">
        <f t="array" ref="G13">_xlfn.CHOOSECOLS(_xlfn.TEXTSPLIT(D13,"/"),2)-_xlfn.CHOOSECOLS(_xlfn.TEXTSPLIT(D13,"/"),1)</f>
        <v>480</v>
      </c>
      <c r="H13">
        <v>0</v>
      </c>
      <c r="I13">
        <f t="shared" si="0"/>
        <v>0</v>
      </c>
      <c r="J13">
        <f>IF(ROUNDUP(($F13-SUMPRODUCT(K13:$P13,K$3:$P$3))/J$3,0)&lt;0,0,ROUNDUP(($F13-SUMPRODUCT(K13:$P13,K$3:$P$3))/J$3,0))</f>
        <v>0</v>
      </c>
      <c r="K13">
        <f>IF(($F13-SUMPRODUCT(L13:$P13,L$3:$P$3))/K$3&gt;0.5,IF(OR(AND(($F13-SUMPRODUCT(L13:$P13,L$3:$P$3))/K$3&gt;1.5,($F13-SUMPRODUCT(L13:$P13,L$3:$P$3))/K$3&lt;2),AND(($F13-SUMPRODUCT(L13:$P13,L$3:$P$3))/K$3&gt;0.5,($F13-SUMPRODUCT(L13:$P13,L$3:$P$3))/K$3&lt;1)),ROUNDUP(($F13-SUMPRODUCT(L13:$P13,L$3:$P$3))/K$3,0),ROUNDDOWN(($F13-SUMPRODUCT(L13:$P13,L$3:$P$3))/K$3,0)),0)</f>
        <v>1</v>
      </c>
      <c r="L13">
        <f>IF(($F13-SUMPRODUCT(M13:$P13,M$3:$P$3))/L$3&gt;1,ROUNDDOWN(($F13-SUMPRODUCT(M13:$P13,M$3:$P$3))/L$3,0),0)</f>
        <v>0</v>
      </c>
      <c r="M13">
        <f>IF(($F13-SUMPRODUCT(N13:$P13,N$3:$P$3))/M$3&gt;1,ROUNDDOWN(($F13-SUMPRODUCT(N13:$P13,N$3:$P$3))/M$3,0),0)</f>
        <v>0</v>
      </c>
      <c r="N13">
        <f>IF(($F13-SUMPRODUCT(O13:$P13,O$3:$P$3))/N$3&gt;1,ROUNDDOWN(($F13-SUMPRODUCT(O13:$P13,O$3:$P$3))/N$3,0),0)</f>
        <v>1</v>
      </c>
      <c r="O13">
        <f>IF(($F13-SUMPRODUCT(P13:$P13,P$3:$P$3))/O$3&gt;1,ROUNDDOWN(($F13-SUMPRODUCT(P13:$P13,P$3:$P$3))/O$3,0),0)</f>
        <v>0</v>
      </c>
      <c r="P13">
        <f>IF($F13/P$3&gt;1,ROUNDDOWN($F13/P$3,0),0)</f>
        <v>0</v>
      </c>
      <c r="Q13">
        <f>IF(($G13-SUMPRODUCT(R13:$W13,R$3:$W$3))/Q$3&gt;0,ROUNDUP(($G13-SUMPRODUCT(R13:$W13,R$3:$W$3))/Q$3,0),0)</f>
        <v>0</v>
      </c>
      <c r="R13">
        <f>IF(($G13-SUMPRODUCT(S13:$W13,S$3:$W$3))/R$3&gt;0.5,IF(OR(AND(($G13-SUMPRODUCT(S13:$W13,S$3:$W$3))/R$3&gt;1.5,($G13-SUMPRODUCT(S13:$W13,S$3:$W$3))/R$3&lt;2),AND(($G13-SUMPRODUCT(S13:$W13,S$3:$W$3))/R$3&gt;0.5,($G13-SUMPRODUCT(S13:$W13,S$3:$W$3))/R$3&lt;1)),ROUNDUP(($G13-SUMPRODUCT(S13:$W13,S$3:$W$3))/R$3,0),ROUNDDOWN(($G13-SUMPRODUCT(S13:$W13,S$3:$W$3))/R$3,0)),0)</f>
        <v>2</v>
      </c>
      <c r="S13">
        <f>IF(($G13-SUMPRODUCT(T13:$W13,T$3:$W$3))/S$3&gt;1,ROUNDDOWN(($G13-SUMPRODUCT(T13:$W13,T$3:$W$3))/S$3,0),0)</f>
        <v>0</v>
      </c>
      <c r="T13">
        <f>IF(($G13-SUMPRODUCT(U13:$W13,U$3:$W$3))/T$3&gt;1,ROUNDDOWN(($G13-SUMPRODUCT(U13:$W13,U$3:$W$3))/T$3,0),0)</f>
        <v>1</v>
      </c>
      <c r="U13">
        <f>IF(($G13-SUMPRODUCT(V13:$W13,V$3:$W$3))/U$3&gt;1,ROUNDDOWN(($G13-SUMPRODUCT(V13:$W13,V$3:$W$3))/U$3,0),0)</f>
        <v>0</v>
      </c>
      <c r="V13">
        <f>IF(($G13-SUMPRODUCT(W13:$W13,W$3:$W$3))/V$3&gt;1,ROUNDDOWN(($G13-SUMPRODUCT(W13:$W13,W$3:$W$3))/V$3,0),0)</f>
        <v>0</v>
      </c>
      <c r="W13">
        <f>IF($G13/W$3&gt;1,ROUNDDOWN($G13/W$3,0),0)</f>
        <v>0</v>
      </c>
    </row>
    <row r="14" spans="1:23" x14ac:dyDescent="0.3">
      <c r="A14" t="s">
        <v>37</v>
      </c>
      <c r="B14" t="s">
        <v>38</v>
      </c>
      <c r="C14" t="s">
        <v>39</v>
      </c>
      <c r="D14" t="s">
        <v>40</v>
      </c>
      <c r="E14" cm="1">
        <f t="array" ref="E14">_xlfn.CHOOSECOLS(_xlfn.TEXTSPLIT(B14,"/"),2)-_xlfn.CHOOSECOLS(_xlfn.TEXTSPLIT(B14,"/"),1)</f>
        <v>0</v>
      </c>
      <c r="F14" cm="1">
        <f t="array" ref="F14">_xlfn.CHOOSECOLS(_xlfn.TEXTSPLIT(C14,"/"),2)-_xlfn.CHOOSECOLS(_xlfn.TEXTSPLIT(C14,"/"),1)</f>
        <v>720</v>
      </c>
      <c r="G14" cm="1">
        <f t="array" ref="G14">_xlfn.CHOOSECOLS(_xlfn.TEXTSPLIT(D14,"/"),2)-_xlfn.CHOOSECOLS(_xlfn.TEXTSPLIT(D14,"/"),1)</f>
        <v>540</v>
      </c>
      <c r="H14">
        <v>0</v>
      </c>
      <c r="I14">
        <f t="shared" si="0"/>
        <v>0</v>
      </c>
      <c r="J14">
        <f>IF(ROUNDUP(($F14-SUMPRODUCT(K14:$P14,K$3:$P$3))/J$3,0)&lt;0,0,ROUNDUP(($F14-SUMPRODUCT(K14:$P14,K$3:$P$3))/J$3,0))</f>
        <v>1</v>
      </c>
      <c r="K14">
        <f>IF(($F14-SUMPRODUCT(L14:$P14,L$3:$P$3))/K$3&gt;0.5,IF(OR(AND(($F14-SUMPRODUCT(L14:$P14,L$3:$P$3))/K$3&gt;1.5,($F14-SUMPRODUCT(L14:$P14,L$3:$P$3))/K$3&lt;2),AND(($F14-SUMPRODUCT(L14:$P14,L$3:$P$3))/K$3&gt;0.5,($F14-SUMPRODUCT(L14:$P14,L$3:$P$3))/K$3&lt;1)),ROUNDUP(($F14-SUMPRODUCT(L14:$P14,L$3:$P$3))/K$3,0),ROUNDDOWN(($F14-SUMPRODUCT(L14:$P14,L$3:$P$3))/K$3,0)),0)</f>
        <v>1</v>
      </c>
      <c r="L14">
        <f>IF(($F14-SUMPRODUCT(M14:$P14,M$3:$P$3))/L$3&gt;1,ROUNDDOWN(($F14-SUMPRODUCT(M14:$P14,M$3:$P$3))/L$3,0),0)</f>
        <v>0</v>
      </c>
      <c r="M14">
        <f>IF(($F14-SUMPRODUCT(N14:$P14,N$3:$P$3))/M$3&gt;1,ROUNDDOWN(($F14-SUMPRODUCT(N14:$P14,N$3:$P$3))/M$3,0),0)</f>
        <v>0</v>
      </c>
      <c r="N14">
        <f>IF(($F14-SUMPRODUCT(O14:$P14,O$3:$P$3))/N$3&gt;1,ROUNDDOWN(($F14-SUMPRODUCT(O14:$P14,O$3:$P$3))/N$3,0),0)</f>
        <v>1</v>
      </c>
      <c r="O14">
        <f>IF(($F14-SUMPRODUCT(P14:$P14,P$3:$P$3))/O$3&gt;1,ROUNDDOWN(($F14-SUMPRODUCT(P14:$P14,P$3:$P$3))/O$3,0),0)</f>
        <v>0</v>
      </c>
      <c r="P14">
        <f>IF($F14/P$3&gt;1,ROUNDDOWN($F14/P$3,0),0)</f>
        <v>0</v>
      </c>
      <c r="Q14">
        <f>IF(($G14-SUMPRODUCT(R14:$W14,R$3:$W$3))/Q$3&gt;0,ROUNDUP(($G14-SUMPRODUCT(R14:$W14,R$3:$W$3))/Q$3,0),0)</f>
        <v>0</v>
      </c>
      <c r="R14">
        <f>IF(($G14-SUMPRODUCT(S14:$W14,S$3:$W$3))/R$3&gt;0.5,IF(OR(AND(($G14-SUMPRODUCT(S14:$W14,S$3:$W$3))/R$3&gt;1.5,($G14-SUMPRODUCT(S14:$W14,S$3:$W$3))/R$3&lt;2),AND(($G14-SUMPRODUCT(S14:$W14,S$3:$W$3))/R$3&gt;0.5,($G14-SUMPRODUCT(S14:$W14,S$3:$W$3))/R$3&lt;1)),ROUNDUP(($G14-SUMPRODUCT(S14:$W14,S$3:$W$3))/R$3,0),ROUNDDOWN(($G14-SUMPRODUCT(S14:$W14,S$3:$W$3))/R$3,0)),0)</f>
        <v>1</v>
      </c>
      <c r="S14">
        <f>IF(($G14-SUMPRODUCT(T14:$W14,T$3:$W$3))/S$3&gt;1,ROUNDDOWN(($G14-SUMPRODUCT(T14:$W14,T$3:$W$3))/S$3,0),0)</f>
        <v>0</v>
      </c>
      <c r="T14">
        <f>IF(($G14-SUMPRODUCT(U14:$W14,U$3:$W$3))/T$3&gt;1,ROUNDDOWN(($G14-SUMPRODUCT(U14:$W14,U$3:$W$3))/T$3,0),0)</f>
        <v>0</v>
      </c>
      <c r="U14">
        <f>IF(($G14-SUMPRODUCT(V14:$W14,V$3:$W$3))/U$3&gt;1,ROUNDDOWN(($G14-SUMPRODUCT(V14:$W14,V$3:$W$3))/U$3,0),0)</f>
        <v>1</v>
      </c>
      <c r="V14">
        <f>IF(($G14-SUMPRODUCT(W14:$W14,W$3:$W$3))/V$3&gt;1,ROUNDDOWN(($G14-SUMPRODUCT(W14:$W14,W$3:$W$3))/V$3,0),0)</f>
        <v>0</v>
      </c>
      <c r="W14">
        <f>IF($G14/W$3&gt;1,ROUNDDOWN($G14/W$3,0),0)</f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Delgado</dc:creator>
  <cp:lastModifiedBy>Gabriel Delgado</cp:lastModifiedBy>
  <dcterms:created xsi:type="dcterms:W3CDTF">2025-07-19T20:28:32Z</dcterms:created>
  <dcterms:modified xsi:type="dcterms:W3CDTF">2025-07-19T23:30:16Z</dcterms:modified>
</cp:coreProperties>
</file>