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5 Information Technology Software\4 course\Application software\"/>
    </mc:Choice>
  </mc:AlternateContent>
  <bookViews>
    <workbookView xWindow="0" yWindow="0" windowWidth="24975" windowHeight="10155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23" i="1"/>
  <c r="B4" i="1"/>
  <c r="H21" i="1"/>
  <c r="F21" i="1"/>
  <c r="D21" i="1" l="1"/>
  <c r="B21" i="1" l="1"/>
  <c r="B10" i="1"/>
  <c r="B9" i="1"/>
  <c r="B7" i="1"/>
  <c r="B6" i="1"/>
  <c r="B5" i="1"/>
  <c r="B3" i="1"/>
</calcChain>
</file>

<file path=xl/sharedStrings.xml><?xml version="1.0" encoding="utf-8"?>
<sst xmlns="http://schemas.openxmlformats.org/spreadsheetml/2006/main" count="29" uniqueCount="23">
  <si>
    <t>Тип</t>
  </si>
  <si>
    <t>плт</t>
  </si>
  <si>
    <t>кпер</t>
  </si>
  <si>
    <t>БС</t>
  </si>
  <si>
    <t>КПЕР</t>
  </si>
  <si>
    <t>Ставка</t>
  </si>
  <si>
    <t>Будущ. стоим. (бс)</t>
  </si>
  <si>
    <t>Текущ. стоим. (пс)</t>
  </si>
  <si>
    <t>Функция</t>
  </si>
  <si>
    <t>Знач. функ.</t>
  </si>
  <si>
    <t>ОСПЛТ</t>
  </si>
  <si>
    <t>ПЛТ</t>
  </si>
  <si>
    <t>ПРОЦПЛТ</t>
  </si>
  <si>
    <t>ПРПЛТ</t>
  </si>
  <si>
    <t>ПС</t>
  </si>
  <si>
    <t>СТАВКА</t>
  </si>
  <si>
    <t>Денежные потоки</t>
  </si>
  <si>
    <t>Ставка доходности</t>
  </si>
  <si>
    <t>Пример 6</t>
  </si>
  <si>
    <t>Задание 6</t>
  </si>
  <si>
    <t>Задание 7</t>
  </si>
  <si>
    <t>Задание 8</t>
  </si>
  <si>
    <t>Задание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</si>
</sst>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5" formatCode="[$$-409]#,##0.00_ ;[Red]\-[$$-409]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H21" sqref="H21"/>
    </sheetView>
  </sheetViews>
  <sheetFormatPr defaultRowHeight="15" x14ac:dyDescent="0.25"/>
  <cols>
    <col min="1" max="1" width="10.140625" customWidth="1"/>
    <col min="2" max="2" width="13.5703125" customWidth="1"/>
    <col min="3" max="3" width="12.7109375" customWidth="1"/>
    <col min="4" max="4" width="12.140625" customWidth="1"/>
    <col min="5" max="5" width="13.7109375" customWidth="1"/>
    <col min="6" max="6" width="17.7109375" customWidth="1"/>
    <col min="7" max="7" width="16.7109375" customWidth="1"/>
    <col min="8" max="8" width="15.140625" customWidth="1"/>
  </cols>
  <sheetData>
    <row r="1" spans="1:8" x14ac:dyDescent="0.25">
      <c r="A1" t="s">
        <v>8</v>
      </c>
      <c r="B1" t="s">
        <v>9</v>
      </c>
      <c r="C1" t="s">
        <v>5</v>
      </c>
      <c r="D1" t="s">
        <v>2</v>
      </c>
      <c r="E1" t="s">
        <v>1</v>
      </c>
      <c r="F1" t="s">
        <v>6</v>
      </c>
      <c r="G1" t="s">
        <v>7</v>
      </c>
      <c r="H1" t="s">
        <v>0</v>
      </c>
    </row>
    <row r="3" spans="1:8" x14ac:dyDescent="0.25">
      <c r="A3" t="s">
        <v>3</v>
      </c>
      <c r="B3" s="2">
        <f>FV($C3/12,$D3*12,$E3,$G3,$H3)</f>
        <v>3310.5267913565667</v>
      </c>
      <c r="C3" s="1">
        <v>0.08</v>
      </c>
      <c r="D3" s="4">
        <v>3</v>
      </c>
      <c r="E3" s="2">
        <v>-50</v>
      </c>
      <c r="F3" s="2"/>
      <c r="G3" s="2">
        <v>-1000</v>
      </c>
      <c r="H3" s="6">
        <v>1</v>
      </c>
    </row>
    <row r="4" spans="1:8" x14ac:dyDescent="0.25">
      <c r="A4" t="s">
        <v>4</v>
      </c>
      <c r="B4" s="2">
        <f>NPER($C4/12,$E4,$G4,$F4,$H4)/12</f>
        <v>5.2418216437348688</v>
      </c>
      <c r="C4" s="1">
        <v>0.09</v>
      </c>
      <c r="D4" s="4"/>
      <c r="E4" s="2">
        <v>-200</v>
      </c>
      <c r="F4" s="2">
        <v>0</v>
      </c>
      <c r="G4" s="2">
        <v>10000</v>
      </c>
      <c r="H4" s="6">
        <v>0</v>
      </c>
    </row>
    <row r="5" spans="1:8" x14ac:dyDescent="0.25">
      <c r="A5" t="s">
        <v>10</v>
      </c>
      <c r="B5" s="2">
        <f>PPMT($C5,4,$D5,$F5,$G5)</f>
        <v>-4433.2776536819529</v>
      </c>
      <c r="C5" s="1">
        <v>7.0000000000000007E-2</v>
      </c>
      <c r="D5" s="4">
        <v>10</v>
      </c>
      <c r="E5" s="2"/>
      <c r="F5" s="2">
        <v>0</v>
      </c>
      <c r="G5" s="2">
        <v>50000</v>
      </c>
      <c r="H5" s="3"/>
    </row>
    <row r="6" spans="1:8" x14ac:dyDescent="0.25">
      <c r="A6" t="s">
        <v>11</v>
      </c>
      <c r="B6" s="2">
        <f>PMT(C6,$D$6+E6,$G6,F6,H6)</f>
        <v>-1.3875522301711404E-9</v>
      </c>
      <c r="C6" s="1">
        <v>0.1</v>
      </c>
      <c r="D6">
        <v>5</v>
      </c>
      <c r="E6" s="2">
        <v>-295</v>
      </c>
      <c r="F6" s="2"/>
      <c r="G6" s="2">
        <v>-14000</v>
      </c>
    </row>
    <row r="7" spans="1:8" x14ac:dyDescent="0.25">
      <c r="A7" t="s">
        <v>12</v>
      </c>
      <c r="B7" s="2">
        <f>ISPMT(C7,1,D7,G7)</f>
        <v>4800</v>
      </c>
      <c r="C7" s="1">
        <v>0.09</v>
      </c>
      <c r="D7" s="4">
        <v>3</v>
      </c>
      <c r="E7" s="2"/>
      <c r="F7" s="2"/>
      <c r="G7" s="2">
        <v>-80000</v>
      </c>
    </row>
    <row r="8" spans="1:8" x14ac:dyDescent="0.25">
      <c r="A8" t="s">
        <v>13</v>
      </c>
      <c r="B8" s="2">
        <f>IPMT(C8/12,2.85,D8,G8,F8,H8)/12</f>
        <v>2.1282576503687376</v>
      </c>
      <c r="C8" s="1">
        <v>0.1</v>
      </c>
      <c r="D8" s="4">
        <v>3</v>
      </c>
      <c r="E8" s="2"/>
      <c r="F8" s="2"/>
      <c r="G8" s="2">
        <v>-8000</v>
      </c>
      <c r="H8" s="4">
        <v>1</v>
      </c>
    </row>
    <row r="9" spans="1:8" x14ac:dyDescent="0.25">
      <c r="A9" t="s">
        <v>14</v>
      </c>
      <c r="B9" s="2">
        <f>PV(C9/12,D9*12,E9,F9,H9)</f>
        <v>5050.7000714346905</v>
      </c>
      <c r="C9" s="1">
        <v>7.0000000000000007E-2</v>
      </c>
      <c r="D9" s="4">
        <v>5</v>
      </c>
      <c r="E9" s="2"/>
      <c r="F9" s="2">
        <v>-7160</v>
      </c>
      <c r="G9" s="2"/>
      <c r="H9" s="4"/>
    </row>
    <row r="10" spans="1:8" x14ac:dyDescent="0.25">
      <c r="A10" t="s">
        <v>15</v>
      </c>
      <c r="B10" s="2">
        <f>RATE(D10,E10,G10,F10,H10)</f>
        <v>8.4471771197996023E-2</v>
      </c>
      <c r="C10" s="1">
        <v>0.08</v>
      </c>
      <c r="D10" s="4">
        <v>5</v>
      </c>
      <c r="E10" s="2"/>
      <c r="F10" s="2">
        <v>1500</v>
      </c>
      <c r="G10" s="2">
        <v>-1000</v>
      </c>
      <c r="H10" s="4"/>
    </row>
    <row r="11" spans="1:8" x14ac:dyDescent="0.25">
      <c r="B11" s="2"/>
      <c r="H11" s="4"/>
    </row>
    <row r="12" spans="1:8" x14ac:dyDescent="0.25">
      <c r="B12" s="2" t="s">
        <v>18</v>
      </c>
      <c r="D12" t="s">
        <v>19</v>
      </c>
      <c r="F12" s="2" t="s">
        <v>20</v>
      </c>
      <c r="H12" s="2" t="s">
        <v>21</v>
      </c>
    </row>
    <row r="13" spans="1:8" x14ac:dyDescent="0.25">
      <c r="B13" t="s">
        <v>16</v>
      </c>
      <c r="D13" t="s">
        <v>16</v>
      </c>
      <c r="F13" t="s">
        <v>16</v>
      </c>
      <c r="H13" t="s">
        <v>16</v>
      </c>
    </row>
    <row r="14" spans="1:8" x14ac:dyDescent="0.25">
      <c r="B14" s="2">
        <v>-30000</v>
      </c>
      <c r="D14" s="2">
        <v>-30000</v>
      </c>
      <c r="F14" s="2">
        <v>-30000</v>
      </c>
      <c r="H14" s="2">
        <v>-30000</v>
      </c>
    </row>
    <row r="15" spans="1:8" x14ac:dyDescent="0.25">
      <c r="B15" s="2">
        <v>5600</v>
      </c>
      <c r="D15" s="2">
        <v>5600</v>
      </c>
      <c r="F15" s="2">
        <v>5600</v>
      </c>
      <c r="H15" s="2">
        <v>5600</v>
      </c>
    </row>
    <row r="16" spans="1:8" x14ac:dyDescent="0.25">
      <c r="B16" s="2">
        <v>12000</v>
      </c>
      <c r="D16" s="2">
        <v>-5000</v>
      </c>
      <c r="F16" s="2">
        <v>12000</v>
      </c>
      <c r="H16" s="2">
        <v>12000</v>
      </c>
    </row>
    <row r="17" spans="1:8" x14ac:dyDescent="0.25">
      <c r="B17" s="2">
        <v>14000</v>
      </c>
      <c r="D17" s="2">
        <v>14000</v>
      </c>
      <c r="F17" s="2">
        <v>14000</v>
      </c>
      <c r="H17" s="2">
        <v>14000</v>
      </c>
    </row>
    <row r="18" spans="1:8" x14ac:dyDescent="0.25">
      <c r="B18" s="2">
        <v>10500</v>
      </c>
      <c r="D18" s="2">
        <v>10500</v>
      </c>
      <c r="F18" s="2">
        <v>10500</v>
      </c>
      <c r="H18" s="2">
        <v>10500</v>
      </c>
    </row>
    <row r="19" spans="1:8" x14ac:dyDescent="0.25">
      <c r="B19" s="2">
        <v>16050</v>
      </c>
      <c r="D19" s="2">
        <v>16050</v>
      </c>
      <c r="F19" s="2">
        <v>16050</v>
      </c>
      <c r="H19" s="2">
        <v>16050</v>
      </c>
    </row>
    <row r="20" spans="1:8" x14ac:dyDescent="0.25">
      <c r="B20" s="2" t="s">
        <v>17</v>
      </c>
      <c r="D20" s="2" t="s">
        <v>17</v>
      </c>
      <c r="F20" s="2" t="s">
        <v>17</v>
      </c>
      <c r="H20" s="2" t="s">
        <v>17</v>
      </c>
    </row>
    <row r="21" spans="1:8" x14ac:dyDescent="0.25">
      <c r="B21" s="1">
        <f>IRR(B14:B19)</f>
        <v>0.23408889890534312</v>
      </c>
      <c r="D21" s="1">
        <f>IRR(D14:D19)</f>
        <v>8.6203560873569618E-2</v>
      </c>
      <c r="F21" s="1">
        <f>MIRR(F14:F19,0.09,0.11)</f>
        <v>0.18421450125644223</v>
      </c>
      <c r="H21" s="5">
        <f>NPV(0.08,H15,H16,H17,H18,H19,H14)</f>
        <v>26322.987363350312</v>
      </c>
    </row>
    <row r="23" spans="1:8" x14ac:dyDescent="0.25">
      <c r="A23" t="s">
        <v>22</v>
      </c>
      <c r="B23" s="5">
        <f>PMT(C23,D23*12,G23)/12</f>
        <v>-60.0019363573712</v>
      </c>
      <c r="C23" s="1">
        <v>0.09</v>
      </c>
      <c r="D23">
        <v>10</v>
      </c>
      <c r="G23" s="2">
        <v>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:H4"/>
    </sheetView>
  </sheetViews>
  <sheetFormatPr defaultRowHeight="15" x14ac:dyDescent="0.25"/>
  <cols>
    <col min="7" max="7" width="10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Delictum Est</dc:creator>
  <cp:lastModifiedBy>thedr</cp:lastModifiedBy>
  <dcterms:created xsi:type="dcterms:W3CDTF">2019-01-02T11:56:40Z</dcterms:created>
  <dcterms:modified xsi:type="dcterms:W3CDTF">2019-01-03T10:11:17Z</dcterms:modified>
</cp:coreProperties>
</file>