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light_shan\delight_shan_a\note\"/>
    </mc:Choice>
  </mc:AlternateContent>
  <xr:revisionPtr revIDLastSave="0" documentId="8_{26424518-A3AA-4643-9790-61DBA872833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ummary" sheetId="2" r:id="rId1"/>
    <sheet name="GetBalance" sheetId="3" r:id="rId2"/>
    <sheet name="Bet" sheetId="4" r:id="rId3"/>
    <sheet name="GameResult" sheetId="5" r:id="rId4"/>
    <sheet name="Rollback" sheetId="6" r:id="rId5"/>
    <sheet name="CashBonu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H12" i="2"/>
  <c r="H13" i="2"/>
  <c r="H14" i="2"/>
  <c r="D21" i="2"/>
  <c r="E21" i="2"/>
  <c r="H21" i="2" s="1"/>
  <c r="F21" i="2"/>
  <c r="G21" i="2"/>
  <c r="D22" i="2"/>
  <c r="E22" i="2"/>
  <c r="F22" i="2"/>
  <c r="G22" i="2"/>
  <c r="H22" i="2"/>
  <c r="D23" i="2"/>
  <c r="E23" i="2"/>
  <c r="F23" i="2"/>
  <c r="G23" i="2"/>
  <c r="H23" i="2"/>
  <c r="D24" i="2"/>
  <c r="F24" i="2"/>
  <c r="G24" i="2"/>
  <c r="K5" i="3"/>
  <c r="K13" i="3"/>
  <c r="N32" i="3" s="1" a="1"/>
  <c r="N32" i="3" s="1"/>
  <c r="K21" i="3"/>
  <c r="N34" i="3" a="1"/>
  <c r="N34" i="3" s="1"/>
  <c r="G6" i="2" s="1"/>
  <c r="K5" i="4"/>
  <c r="P82" i="4" s="1" a="1"/>
  <c r="P82" i="4" s="1"/>
  <c r="G7" i="2" s="1"/>
  <c r="K29" i="4"/>
  <c r="K53" i="4"/>
  <c r="P80" i="4" s="1" a="1"/>
  <c r="P80" i="4" s="1"/>
  <c r="K61" i="4"/>
  <c r="K69" i="4"/>
  <c r="P81" i="4" a="1"/>
  <c r="P81" i="4" s="1"/>
  <c r="F7" i="2" s="1"/>
  <c r="K5" i="5"/>
  <c r="P74" i="5" s="1" a="1"/>
  <c r="P74" i="5" s="1"/>
  <c r="G8" i="2" s="1"/>
  <c r="K29" i="5"/>
  <c r="P72" i="5" s="1" a="1"/>
  <c r="P72" i="5" s="1"/>
  <c r="K53" i="5"/>
  <c r="K61" i="5"/>
  <c r="P73" i="5" a="1"/>
  <c r="P73" i="5" s="1"/>
  <c r="F8" i="2" s="1"/>
  <c r="K5" i="6"/>
  <c r="P74" i="6" s="1" a="1"/>
  <c r="P74" i="6" s="1"/>
  <c r="G9" i="2" s="1"/>
  <c r="K29" i="6"/>
  <c r="P72" i="6" s="1" a="1"/>
  <c r="P72" i="6" s="1"/>
  <c r="K53" i="6"/>
  <c r="K61" i="6"/>
  <c r="P73" i="6" a="1"/>
  <c r="P73" i="6" s="1"/>
  <c r="F9" i="2" s="1"/>
  <c r="K5" i="7"/>
  <c r="P48" i="7" s="1" a="1"/>
  <c r="P48" i="7" s="1"/>
  <c r="K21" i="7"/>
  <c r="P49" i="7" s="1" a="1"/>
  <c r="P49" i="7" s="1"/>
  <c r="F10" i="2" s="1"/>
  <c r="K37" i="7"/>
  <c r="P50" i="7" a="1"/>
  <c r="P50" i="7" s="1"/>
  <c r="G10" i="2" s="1"/>
  <c r="P83" i="4" l="1"/>
  <c r="D7" i="2" s="1"/>
  <c r="E7" i="2"/>
  <c r="H7" i="2" s="1"/>
  <c r="E6" i="2"/>
  <c r="P51" i="7"/>
  <c r="D10" i="2" s="1"/>
  <c r="E10" i="2"/>
  <c r="H10" i="2" s="1"/>
  <c r="E9" i="2"/>
  <c r="P75" i="6"/>
  <c r="D9" i="2" s="1"/>
  <c r="P75" i="5"/>
  <c r="D8" i="2" s="1"/>
  <c r="E8" i="2"/>
  <c r="H8" i="2" s="1"/>
  <c r="G15" i="2"/>
  <c r="N33" i="3" a="1"/>
  <c r="N33" i="3" s="1"/>
  <c r="F6" i="2" s="1"/>
  <c r="F15" i="2" s="1"/>
  <c r="E24" i="2"/>
  <c r="H24" i="2" s="1"/>
  <c r="E15" i="2" l="1"/>
  <c r="H9" i="2"/>
  <c r="N35" i="3"/>
  <c r="D6" i="2" s="1"/>
  <c r="D15" i="2" s="1"/>
  <c r="H15" i="2" s="1"/>
  <c r="H6" i="2" l="1"/>
</calcChain>
</file>

<file path=xl/sharedStrings.xml><?xml version="1.0" encoding="utf-8"?>
<sst xmlns="http://schemas.openxmlformats.org/spreadsheetml/2006/main" count="461" uniqueCount="188">
  <si>
    <t>Test Log for Common Wallet API Integration</t>
  </si>
  <si>
    <t>Common Wallet API</t>
  </si>
  <si>
    <t>Functional Test</t>
  </si>
  <si>
    <t>Section</t>
  </si>
  <si>
    <r>
      <rPr>
        <b/>
        <sz val="12"/>
        <color rgb="FF000000"/>
        <rFont val="Arial"/>
        <family val="2"/>
      </rPr>
      <t>Worksheet</t>
    </r>
    <phoneticPr fontId="0" type="noConversion"/>
  </si>
  <si>
    <t>No. of Cases</t>
  </si>
  <si>
    <r>
      <rPr>
        <b/>
        <sz val="12"/>
        <color rgb="FF000000"/>
        <rFont val="Arial"/>
        <family val="2"/>
      </rPr>
      <t>Pass</t>
    </r>
    <phoneticPr fontId="0" type="noConversion"/>
  </si>
  <si>
    <t>Acceptable</t>
  </si>
  <si>
    <t>Fail</t>
  </si>
  <si>
    <t>Integration Status</t>
  </si>
  <si>
    <t>API: /GetBalance</t>
  </si>
  <si>
    <t>GetBalance</t>
  </si>
  <si>
    <t>API: /Bet</t>
  </si>
  <si>
    <t>Bet</t>
  </si>
  <si>
    <t>API: /GameResult</t>
  </si>
  <si>
    <t>GameResult</t>
  </si>
  <si>
    <t>API: /Rollback</t>
  </si>
  <si>
    <t>Rollback</t>
  </si>
  <si>
    <t>API: /CashBonus</t>
  </si>
  <si>
    <t>CashBonus</t>
  </si>
  <si>
    <r>
      <rPr>
        <b/>
        <sz val="12"/>
        <color rgb="FF000000"/>
        <rFont val="Arial"/>
        <family val="2"/>
      </rPr>
      <t>Total</t>
    </r>
    <phoneticPr fontId="0" type="noConversion"/>
  </si>
  <si>
    <t>Flow Test</t>
  </si>
  <si>
    <r>
      <rPr>
        <b/>
        <sz val="12"/>
        <color rgb="FF000000"/>
        <rFont val="Arial"/>
        <family val="2"/>
      </rPr>
      <t>Worksheet</t>
    </r>
    <phoneticPr fontId="0" type="noConversion"/>
  </si>
  <si>
    <r>
      <rPr>
        <b/>
        <sz val="12"/>
        <color rgb="FF000000"/>
        <rFont val="Arial"/>
        <family val="2"/>
      </rPr>
      <t>Pass</t>
    </r>
    <phoneticPr fontId="0" type="noConversion"/>
  </si>
  <si>
    <t>Flow Test (Positive test case)</t>
  </si>
  <si>
    <t>FlowTest</t>
  </si>
  <si>
    <t>Flow Test (Negative test case)</t>
  </si>
  <si>
    <t>Flow Test (Flow test case)</t>
  </si>
  <si>
    <r>
      <rPr>
        <b/>
        <sz val="12"/>
        <color rgb="FF000000"/>
        <rFont val="Arial"/>
        <family val="2"/>
      </rPr>
      <t>Total</t>
    </r>
    <phoneticPr fontId="0" type="noConversion"/>
  </si>
  <si>
    <t>Test Log</t>
  </si>
  <si>
    <t xml:space="preserve">API: /GetBalance </t>
  </si>
  <si>
    <t>Case #</t>
  </si>
  <si>
    <t>Case</t>
  </si>
  <si>
    <t>URL</t>
  </si>
  <si>
    <t>Notes</t>
  </si>
  <si>
    <t>BetId</t>
  </si>
  <si>
    <t>ResultId</t>
  </si>
  <si>
    <t>ResultType</t>
  </si>
  <si>
    <t>Request Body</t>
  </si>
  <si>
    <t>Received Response Body</t>
  </si>
  <si>
    <t>Expected Response Body</t>
  </si>
  <si>
    <t>Test Status</t>
  </si>
  <si>
    <t>Get Points</t>
  </si>
  <si>
    <t>Point Score Format</t>
  </si>
  <si>
    <t>Total Point</t>
  </si>
  <si>
    <t>Positive - Ok Case</t>
  </si>
  <si>
    <t>https://pandashan.online/api/GetBalance</t>
  </si>
  <si>
    <t xml:space="preserve">Expected Result: Status : 200 </t>
  </si>
  <si>
    <t>-</t>
  </si>
  <si>
    <t>{"PlayerId":"Player001","Currency":"MMK","AuthToken":"","OperatorId":"l22slotdrtMMK","RequestDateTime":"2024-09-04 04:03:30","Signature":"53e0f1ad2bdddb4dcac6f45e760363fa"}</t>
  </si>
  <si>
    <t>{"Status":200,"Description":"OK","ResponseDateTime":"2024-09-04 04:03:31","Balance":"30397.6000"}</t>
  </si>
  <si>
    <t xml:space="preserve">{
"Status":200,
"Description":"OK",
"ResponseDateTime":"&lt;datetime&gt;",
"Balance":&lt;balance&gt;
} </t>
  </si>
  <si>
    <t>Status = 200
Balance &gt;= 0  (4 decimal)</t>
  </si>
  <si>
    <t>Status = 200
Balance &gt;= 0</t>
  </si>
  <si>
    <t>Unacceptable response / invalid status</t>
  </si>
  <si>
    <t>Negative - Invalid Player Case</t>
  </si>
  <si>
    <t>Expected Result: Status : 900404  
Parameter (Path):
"PlayerId":"wrongPlayer"</t>
  </si>
  <si>
    <t>{"PlayerId":"wrongPlayer","Currency":"MMK","AuthToken":"","OperatorId":"l22slotdrtMMK","RequestDateTime":"2024-09-04 04:03:31","Signature":"5864a96fb75a7bf59748eda990550b74"}</t>
  </si>
  <si>
    <t>{"Status":900404,"Description":"Invalid player \/ password","ResponseDateTime":"2024-09-04 04:03:31","Balance":"0.0000"}</t>
  </si>
  <si>
    <t xml:space="preserve">{
"Status":900404,"
Description":"Invalid player / password",
"ResponseDateTime":"&lt;datetime&gt;",
"Balance":0
}  </t>
  </si>
  <si>
    <t xml:space="preserve">Status = 900404
Balance = 0
</t>
  </si>
  <si>
    <t>Status = 900500
Balance = 0</t>
  </si>
  <si>
    <t>Negative - Invalid Signature Case</t>
  </si>
  <si>
    <t>Expected Result: Status : 900407
Parameter (Path): "Signature":"invalidsignature"</t>
  </si>
  <si>
    <t>{"PlayerId":"Player001","Currency":"MMK","AuthToken":"","OperatorId":"l22slotdrtMMK","RequestDateTime":"2024-09-04 04:03:31","Signature":"invalidsignature"}</t>
  </si>
  <si>
    <t>{"Status":900407,"Description":"Invalid Signature","ResponseDateTime":"2024-09-04 04:03:31","Balance":"0.0000"}</t>
  </si>
  <si>
    <t>{
"Status":900407,
"Description":"Invalid Signature",
"ResponseDateTime":"&lt;datetime&gt;",
"Balance":0
}</t>
  </si>
  <si>
    <t>Status = 900407
Balance = 0</t>
  </si>
  <si>
    <t>Pass</t>
  </si>
  <si>
    <t>total</t>
  </si>
  <si>
    <t>Calculation</t>
  </si>
  <si>
    <t xml:space="preserve">Step 1: GetBalance
Expected Result: Status : 200 </t>
  </si>
  <si>
    <t>{"PlayerId":"Player001","Currency":"MMK","AuthToken":"","OperatorId":"l22slotdrtMMK","RequestDateTime":"2024-09-04 04:03:32","Signature":"6a20856469886fd4b64649d59bebbce0"}</t>
  </si>
  <si>
    <t>{"Status":200,"Description":"OK","ResponseDateTime":"2024-09-04 04:03:32","Balance":"30397.6000"}</t>
  </si>
  <si>
    <r>
      <rPr>
        <b/>
        <sz val="11"/>
        <color theme="1"/>
        <rFont val="Calibri"/>
        <family val="2"/>
      </rPr>
      <t>Current 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(Balance in GetBalance )</t>
    </r>
  </si>
  <si>
    <t>https://pandashan.online/api/Bet</t>
  </si>
  <si>
    <t xml:space="preserve">Step 2: Bet
Expected Result: Status : 200  (NewBalance = OldBalance – BetAmount) </t>
  </si>
  <si>
    <t>{"BetId":20000017686,"RoundId":20000017686,"GameCode":"30028","GameType":"Slots","PlayerId":"Player001","BetAmount":0.12,"Currency":"MMK","ExchangeRate":0.5,"TranDateTime":"2024-09-04 04:03:32","AuthToken":"","ProviderTimeZone":"Singapore Standard Time","ProviderTranDt":"2024-09-04T12:03:32.732+08:00","OperatorId":"l22slotdrtMMK","RequestDateTime":"2024-09-04 04:03:32","Signature":"fba5dc44f83fb04c9a7d0ff0c91f7281"}</t>
  </si>
  <si>
    <t>{"Status":200,"Description":"OK","ResponseDateTime":"2024-09-04 04:03:32","OldBalance":"30397.6000","NewBalance":"30397.4800"}</t>
  </si>
  <si>
    <t xml:space="preserve">{
"Status":200,
"Description":"OK",
"ResponseDateTime":"&lt;datetime&gt;",
"OldBalance":&lt;balance&gt;,
"NewBalance":&lt;balance - bet amount&gt;
}  </t>
  </si>
  <si>
    <r>
      <rPr>
        <b/>
        <sz val="11"/>
        <color theme="1"/>
        <rFont val="Calibri"/>
        <family val="2"/>
      </rPr>
      <t>OldBalance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(equal to Current Balance)</t>
    </r>
  </si>
  <si>
    <t>Status = 200
OldBalance = &lt;Current Balance&gt; &amp; &gt;= bet amount (4 decimal) 
NewBalance = &lt;Current Balance - bet amount&gt; (4 decimal)  &amp; &gt;= 0</t>
  </si>
  <si>
    <r>
      <rPr>
        <b/>
        <sz val="11"/>
        <color theme="1"/>
        <rFont val="Calibri"/>
        <family val="2"/>
      </rPr>
      <t>NewBalance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(Current Balance - bet amount)</t>
    </r>
  </si>
  <si>
    <t>Status = 200
OldBalance = &lt;null OR any amount&gt;
NewBalance = &lt;Current Balance - bet amount&gt;  &amp; &gt;= 0</t>
  </si>
  <si>
    <t>http://149.28.155.235:9025/live22/GameResult</t>
  </si>
  <si>
    <t>Step 2: GameResult with the same BetId in Step1
Expected Result: Status : 200  (NewBalance = OldBalance + Payout)</t>
  </si>
  <si>
    <t xml:space="preserve">{
"Status":200,
"Description":"OK",
"ResponseDateTime":"&lt;datetime&gt;",
"OldBalance":&lt;balance&gt;,
"NewBalance":&lt;balance + Payout&gt;
} </t>
  </si>
  <si>
    <t>Negative - Duplicate Bet Case</t>
  </si>
  <si>
    <t xml:space="preserve">Step 1: Bet
Expected Result: Status : 200  (NewBalance = OldBalance – BetAmount) </t>
  </si>
  <si>
    <t xml:space="preserve">Setp 2: Duplicate Bet, with same BedId in step 1
Expected Result: Status : 900409 </t>
  </si>
  <si>
    <t>{"Status":900409,"Description":"DuplicateTransaction","ResponseDateTime":"2024-09-04 04:03:32","OldBalance":"30397.48","NewBalance":"30397.48"}</t>
  </si>
  <si>
    <t xml:space="preserve">{
"Status":900409,
"Description":"Duplicate Transaction",
"ResponseDateTime":"&lt;datetime&gt;",
"OldBalance":0,
"NewBalance":0
}  </t>
  </si>
  <si>
    <t>Status = 900409
OldBalance = 0
NewBalance = 0</t>
  </si>
  <si>
    <t>Status = 900409
OldBalance = &lt;Balance&gt; 
NewBalance = &lt;OldBalance&gt;</t>
  </si>
  <si>
    <t>Status = 200
OldBalance = &lt;null OR any amount&gt;
NewBalance = &lt;same with step 1&gt;</t>
  </si>
  <si>
    <t>Step 3: GameResult with the same BetId in Step1
Expected Result: Status : 200  (NewBalance = OldBalance + Payout)</t>
  </si>
  <si>
    <t xml:space="preserve">{"ResultType":0,"ResultId":10000003858,"BetId":10000003857,"Result":null,"GameType":"Slots","GameId":99999,"GameName":"Simulator","PlayerId":"thafrank02","Currency":"THB","ExchangeRate":0.5,"BetAmount":0.1234,"JackpotContribution":0.0000,"Payout":0.1234,"WinLose":0.00,"TranDateTime":"2022-09-06 16:19:09","ValidBetAmount":0.1234,"OperatorId":"swjollybetTHB","RequestDateTime":"2022-09-06 16:19:09","Signature":"de7768905a8fd117ac61da39b3139f60"} </t>
  </si>
  <si>
    <t>Expected Result: Status : 900407 
Parameter (Path): "Signature":"invalidsignature"</t>
  </si>
  <si>
    <t>{"BetId":20000017685,"RoundId":20000017685,"GameCode":"30028","GameType":"Slots","PlayerId":"Player001","BetAmount":0.12,"Currency":"MMK","ExchangeRate":0.5,"TranDateTime":"2024-09-04 04:03:32","AuthToken":"","ProviderTimeZone":"Singapore Standard Time","ProviderTranDt":"2024-09-04T12:03:32.659+08:00","OperatorId":"l22slotdrtMMK","RequestDateTime":"2024-09-04 04:03:32","Signature":"invalidsignature"}</t>
  </si>
  <si>
    <t>{"Status":900407,"Description":"Invalid Signature","ResponseDateTime":"2024-09-04 04:03:32","OldBalance":0,"NewBalance":0}</t>
  </si>
  <si>
    <t xml:space="preserve">{
"Status":900407,
"Description":"Invalid Signature",
"ResponseDateTime":"&lt;datetime&gt;",
"OldBalance":0,
"NewBalance":0
} </t>
  </si>
  <si>
    <t>Status = 900407
OldBalance = 0
NewBalance = 0</t>
  </si>
  <si>
    <t>Status = 900500
OldBalance = 0
NewBalance = 0</t>
  </si>
  <si>
    <t>Negative - Insufficent Balance Case</t>
  </si>
  <si>
    <t>Expected Result: Status : 900605 
Parameter (Path): "BetAmount": &lt;amount bigger than player balance&gt;</t>
  </si>
  <si>
    <t>{"BetId":20000017687,"RoundId":20000017687,"GameCode":"30028","GameType":"Slots","PlayerId":"Player001","BetAmount":30397.6000,"Currency":"MMK","ExchangeRate":0.5,"TranDateTime":"2024-09-04 04:03:32","AuthToken":"","ProviderTimeZone":"Singapore Standard Time","ProviderTranDt":"2024-09-04T12:03:32.835+08:00","OperatorId":"l22slotdrtMMK","RequestDateTime":"2024-09-04 04:03:32","Signature":"ea8854ae505b6c212d88d4125daf9cd9"}</t>
  </si>
  <si>
    <t>{"Status":900605,"Description":"InsufficientBalance","ResponseDateTime":"2024-09-04 04:03:32","OldBalance":"30397.48","NewBalance":"30397.48"}</t>
  </si>
  <si>
    <t xml:space="preserve">{
"Status":900605,
"Description":"Insufficient Balance",
"ResponseDateTime":"&lt;datetime&gt;",
"OldBalance":0,
"NewBalance":0
} </t>
  </si>
  <si>
    <t>Status = 900605
OldBalance = 0
NewBalance = 0</t>
  </si>
  <si>
    <t>Status = 900605
OldBalance = &lt;balance&gt;
NewBalance = &lt;OldBalance&gt;</t>
  </si>
  <si>
    <t>{"BetId":20000017688,"RoundId":20000017688,"GameCode":"30028","GameType":"Slots","PlayerId":"wrongPlayer","BetAmount":0.12,"Currency":"MMK","ExchangeRate":0.5,"TranDateTime":"2024-09-04 04:03:32","AuthToken":"","ProviderTimeZone":"Singapore Standard Time","ProviderTranDt":"2024-09-04T12:03:32.882+08:00","OperatorId":"l22slotdrtMMK","RequestDateTime":"2024-09-04 04:03:32","Signature":"1ba233e4e045d008937bb32fc99f84c7"}</t>
  </si>
  <si>
    <t>{"Status":900404,"Description":"Invalid player \/ password","ResponseDateTime":"2024-09-04 04:03:33","OldBalance":0,"NewBalance":0}</t>
  </si>
  <si>
    <t>{"BetId":20000017691,"RoundId":20000017691,"GameCode":"30028","GameType":"Slots","PlayerId":"Player001","BetAmount":0.12,"Currency":"MMK","ExchangeRate":0.5,"TranDateTime":"2024-09-04 04:03:33","AuthToken":"","ProviderTimeZone":"Singapore Standard Time","ProviderTranDt":"2024-09-04T12:03:33.974+08:00","OperatorId":"l22slotdrtMMK","RequestDateTime":"2024-09-04 04:03:33","Signature":"fc53a149ea91c02d1c562518fa4bd6e1"}</t>
  </si>
  <si>
    <t>{"Status":200,"Description":"OK","ResponseDateTime":"2024-09-04 04:03:34","OldBalance":"30397.4800","NewBalance":"30397.3600"}</t>
  </si>
  <si>
    <t xml:space="preserve">{
"Status":200,
"Description":"OK",
"ResponseDateTime":"2022-09-06 16:19:09",
"OldBalance":&lt;balance&gt;,
"NewBalance":&lt;balance - bet amount&gt;
}  </t>
  </si>
  <si>
    <t xml:space="preserve">Step 2: GetBalance
Expected Result: Status : 200 </t>
  </si>
  <si>
    <t>{"PlayerId":"Player001","Currency":"MMK","AuthToken":"","OperatorId":"l22slotdrtMMK","RequestDateTime":"2024-09-04 04:03:33","Signature":"1225324c634cbd634ed6d73ff74d0c14"}</t>
  </si>
  <si>
    <t>{"Status":200,"Description":"OK","ResponseDateTime":"2024-09-04 04:03:34","Balance":"30397.3600"}</t>
  </si>
  <si>
    <r>
      <rPr>
        <b/>
        <sz val="11"/>
        <color theme="1"/>
        <rFont val="Calibri"/>
        <family val="2"/>
      </rPr>
      <t>Current 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(Balance in GetBalance )</t>
    </r>
  </si>
  <si>
    <t>https://pandashan.online/api/GameResult</t>
  </si>
  <si>
    <t>{"RoundType":0,"ResultType":0,"ResultId":20000017692,"BetId":20000017691,"RoundId":20000017691,"GameType":"Slots","GameCode":"30028","GameName":"Simulator","PlayerId":"Player001","Currency":"MMK","ExchangeRate":0.5,"BetAmount":0.12,"Payout":0.12,"WinLose":0.00,"TranDateTime":"2024-09-04 04:03:33","ValidBetAmount":0.12,"ProviderTimeZone":"Singapore Standard Time","ProviderTranDt":"2024-09-04T12:03:33.974+08:00","OperatorId":"l22slotdrtMMK","RequestDateTime":"2024-09-04 04:03:33","Signature":"07198ca8e312a040f841102959e739ba"}</t>
  </si>
  <si>
    <t>{"Status":200,"Description":"OK","ResponseDateTime":"2024-09-04 04:03:34","OldBalance":"30397.3600","NewBalance":"30397.4800"}</t>
  </si>
  <si>
    <r>
      <rPr>
        <b/>
        <sz val="11"/>
        <color theme="1"/>
        <rFont val="Calibri"/>
        <family val="2"/>
      </rPr>
      <t>OldBalance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(equal to Current Balance)</t>
    </r>
  </si>
  <si>
    <t xml:space="preserve">Status = 200
OldBalance = &lt;Current Balance&gt;(4 decimal)  &amp; &gt;= 0
NewBalance = &lt;Current Balance + Payout&gt; (4 decimal) </t>
  </si>
  <si>
    <r>
      <rPr>
        <b/>
        <sz val="11"/>
        <color theme="1"/>
        <rFont val="Calibri"/>
        <family val="2"/>
      </rPr>
      <t>NewBalance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(Current Balance + Payout)</t>
    </r>
  </si>
  <si>
    <t>Status = 200
OldBalance = &lt;null OR any amount&gt;
NewBalance = &lt;Current Balance + Payout&gt;</t>
  </si>
  <si>
    <t xml:space="preserve">Negative - Duplicated case with Base Resultid </t>
  </si>
  <si>
    <t>Step 2: GameResult with the same BetId in Step 1
Expected Result: Status : 200  (NewBalance = OldBalance + Payout)</t>
  </si>
  <si>
    <t xml:space="preserve">Setp 3: Duplicate GameResult, with the same BedId and ResultId in Step 2
Expected Result: Status : 900409 </t>
  </si>
  <si>
    <t>{"Status":900409,"Description":"DuplicateTransaction","ResponseDateTime":"2024-09-04 04:03:34","OldBalance":"30397.24","NewBalance":"30397.24"}</t>
  </si>
  <si>
    <t xml:space="preserve">{
"Status":900409,
"Description":"Duplicate Transaction",
"ResponseDateTime":"&lt;datetime&gt;",
"OldBalance":0,
"NewBalance":0
} </t>
  </si>
  <si>
    <t>Status = 200
OldBalance = &lt;null OR any amount&gt;
NewBalance = &lt;same with step 2&gt;</t>
  </si>
  <si>
    <t xml:space="preserve">Negative - No Bet Transaction Found case </t>
  </si>
  <si>
    <t>Expected Result: Status : 900415</t>
  </si>
  <si>
    <t>{"RoundType":0,"ResultType":0,"ResultId":20000017694,"BetId":20000017693,"RoundId":20000017693,"GameType":"Slots","GameCode":"30028","GameName":"Simulator","PlayerId":"Player001","Currency":"MMK","ExchangeRate":0.5,"BetAmount":0.12,"Payout":0.12,"WinLose":0.00,"TranDateTime":"2024-09-04 04:03:34","ValidBetAmount":0.12,"ProviderTimeZone":"Singapore Standard Time","ProviderTranDt":"2024-09-04T12:03:34.105+08:00","OperatorId":"l22slotdrtMMK","RequestDateTime":"2024-09-04 04:03:34","Signature":"e2c8cec28a34eb8d995fbd3ae4098da2"}</t>
  </si>
  <si>
    <t>{"Status":900415,"Description":"BetTransactionNotFound","ResponseDateTime":"2024-09-04 04:03:34","OldBalance":"30397.24","NewBalance":"30397.24"}</t>
  </si>
  <si>
    <t>{
"Status":900415,
"Description":"Bet Transaction Not Found",
"ResponseDateTime":"&lt;datetime&gt;",
"OldBalance":0,
"NewBalance":0
}</t>
  </si>
  <si>
    <t>Status = 900415
OldBalance = 0
NewBalance = 0</t>
  </si>
  <si>
    <t>Status = 900415
OldBalance = &lt;balance&gt;
NewBalance = &lt;OldBalance&gt;</t>
  </si>
  <si>
    <t>{"RoundType":0,"ResultType":0,"ResultId":20000017690,"BetId":20000017689,"RoundId":20000017689,"GameType":"Slots","GameCode":"30028","GameName":"Simulator","PlayerId":"Player001","Currency":"MMK","ExchangeRate":0.5,"BetAmount":0.12,"Payout":0.12,"WinLose":0.00,"TranDateTime":"2024-09-04 04:03:33","ValidBetAmount":0.12,"ProviderTimeZone":"Singapore Standard Time","ProviderTranDt":"2024-09-04T12:03:33.817+08:00","OperatorId":"l22slotdrtMMK","RequestDateTime":"2024-09-04 04:03:33","Signature":"invalidsignature"}</t>
  </si>
  <si>
    <t>{"Status":900407,"Description":"Invalid Signature","ResponseDateTime":"2024-09-04 04:03:33","OldBalance":0,"NewBalance":0}</t>
  </si>
  <si>
    <t xml:space="preserve">{
"Status":900407,
"Description":"Invalid Signature",
"ResponseDateTime":"&lt;datetime&gt;",
"OldBalance":0,
"NewBalance":0
}   </t>
  </si>
  <si>
    <t>Positive - Ok case</t>
  </si>
  <si>
    <t>{"BetId":20000017696,"RoundId":20000017696,"GameCode":"30028","GameType":"Slots","PlayerId":"Player001","BetAmount":0.12,"Currency":"MMK","ExchangeRate":0.5,"TranDateTime":"2024-09-04 04:03:35","AuthToken":"","ProviderTimeZone":"Singapore Standard Time","ProviderTranDt":"2024-09-04T12:03:35.103+08:00","OperatorId":"l22slotdrtMMK","RequestDateTime":"2024-09-04 04:03:35","Signature":"6ef51e8a7deae649d335b252c4cc7c0f"}</t>
  </si>
  <si>
    <t>{"Status":200,"Description":"OK","ResponseDateTime":"2024-09-04 04:03:35","OldBalance":"30397.2400","NewBalance":"30397.1200"}</t>
  </si>
  <si>
    <t>{
"Status":200,
"Description":"OK",
"ResponseDateTime":"&lt;datetime&gt;",
"OldBalance":&lt;balance&gt;,
"NewBalance":&lt;balance - bet amount&gt;
}</t>
  </si>
  <si>
    <t>{"PlayerId":"Player001","Currency":"MMK","AuthToken":"","OperatorId":"l22slotdrtMMK","RequestDateTime":"2024-09-04 04:03:35","Signature":"c699f1d4ee45fa40733c25e5b1b15820"}</t>
  </si>
  <si>
    <t>{"Status":200,"Description":"OK","ResponseDateTime":"2024-09-04 04:03:35","Balance":"30397.1200"}</t>
  </si>
  <si>
    <r>
      <rPr>
        <b/>
        <sz val="11"/>
        <color theme="1"/>
        <rFont val="Calibri"/>
        <family val="2"/>
      </rPr>
      <t>Current 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(Balance in GetBalance )</t>
    </r>
  </si>
  <si>
    <t>https://pandashan.online/api/Rollback</t>
  </si>
  <si>
    <t xml:space="preserve">Step 3: Rollback with the same BetId in Step 1
Expected Result: Status : 200  (NewBalance = OldBalance + BetAmount) </t>
  </si>
  <si>
    <t>{"BetId":20000017696,"RoundId":20000017696,"GameCode":"30028","GameType":"Slots","PlayerId":"Player001","BetAmount":0.12,"Currency":"MMK","ExchangeRate":0.5,"TranDateTime":"2024-09-04 04:03:45","RollbackType":1,"ProviderTimeZone":"Singapore Standard Time","ProviderTranDt":"2024-09-04T12:03:35.103+08:00","OperatorId":"l22slotdrtMMK","RequestDateTime":"2024-09-04 04:03:45","Signature":"cf1774749fa04d27c97aaa2212af40ce"}</t>
  </si>
  <si>
    <t>{"Status":200,"Description":"OK","ResponseDateTime":"2024-09-04 04:03:35","OldBalance":"30397.1200","NewBalance":"30397.2400"}</t>
  </si>
  <si>
    <t>{
"Status":200,
"Description":"OK",
"ResponseDateTime":"&lt;datetime&gt;",
"OldBalance":&lt;balance&gt;,
"NewBalance":&lt;balance + bet amount&gt;
}</t>
  </si>
  <si>
    <r>
      <rPr>
        <b/>
        <sz val="11"/>
        <color theme="1"/>
        <rFont val="Calibri"/>
        <family val="2"/>
      </rPr>
      <t>OldBalance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(equal to Current Balance)</t>
    </r>
  </si>
  <si>
    <t xml:space="preserve">Status = 200
OldBalance = &lt;Current Balance&gt;(4 decimal)  &amp; &gt;= 0
NewBalance = &lt;Current Balance + Bet amount&gt; (4 decimal) </t>
  </si>
  <si>
    <r>
      <rPr>
        <b/>
        <sz val="11"/>
        <color theme="1"/>
        <rFont val="Calibri"/>
        <family val="2"/>
      </rPr>
      <t>NewBalance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(Current Balance + Bet amount)</t>
    </r>
  </si>
  <si>
    <t>Status = 200
OldBalance = &lt;null OR any amount&gt;
NewBalance = &lt;Current Balance + Bet amount&gt;</t>
  </si>
  <si>
    <t xml:space="preserve">Negative - Duplicate Rollback Case </t>
  </si>
  <si>
    <t xml:space="preserve">Step 2: Rollback with the same BetId in Step 1
Expected Result: Status : 200  (NewBalance = OldBalance + BetAmount) </t>
  </si>
  <si>
    <t>Step 3: Duplicate Rollback with the same BetId in Step 2
Expected Result: Status : 900409</t>
  </si>
  <si>
    <t>{"Status":900409,"Description":"DuplicateTransaction","ResponseDateTime":"2024-09-04 04:03:35","OldBalance":0,"NewBalance":0}</t>
  </si>
  <si>
    <t>{
"Status":900409,
"Description":"Duplicate Transaction",
"ResponseDateTime":"&lt;datetime&gt;",
"OldBalance":0,
"NewBalance":0
}</t>
  </si>
  <si>
    <t>Negative - Bet Transaction not found case</t>
  </si>
  <si>
    <t xml:space="preserve">Expected Result:  Status : 900415 </t>
  </si>
  <si>
    <t>{"BetId":20000017697,"RoundId":20000017697,"GameCode":"30028","GameType":"Slots","PlayerId":"Player001","BetAmount":0.12,"Currency":"MMK","ExchangeRate":0.5,"TranDateTime":"2024-09-04 04:03:45","RollbackType":1,"ProviderTimeZone":"Singapore Standard Time","ProviderTranDt":"2024-09-04T12:03:35.238+08:00","OperatorId":"l22slotdrtMMK","RequestDateTime":"2024-09-04 04:03:45","Signature":"a2a3353fb3d3859f8f4c351881759cfe"}</t>
  </si>
  <si>
    <t>{"Status":900415,"Description":"BetTransactionNotFound","ResponseDateTime":"2024-09-04 04:03:35","OldBalance":"30397.00","NewBalance":"30397.00"}</t>
  </si>
  <si>
    <t xml:space="preserve">Negative - Invalid Signature Case </t>
  </si>
  <si>
    <t>{"BetId":20000017695,"RoundId":20000017695,"GameCode":"30028","GameType":"Slots","PlayerId":"Player001","BetAmount":0.12,"Currency":"MMK","ExchangeRate":0.5,"TranDateTime":"2024-09-04 04:03:45","RollbackType":1,"ProviderTimeZone":"Singapore Standard Time","ProviderTranDt":"2024-09-04T12:03:35.063+08:00","OperatorId":"l22slotdrtMMK","RequestDateTime":"2024-09-04 04:03:45","Signature":"invalidsignature"}</t>
  </si>
  <si>
    <t>{"Status":900407,"Description":"Invalid Signature","ResponseDateTime":"2024-09-04 04:03:35","OldBalance":0,"NewBalance":0}</t>
  </si>
  <si>
    <t xml:space="preserve">{
"Status":900407,
"Description":"Invalid Signature",
"ResponseDateTime":"&lt;datetime&gt;",
"OldBalance":0,
"NewBalance":0
}  </t>
  </si>
  <si>
    <t>Status = 900407
OldBalance = 0
Newbalance = 0</t>
  </si>
  <si>
    <t>Status = 900500
OldBalance = 0
Newbalance = 0</t>
  </si>
  <si>
    <t>{"Status":200,"Description":"OK","ResponseDateTime":"2024-09-04 04:03:35","Balance":"30397.0000"}</t>
  </si>
  <si>
    <r>
      <rPr>
        <b/>
        <sz val="11"/>
        <color theme="1"/>
        <rFont val="Calibri"/>
        <family val="2"/>
      </rPr>
      <t>Current 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(Balance in GetBalance )</t>
    </r>
  </si>
  <si>
    <t>https://pandashan.online/api/CashBonus</t>
  </si>
  <si>
    <t xml:space="preserve">Expected Result: Status : 200  (NewBalance = OldBalance + Payout) </t>
  </si>
  <si>
    <t>{"TranId":"20000017698","BonusId":"UUSA","BonusName":"Christmas 2021","Result":"Test reward","Currency":"MMK","ExchangeRate":100.00,"Payout":100.00,"PlayerId":"Player001","TranDateTime":"2024-09-04 04:03:35","ProviderTimeZone":"Singapore Standard Time","ProviderTranDt":"2024-09-04T12:03:35.924+08:00","OperatorId":"l22slotdrtMMK","RequestDateTime":"2024-09-04 04:03:35","Signature":"582c3172cdb0f0a191ef335fb3e2d3ff"}</t>
  </si>
  <si>
    <t>{"Status":200,"Description":"OK","ResponseDateTime":"2024-09-04 04:03:35","OldBalance":"30397.0000","NewBalance":"30497.0000"}</t>
  </si>
  <si>
    <t xml:space="preserve">{
"Status":200,
"Description":"OK",
"ResponseDateTime":"&lt;datetime&gt;",
"OldBalance":&lt;balance&gt;,
"NewBalance":&lt;balance + Payout&gt;
}  </t>
  </si>
  <si>
    <r>
      <rPr>
        <b/>
        <sz val="11"/>
        <color theme="1"/>
        <rFont val="Calibri"/>
        <family val="2"/>
      </rPr>
      <t>OldBalance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(equal to Current Balance)</t>
    </r>
  </si>
  <si>
    <r>
      <rPr>
        <b/>
        <sz val="11"/>
        <color theme="1"/>
        <rFont val="Calibri"/>
        <family val="2"/>
      </rPr>
      <t>NewBalance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(Current Balance + Payout)</t>
    </r>
  </si>
  <si>
    <t xml:space="preserve">Negative - Duplicate Cash Bonus Case </t>
  </si>
  <si>
    <t xml:space="preserve">Step 1: CashBonus
Expected Result: Status : 200  (NewBalance = OldBalance + Payout) </t>
  </si>
  <si>
    <t xml:space="preserve">Setp 2: Duplicate CashBonus, with same BetId in Step 1
Expected Result: Status : 900409  </t>
  </si>
  <si>
    <t>{"Status":900409,"Description":"DuplicateTransaction","ResponseDateTime":"2024-09-04 04:03:36","OldBalance":0,"NewBalance":0}</t>
  </si>
  <si>
    <t>{"TranId":"20000017699","BonusId":"UUSA","BonusName":"Christmas 2021","Result":"Test reward","Currency":"MMK","ExchangeRate":100.00,"Payout":100.00,"PlayerId":"Player001","TranDateTime":"2024-09-04 04:03:36","ProviderTimeZone":"Singapore Standard Time","ProviderTranDt":"2024-09-04T12:03:36.026+08:00","OperatorId":"l22slotdrtMMK","RequestDateTime":"2024-09-04 04:03:36","Signature":"invalidsignature"}</t>
  </si>
  <si>
    <t>{"Status":900407,"Description":"Invalid Signature","ResponseDateTime":"2024-09-04 04:03:36","OldBalance":0,"NewBalance":0}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</si>
</sst>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28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i/>
      <sz val="14"/>
      <color theme="1"/>
      <name val="Calibri"/>
      <family val="2"/>
    </font>
    <font>
      <sz val="16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4"/>
      <color rgb="FF00B050"/>
      <name val="Calibri"/>
      <family val="2"/>
    </font>
    <font>
      <b/>
      <sz val="14"/>
      <color rgb="FF00B050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 applyBorder="0"/>
  </cellStyleXfs>
  <cellXfs count="190">
    <xf numFmtId="0" fontId="0" fillId="0" borderId="0" xfId="0"/>
    <xf numFmtId="0" fontId="14" fillId="0" borderId="18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19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8" fillId="0" borderId="18" xfId="0" quotePrefix="1" applyFont="1" applyBorder="1" applyAlignment="1">
      <alignment horizontal="center" vertical="center"/>
    </xf>
    <xf numFmtId="0" fontId="18" fillId="0" borderId="17" xfId="0" quotePrefix="1" applyFont="1" applyBorder="1" applyAlignment="1">
      <alignment horizontal="center" vertical="center"/>
    </xf>
    <xf numFmtId="0" fontId="18" fillId="0" borderId="5" xfId="0" quotePrefix="1" applyFont="1" applyBorder="1" applyAlignment="1">
      <alignment horizontal="center" vertical="center"/>
    </xf>
    <xf numFmtId="0" fontId="18" fillId="0" borderId="15" xfId="0" quotePrefix="1" applyFont="1" applyBorder="1" applyAlignment="1">
      <alignment horizontal="center" vertical="center"/>
    </xf>
    <xf numFmtId="0" fontId="18" fillId="0" borderId="13" xfId="0" quotePrefix="1" applyFont="1" applyBorder="1" applyAlignment="1">
      <alignment horizontal="center" vertical="center"/>
    </xf>
    <xf numFmtId="0" fontId="18" fillId="0" borderId="12" xfId="0" quotePrefix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8" xfId="0" quotePrefix="1" applyFont="1" applyBorder="1" applyAlignment="1">
      <alignment horizontal="center" vertical="center"/>
    </xf>
    <xf numFmtId="0" fontId="17" fillId="0" borderId="17" xfId="0" quotePrefix="1" applyFont="1" applyBorder="1" applyAlignment="1">
      <alignment horizontal="center" vertical="center"/>
    </xf>
    <xf numFmtId="0" fontId="17" fillId="0" borderId="5" xfId="0" quotePrefix="1" applyFont="1" applyBorder="1" applyAlignment="1">
      <alignment horizontal="center" vertical="center"/>
    </xf>
    <xf numFmtId="0" fontId="17" fillId="0" borderId="15" xfId="0" quotePrefix="1" applyFont="1" applyBorder="1" applyAlignment="1">
      <alignment horizontal="center" vertical="center"/>
    </xf>
    <xf numFmtId="0" fontId="17" fillId="0" borderId="13" xfId="0" quotePrefix="1" applyFont="1" applyBorder="1" applyAlignment="1">
      <alignment horizontal="center" vertical="center"/>
    </xf>
    <xf numFmtId="0" fontId="17" fillId="0" borderId="12" xfId="0" quotePrefix="1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13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0" fillId="0" borderId="16" xfId="0" quotePrefix="1" applyFont="1" applyBorder="1" applyAlignment="1">
      <alignment horizontal="left" vertical="top" wrapText="1"/>
    </xf>
    <xf numFmtId="0" fontId="10" fillId="0" borderId="14" xfId="0" quotePrefix="1" applyFont="1" applyBorder="1" applyAlignment="1">
      <alignment horizontal="left" vertical="top" wrapText="1"/>
    </xf>
    <xf numFmtId="0" fontId="10" fillId="0" borderId="8" xfId="0" quotePrefix="1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0" fillId="0" borderId="22" xfId="0" quotePrefix="1" applyFont="1" applyBorder="1" applyAlignment="1">
      <alignment horizontal="center" vertical="top" wrapText="1"/>
    </xf>
    <xf numFmtId="0" fontId="10" fillId="0" borderId="21" xfId="0" quotePrefix="1" applyFont="1" applyBorder="1" applyAlignment="1">
      <alignment horizontal="center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0" fillId="0" borderId="16" xfId="0" quotePrefix="1" applyFont="1" applyBorder="1" applyAlignment="1">
      <alignment horizontal="center" vertical="top" wrapText="1"/>
    </xf>
    <xf numFmtId="0" fontId="10" fillId="0" borderId="14" xfId="0" quotePrefix="1" applyFont="1" applyBorder="1" applyAlignment="1">
      <alignment horizontal="center" vertical="top" wrapText="1"/>
    </xf>
    <xf numFmtId="0" fontId="10" fillId="0" borderId="8" xfId="0" quotePrefix="1" applyFont="1" applyBorder="1" applyAlignment="1">
      <alignment horizontal="center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2" fillId="0" borderId="15" xfId="0" applyFont="1" applyBorder="1"/>
    <xf numFmtId="0" fontId="2" fillId="0" borderId="17" xfId="0" applyFont="1" applyBorder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164" fontId="2" fillId="0" borderId="13" xfId="0" applyNumberFormat="1" applyFont="1" applyBorder="1" applyAlignment="1">
      <alignment horizontal="center" vertical="center"/>
    </xf>
    <xf numFmtId="0" fontId="17" fillId="0" borderId="1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10" fillId="0" borderId="14" xfId="0" applyFont="1" applyBorder="1" applyAlignment="1">
      <alignment vertical="top" wrapText="1"/>
    </xf>
    <xf numFmtId="0" fontId="17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top" wrapText="1"/>
    </xf>
    <xf numFmtId="0" fontId="17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0" xfId="0" applyFont="1"/>
    <xf numFmtId="0" fontId="9" fillId="2" borderId="29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8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2" fillId="0" borderId="20" xfId="0" applyFont="1" applyBorder="1"/>
    <xf numFmtId="0" fontId="2" fillId="0" borderId="0" xfId="0" applyFont="1" applyAlignment="1">
      <alignment vertical="center"/>
    </xf>
    <xf numFmtId="0" fontId="9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B10" sqref="B10"/>
    </sheetView>
  </sheetViews>
  <sheetFormatPr defaultColWidth="9.1796875" defaultRowHeight="14.4" x14ac:dyDescent="0.3"/>
  <cols>
    <col min="1" max="1" width="12.81640625" style="110" customWidth="1"/>
    <col min="2" max="2" width="36.7265625" style="110" customWidth="1"/>
    <col min="3" max="3" width="26.1796875" style="110" customWidth="1"/>
    <col min="4" max="7" width="15.7265625" style="110" customWidth="1"/>
    <col min="8" max="8" width="21.26953125" style="110" customWidth="1"/>
    <col min="9" max="9" width="9.1796875" style="110" customWidth="1"/>
    <col min="10" max="16384" width="9.1796875" style="110"/>
  </cols>
  <sheetData>
    <row r="1" spans="1:8" ht="34.5" customHeight="1" x14ac:dyDescent="0.3">
      <c r="B1" s="111" t="s">
        <v>0</v>
      </c>
      <c r="C1" s="111"/>
      <c r="E1" s="112"/>
      <c r="F1" s="112"/>
      <c r="G1" s="112"/>
      <c r="H1" s="112"/>
    </row>
    <row r="2" spans="1:8" ht="20.25" customHeight="1" x14ac:dyDescent="0.3">
      <c r="B2" s="113" t="s">
        <v>1</v>
      </c>
      <c r="C2" s="113"/>
      <c r="D2" s="114"/>
      <c r="E2" s="112"/>
      <c r="F2" s="112"/>
      <c r="G2" s="112"/>
      <c r="H2" s="112"/>
    </row>
    <row r="3" spans="1:8" ht="20.25" customHeight="1" x14ac:dyDescent="0.3">
      <c r="B3" s="113" t="s">
        <v>2</v>
      </c>
      <c r="C3" s="113"/>
      <c r="D3" s="115"/>
      <c r="E3" s="112"/>
      <c r="F3" s="112"/>
      <c r="G3" s="112"/>
      <c r="H3" s="115"/>
    </row>
    <row r="4" spans="1:8" ht="20.100000000000001" customHeight="1" x14ac:dyDescent="0.3">
      <c r="E4" s="112"/>
      <c r="F4" s="112"/>
      <c r="G4" s="112"/>
      <c r="H4" s="112"/>
    </row>
    <row r="5" spans="1:8" ht="16.5" customHeight="1" x14ac:dyDescent="0.3">
      <c r="B5" s="116" t="s">
        <v>3</v>
      </c>
      <c r="C5" s="117" t="s">
        <v>4</v>
      </c>
      <c r="D5" s="118" t="s">
        <v>5</v>
      </c>
      <c r="E5" s="118" t="s">
        <v>6</v>
      </c>
      <c r="F5" s="118" t="s">
        <v>7</v>
      </c>
      <c r="G5" s="118" t="s">
        <v>8</v>
      </c>
      <c r="H5" s="119" t="s">
        <v>9</v>
      </c>
    </row>
    <row r="6" spans="1:8" ht="15.75" customHeight="1" x14ac:dyDescent="0.3">
      <c r="B6" s="120" t="s">
        <v>10</v>
      </c>
      <c r="C6" s="112" t="s">
        <v>11</v>
      </c>
      <c r="D6" s="115">
        <f>GetBalance!N35</f>
        <v>3</v>
      </c>
      <c r="E6" s="115">
        <f>GetBalance!N32</f>
        <v>3</v>
      </c>
      <c r="F6" s="115">
        <f>GetBalance!N33</f>
        <v>0</v>
      </c>
      <c r="G6" s="115">
        <f>GetBalance!N34</f>
        <v>0</v>
      </c>
      <c r="H6" s="121" t="str">
        <f t="shared" ref="H6:H14" si="0">IF((SUM(E6:G6))=0,"",IF((SUM(E6:G6))=D6, IF(G6=0, "PASS","FAIL"),"FAIL"))</f>
        <v>PASS</v>
      </c>
    </row>
    <row r="7" spans="1:8" ht="15.75" customHeight="1" x14ac:dyDescent="0.3">
      <c r="B7" s="120" t="s">
        <v>12</v>
      </c>
      <c r="C7" s="112" t="s">
        <v>13</v>
      </c>
      <c r="D7" s="115">
        <f>Bet!P83</f>
        <v>5</v>
      </c>
      <c r="E7" s="115">
        <f>Bet!P80</f>
        <v>5</v>
      </c>
      <c r="F7" s="115">
        <f>Bet!P81</f>
        <v>0</v>
      </c>
      <c r="G7" s="115">
        <f>Bet!P82</f>
        <v>0</v>
      </c>
      <c r="H7" s="121" t="str">
        <f t="shared" si="0"/>
        <v>PASS</v>
      </c>
    </row>
    <row r="8" spans="1:8" ht="15.75" customHeight="1" x14ac:dyDescent="0.3">
      <c r="B8" s="120" t="s">
        <v>14</v>
      </c>
      <c r="C8" s="112" t="s">
        <v>15</v>
      </c>
      <c r="D8" s="115">
        <f>GameResult!P75</f>
        <v>4</v>
      </c>
      <c r="E8" s="115">
        <f>GameResult!P72</f>
        <v>4</v>
      </c>
      <c r="F8" s="115">
        <f>GameResult!P73</f>
        <v>0</v>
      </c>
      <c r="G8" s="115">
        <f>GameResult!P74</f>
        <v>0</v>
      </c>
      <c r="H8" s="121" t="str">
        <f t="shared" si="0"/>
        <v>PASS</v>
      </c>
    </row>
    <row r="9" spans="1:8" ht="15.75" customHeight="1" x14ac:dyDescent="0.3">
      <c r="B9" s="120" t="s">
        <v>16</v>
      </c>
      <c r="C9" s="112" t="s">
        <v>17</v>
      </c>
      <c r="D9" s="115">
        <f>Rollback!P75</f>
        <v>4</v>
      </c>
      <c r="E9" s="115">
        <f>Rollback!P72</f>
        <v>4</v>
      </c>
      <c r="F9" s="115">
        <f>Rollback!P73</f>
        <v>0</v>
      </c>
      <c r="G9" s="115">
        <f>Rollback!P74</f>
        <v>0</v>
      </c>
      <c r="H9" s="121" t="str">
        <f t="shared" si="0"/>
        <v>PASS</v>
      </c>
    </row>
    <row r="10" spans="1:8" ht="15.75" customHeight="1" x14ac:dyDescent="0.3">
      <c r="A10" s="122"/>
      <c r="B10" s="120" t="s">
        <v>18</v>
      </c>
      <c r="C10" s="112" t="s">
        <v>19</v>
      </c>
      <c r="D10" s="115">
        <f>CashBonus!P51</f>
        <v>3</v>
      </c>
      <c r="E10" s="115">
        <f>CashBonus!P48</f>
        <v>3</v>
      </c>
      <c r="F10" s="115">
        <f>CashBonus!P49</f>
        <v>0</v>
      </c>
      <c r="G10" s="115">
        <f>CashBonus!P50</f>
        <v>0</v>
      </c>
      <c r="H10" s="121" t="str">
        <f t="shared" si="0"/>
        <v>PASS</v>
      </c>
    </row>
    <row r="11" spans="1:8" ht="15.75" customHeight="1" x14ac:dyDescent="0.3">
      <c r="A11" s="122"/>
      <c r="B11" s="120"/>
      <c r="C11" s="112"/>
      <c r="D11" s="115"/>
      <c r="E11" s="115"/>
      <c r="F11" s="115"/>
      <c r="G11" s="115"/>
      <c r="H11" s="121" t="str">
        <f t="shared" si="0"/>
        <v/>
      </c>
    </row>
    <row r="12" spans="1:8" ht="15.75" customHeight="1" x14ac:dyDescent="0.3">
      <c r="A12" s="122"/>
      <c r="B12" s="120"/>
      <c r="C12" s="112"/>
      <c r="D12" s="115"/>
      <c r="E12" s="115"/>
      <c r="F12" s="115"/>
      <c r="G12" s="115"/>
      <c r="H12" s="121" t="str">
        <f t="shared" si="0"/>
        <v/>
      </c>
    </row>
    <row r="13" spans="1:8" ht="15.75" customHeight="1" x14ac:dyDescent="0.3">
      <c r="A13" s="122"/>
      <c r="B13" s="120"/>
      <c r="C13" s="112"/>
      <c r="D13" s="115"/>
      <c r="E13" s="115"/>
      <c r="F13" s="115"/>
      <c r="G13" s="115"/>
      <c r="H13" s="121" t="str">
        <f t="shared" si="0"/>
        <v/>
      </c>
    </row>
    <row r="14" spans="1:8" ht="16.5" customHeight="1" x14ac:dyDescent="0.3">
      <c r="A14" s="122"/>
      <c r="B14" s="120"/>
      <c r="C14" s="112"/>
      <c r="D14" s="115"/>
      <c r="E14" s="115"/>
      <c r="F14" s="115"/>
      <c r="G14" s="115"/>
      <c r="H14" s="121" t="str">
        <f t="shared" si="0"/>
        <v/>
      </c>
    </row>
    <row r="15" spans="1:8" ht="16.5" customHeight="1" x14ac:dyDescent="0.3">
      <c r="B15" s="123" t="s">
        <v>20</v>
      </c>
      <c r="C15" s="124"/>
      <c r="D15" s="118">
        <f>SUM(D6:D14)</f>
        <v>19</v>
      </c>
      <c r="E15" s="118">
        <f>SUM(E6:E14)</f>
        <v>19</v>
      </c>
      <c r="F15" s="118">
        <f>SUM(F6:F14)</f>
        <v>0</v>
      </c>
      <c r="G15" s="118">
        <f>SUM(G6:G14)</f>
        <v>0</v>
      </c>
      <c r="H15" s="119" t="str">
        <f>IF((SUM(E15:G15))=D15, IF(G15=0, "PASS","FAIL"),"FAIL")</f>
        <v>PASS</v>
      </c>
    </row>
    <row r="19" spans="2:8" ht="19.5" hidden="1" customHeight="1" x14ac:dyDescent="0.35">
      <c r="B19" s="125" t="s">
        <v>21</v>
      </c>
    </row>
    <row r="20" spans="2:8" ht="16.5" hidden="1" customHeight="1" x14ac:dyDescent="0.3">
      <c r="B20" s="116" t="s">
        <v>3</v>
      </c>
      <c r="C20" s="117" t="s">
        <v>22</v>
      </c>
      <c r="D20" s="118" t="s">
        <v>5</v>
      </c>
      <c r="E20" s="118" t="s">
        <v>23</v>
      </c>
      <c r="F20" s="118" t="s">
        <v>7</v>
      </c>
      <c r="G20" s="118" t="s">
        <v>8</v>
      </c>
      <c r="H20" s="119" t="s">
        <v>9</v>
      </c>
    </row>
    <row r="21" spans="2:8" ht="15.75" hidden="1" customHeight="1" x14ac:dyDescent="0.3">
      <c r="B21" s="120" t="s">
        <v>24</v>
      </c>
      <c r="C21" s="112" t="s">
        <v>25</v>
      </c>
      <c r="D21" s="115" t="e">
        <f>#REF!</f>
        <v>#REF!</v>
      </c>
      <c r="E21" s="115" t="e">
        <f>#REF!</f>
        <v>#REF!</v>
      </c>
      <c r="F21" s="115" t="e">
        <f>#REF!</f>
        <v>#REF!</v>
      </c>
      <c r="G21" s="115" t="e">
        <f>#REF!</f>
        <v>#REF!</v>
      </c>
      <c r="H21" s="121" t="e">
        <f>IF((SUM(E21:G21))=D21, IF(G21=0, "PASS","FAIL"),"FAIL")</f>
        <v>#REF!</v>
      </c>
    </row>
    <row r="22" spans="2:8" ht="15.75" hidden="1" customHeight="1" x14ac:dyDescent="0.3">
      <c r="B22" s="120" t="s">
        <v>26</v>
      </c>
      <c r="C22" s="112" t="s">
        <v>25</v>
      </c>
      <c r="D22" s="115" t="e">
        <f>#REF!</f>
        <v>#REF!</v>
      </c>
      <c r="E22" s="115" t="e">
        <f>#REF!</f>
        <v>#REF!</v>
      </c>
      <c r="F22" s="115" t="e">
        <f>#REF!</f>
        <v>#REF!</v>
      </c>
      <c r="G22" s="115" t="e">
        <f>#REF!</f>
        <v>#REF!</v>
      </c>
      <c r="H22" s="121" t="e">
        <f>IF((SUM(E22:G22))=D22, IF(G22=0, "PASS","FAIL"),"FAIL")</f>
        <v>#REF!</v>
      </c>
    </row>
    <row r="23" spans="2:8" ht="16.5" hidden="1" customHeight="1" x14ac:dyDescent="0.3">
      <c r="B23" s="120" t="s">
        <v>27</v>
      </c>
      <c r="C23" s="112" t="s">
        <v>25</v>
      </c>
      <c r="D23" s="115" t="e">
        <f>#REF!</f>
        <v>#REF!</v>
      </c>
      <c r="E23" s="115" t="e">
        <f>#REF!</f>
        <v>#REF!</v>
      </c>
      <c r="F23" s="115" t="e">
        <f>#REF!</f>
        <v>#REF!</v>
      </c>
      <c r="G23" s="115" t="e">
        <f>#REF!</f>
        <v>#REF!</v>
      </c>
      <c r="H23" s="121" t="e">
        <f>IF((SUM(E23:G23))=D23, IF(G23=0, "PASS","FAIL"),"FAIL")</f>
        <v>#REF!</v>
      </c>
    </row>
    <row r="24" spans="2:8" ht="16.5" hidden="1" customHeight="1" x14ac:dyDescent="0.3">
      <c r="B24" s="123" t="s">
        <v>28</v>
      </c>
      <c r="C24" s="124"/>
      <c r="D24" s="118" t="e">
        <f>SUM(D21:D23)</f>
        <v>#REF!</v>
      </c>
      <c r="E24" s="118" t="e">
        <f>SUM(E21:E23)</f>
        <v>#REF!</v>
      </c>
      <c r="F24" s="118" t="e">
        <f>SUM(F21:F23)</f>
        <v>#REF!</v>
      </c>
      <c r="G24" s="118" t="e">
        <f>SUM(G21:G23)</f>
        <v>#REF!</v>
      </c>
      <c r="H24" s="119" t="e">
        <f>IF((SUM(E24:G24))=D24, IF(G24=0, "PASS","FAIL"),"FAIL")</f>
        <v>#REF!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workbookViewId="0">
      <selection activeCell="M29" sqref="M29 M29:N31"/>
    </sheetView>
  </sheetViews>
  <sheetFormatPr defaultColWidth="9.1796875" defaultRowHeight="14.4" x14ac:dyDescent="0.3"/>
  <cols>
    <col min="1" max="1" width="11.26953125" style="126" customWidth="1"/>
    <col min="2" max="2" width="10.7265625" style="110" customWidth="1"/>
    <col min="3" max="3" width="15.453125" style="110" customWidth="1"/>
    <col min="4" max="4" width="19.26953125" style="110" customWidth="1"/>
    <col min="5" max="7" width="14.54296875" style="126" customWidth="1"/>
    <col min="8" max="10" width="27.7265625" style="110" customWidth="1"/>
    <col min="11" max="11" width="13.7265625" style="127" customWidth="1"/>
    <col min="12" max="12" width="12" style="110" customWidth="1"/>
    <col min="13" max="13" width="37.81640625" style="110" customWidth="1"/>
    <col min="14" max="14" width="13.26953125" style="127" customWidth="1"/>
    <col min="15" max="15" width="9.1796875" style="110" customWidth="1"/>
    <col min="16" max="16384" width="9.1796875" style="110"/>
  </cols>
  <sheetData>
    <row r="1" spans="1:14" ht="21" customHeight="1" x14ac:dyDescent="0.4">
      <c r="A1" s="128" t="s">
        <v>29</v>
      </c>
    </row>
    <row r="2" spans="1:14" ht="21" customHeight="1" x14ac:dyDescent="0.4">
      <c r="A2" s="128" t="s">
        <v>30</v>
      </c>
    </row>
    <row r="3" spans="1:14" ht="15.75" customHeight="1" x14ac:dyDescent="0.3">
      <c r="A3" s="129"/>
      <c r="B3" s="130"/>
      <c r="C3" s="130"/>
      <c r="D3" s="130"/>
      <c r="E3" s="131"/>
      <c r="F3" s="131"/>
      <c r="G3" s="131"/>
      <c r="H3" s="130"/>
      <c r="I3" s="130"/>
    </row>
    <row r="4" spans="1:14" s="127" customFormat="1" x14ac:dyDescent="0.25">
      <c r="A4" s="132" t="s">
        <v>31</v>
      </c>
      <c r="B4" s="133" t="s">
        <v>32</v>
      </c>
      <c r="C4" s="133" t="s">
        <v>33</v>
      </c>
      <c r="D4" s="133" t="s">
        <v>34</v>
      </c>
      <c r="E4" s="133" t="s">
        <v>35</v>
      </c>
      <c r="F4" s="133" t="s">
        <v>36</v>
      </c>
      <c r="G4" s="133" t="s">
        <v>37</v>
      </c>
      <c r="H4" s="134" t="s">
        <v>38</v>
      </c>
      <c r="I4" s="134" t="s">
        <v>39</v>
      </c>
      <c r="J4" s="135" t="s">
        <v>40</v>
      </c>
      <c r="K4" s="136" t="s">
        <v>41</v>
      </c>
      <c r="L4" s="137" t="s">
        <v>42</v>
      </c>
      <c r="M4" s="137" t="s">
        <v>43</v>
      </c>
      <c r="N4" s="137" t="s">
        <v>44</v>
      </c>
    </row>
    <row r="5" spans="1:14" ht="25.5" customHeight="1" x14ac:dyDescent="0.3">
      <c r="A5" s="109">
        <v>1.1000000000000001</v>
      </c>
      <c r="B5" s="106" t="s">
        <v>45</v>
      </c>
      <c r="C5" s="103" t="s">
        <v>46</v>
      </c>
      <c r="D5" s="106" t="s">
        <v>47</v>
      </c>
      <c r="E5" s="100" t="s">
        <v>48</v>
      </c>
      <c r="F5" s="100" t="s">
        <v>48</v>
      </c>
      <c r="G5" s="100" t="s">
        <v>48</v>
      </c>
      <c r="H5" s="97" t="s">
        <v>49</v>
      </c>
      <c r="I5" s="97" t="s">
        <v>50</v>
      </c>
      <c r="J5" s="97" t="s">
        <v>51</v>
      </c>
      <c r="K5" s="94" t="str">
        <f>IF(L5=2,"Pass",IF(L5=1,"Acceptable","Fail"))</f>
        <v>Pass</v>
      </c>
      <c r="L5" s="91">
        <v>2</v>
      </c>
      <c r="M5" s="138" t="s">
        <v>52</v>
      </c>
      <c r="N5" s="139">
        <v>2</v>
      </c>
    </row>
    <row r="6" spans="1:14" ht="25.5" customHeight="1" x14ac:dyDescent="0.3">
      <c r="A6" s="108"/>
      <c r="B6" s="105"/>
      <c r="C6" s="102"/>
      <c r="D6" s="105"/>
      <c r="E6" s="99"/>
      <c r="F6" s="99"/>
      <c r="G6" s="99"/>
      <c r="H6" s="96"/>
      <c r="I6" s="96"/>
      <c r="J6" s="96"/>
      <c r="K6" s="93"/>
      <c r="L6" s="90"/>
      <c r="M6" s="140" t="s">
        <v>53</v>
      </c>
      <c r="N6" s="141">
        <v>1</v>
      </c>
    </row>
    <row r="7" spans="1:14" x14ac:dyDescent="0.3">
      <c r="A7" s="108"/>
      <c r="B7" s="105"/>
      <c r="C7" s="102"/>
      <c r="D7" s="105"/>
      <c r="E7" s="99"/>
      <c r="F7" s="99"/>
      <c r="G7" s="99"/>
      <c r="H7" s="96"/>
      <c r="I7" s="96"/>
      <c r="J7" s="96"/>
      <c r="K7" s="93"/>
      <c r="L7" s="90"/>
      <c r="M7" s="140" t="s">
        <v>54</v>
      </c>
      <c r="N7" s="141">
        <v>0</v>
      </c>
    </row>
    <row r="8" spans="1:14" x14ac:dyDescent="0.3">
      <c r="A8" s="108"/>
      <c r="B8" s="105"/>
      <c r="C8" s="102"/>
      <c r="D8" s="105"/>
      <c r="E8" s="99"/>
      <c r="F8" s="99"/>
      <c r="G8" s="99"/>
      <c r="H8" s="96"/>
      <c r="I8" s="96"/>
      <c r="J8" s="96"/>
      <c r="K8" s="93"/>
      <c r="L8" s="90"/>
      <c r="M8" s="140"/>
      <c r="N8" s="141"/>
    </row>
    <row r="9" spans="1:14" x14ac:dyDescent="0.3">
      <c r="A9" s="108"/>
      <c r="B9" s="105"/>
      <c r="C9" s="102"/>
      <c r="D9" s="105"/>
      <c r="E9" s="99"/>
      <c r="F9" s="99"/>
      <c r="G9" s="99"/>
      <c r="H9" s="96"/>
      <c r="I9" s="96"/>
      <c r="J9" s="96"/>
      <c r="K9" s="93"/>
      <c r="L9" s="90"/>
      <c r="M9" s="140"/>
      <c r="N9" s="141"/>
    </row>
    <row r="10" spans="1:14" x14ac:dyDescent="0.3">
      <c r="A10" s="108"/>
      <c r="B10" s="105"/>
      <c r="C10" s="102"/>
      <c r="D10" s="105"/>
      <c r="E10" s="99"/>
      <c r="F10" s="99"/>
      <c r="G10" s="99"/>
      <c r="H10" s="96"/>
      <c r="I10" s="96"/>
      <c r="J10" s="96"/>
      <c r="K10" s="93"/>
      <c r="L10" s="90"/>
      <c r="M10" s="140"/>
      <c r="N10" s="141"/>
    </row>
    <row r="11" spans="1:14" x14ac:dyDescent="0.3">
      <c r="A11" s="108"/>
      <c r="B11" s="105"/>
      <c r="C11" s="102"/>
      <c r="D11" s="105"/>
      <c r="E11" s="99"/>
      <c r="F11" s="99"/>
      <c r="G11" s="99"/>
      <c r="H11" s="96"/>
      <c r="I11" s="96"/>
      <c r="J11" s="96"/>
      <c r="K11" s="93"/>
      <c r="L11" s="90"/>
      <c r="M11" s="140"/>
      <c r="N11" s="141"/>
    </row>
    <row r="12" spans="1:14" ht="18.75" customHeight="1" x14ac:dyDescent="0.3">
      <c r="A12" s="107"/>
      <c r="B12" s="104"/>
      <c r="C12" s="101"/>
      <c r="D12" s="104"/>
      <c r="E12" s="98"/>
      <c r="F12" s="98"/>
      <c r="G12" s="98"/>
      <c r="H12" s="95"/>
      <c r="I12" s="95"/>
      <c r="J12" s="95"/>
      <c r="K12" s="92"/>
      <c r="L12" s="89"/>
      <c r="M12" s="142"/>
      <c r="N12" s="143"/>
    </row>
    <row r="13" spans="1:14" ht="38.25" customHeight="1" x14ac:dyDescent="0.3">
      <c r="A13" s="109">
        <v>1.2</v>
      </c>
      <c r="B13" s="106" t="s">
        <v>55</v>
      </c>
      <c r="C13" s="103" t="s">
        <v>46</v>
      </c>
      <c r="D13" s="97" t="s">
        <v>56</v>
      </c>
      <c r="E13" s="100" t="s">
        <v>48</v>
      </c>
      <c r="F13" s="100" t="s">
        <v>48</v>
      </c>
      <c r="G13" s="100" t="s">
        <v>48</v>
      </c>
      <c r="H13" s="97" t="s">
        <v>57</v>
      </c>
      <c r="I13" s="97" t="s">
        <v>58</v>
      </c>
      <c r="J13" s="88" t="s">
        <v>59</v>
      </c>
      <c r="K13" s="85" t="str">
        <f>IF(L13=2,"Pass",IF(L13=1,"Acceptable","Fail"))</f>
        <v>Pass</v>
      </c>
      <c r="L13" s="82">
        <v>2</v>
      </c>
      <c r="M13" s="138" t="s">
        <v>60</v>
      </c>
      <c r="N13" s="139">
        <v>2</v>
      </c>
    </row>
    <row r="14" spans="1:14" ht="25.5" customHeight="1" x14ac:dyDescent="0.3">
      <c r="A14" s="108"/>
      <c r="B14" s="105"/>
      <c r="C14" s="102"/>
      <c r="D14" s="96"/>
      <c r="E14" s="99"/>
      <c r="F14" s="99"/>
      <c r="G14" s="99"/>
      <c r="H14" s="96"/>
      <c r="I14" s="96"/>
      <c r="J14" s="87"/>
      <c r="K14" s="84"/>
      <c r="L14" s="81"/>
      <c r="M14" s="140" t="s">
        <v>61</v>
      </c>
      <c r="N14" s="141">
        <v>1</v>
      </c>
    </row>
    <row r="15" spans="1:14" x14ac:dyDescent="0.3">
      <c r="A15" s="108"/>
      <c r="B15" s="105"/>
      <c r="C15" s="102"/>
      <c r="D15" s="96"/>
      <c r="E15" s="99"/>
      <c r="F15" s="99"/>
      <c r="G15" s="99"/>
      <c r="H15" s="96"/>
      <c r="I15" s="96"/>
      <c r="J15" s="87"/>
      <c r="K15" s="84"/>
      <c r="L15" s="81"/>
      <c r="M15" s="140" t="s">
        <v>54</v>
      </c>
      <c r="N15" s="141">
        <v>0</v>
      </c>
    </row>
    <row r="16" spans="1:14" ht="18.75" customHeight="1" x14ac:dyDescent="0.3">
      <c r="A16" s="108"/>
      <c r="B16" s="105"/>
      <c r="C16" s="102"/>
      <c r="D16" s="96"/>
      <c r="E16" s="99"/>
      <c r="F16" s="99"/>
      <c r="G16" s="99"/>
      <c r="H16" s="96"/>
      <c r="I16" s="96"/>
      <c r="J16" s="87"/>
      <c r="K16" s="84"/>
      <c r="L16" s="81"/>
      <c r="M16" s="144"/>
      <c r="N16" s="141"/>
    </row>
    <row r="17" spans="1:14" ht="18.75" customHeight="1" x14ac:dyDescent="0.3">
      <c r="A17" s="108"/>
      <c r="B17" s="105"/>
      <c r="C17" s="102"/>
      <c r="D17" s="96"/>
      <c r="E17" s="99"/>
      <c r="F17" s="99"/>
      <c r="G17" s="99"/>
      <c r="H17" s="96"/>
      <c r="I17" s="96"/>
      <c r="J17" s="87"/>
      <c r="K17" s="84"/>
      <c r="L17" s="81"/>
      <c r="M17" s="145"/>
      <c r="N17" s="141"/>
    </row>
    <row r="18" spans="1:14" ht="18.75" customHeight="1" x14ac:dyDescent="0.3">
      <c r="A18" s="108"/>
      <c r="B18" s="105"/>
      <c r="C18" s="102"/>
      <c r="D18" s="96"/>
      <c r="E18" s="99"/>
      <c r="F18" s="99"/>
      <c r="G18" s="99"/>
      <c r="H18" s="96"/>
      <c r="I18" s="96"/>
      <c r="J18" s="87"/>
      <c r="K18" s="84"/>
      <c r="L18" s="81"/>
      <c r="M18" s="145"/>
      <c r="N18" s="141"/>
    </row>
    <row r="19" spans="1:14" ht="18.75" customHeight="1" x14ac:dyDescent="0.3">
      <c r="A19" s="108"/>
      <c r="B19" s="105"/>
      <c r="C19" s="102"/>
      <c r="D19" s="96"/>
      <c r="E19" s="99"/>
      <c r="F19" s="99"/>
      <c r="G19" s="99"/>
      <c r="H19" s="96"/>
      <c r="I19" s="96"/>
      <c r="J19" s="87"/>
      <c r="K19" s="84"/>
      <c r="L19" s="81"/>
      <c r="M19" s="145"/>
      <c r="N19" s="141"/>
    </row>
    <row r="20" spans="1:14" ht="18.75" customHeight="1" x14ac:dyDescent="0.3">
      <c r="A20" s="107"/>
      <c r="B20" s="104"/>
      <c r="C20" s="101"/>
      <c r="D20" s="95"/>
      <c r="E20" s="98"/>
      <c r="F20" s="98"/>
      <c r="G20" s="98"/>
      <c r="H20" s="95"/>
      <c r="I20" s="95"/>
      <c r="J20" s="86"/>
      <c r="K20" s="83"/>
      <c r="L20" s="80"/>
      <c r="M20" s="146"/>
      <c r="N20" s="143"/>
    </row>
    <row r="21" spans="1:14" ht="25.5" customHeight="1" x14ac:dyDescent="0.3">
      <c r="A21" s="79">
        <v>1.3</v>
      </c>
      <c r="B21" s="77" t="s">
        <v>62</v>
      </c>
      <c r="C21" s="75" t="s">
        <v>46</v>
      </c>
      <c r="D21" s="73" t="s">
        <v>63</v>
      </c>
      <c r="E21" s="71" t="s">
        <v>48</v>
      </c>
      <c r="F21" s="71" t="s">
        <v>48</v>
      </c>
      <c r="G21" s="71" t="s">
        <v>48</v>
      </c>
      <c r="H21" s="97" t="s">
        <v>64</v>
      </c>
      <c r="I21" s="97" t="s">
        <v>65</v>
      </c>
      <c r="J21" s="69" t="s">
        <v>66</v>
      </c>
      <c r="K21" s="85" t="str">
        <f>IF(L21=2,"Pass",IF(L21=1,"Acceptable","Fail"))</f>
        <v>Pass</v>
      </c>
      <c r="L21" s="67">
        <v>2</v>
      </c>
      <c r="M21" s="140" t="s">
        <v>67</v>
      </c>
      <c r="N21" s="141">
        <v>2</v>
      </c>
    </row>
    <row r="22" spans="1:14" ht="25.5" customHeight="1" x14ac:dyDescent="0.3">
      <c r="A22" s="108"/>
      <c r="B22" s="105"/>
      <c r="C22" s="102"/>
      <c r="D22" s="96"/>
      <c r="E22" s="99"/>
      <c r="F22" s="99"/>
      <c r="G22" s="99"/>
      <c r="H22" s="96"/>
      <c r="I22" s="96"/>
      <c r="J22" s="87"/>
      <c r="K22" s="84"/>
      <c r="L22" s="66"/>
      <c r="M22" s="140" t="s">
        <v>61</v>
      </c>
      <c r="N22" s="141">
        <v>1</v>
      </c>
    </row>
    <row r="23" spans="1:14" ht="30" customHeight="1" x14ac:dyDescent="0.3">
      <c r="A23" s="108"/>
      <c r="B23" s="105"/>
      <c r="C23" s="102"/>
      <c r="D23" s="96"/>
      <c r="E23" s="99"/>
      <c r="F23" s="99"/>
      <c r="G23" s="99"/>
      <c r="H23" s="96"/>
      <c r="I23" s="96"/>
      <c r="J23" s="87"/>
      <c r="K23" s="84"/>
      <c r="L23" s="66"/>
      <c r="M23" s="140" t="s">
        <v>54</v>
      </c>
      <c r="N23" s="141">
        <v>0</v>
      </c>
    </row>
    <row r="24" spans="1:14" ht="18.75" customHeight="1" x14ac:dyDescent="0.3">
      <c r="A24" s="108"/>
      <c r="B24" s="105"/>
      <c r="C24" s="102"/>
      <c r="D24" s="96"/>
      <c r="E24" s="99"/>
      <c r="F24" s="99"/>
      <c r="G24" s="99"/>
      <c r="H24" s="96"/>
      <c r="I24" s="96"/>
      <c r="J24" s="87"/>
      <c r="K24" s="84"/>
      <c r="L24" s="66"/>
      <c r="M24" s="145"/>
      <c r="N24" s="141"/>
    </row>
    <row r="25" spans="1:14" x14ac:dyDescent="0.3">
      <c r="A25" s="108"/>
      <c r="B25" s="105"/>
      <c r="C25" s="102"/>
      <c r="D25" s="96"/>
      <c r="E25" s="99"/>
      <c r="F25" s="99"/>
      <c r="G25" s="99"/>
      <c r="H25" s="96"/>
      <c r="I25" s="96"/>
      <c r="J25" s="87"/>
      <c r="K25" s="84"/>
      <c r="L25" s="66"/>
      <c r="M25" s="147"/>
      <c r="N25" s="141"/>
    </row>
    <row r="26" spans="1:14" x14ac:dyDescent="0.3">
      <c r="A26" s="108"/>
      <c r="B26" s="105"/>
      <c r="C26" s="102"/>
      <c r="D26" s="96"/>
      <c r="E26" s="99"/>
      <c r="F26" s="99"/>
      <c r="G26" s="99"/>
      <c r="H26" s="96"/>
      <c r="I26" s="96"/>
      <c r="J26" s="87"/>
      <c r="K26" s="84"/>
      <c r="L26" s="66"/>
      <c r="M26" s="147"/>
      <c r="N26" s="141"/>
    </row>
    <row r="27" spans="1:14" x14ac:dyDescent="0.3">
      <c r="A27" s="108"/>
      <c r="B27" s="105"/>
      <c r="C27" s="102"/>
      <c r="D27" s="96"/>
      <c r="E27" s="99"/>
      <c r="F27" s="99"/>
      <c r="G27" s="99"/>
      <c r="H27" s="96"/>
      <c r="I27" s="96"/>
      <c r="J27" s="87"/>
      <c r="K27" s="84"/>
      <c r="L27" s="66"/>
      <c r="M27" s="147"/>
      <c r="N27" s="141"/>
    </row>
    <row r="28" spans="1:14" x14ac:dyDescent="0.3">
      <c r="A28" s="78"/>
      <c r="B28" s="76"/>
      <c r="C28" s="74"/>
      <c r="D28" s="72"/>
      <c r="E28" s="70"/>
      <c r="F28" s="70"/>
      <c r="G28" s="70"/>
      <c r="H28" s="95"/>
      <c r="I28" s="95"/>
      <c r="J28" s="68"/>
      <c r="K28" s="83"/>
      <c r="L28" s="65"/>
      <c r="M28" s="148"/>
      <c r="N28" s="143"/>
    </row>
    <row r="32" spans="1:14" x14ac:dyDescent="0.3">
      <c r="A32" s="110"/>
      <c r="M32" s="149" t="s">
        <v>68</v>
      </c>
      <c r="N32" s="150">
        <f t="array" ref="N32">SUM(IF(K5:K28="Pass",1,0))</f>
        <v>3</v>
      </c>
    </row>
    <row r="33" spans="1:14" x14ac:dyDescent="0.3">
      <c r="A33" s="110"/>
      <c r="M33" s="149" t="s">
        <v>7</v>
      </c>
      <c r="N33" s="150">
        <f t="array" ref="N33">SUM(IF(K5:K28="Acceptable",1,0))</f>
        <v>0</v>
      </c>
    </row>
    <row r="34" spans="1:14" x14ac:dyDescent="0.3">
      <c r="A34" s="110"/>
      <c r="M34" s="149" t="s">
        <v>8</v>
      </c>
      <c r="N34" s="150">
        <f t="array" ref="N34">SUM(IF(K5:K28="Fail",1,0))</f>
        <v>0</v>
      </c>
    </row>
    <row r="35" spans="1:14" x14ac:dyDescent="0.3">
      <c r="A35" s="110"/>
      <c r="M35" s="151" t="s">
        <v>69</v>
      </c>
      <c r="N35" s="150">
        <f>SUM(N32:N34)</f>
        <v>3</v>
      </c>
    </row>
  </sheetData>
  <mergeCells count="36">
    <mergeCell ref="K21:K28"/>
    <mergeCell ref="L21:L28"/>
    <mergeCell ref="F21:F28"/>
    <mergeCell ref="G21:G28"/>
    <mergeCell ref="H21:H28"/>
    <mergeCell ref="I21:I28"/>
    <mergeCell ref="J21:J28"/>
    <mergeCell ref="A21:A28"/>
    <mergeCell ref="B21:B28"/>
    <mergeCell ref="C21:C28"/>
    <mergeCell ref="D21:D28"/>
    <mergeCell ref="E21:E28"/>
    <mergeCell ref="K5:K12"/>
    <mergeCell ref="L5:L12"/>
    <mergeCell ref="A13:A20"/>
    <mergeCell ref="B13:B20"/>
    <mergeCell ref="C13:C20"/>
    <mergeCell ref="D13:D20"/>
    <mergeCell ref="E13:E20"/>
    <mergeCell ref="F13:F20"/>
    <mergeCell ref="G13:G20"/>
    <mergeCell ref="H13:H20"/>
    <mergeCell ref="I13:I20"/>
    <mergeCell ref="J13:J20"/>
    <mergeCell ref="K13:K20"/>
    <mergeCell ref="L13:L20"/>
    <mergeCell ref="F5:F12"/>
    <mergeCell ref="G5:G12"/>
    <mergeCell ref="H5:H12"/>
    <mergeCell ref="I5:I12"/>
    <mergeCell ref="J5:J12"/>
    <mergeCell ref="A5:A12"/>
    <mergeCell ref="B5:B12"/>
    <mergeCell ref="C5:C12"/>
    <mergeCell ref="D5:D12"/>
    <mergeCell ref="E5:E12"/>
  </mergeCells>
  <dataValidations count="1">
    <dataValidation type="list" allowBlank="1" showInputMessage="1" showErrorMessage="1" sqref="K5 M5:M24" xr:uid="{00000000-0002-0000-0100-000000000000}">
      <formula1>"Pass, Fail, Blocked, Invalid"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3"/>
  <sheetViews>
    <sheetView topLeftCell="F15" workbookViewId="0">
      <selection activeCell="H29" sqref="H29:H36"/>
    </sheetView>
  </sheetViews>
  <sheetFormatPr defaultColWidth="9.1796875" defaultRowHeight="14.4" x14ac:dyDescent="0.3"/>
  <cols>
    <col min="1" max="1" width="11.26953125" style="126" customWidth="1"/>
    <col min="2" max="2" width="10.7265625" style="110" customWidth="1"/>
    <col min="3" max="3" width="15.453125" style="110" customWidth="1"/>
    <col min="4" max="4" width="19.26953125" style="110" customWidth="1"/>
    <col min="5" max="7" width="14.54296875" style="152" customWidth="1"/>
    <col min="8" max="10" width="27.7265625" style="110" customWidth="1"/>
    <col min="11" max="11" width="13.81640625" style="110" customWidth="1"/>
    <col min="12" max="12" width="12" style="110" customWidth="1"/>
    <col min="13" max="14" width="18.54296875" style="110" customWidth="1"/>
    <col min="15" max="15" width="37.81640625" style="110" customWidth="1"/>
    <col min="16" max="16" width="13.26953125" style="127" customWidth="1"/>
    <col min="17" max="17" width="9.1796875" style="110" customWidth="1"/>
    <col min="18" max="16384" width="9.1796875" style="110"/>
  </cols>
  <sheetData>
    <row r="1" spans="1:17" ht="21" customHeight="1" x14ac:dyDescent="0.4">
      <c r="A1" s="128" t="s">
        <v>29</v>
      </c>
    </row>
    <row r="2" spans="1:17" ht="21" customHeight="1" x14ac:dyDescent="0.4">
      <c r="A2" s="128" t="s">
        <v>12</v>
      </c>
    </row>
    <row r="3" spans="1:17" ht="15.75" customHeight="1" x14ac:dyDescent="0.3">
      <c r="A3" s="129"/>
      <c r="B3" s="130"/>
      <c r="C3" s="130"/>
      <c r="D3" s="130"/>
      <c r="E3" s="153"/>
      <c r="F3" s="153"/>
      <c r="G3" s="153"/>
      <c r="H3" s="130"/>
      <c r="I3" s="130"/>
    </row>
    <row r="4" spans="1:17" s="127" customFormat="1" x14ac:dyDescent="0.25">
      <c r="A4" s="154" t="s">
        <v>31</v>
      </c>
      <c r="B4" s="155" t="s">
        <v>32</v>
      </c>
      <c r="C4" s="155" t="s">
        <v>33</v>
      </c>
      <c r="D4" s="155" t="s">
        <v>34</v>
      </c>
      <c r="E4" s="155" t="s">
        <v>35</v>
      </c>
      <c r="F4" s="155" t="s">
        <v>36</v>
      </c>
      <c r="G4" s="155" t="s">
        <v>37</v>
      </c>
      <c r="H4" s="156" t="s">
        <v>38</v>
      </c>
      <c r="I4" s="156" t="s">
        <v>39</v>
      </c>
      <c r="J4" s="157" t="s">
        <v>40</v>
      </c>
      <c r="K4" s="158" t="s">
        <v>41</v>
      </c>
      <c r="L4" s="137" t="s">
        <v>42</v>
      </c>
      <c r="M4" s="64" t="s">
        <v>70</v>
      </c>
      <c r="N4" s="63"/>
      <c r="O4" s="137" t="s">
        <v>43</v>
      </c>
      <c r="P4" s="137" t="s">
        <v>44</v>
      </c>
    </row>
    <row r="5" spans="1:17" s="127" customFormat="1" ht="67.5" customHeight="1" x14ac:dyDescent="0.25">
      <c r="A5" s="109">
        <v>1.1000000000000001</v>
      </c>
      <c r="B5" s="106" t="s">
        <v>45</v>
      </c>
      <c r="C5" s="106" t="s">
        <v>46</v>
      </c>
      <c r="D5" s="106" t="s">
        <v>71</v>
      </c>
      <c r="E5" s="100" t="s">
        <v>48</v>
      </c>
      <c r="F5" s="100" t="s">
        <v>48</v>
      </c>
      <c r="G5" s="100" t="s">
        <v>48</v>
      </c>
      <c r="H5" s="97" t="s">
        <v>72</v>
      </c>
      <c r="I5" s="97" t="s">
        <v>73</v>
      </c>
      <c r="J5" s="97" t="s">
        <v>51</v>
      </c>
      <c r="K5" s="94" t="str">
        <f>IF(L5=2,"Pass",IF(L5=1,"Acceptable","Fail"))</f>
        <v>Pass</v>
      </c>
      <c r="L5" s="62">
        <v>2</v>
      </c>
      <c r="M5" s="159" t="s">
        <v>74</v>
      </c>
      <c r="N5" s="160">
        <v>30397.599999999999</v>
      </c>
      <c r="O5" s="59"/>
      <c r="P5" s="58"/>
    </row>
    <row r="6" spans="1:17" s="127" customFormat="1" x14ac:dyDescent="0.25">
      <c r="A6" s="108"/>
      <c r="B6" s="105"/>
      <c r="C6" s="105"/>
      <c r="D6" s="105"/>
      <c r="E6" s="99"/>
      <c r="F6" s="99"/>
      <c r="G6" s="99"/>
      <c r="H6" s="96"/>
      <c r="I6" s="96"/>
      <c r="J6" s="96"/>
      <c r="K6" s="93"/>
      <c r="L6" s="61"/>
      <c r="M6" s="161"/>
      <c r="N6" s="162"/>
      <c r="O6" s="57"/>
      <c r="P6" s="56"/>
    </row>
    <row r="7" spans="1:17" s="127" customFormat="1" x14ac:dyDescent="0.25">
      <c r="A7" s="108"/>
      <c r="B7" s="105"/>
      <c r="C7" s="105"/>
      <c r="D7" s="105"/>
      <c r="E7" s="99"/>
      <c r="F7" s="99"/>
      <c r="G7" s="99"/>
      <c r="H7" s="96"/>
      <c r="I7" s="96"/>
      <c r="J7" s="96"/>
      <c r="K7" s="93"/>
      <c r="L7" s="61"/>
      <c r="M7" s="161"/>
      <c r="N7" s="162"/>
      <c r="O7" s="57"/>
      <c r="P7" s="56"/>
    </row>
    <row r="8" spans="1:17" s="127" customFormat="1" x14ac:dyDescent="0.25">
      <c r="A8" s="108"/>
      <c r="B8" s="105"/>
      <c r="C8" s="105"/>
      <c r="D8" s="105"/>
      <c r="E8" s="99"/>
      <c r="F8" s="99"/>
      <c r="G8" s="99"/>
      <c r="H8" s="96"/>
      <c r="I8" s="96"/>
      <c r="J8" s="96"/>
      <c r="K8" s="93"/>
      <c r="L8" s="61"/>
      <c r="M8" s="161"/>
      <c r="N8" s="162"/>
      <c r="O8" s="57"/>
      <c r="P8" s="56"/>
    </row>
    <row r="9" spans="1:17" s="127" customFormat="1" x14ac:dyDescent="0.25">
      <c r="A9" s="108"/>
      <c r="B9" s="105"/>
      <c r="C9" s="105"/>
      <c r="D9" s="105"/>
      <c r="E9" s="99"/>
      <c r="F9" s="99"/>
      <c r="G9" s="99"/>
      <c r="H9" s="96"/>
      <c r="I9" s="96"/>
      <c r="J9" s="96"/>
      <c r="K9" s="93"/>
      <c r="L9" s="61"/>
      <c r="M9" s="161"/>
      <c r="N9" s="162"/>
      <c r="O9" s="57"/>
      <c r="P9" s="56"/>
    </row>
    <row r="10" spans="1:17" s="127" customFormat="1" x14ac:dyDescent="0.25">
      <c r="A10" s="108"/>
      <c r="B10" s="105"/>
      <c r="C10" s="105"/>
      <c r="D10" s="105"/>
      <c r="E10" s="99"/>
      <c r="F10" s="99"/>
      <c r="G10" s="99"/>
      <c r="H10" s="96"/>
      <c r="I10" s="96"/>
      <c r="J10" s="96"/>
      <c r="K10" s="93"/>
      <c r="L10" s="61"/>
      <c r="M10" s="161"/>
      <c r="N10" s="162"/>
      <c r="O10" s="57"/>
      <c r="P10" s="56"/>
    </row>
    <row r="11" spans="1:17" s="127" customFormat="1" x14ac:dyDescent="0.25">
      <c r="A11" s="108"/>
      <c r="B11" s="105"/>
      <c r="C11" s="105"/>
      <c r="D11" s="105"/>
      <c r="E11" s="99"/>
      <c r="F11" s="99"/>
      <c r="G11" s="99"/>
      <c r="H11" s="96"/>
      <c r="I11" s="96"/>
      <c r="J11" s="96"/>
      <c r="K11" s="93"/>
      <c r="L11" s="61"/>
      <c r="M11" s="161"/>
      <c r="N11" s="162"/>
      <c r="O11" s="57"/>
      <c r="P11" s="56"/>
    </row>
    <row r="12" spans="1:17" s="127" customFormat="1" x14ac:dyDescent="0.25">
      <c r="A12" s="108"/>
      <c r="B12" s="105"/>
      <c r="C12" s="104"/>
      <c r="D12" s="104"/>
      <c r="E12" s="98"/>
      <c r="F12" s="98"/>
      <c r="G12" s="98"/>
      <c r="H12" s="95"/>
      <c r="I12" s="95"/>
      <c r="J12" s="95"/>
      <c r="K12" s="93"/>
      <c r="L12" s="61"/>
      <c r="M12" s="163"/>
      <c r="N12" s="164"/>
      <c r="O12" s="55"/>
      <c r="P12" s="54"/>
    </row>
    <row r="13" spans="1:17" ht="71.25" customHeight="1" x14ac:dyDescent="0.3">
      <c r="A13" s="108"/>
      <c r="B13" s="105"/>
      <c r="C13" s="103" t="s">
        <v>75</v>
      </c>
      <c r="D13" s="106" t="s">
        <v>76</v>
      </c>
      <c r="E13" s="100">
        <v>20000017686</v>
      </c>
      <c r="F13" s="100" t="s">
        <v>48</v>
      </c>
      <c r="G13" s="100" t="s">
        <v>48</v>
      </c>
      <c r="H13" s="97" t="s">
        <v>77</v>
      </c>
      <c r="I13" s="97" t="s">
        <v>78</v>
      </c>
      <c r="J13" s="97" t="s">
        <v>79</v>
      </c>
      <c r="K13" s="93"/>
      <c r="L13" s="61"/>
      <c r="M13" s="165" t="s">
        <v>80</v>
      </c>
      <c r="N13" s="160">
        <v>30397.599999999999</v>
      </c>
      <c r="O13" s="138" t="s">
        <v>81</v>
      </c>
      <c r="P13" s="166">
        <v>2</v>
      </c>
      <c r="Q13" s="147"/>
    </row>
    <row r="14" spans="1:17" ht="70.5" customHeight="1" x14ac:dyDescent="0.3">
      <c r="A14" s="108"/>
      <c r="B14" s="105"/>
      <c r="C14" s="102"/>
      <c r="D14" s="105"/>
      <c r="E14" s="99"/>
      <c r="F14" s="99"/>
      <c r="G14" s="99"/>
      <c r="H14" s="96"/>
      <c r="I14" s="96"/>
      <c r="J14" s="96"/>
      <c r="K14" s="93"/>
      <c r="L14" s="61"/>
      <c r="M14" s="165" t="s">
        <v>82</v>
      </c>
      <c r="N14" s="167">
        <v>30397.48</v>
      </c>
      <c r="O14" s="140" t="s">
        <v>83</v>
      </c>
      <c r="P14" s="127">
        <v>1</v>
      </c>
      <c r="Q14" s="147"/>
    </row>
    <row r="15" spans="1:17" x14ac:dyDescent="0.3">
      <c r="A15" s="108"/>
      <c r="B15" s="105"/>
      <c r="C15" s="102"/>
      <c r="D15" s="105"/>
      <c r="E15" s="99"/>
      <c r="F15" s="99"/>
      <c r="G15" s="99"/>
      <c r="H15" s="96"/>
      <c r="I15" s="96"/>
      <c r="J15" s="96"/>
      <c r="K15" s="93"/>
      <c r="L15" s="61"/>
      <c r="M15" s="165"/>
      <c r="N15" s="127"/>
      <c r="O15" s="140" t="s">
        <v>54</v>
      </c>
      <c r="P15" s="127">
        <v>0</v>
      </c>
      <c r="Q15" s="147"/>
    </row>
    <row r="16" spans="1:17" ht="18.75" customHeight="1" x14ac:dyDescent="0.3">
      <c r="A16" s="108"/>
      <c r="B16" s="105"/>
      <c r="C16" s="102"/>
      <c r="D16" s="105"/>
      <c r="E16" s="99"/>
      <c r="F16" s="99"/>
      <c r="G16" s="99"/>
      <c r="H16" s="96"/>
      <c r="I16" s="96"/>
      <c r="J16" s="96"/>
      <c r="K16" s="93"/>
      <c r="L16" s="61"/>
      <c r="M16" s="165"/>
      <c r="N16" s="127"/>
      <c r="O16" s="140"/>
      <c r="Q16" s="147"/>
    </row>
    <row r="17" spans="1:17" ht="18.75" customHeight="1" x14ac:dyDescent="0.3">
      <c r="A17" s="108"/>
      <c r="B17" s="105"/>
      <c r="C17" s="102"/>
      <c r="D17" s="105"/>
      <c r="E17" s="99"/>
      <c r="F17" s="99"/>
      <c r="G17" s="99"/>
      <c r="H17" s="96"/>
      <c r="I17" s="96"/>
      <c r="J17" s="96"/>
      <c r="K17" s="93"/>
      <c r="L17" s="61"/>
      <c r="M17" s="168"/>
      <c r="N17" s="127"/>
      <c r="O17" s="140"/>
      <c r="Q17" s="147"/>
    </row>
    <row r="18" spans="1:17" ht="18.75" customHeight="1" x14ac:dyDescent="0.3">
      <c r="A18" s="108"/>
      <c r="B18" s="105"/>
      <c r="C18" s="102"/>
      <c r="D18" s="105"/>
      <c r="E18" s="99"/>
      <c r="F18" s="99"/>
      <c r="G18" s="99"/>
      <c r="H18" s="96"/>
      <c r="I18" s="96"/>
      <c r="J18" s="96"/>
      <c r="K18" s="93"/>
      <c r="L18" s="61"/>
      <c r="M18" s="168"/>
      <c r="N18" s="127"/>
      <c r="O18" s="140"/>
      <c r="Q18" s="147"/>
    </row>
    <row r="19" spans="1:17" ht="18.75" customHeight="1" x14ac:dyDescent="0.3">
      <c r="A19" s="108"/>
      <c r="B19" s="105"/>
      <c r="C19" s="102"/>
      <c r="D19" s="105"/>
      <c r="E19" s="99"/>
      <c r="F19" s="99"/>
      <c r="G19" s="99"/>
      <c r="H19" s="96"/>
      <c r="I19" s="96"/>
      <c r="J19" s="96"/>
      <c r="K19" s="93"/>
      <c r="L19" s="61"/>
      <c r="M19" s="168"/>
      <c r="N19" s="127"/>
      <c r="O19" s="144"/>
      <c r="Q19" s="147"/>
    </row>
    <row r="20" spans="1:17" ht="18.75" customHeight="1" x14ac:dyDescent="0.3">
      <c r="A20" s="108"/>
      <c r="B20" s="105"/>
      <c r="C20" s="101"/>
      <c r="D20" s="104"/>
      <c r="E20" s="98"/>
      <c r="F20" s="98"/>
      <c r="G20" s="98"/>
      <c r="H20" s="95"/>
      <c r="I20" s="95"/>
      <c r="J20" s="95"/>
      <c r="K20" s="93"/>
      <c r="L20" s="61"/>
      <c r="M20" s="168"/>
      <c r="N20" s="127"/>
      <c r="O20" s="146"/>
      <c r="P20" s="143"/>
      <c r="Q20" s="147"/>
    </row>
    <row r="21" spans="1:17" ht="18.75" hidden="1" customHeight="1" x14ac:dyDescent="0.3">
      <c r="A21" s="169"/>
      <c r="B21" s="105"/>
      <c r="C21" s="103" t="s">
        <v>84</v>
      </c>
      <c r="D21" s="53" t="s">
        <v>85</v>
      </c>
      <c r="E21" s="100">
        <v>10000003855</v>
      </c>
      <c r="F21" s="100">
        <v>10000003856</v>
      </c>
      <c r="G21" s="100">
        <v>0</v>
      </c>
      <c r="H21" s="97"/>
      <c r="I21" s="97"/>
      <c r="J21" s="97" t="s">
        <v>86</v>
      </c>
      <c r="K21" s="93"/>
      <c r="L21" s="61"/>
      <c r="M21" s="170"/>
      <c r="N21" s="170"/>
      <c r="O21" s="50"/>
      <c r="P21" s="49"/>
    </row>
    <row r="22" spans="1:17" ht="18.75" hidden="1" customHeight="1" x14ac:dyDescent="0.3">
      <c r="A22" s="169"/>
      <c r="B22" s="105"/>
      <c r="C22" s="102"/>
      <c r="D22" s="52"/>
      <c r="E22" s="99"/>
      <c r="F22" s="99"/>
      <c r="G22" s="99"/>
      <c r="H22" s="96"/>
      <c r="I22" s="96"/>
      <c r="J22" s="96"/>
      <c r="K22" s="93"/>
      <c r="L22" s="61"/>
      <c r="M22" s="170"/>
      <c r="N22" s="170"/>
      <c r="O22" s="48"/>
      <c r="P22" s="47"/>
    </row>
    <row r="23" spans="1:17" ht="18.75" hidden="1" customHeight="1" x14ac:dyDescent="0.3">
      <c r="A23" s="169"/>
      <c r="B23" s="105"/>
      <c r="C23" s="102"/>
      <c r="D23" s="52"/>
      <c r="E23" s="99"/>
      <c r="F23" s="99"/>
      <c r="G23" s="99"/>
      <c r="H23" s="96"/>
      <c r="I23" s="96"/>
      <c r="J23" s="96"/>
      <c r="K23" s="93"/>
      <c r="L23" s="61"/>
      <c r="M23" s="170"/>
      <c r="N23" s="170"/>
      <c r="O23" s="48"/>
      <c r="P23" s="47"/>
    </row>
    <row r="24" spans="1:17" ht="18.75" hidden="1" customHeight="1" x14ac:dyDescent="0.3">
      <c r="A24" s="169"/>
      <c r="B24" s="105"/>
      <c r="C24" s="102"/>
      <c r="D24" s="52"/>
      <c r="E24" s="99"/>
      <c r="F24" s="99"/>
      <c r="G24" s="99"/>
      <c r="H24" s="96"/>
      <c r="I24" s="96"/>
      <c r="J24" s="96"/>
      <c r="K24" s="93"/>
      <c r="L24" s="61"/>
      <c r="M24" s="170"/>
      <c r="N24" s="170"/>
      <c r="O24" s="48"/>
      <c r="P24" s="47"/>
    </row>
    <row r="25" spans="1:17" ht="18.75" hidden="1" customHeight="1" x14ac:dyDescent="0.3">
      <c r="A25" s="169"/>
      <c r="B25" s="105"/>
      <c r="C25" s="102"/>
      <c r="D25" s="52"/>
      <c r="E25" s="99"/>
      <c r="F25" s="99"/>
      <c r="G25" s="99"/>
      <c r="H25" s="96"/>
      <c r="I25" s="96"/>
      <c r="J25" s="96"/>
      <c r="K25" s="93"/>
      <c r="L25" s="61"/>
      <c r="M25" s="170"/>
      <c r="N25" s="170"/>
      <c r="O25" s="48"/>
      <c r="P25" s="47"/>
    </row>
    <row r="26" spans="1:17" ht="18.75" hidden="1" customHeight="1" x14ac:dyDescent="0.3">
      <c r="A26" s="169"/>
      <c r="B26" s="105"/>
      <c r="C26" s="102"/>
      <c r="D26" s="52"/>
      <c r="E26" s="99"/>
      <c r="F26" s="99"/>
      <c r="G26" s="99"/>
      <c r="H26" s="96"/>
      <c r="I26" s="96"/>
      <c r="J26" s="96"/>
      <c r="K26" s="93"/>
      <c r="L26" s="61"/>
      <c r="M26" s="170"/>
      <c r="N26" s="170"/>
      <c r="O26" s="48"/>
      <c r="P26" s="47"/>
    </row>
    <row r="27" spans="1:17" ht="18.75" hidden="1" customHeight="1" x14ac:dyDescent="0.3">
      <c r="A27" s="169"/>
      <c r="B27" s="105"/>
      <c r="C27" s="102"/>
      <c r="D27" s="52"/>
      <c r="E27" s="99"/>
      <c r="F27" s="99"/>
      <c r="G27" s="99"/>
      <c r="H27" s="96"/>
      <c r="I27" s="96"/>
      <c r="J27" s="96"/>
      <c r="K27" s="93"/>
      <c r="L27" s="61"/>
      <c r="M27" s="170"/>
      <c r="N27" s="170"/>
      <c r="O27" s="48"/>
      <c r="P27" s="47"/>
    </row>
    <row r="28" spans="1:17" ht="15" hidden="1" customHeight="1" x14ac:dyDescent="0.3">
      <c r="A28" s="171"/>
      <c r="B28" s="104"/>
      <c r="C28" s="101"/>
      <c r="D28" s="51"/>
      <c r="E28" s="98"/>
      <c r="F28" s="98"/>
      <c r="G28" s="98"/>
      <c r="H28" s="95"/>
      <c r="I28" s="95"/>
      <c r="J28" s="95"/>
      <c r="K28" s="92"/>
      <c r="L28" s="60"/>
      <c r="M28" s="172"/>
      <c r="N28" s="172"/>
      <c r="O28" s="46"/>
      <c r="P28" s="45"/>
    </row>
    <row r="29" spans="1:17" x14ac:dyDescent="0.3">
      <c r="A29" s="109">
        <v>1.2</v>
      </c>
      <c r="B29" s="106" t="s">
        <v>87</v>
      </c>
      <c r="C29" s="103" t="s">
        <v>75</v>
      </c>
      <c r="D29" s="106" t="s">
        <v>88</v>
      </c>
      <c r="E29" s="100">
        <v>20000017686</v>
      </c>
      <c r="F29" s="100" t="s">
        <v>48</v>
      </c>
      <c r="G29" s="100" t="s">
        <v>48</v>
      </c>
      <c r="H29" s="97" t="s">
        <v>77</v>
      </c>
      <c r="I29" s="97" t="s">
        <v>78</v>
      </c>
      <c r="J29" s="97" t="s">
        <v>79</v>
      </c>
      <c r="K29" s="85" t="str">
        <f>IF(L29=2,"Pass",IF(L29=1,"Acceptable","Fail"))</f>
        <v>Pass</v>
      </c>
      <c r="L29" s="62">
        <v>2</v>
      </c>
      <c r="M29" s="44" t="s">
        <v>48</v>
      </c>
      <c r="N29" s="43"/>
      <c r="O29" s="50"/>
      <c r="P29" s="49"/>
    </row>
    <row r="30" spans="1:17" x14ac:dyDescent="0.3">
      <c r="A30" s="108"/>
      <c r="B30" s="105"/>
      <c r="C30" s="102"/>
      <c r="D30" s="105"/>
      <c r="E30" s="99"/>
      <c r="F30" s="99"/>
      <c r="G30" s="99"/>
      <c r="H30" s="96"/>
      <c r="I30" s="96"/>
      <c r="J30" s="96"/>
      <c r="K30" s="84"/>
      <c r="L30" s="61"/>
      <c r="M30" s="42"/>
      <c r="N30" s="41"/>
      <c r="O30" s="48"/>
      <c r="P30" s="47"/>
    </row>
    <row r="31" spans="1:17" x14ac:dyDescent="0.3">
      <c r="A31" s="108"/>
      <c r="B31" s="105"/>
      <c r="C31" s="102"/>
      <c r="D31" s="105"/>
      <c r="E31" s="99"/>
      <c r="F31" s="99"/>
      <c r="G31" s="99"/>
      <c r="H31" s="96"/>
      <c r="I31" s="96"/>
      <c r="J31" s="96"/>
      <c r="K31" s="84"/>
      <c r="L31" s="61"/>
      <c r="M31" s="42"/>
      <c r="N31" s="41"/>
      <c r="O31" s="48"/>
      <c r="P31" s="47"/>
    </row>
    <row r="32" spans="1:17" ht="18.75" customHeight="1" x14ac:dyDescent="0.3">
      <c r="A32" s="108"/>
      <c r="B32" s="105"/>
      <c r="C32" s="102"/>
      <c r="D32" s="105"/>
      <c r="E32" s="99"/>
      <c r="F32" s="99"/>
      <c r="G32" s="99"/>
      <c r="H32" s="96"/>
      <c r="I32" s="96"/>
      <c r="J32" s="96"/>
      <c r="K32" s="84"/>
      <c r="L32" s="61"/>
      <c r="M32" s="42"/>
      <c r="N32" s="41"/>
      <c r="O32" s="48"/>
      <c r="P32" s="47"/>
    </row>
    <row r="33" spans="1:16" ht="18.75" customHeight="1" x14ac:dyDescent="0.3">
      <c r="A33" s="108"/>
      <c r="B33" s="105"/>
      <c r="C33" s="102"/>
      <c r="D33" s="105"/>
      <c r="E33" s="99"/>
      <c r="F33" s="99"/>
      <c r="G33" s="99"/>
      <c r="H33" s="96"/>
      <c r="I33" s="96"/>
      <c r="J33" s="96"/>
      <c r="K33" s="84"/>
      <c r="L33" s="61"/>
      <c r="M33" s="42"/>
      <c r="N33" s="41"/>
      <c r="O33" s="48"/>
      <c r="P33" s="47"/>
    </row>
    <row r="34" spans="1:16" ht="18.75" customHeight="1" x14ac:dyDescent="0.3">
      <c r="A34" s="108"/>
      <c r="B34" s="105"/>
      <c r="C34" s="102"/>
      <c r="D34" s="105"/>
      <c r="E34" s="99"/>
      <c r="F34" s="99"/>
      <c r="G34" s="99"/>
      <c r="H34" s="96"/>
      <c r="I34" s="96"/>
      <c r="J34" s="96"/>
      <c r="K34" s="84"/>
      <c r="L34" s="61"/>
      <c r="M34" s="42"/>
      <c r="N34" s="41"/>
      <c r="O34" s="48"/>
      <c r="P34" s="47"/>
    </row>
    <row r="35" spans="1:16" ht="18.75" customHeight="1" x14ac:dyDescent="0.3">
      <c r="A35" s="108"/>
      <c r="B35" s="105"/>
      <c r="C35" s="102"/>
      <c r="D35" s="105"/>
      <c r="E35" s="99"/>
      <c r="F35" s="99"/>
      <c r="G35" s="99"/>
      <c r="H35" s="96"/>
      <c r="I35" s="96"/>
      <c r="J35" s="96"/>
      <c r="K35" s="84"/>
      <c r="L35" s="61"/>
      <c r="M35" s="42"/>
      <c r="N35" s="41"/>
      <c r="O35" s="48"/>
      <c r="P35" s="47"/>
    </row>
    <row r="36" spans="1:16" ht="18.75" customHeight="1" x14ac:dyDescent="0.3">
      <c r="A36" s="108"/>
      <c r="B36" s="105"/>
      <c r="C36" s="102"/>
      <c r="D36" s="104"/>
      <c r="E36" s="98"/>
      <c r="F36" s="98"/>
      <c r="G36" s="98"/>
      <c r="H36" s="95"/>
      <c r="I36" s="95"/>
      <c r="J36" s="95"/>
      <c r="K36" s="84"/>
      <c r="L36" s="61"/>
      <c r="M36" s="40"/>
      <c r="N36" s="39"/>
      <c r="O36" s="46"/>
      <c r="P36" s="45"/>
    </row>
    <row r="37" spans="1:16" ht="44.25" customHeight="1" x14ac:dyDescent="0.3">
      <c r="A37" s="108"/>
      <c r="B37" s="105"/>
      <c r="C37" s="103" t="s">
        <v>75</v>
      </c>
      <c r="D37" s="106" t="s">
        <v>89</v>
      </c>
      <c r="E37" s="100">
        <v>20000017686</v>
      </c>
      <c r="F37" s="100" t="s">
        <v>48</v>
      </c>
      <c r="G37" s="100" t="s">
        <v>48</v>
      </c>
      <c r="H37" s="97" t="s">
        <v>77</v>
      </c>
      <c r="I37" s="97" t="s">
        <v>90</v>
      </c>
      <c r="J37" s="97" t="s">
        <v>91</v>
      </c>
      <c r="K37" s="84"/>
      <c r="L37" s="61"/>
      <c r="M37" s="44" t="s">
        <v>48</v>
      </c>
      <c r="N37" s="43"/>
      <c r="O37" s="138" t="s">
        <v>92</v>
      </c>
      <c r="P37" s="139">
        <v>2</v>
      </c>
    </row>
    <row r="38" spans="1:16" ht="38.25" customHeight="1" x14ac:dyDescent="0.3">
      <c r="A38" s="108"/>
      <c r="B38" s="105"/>
      <c r="C38" s="102"/>
      <c r="D38" s="105"/>
      <c r="E38" s="99"/>
      <c r="F38" s="99"/>
      <c r="G38" s="99"/>
      <c r="H38" s="96"/>
      <c r="I38" s="96"/>
      <c r="J38" s="96"/>
      <c r="K38" s="84"/>
      <c r="L38" s="61"/>
      <c r="M38" s="42"/>
      <c r="N38" s="41"/>
      <c r="O38" s="140" t="s">
        <v>93</v>
      </c>
      <c r="P38" s="141">
        <v>2</v>
      </c>
    </row>
    <row r="39" spans="1:16" ht="38.25" customHeight="1" x14ac:dyDescent="0.3">
      <c r="A39" s="108"/>
      <c r="B39" s="105"/>
      <c r="C39" s="102"/>
      <c r="D39" s="105"/>
      <c r="E39" s="99"/>
      <c r="F39" s="99"/>
      <c r="G39" s="99"/>
      <c r="H39" s="96"/>
      <c r="I39" s="96"/>
      <c r="J39" s="96"/>
      <c r="K39" s="84"/>
      <c r="L39" s="61"/>
      <c r="M39" s="42"/>
      <c r="N39" s="41"/>
      <c r="O39" s="140" t="s">
        <v>94</v>
      </c>
      <c r="P39" s="173">
        <v>2</v>
      </c>
    </row>
    <row r="40" spans="1:16" x14ac:dyDescent="0.3">
      <c r="A40" s="108"/>
      <c r="B40" s="105"/>
      <c r="C40" s="102"/>
      <c r="D40" s="105"/>
      <c r="E40" s="99"/>
      <c r="F40" s="99"/>
      <c r="G40" s="99"/>
      <c r="H40" s="96"/>
      <c r="I40" s="96"/>
      <c r="J40" s="96"/>
      <c r="K40" s="84"/>
      <c r="L40" s="61"/>
      <c r="M40" s="42"/>
      <c r="N40" s="41"/>
      <c r="O40" s="140" t="s">
        <v>54</v>
      </c>
      <c r="P40" s="141">
        <v>0</v>
      </c>
    </row>
    <row r="41" spans="1:16" ht="15" customHeight="1" x14ac:dyDescent="0.3">
      <c r="A41" s="108"/>
      <c r="B41" s="105"/>
      <c r="C41" s="102"/>
      <c r="D41" s="105"/>
      <c r="E41" s="99"/>
      <c r="F41" s="99"/>
      <c r="G41" s="99"/>
      <c r="H41" s="96"/>
      <c r="I41" s="96"/>
      <c r="J41" s="96"/>
      <c r="K41" s="84"/>
      <c r="L41" s="61"/>
      <c r="M41" s="42"/>
      <c r="N41" s="41"/>
      <c r="O41" s="140"/>
      <c r="P41" s="141"/>
    </row>
    <row r="42" spans="1:16" ht="15" customHeight="1" x14ac:dyDescent="0.3">
      <c r="A42" s="108"/>
      <c r="B42" s="105"/>
      <c r="C42" s="102"/>
      <c r="D42" s="105"/>
      <c r="E42" s="99"/>
      <c r="F42" s="99"/>
      <c r="G42" s="99"/>
      <c r="H42" s="96"/>
      <c r="I42" s="96"/>
      <c r="J42" s="96"/>
      <c r="K42" s="84"/>
      <c r="L42" s="61"/>
      <c r="M42" s="42"/>
      <c r="N42" s="41"/>
      <c r="O42" s="140"/>
      <c r="P42" s="141"/>
    </row>
    <row r="43" spans="1:16" ht="18.75" customHeight="1" x14ac:dyDescent="0.3">
      <c r="A43" s="108"/>
      <c r="B43" s="105"/>
      <c r="C43" s="102"/>
      <c r="D43" s="105"/>
      <c r="E43" s="99"/>
      <c r="F43" s="99"/>
      <c r="G43" s="99"/>
      <c r="H43" s="96"/>
      <c r="I43" s="96"/>
      <c r="J43" s="96"/>
      <c r="K43" s="84"/>
      <c r="L43" s="61"/>
      <c r="M43" s="42"/>
      <c r="N43" s="41"/>
      <c r="O43" s="145"/>
      <c r="P43" s="141"/>
    </row>
    <row r="44" spans="1:16" ht="18.75" customHeight="1" x14ac:dyDescent="0.3">
      <c r="A44" s="108"/>
      <c r="B44" s="105"/>
      <c r="C44" s="102"/>
      <c r="D44" s="104"/>
      <c r="E44" s="98"/>
      <c r="F44" s="98"/>
      <c r="G44" s="98"/>
      <c r="H44" s="95"/>
      <c r="I44" s="95"/>
      <c r="J44" s="95"/>
      <c r="K44" s="84"/>
      <c r="L44" s="61"/>
      <c r="M44" s="40"/>
      <c r="N44" s="39"/>
      <c r="O44" s="146"/>
      <c r="P44" s="143"/>
    </row>
    <row r="45" spans="1:16" ht="18.75" hidden="1" customHeight="1" x14ac:dyDescent="0.3">
      <c r="A45" s="108"/>
      <c r="B45" s="105"/>
      <c r="C45" s="103"/>
      <c r="D45" s="53" t="s">
        <v>95</v>
      </c>
      <c r="E45" s="100"/>
      <c r="F45" s="100">
        <v>10000003858</v>
      </c>
      <c r="G45" s="100">
        <v>0</v>
      </c>
      <c r="H45" s="97" t="s">
        <v>96</v>
      </c>
      <c r="I45" s="97"/>
      <c r="J45" s="97" t="s">
        <v>86</v>
      </c>
      <c r="K45" s="84"/>
      <c r="L45" s="61"/>
      <c r="M45" s="170"/>
      <c r="N45" s="170"/>
      <c r="O45" s="50"/>
      <c r="P45" s="49"/>
    </row>
    <row r="46" spans="1:16" ht="18.75" hidden="1" customHeight="1" x14ac:dyDescent="0.3">
      <c r="A46" s="108"/>
      <c r="B46" s="105"/>
      <c r="C46" s="102"/>
      <c r="D46" s="52"/>
      <c r="E46" s="99"/>
      <c r="F46" s="99"/>
      <c r="G46" s="99"/>
      <c r="H46" s="96"/>
      <c r="I46" s="96"/>
      <c r="J46" s="96"/>
      <c r="K46" s="84"/>
      <c r="L46" s="61"/>
      <c r="M46" s="170"/>
      <c r="N46" s="170"/>
      <c r="O46" s="48"/>
      <c r="P46" s="47"/>
    </row>
    <row r="47" spans="1:16" ht="18.75" hidden="1" customHeight="1" x14ac:dyDescent="0.3">
      <c r="A47" s="108"/>
      <c r="B47" s="105"/>
      <c r="C47" s="102"/>
      <c r="D47" s="52"/>
      <c r="E47" s="99"/>
      <c r="F47" s="99"/>
      <c r="G47" s="99"/>
      <c r="H47" s="96"/>
      <c r="I47" s="96"/>
      <c r="J47" s="96"/>
      <c r="K47" s="84"/>
      <c r="L47" s="61"/>
      <c r="M47" s="170"/>
      <c r="N47" s="170"/>
      <c r="O47" s="48"/>
      <c r="P47" s="47"/>
    </row>
    <row r="48" spans="1:16" ht="18.75" hidden="1" customHeight="1" x14ac:dyDescent="0.3">
      <c r="A48" s="108"/>
      <c r="B48" s="105"/>
      <c r="C48" s="102"/>
      <c r="D48" s="52"/>
      <c r="E48" s="99"/>
      <c r="F48" s="99"/>
      <c r="G48" s="99"/>
      <c r="H48" s="96"/>
      <c r="I48" s="96"/>
      <c r="J48" s="96"/>
      <c r="K48" s="84"/>
      <c r="L48" s="61"/>
      <c r="M48" s="170"/>
      <c r="N48" s="170"/>
      <c r="O48" s="48"/>
      <c r="P48" s="47"/>
    </row>
    <row r="49" spans="1:17" ht="18.75" hidden="1" customHeight="1" x14ac:dyDescent="0.3">
      <c r="A49" s="108"/>
      <c r="B49" s="105"/>
      <c r="C49" s="102"/>
      <c r="D49" s="52"/>
      <c r="E49" s="99"/>
      <c r="F49" s="99"/>
      <c r="G49" s="99"/>
      <c r="H49" s="96"/>
      <c r="I49" s="96"/>
      <c r="J49" s="96"/>
      <c r="K49" s="84"/>
      <c r="L49" s="61"/>
      <c r="M49" s="170"/>
      <c r="N49" s="170"/>
      <c r="O49" s="48"/>
      <c r="P49" s="47"/>
    </row>
    <row r="50" spans="1:17" ht="18.75" hidden="1" customHeight="1" x14ac:dyDescent="0.3">
      <c r="A50" s="108"/>
      <c r="B50" s="105"/>
      <c r="C50" s="102"/>
      <c r="D50" s="52"/>
      <c r="E50" s="99"/>
      <c r="F50" s="99"/>
      <c r="G50" s="99"/>
      <c r="H50" s="96"/>
      <c r="I50" s="96"/>
      <c r="J50" s="96"/>
      <c r="K50" s="84"/>
      <c r="L50" s="61"/>
      <c r="M50" s="170"/>
      <c r="N50" s="170"/>
      <c r="O50" s="48"/>
      <c r="P50" s="47"/>
    </row>
    <row r="51" spans="1:17" ht="18.75" hidden="1" customHeight="1" x14ac:dyDescent="0.3">
      <c r="A51" s="108"/>
      <c r="B51" s="105"/>
      <c r="C51" s="102"/>
      <c r="D51" s="52"/>
      <c r="E51" s="99"/>
      <c r="F51" s="99"/>
      <c r="G51" s="99"/>
      <c r="H51" s="96"/>
      <c r="I51" s="96"/>
      <c r="J51" s="96"/>
      <c r="K51" s="84"/>
      <c r="L51" s="61"/>
      <c r="M51" s="170"/>
      <c r="N51" s="170"/>
      <c r="O51" s="48"/>
      <c r="P51" s="47"/>
    </row>
    <row r="52" spans="1:17" ht="18.75" hidden="1" customHeight="1" x14ac:dyDescent="0.3">
      <c r="A52" s="107"/>
      <c r="B52" s="104"/>
      <c r="C52" s="101"/>
      <c r="D52" s="51"/>
      <c r="E52" s="98"/>
      <c r="F52" s="98"/>
      <c r="G52" s="98"/>
      <c r="H52" s="95"/>
      <c r="I52" s="95"/>
      <c r="J52" s="95"/>
      <c r="K52" s="83"/>
      <c r="L52" s="60"/>
      <c r="M52" s="172"/>
      <c r="N52" s="172"/>
      <c r="O52" s="46"/>
      <c r="P52" s="45"/>
    </row>
    <row r="53" spans="1:17" ht="40.5" customHeight="1" x14ac:dyDescent="0.3">
      <c r="A53" s="109">
        <v>1.3</v>
      </c>
      <c r="B53" s="106" t="s">
        <v>62</v>
      </c>
      <c r="C53" s="103" t="s">
        <v>75</v>
      </c>
      <c r="D53" s="97" t="s">
        <v>97</v>
      </c>
      <c r="E53" s="100">
        <v>20000017685</v>
      </c>
      <c r="F53" s="100" t="s">
        <v>48</v>
      </c>
      <c r="G53" s="100" t="s">
        <v>48</v>
      </c>
      <c r="H53" s="97" t="s">
        <v>98</v>
      </c>
      <c r="I53" s="97" t="s">
        <v>99</v>
      </c>
      <c r="J53" s="97" t="s">
        <v>100</v>
      </c>
      <c r="K53" s="62" t="str">
        <f>IF(L53=2,"Pass",IF(L53=1,"Acceptable","Fail"))</f>
        <v>Pass</v>
      </c>
      <c r="L53" s="38">
        <v>2</v>
      </c>
      <c r="M53" s="44" t="s">
        <v>48</v>
      </c>
      <c r="N53" s="43"/>
      <c r="O53" s="138" t="s">
        <v>101</v>
      </c>
      <c r="P53" s="127">
        <v>2</v>
      </c>
      <c r="Q53" s="147"/>
    </row>
    <row r="54" spans="1:17" ht="38.25" customHeight="1" x14ac:dyDescent="0.3">
      <c r="A54" s="108"/>
      <c r="B54" s="105"/>
      <c r="C54" s="102"/>
      <c r="D54" s="96"/>
      <c r="E54" s="99"/>
      <c r="F54" s="99"/>
      <c r="G54" s="99"/>
      <c r="H54" s="96"/>
      <c r="I54" s="96"/>
      <c r="J54" s="96"/>
      <c r="K54" s="61"/>
      <c r="L54" s="37"/>
      <c r="M54" s="42"/>
      <c r="N54" s="41"/>
      <c r="O54" s="140" t="s">
        <v>102</v>
      </c>
      <c r="P54" s="127">
        <v>1</v>
      </c>
      <c r="Q54" s="147"/>
    </row>
    <row r="55" spans="1:17" ht="15" customHeight="1" x14ac:dyDescent="0.3">
      <c r="A55" s="108"/>
      <c r="B55" s="105"/>
      <c r="C55" s="102"/>
      <c r="D55" s="96"/>
      <c r="E55" s="99"/>
      <c r="F55" s="99"/>
      <c r="G55" s="99"/>
      <c r="H55" s="96"/>
      <c r="I55" s="96"/>
      <c r="J55" s="96"/>
      <c r="K55" s="61"/>
      <c r="L55" s="37"/>
      <c r="M55" s="42"/>
      <c r="N55" s="41"/>
      <c r="O55" s="140" t="s">
        <v>54</v>
      </c>
      <c r="P55" s="127">
        <v>0</v>
      </c>
      <c r="Q55" s="147"/>
    </row>
    <row r="56" spans="1:17" ht="15" customHeight="1" x14ac:dyDescent="0.3">
      <c r="A56" s="108"/>
      <c r="B56" s="105"/>
      <c r="C56" s="102"/>
      <c r="D56" s="96"/>
      <c r="E56" s="99"/>
      <c r="F56" s="99"/>
      <c r="G56" s="99"/>
      <c r="H56" s="96"/>
      <c r="I56" s="96"/>
      <c r="J56" s="96"/>
      <c r="K56" s="61"/>
      <c r="L56" s="37"/>
      <c r="M56" s="42"/>
      <c r="N56" s="41"/>
      <c r="O56" s="147"/>
      <c r="Q56" s="147"/>
    </row>
    <row r="57" spans="1:17" ht="15" customHeight="1" x14ac:dyDescent="0.3">
      <c r="A57" s="108"/>
      <c r="B57" s="105"/>
      <c r="C57" s="102"/>
      <c r="D57" s="96"/>
      <c r="E57" s="99"/>
      <c r="F57" s="99"/>
      <c r="G57" s="99"/>
      <c r="H57" s="96"/>
      <c r="I57" s="96"/>
      <c r="J57" s="96"/>
      <c r="K57" s="61"/>
      <c r="L57" s="37"/>
      <c r="M57" s="42"/>
      <c r="N57" s="41"/>
      <c r="O57" s="147"/>
      <c r="Q57" s="147"/>
    </row>
    <row r="58" spans="1:17" ht="15" customHeight="1" x14ac:dyDescent="0.3">
      <c r="A58" s="108"/>
      <c r="B58" s="105"/>
      <c r="C58" s="102"/>
      <c r="D58" s="96"/>
      <c r="E58" s="99"/>
      <c r="F58" s="99"/>
      <c r="G58" s="99"/>
      <c r="H58" s="96"/>
      <c r="I58" s="96"/>
      <c r="J58" s="96"/>
      <c r="K58" s="61"/>
      <c r="L58" s="37"/>
      <c r="M58" s="42"/>
      <c r="N58" s="41"/>
      <c r="O58" s="147"/>
      <c r="Q58" s="147"/>
    </row>
    <row r="59" spans="1:17" ht="18.75" customHeight="1" x14ac:dyDescent="0.3">
      <c r="A59" s="108"/>
      <c r="B59" s="105"/>
      <c r="C59" s="102"/>
      <c r="D59" s="96"/>
      <c r="E59" s="99"/>
      <c r="F59" s="99"/>
      <c r="G59" s="99"/>
      <c r="H59" s="96"/>
      <c r="I59" s="96"/>
      <c r="J59" s="96"/>
      <c r="K59" s="61"/>
      <c r="L59" s="37"/>
      <c r="M59" s="42"/>
      <c r="N59" s="41"/>
      <c r="O59" s="145"/>
      <c r="Q59" s="147"/>
    </row>
    <row r="60" spans="1:17" ht="18.75" customHeight="1" x14ac:dyDescent="0.3">
      <c r="A60" s="107"/>
      <c r="B60" s="104"/>
      <c r="C60" s="101"/>
      <c r="D60" s="95"/>
      <c r="E60" s="98"/>
      <c r="F60" s="98"/>
      <c r="G60" s="98"/>
      <c r="H60" s="95"/>
      <c r="I60" s="95"/>
      <c r="J60" s="95"/>
      <c r="K60" s="60"/>
      <c r="L60" s="36"/>
      <c r="M60" s="40"/>
      <c r="N60" s="39"/>
      <c r="O60" s="145"/>
      <c r="P60" s="143"/>
      <c r="Q60" s="147"/>
    </row>
    <row r="61" spans="1:17" ht="38.25" customHeight="1" x14ac:dyDescent="0.3">
      <c r="A61" s="109">
        <v>1.4</v>
      </c>
      <c r="B61" s="106" t="s">
        <v>103</v>
      </c>
      <c r="C61" s="103" t="s">
        <v>75</v>
      </c>
      <c r="D61" s="97" t="s">
        <v>104</v>
      </c>
      <c r="E61" s="109">
        <v>20000017687</v>
      </c>
      <c r="F61" s="100" t="s">
        <v>48</v>
      </c>
      <c r="G61" s="100" t="s">
        <v>48</v>
      </c>
      <c r="H61" s="97" t="s">
        <v>105</v>
      </c>
      <c r="I61" s="97" t="s">
        <v>106</v>
      </c>
      <c r="J61" s="97" t="s">
        <v>107</v>
      </c>
      <c r="K61" s="62" t="str">
        <f>IF(L61=2,"Pass",IF(L61=1,"Acceptable","Fail"))</f>
        <v>Pass</v>
      </c>
      <c r="L61" s="38">
        <v>2</v>
      </c>
      <c r="M61" s="44" t="s">
        <v>48</v>
      </c>
      <c r="N61" s="43"/>
      <c r="O61" s="138" t="s">
        <v>108</v>
      </c>
      <c r="P61" s="127">
        <v>2</v>
      </c>
      <c r="Q61" s="147"/>
    </row>
    <row r="62" spans="1:17" ht="38.25" customHeight="1" x14ac:dyDescent="0.3">
      <c r="A62" s="108"/>
      <c r="B62" s="105"/>
      <c r="C62" s="102"/>
      <c r="D62" s="96"/>
      <c r="E62" s="108"/>
      <c r="F62" s="99"/>
      <c r="G62" s="99"/>
      <c r="H62" s="96"/>
      <c r="I62" s="96"/>
      <c r="J62" s="96"/>
      <c r="K62" s="61"/>
      <c r="L62" s="37"/>
      <c r="M62" s="42"/>
      <c r="N62" s="41"/>
      <c r="O62" s="140" t="s">
        <v>109</v>
      </c>
      <c r="P62" s="127">
        <v>2</v>
      </c>
      <c r="Q62" s="147"/>
    </row>
    <row r="63" spans="1:17" ht="42" customHeight="1" x14ac:dyDescent="0.3">
      <c r="A63" s="108"/>
      <c r="B63" s="105"/>
      <c r="C63" s="102"/>
      <c r="D63" s="96"/>
      <c r="E63" s="108"/>
      <c r="F63" s="99"/>
      <c r="G63" s="99"/>
      <c r="H63" s="96"/>
      <c r="I63" s="96"/>
      <c r="J63" s="96"/>
      <c r="K63" s="61"/>
      <c r="L63" s="37"/>
      <c r="M63" s="42"/>
      <c r="N63" s="41"/>
      <c r="O63" s="140" t="s">
        <v>54</v>
      </c>
      <c r="P63" s="127">
        <v>0</v>
      </c>
      <c r="Q63" s="147"/>
    </row>
    <row r="64" spans="1:17" x14ac:dyDescent="0.3">
      <c r="A64" s="108"/>
      <c r="B64" s="105"/>
      <c r="C64" s="102"/>
      <c r="D64" s="96"/>
      <c r="E64" s="108"/>
      <c r="F64" s="99"/>
      <c r="G64" s="99"/>
      <c r="H64" s="96"/>
      <c r="I64" s="96"/>
      <c r="J64" s="96"/>
      <c r="K64" s="61"/>
      <c r="L64" s="37"/>
      <c r="M64" s="42"/>
      <c r="N64" s="41"/>
      <c r="O64" s="147"/>
      <c r="Q64" s="147"/>
    </row>
    <row r="65" spans="1:17" ht="18.75" customHeight="1" x14ac:dyDescent="0.3">
      <c r="A65" s="108"/>
      <c r="B65" s="105"/>
      <c r="C65" s="102"/>
      <c r="D65" s="96"/>
      <c r="E65" s="108"/>
      <c r="F65" s="99"/>
      <c r="G65" s="99"/>
      <c r="H65" s="96"/>
      <c r="I65" s="96"/>
      <c r="J65" s="96"/>
      <c r="K65" s="61"/>
      <c r="L65" s="37"/>
      <c r="M65" s="42"/>
      <c r="N65" s="41"/>
      <c r="O65" s="145"/>
      <c r="Q65" s="147"/>
    </row>
    <row r="66" spans="1:17" ht="18.75" customHeight="1" x14ac:dyDescent="0.3">
      <c r="A66" s="108"/>
      <c r="B66" s="105"/>
      <c r="C66" s="102"/>
      <c r="D66" s="96"/>
      <c r="E66" s="108"/>
      <c r="F66" s="99"/>
      <c r="G66" s="99"/>
      <c r="H66" s="96"/>
      <c r="I66" s="96"/>
      <c r="J66" s="96"/>
      <c r="K66" s="61"/>
      <c r="L66" s="37"/>
      <c r="M66" s="42"/>
      <c r="N66" s="41"/>
      <c r="O66" s="145"/>
      <c r="Q66" s="147"/>
    </row>
    <row r="67" spans="1:17" ht="18.75" customHeight="1" x14ac:dyDescent="0.3">
      <c r="A67" s="108"/>
      <c r="B67" s="105"/>
      <c r="C67" s="102"/>
      <c r="D67" s="96"/>
      <c r="E67" s="108"/>
      <c r="F67" s="99"/>
      <c r="G67" s="99"/>
      <c r="H67" s="96"/>
      <c r="I67" s="96"/>
      <c r="J67" s="96"/>
      <c r="K67" s="61"/>
      <c r="L67" s="37"/>
      <c r="M67" s="42"/>
      <c r="N67" s="41"/>
      <c r="O67" s="145"/>
      <c r="Q67" s="147"/>
    </row>
    <row r="68" spans="1:17" ht="18.75" customHeight="1" x14ac:dyDescent="0.3">
      <c r="A68" s="107"/>
      <c r="B68" s="104"/>
      <c r="C68" s="101"/>
      <c r="D68" s="95"/>
      <c r="E68" s="107"/>
      <c r="F68" s="98"/>
      <c r="G68" s="98"/>
      <c r="H68" s="95"/>
      <c r="I68" s="95"/>
      <c r="J68" s="95"/>
      <c r="K68" s="60"/>
      <c r="L68" s="36"/>
      <c r="M68" s="40"/>
      <c r="N68" s="39"/>
      <c r="O68" s="146"/>
      <c r="P68" s="174"/>
      <c r="Q68" s="147"/>
    </row>
    <row r="69" spans="1:17" ht="38.25" customHeight="1" x14ac:dyDescent="0.3">
      <c r="A69" s="109">
        <v>1.5</v>
      </c>
      <c r="B69" s="106" t="s">
        <v>55</v>
      </c>
      <c r="C69" s="103" t="s">
        <v>75</v>
      </c>
      <c r="D69" s="97" t="s">
        <v>56</v>
      </c>
      <c r="E69" s="100">
        <v>20000017688</v>
      </c>
      <c r="F69" s="100" t="s">
        <v>48</v>
      </c>
      <c r="G69" s="100" t="s">
        <v>48</v>
      </c>
      <c r="H69" s="97" t="s">
        <v>110</v>
      </c>
      <c r="I69" s="97" t="s">
        <v>111</v>
      </c>
      <c r="J69" s="88" t="s">
        <v>59</v>
      </c>
      <c r="K69" s="85" t="str">
        <f>IF(L69=2,"Pass",IF(L69=1,"Acceptable","Fail"))</f>
        <v>Pass</v>
      </c>
      <c r="L69" s="38">
        <v>2</v>
      </c>
      <c r="M69" s="44" t="s">
        <v>48</v>
      </c>
      <c r="N69" s="43"/>
      <c r="O69" s="138" t="s">
        <v>60</v>
      </c>
      <c r="P69" s="139">
        <v>2</v>
      </c>
    </row>
    <row r="70" spans="1:17" ht="25.5" customHeight="1" x14ac:dyDescent="0.3">
      <c r="A70" s="108"/>
      <c r="B70" s="105"/>
      <c r="C70" s="102"/>
      <c r="D70" s="96"/>
      <c r="E70" s="99"/>
      <c r="F70" s="99"/>
      <c r="G70" s="99"/>
      <c r="H70" s="96"/>
      <c r="I70" s="96"/>
      <c r="J70" s="87"/>
      <c r="K70" s="84"/>
      <c r="L70" s="37"/>
      <c r="M70" s="42"/>
      <c r="N70" s="41"/>
      <c r="O70" s="140" t="s">
        <v>61</v>
      </c>
      <c r="P70" s="141">
        <v>1</v>
      </c>
    </row>
    <row r="71" spans="1:17" x14ac:dyDescent="0.3">
      <c r="A71" s="108"/>
      <c r="B71" s="105"/>
      <c r="C71" s="102"/>
      <c r="D71" s="96"/>
      <c r="E71" s="99"/>
      <c r="F71" s="99"/>
      <c r="G71" s="99"/>
      <c r="H71" s="96"/>
      <c r="I71" s="96"/>
      <c r="J71" s="87"/>
      <c r="K71" s="84"/>
      <c r="L71" s="37"/>
      <c r="M71" s="42"/>
      <c r="N71" s="41"/>
      <c r="O71" s="140" t="s">
        <v>54</v>
      </c>
      <c r="P71" s="141">
        <v>0</v>
      </c>
    </row>
    <row r="72" spans="1:17" ht="18.75" customHeight="1" x14ac:dyDescent="0.3">
      <c r="A72" s="108"/>
      <c r="B72" s="105"/>
      <c r="C72" s="102"/>
      <c r="D72" s="96"/>
      <c r="E72" s="99"/>
      <c r="F72" s="99"/>
      <c r="G72" s="99"/>
      <c r="H72" s="96"/>
      <c r="I72" s="96"/>
      <c r="J72" s="87"/>
      <c r="K72" s="84"/>
      <c r="L72" s="37"/>
      <c r="M72" s="42"/>
      <c r="N72" s="41"/>
      <c r="O72" s="144"/>
      <c r="P72" s="141"/>
    </row>
    <row r="73" spans="1:17" ht="18.75" customHeight="1" x14ac:dyDescent="0.3">
      <c r="A73" s="108"/>
      <c r="B73" s="105"/>
      <c r="C73" s="102"/>
      <c r="D73" s="96"/>
      <c r="E73" s="99"/>
      <c r="F73" s="99"/>
      <c r="G73" s="99"/>
      <c r="H73" s="96"/>
      <c r="I73" s="96"/>
      <c r="J73" s="87"/>
      <c r="K73" s="84"/>
      <c r="L73" s="37"/>
      <c r="M73" s="42"/>
      <c r="N73" s="41"/>
      <c r="O73" s="145"/>
      <c r="P73" s="141"/>
    </row>
    <row r="74" spans="1:17" ht="18.75" customHeight="1" x14ac:dyDescent="0.3">
      <c r="A74" s="108"/>
      <c r="B74" s="105"/>
      <c r="C74" s="102"/>
      <c r="D74" s="96"/>
      <c r="E74" s="99"/>
      <c r="F74" s="99"/>
      <c r="G74" s="99"/>
      <c r="H74" s="96"/>
      <c r="I74" s="96"/>
      <c r="J74" s="87"/>
      <c r="K74" s="84"/>
      <c r="L74" s="37"/>
      <c r="M74" s="42"/>
      <c r="N74" s="41"/>
      <c r="O74" s="145"/>
      <c r="P74" s="141"/>
    </row>
    <row r="75" spans="1:17" ht="18.75" customHeight="1" x14ac:dyDescent="0.3">
      <c r="A75" s="108"/>
      <c r="B75" s="105"/>
      <c r="C75" s="102"/>
      <c r="D75" s="96"/>
      <c r="E75" s="99"/>
      <c r="F75" s="99"/>
      <c r="G75" s="99"/>
      <c r="H75" s="96"/>
      <c r="I75" s="96"/>
      <c r="J75" s="87"/>
      <c r="K75" s="84"/>
      <c r="L75" s="37"/>
      <c r="M75" s="42"/>
      <c r="N75" s="41"/>
      <c r="O75" s="145"/>
      <c r="P75" s="141"/>
    </row>
    <row r="76" spans="1:17" ht="18.75" customHeight="1" x14ac:dyDescent="0.3">
      <c r="A76" s="107"/>
      <c r="B76" s="104"/>
      <c r="C76" s="101"/>
      <c r="D76" s="95"/>
      <c r="E76" s="98"/>
      <c r="F76" s="98"/>
      <c r="G76" s="98"/>
      <c r="H76" s="95"/>
      <c r="I76" s="95"/>
      <c r="J76" s="86"/>
      <c r="K76" s="83"/>
      <c r="L76" s="36"/>
      <c r="M76" s="40"/>
      <c r="N76" s="39"/>
      <c r="O76" s="146"/>
      <c r="P76" s="143"/>
    </row>
    <row r="80" spans="1:17" x14ac:dyDescent="0.3">
      <c r="A80" s="110"/>
      <c r="O80" s="149" t="s">
        <v>68</v>
      </c>
      <c r="P80" s="150">
        <f t="array" ref="P80">SUM(IF(K5:K76="Pass",1,0))</f>
        <v>5</v>
      </c>
    </row>
    <row r="81" spans="1:16" x14ac:dyDescent="0.3">
      <c r="A81" s="110"/>
      <c r="O81" s="149" t="s">
        <v>7</v>
      </c>
      <c r="P81" s="150">
        <f t="array" ref="P81">SUM(IF(K5:K76="Acceptable",1,0))</f>
        <v>0</v>
      </c>
    </row>
    <row r="82" spans="1:16" x14ac:dyDescent="0.3">
      <c r="A82" s="110"/>
      <c r="O82" s="149" t="s">
        <v>8</v>
      </c>
      <c r="P82" s="150">
        <f t="array" ref="P82">SUM(IF(K5:K76="Fail",1,0))</f>
        <v>0</v>
      </c>
    </row>
    <row r="83" spans="1:16" x14ac:dyDescent="0.3">
      <c r="A83" s="110"/>
      <c r="O83" s="151" t="s">
        <v>69</v>
      </c>
      <c r="P83" s="150">
        <f>SUM(P80:P82)</f>
        <v>5</v>
      </c>
    </row>
  </sheetData>
  <mergeCells count="102">
    <mergeCell ref="J69:J76"/>
    <mergeCell ref="K69:K76"/>
    <mergeCell ref="L69:L76"/>
    <mergeCell ref="M69:N76"/>
    <mergeCell ref="A69:A76"/>
    <mergeCell ref="B69:B76"/>
    <mergeCell ref="C69:C76"/>
    <mergeCell ref="D69:D76"/>
    <mergeCell ref="E69:E76"/>
    <mergeCell ref="F69:F76"/>
    <mergeCell ref="G69:G76"/>
    <mergeCell ref="H69:H76"/>
    <mergeCell ref="I69:I76"/>
    <mergeCell ref="J53:J60"/>
    <mergeCell ref="K53:K60"/>
    <mergeCell ref="L53:L60"/>
    <mergeCell ref="M53:N60"/>
    <mergeCell ref="A61:A68"/>
    <mergeCell ref="B61:B68"/>
    <mergeCell ref="C61:C68"/>
    <mergeCell ref="D61:D68"/>
    <mergeCell ref="E61:E68"/>
    <mergeCell ref="F61:F68"/>
    <mergeCell ref="G61:G68"/>
    <mergeCell ref="H61:H68"/>
    <mergeCell ref="I61:I68"/>
    <mergeCell ref="J61:J68"/>
    <mergeCell ref="K61:K68"/>
    <mergeCell ref="L61:L68"/>
    <mergeCell ref="M61:N68"/>
    <mergeCell ref="A53:A60"/>
    <mergeCell ref="B53:B60"/>
    <mergeCell ref="C53:C60"/>
    <mergeCell ref="D53:D60"/>
    <mergeCell ref="E53:E60"/>
    <mergeCell ref="F53:F60"/>
    <mergeCell ref="G53:G60"/>
    <mergeCell ref="H53:H60"/>
    <mergeCell ref="I53:I60"/>
    <mergeCell ref="C45:C52"/>
    <mergeCell ref="D45:D52"/>
    <mergeCell ref="E45:E52"/>
    <mergeCell ref="F45:F52"/>
    <mergeCell ref="G45:G52"/>
    <mergeCell ref="H45:H52"/>
    <mergeCell ref="I45:I52"/>
    <mergeCell ref="J45:J52"/>
    <mergeCell ref="O45:P52"/>
    <mergeCell ref="O21:P28"/>
    <mergeCell ref="A29:A52"/>
    <mergeCell ref="B29:B52"/>
    <mergeCell ref="C29:C36"/>
    <mergeCell ref="D29:D36"/>
    <mergeCell ref="E29:E36"/>
    <mergeCell ref="F29:F36"/>
    <mergeCell ref="G29:G36"/>
    <mergeCell ref="H29:H36"/>
    <mergeCell ref="I29:I36"/>
    <mergeCell ref="J29:J36"/>
    <mergeCell ref="K29:K52"/>
    <mergeCell ref="L29:L52"/>
    <mergeCell ref="M29:N36"/>
    <mergeCell ref="O29:P36"/>
    <mergeCell ref="C37:C44"/>
    <mergeCell ref="D37:D44"/>
    <mergeCell ref="E37:E44"/>
    <mergeCell ref="F37:F44"/>
    <mergeCell ref="G37:G44"/>
    <mergeCell ref="H37:H44"/>
    <mergeCell ref="I37:I44"/>
    <mergeCell ref="J37:J44"/>
    <mergeCell ref="M37:N44"/>
    <mergeCell ref="O5:P12"/>
    <mergeCell ref="C13:C20"/>
    <mergeCell ref="D13:D20"/>
    <mergeCell ref="E13:E20"/>
    <mergeCell ref="F13:F20"/>
    <mergeCell ref="G13:G20"/>
    <mergeCell ref="H13:H20"/>
    <mergeCell ref="I13:I20"/>
    <mergeCell ref="J13:J20"/>
    <mergeCell ref="M4:N4"/>
    <mergeCell ref="A5:A20"/>
    <mergeCell ref="B5:B28"/>
    <mergeCell ref="C5:C12"/>
    <mergeCell ref="D5:D12"/>
    <mergeCell ref="E5:E12"/>
    <mergeCell ref="F5:F12"/>
    <mergeCell ref="G5:G12"/>
    <mergeCell ref="H5:H12"/>
    <mergeCell ref="I5:I12"/>
    <mergeCell ref="J5:J12"/>
    <mergeCell ref="K5:K28"/>
    <mergeCell ref="L5:L28"/>
    <mergeCell ref="C21:C28"/>
    <mergeCell ref="D21:D28"/>
    <mergeCell ref="E21:E28"/>
    <mergeCell ref="F21:F28"/>
    <mergeCell ref="G21:G28"/>
    <mergeCell ref="H21:H28"/>
    <mergeCell ref="I21:I28"/>
    <mergeCell ref="J21:J28"/>
  </mergeCells>
  <dataValidations count="1">
    <dataValidation type="list" allowBlank="1" showInputMessage="1" showErrorMessage="1" sqref="K5 O13:O21 O29 O37:O45 O53:O55 O59:O63 O65:O76" xr:uid="{00000000-0002-0000-0200-000000000000}">
      <formula1>"Pass, Fail, Blocked, Invalid"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5"/>
  <sheetViews>
    <sheetView topLeftCell="A31" workbookViewId="0">
      <selection activeCell="H21" sqref="H21:H28"/>
    </sheetView>
  </sheetViews>
  <sheetFormatPr defaultColWidth="9.1796875" defaultRowHeight="14.4" x14ac:dyDescent="0.3"/>
  <cols>
    <col min="1" max="1" width="11.26953125" style="110" customWidth="1"/>
    <col min="2" max="2" width="10.7265625" style="110" customWidth="1"/>
    <col min="3" max="3" width="15.453125" style="110" customWidth="1"/>
    <col min="4" max="4" width="19.26953125" style="110" customWidth="1"/>
    <col min="5" max="7" width="14.54296875" style="110" customWidth="1"/>
    <col min="8" max="10" width="27.7265625" style="110" customWidth="1"/>
    <col min="11" max="11" width="13.7265625" style="110" customWidth="1"/>
    <col min="12" max="12" width="12" style="110" customWidth="1"/>
    <col min="13" max="14" width="18.54296875" style="110" customWidth="1"/>
    <col min="15" max="15" width="37.81640625" style="110" customWidth="1"/>
    <col min="16" max="16" width="13.26953125" style="127" customWidth="1"/>
    <col min="17" max="17" width="9.1796875" style="110" customWidth="1"/>
    <col min="18" max="16384" width="9.1796875" style="110"/>
  </cols>
  <sheetData>
    <row r="1" spans="1:17" ht="21" customHeight="1" x14ac:dyDescent="0.4">
      <c r="A1" s="175" t="s">
        <v>29</v>
      </c>
    </row>
    <row r="2" spans="1:17" ht="21" customHeight="1" x14ac:dyDescent="0.4">
      <c r="A2" s="175" t="s">
        <v>14</v>
      </c>
    </row>
    <row r="3" spans="1:17" ht="15.75" customHeight="1" x14ac:dyDescent="0.3">
      <c r="A3" s="120"/>
      <c r="B3" s="130"/>
      <c r="C3" s="130"/>
      <c r="D3" s="130"/>
      <c r="E3" s="130"/>
      <c r="F3" s="130"/>
      <c r="G3" s="130"/>
      <c r="H3" s="130"/>
      <c r="I3" s="130"/>
    </row>
    <row r="4" spans="1:17" s="127" customFormat="1" x14ac:dyDescent="0.25">
      <c r="A4" s="132" t="s">
        <v>31</v>
      </c>
      <c r="B4" s="133" t="s">
        <v>32</v>
      </c>
      <c r="C4" s="133" t="s">
        <v>33</v>
      </c>
      <c r="D4" s="133" t="s">
        <v>34</v>
      </c>
      <c r="E4" s="133" t="s">
        <v>35</v>
      </c>
      <c r="F4" s="133" t="s">
        <v>36</v>
      </c>
      <c r="G4" s="133" t="s">
        <v>37</v>
      </c>
      <c r="H4" s="134" t="s">
        <v>38</v>
      </c>
      <c r="I4" s="156" t="s">
        <v>39</v>
      </c>
      <c r="J4" s="135" t="s">
        <v>40</v>
      </c>
      <c r="K4" s="176" t="s">
        <v>41</v>
      </c>
      <c r="L4" s="137" t="s">
        <v>42</v>
      </c>
      <c r="M4" s="64" t="s">
        <v>70</v>
      </c>
      <c r="N4" s="63"/>
      <c r="O4" s="137" t="s">
        <v>43</v>
      </c>
      <c r="P4" s="137" t="s">
        <v>44</v>
      </c>
    </row>
    <row r="5" spans="1:17" ht="69.75" customHeight="1" x14ac:dyDescent="0.3">
      <c r="A5" s="109">
        <v>1.1000000000000001</v>
      </c>
      <c r="B5" s="106" t="s">
        <v>45</v>
      </c>
      <c r="C5" s="103" t="s">
        <v>75</v>
      </c>
      <c r="D5" s="53" t="s">
        <v>88</v>
      </c>
      <c r="E5" s="100">
        <v>20000017691</v>
      </c>
      <c r="F5" s="100" t="s">
        <v>48</v>
      </c>
      <c r="G5" s="100" t="s">
        <v>48</v>
      </c>
      <c r="H5" s="97" t="s">
        <v>112</v>
      </c>
      <c r="I5" s="97" t="s">
        <v>113</v>
      </c>
      <c r="J5" s="97" t="s">
        <v>114</v>
      </c>
      <c r="K5" s="85" t="str">
        <f>IF(L5=2,"Pass",IF(L5=1,"Acceptable","Fail"))</f>
        <v>Pass</v>
      </c>
      <c r="L5" s="35">
        <v>2</v>
      </c>
      <c r="M5" s="32" t="s">
        <v>48</v>
      </c>
      <c r="N5" s="31"/>
      <c r="O5" s="26"/>
      <c r="P5" s="25"/>
      <c r="Q5" s="147"/>
    </row>
    <row r="6" spans="1:17" ht="73.5" customHeight="1" x14ac:dyDescent="0.3">
      <c r="A6" s="108"/>
      <c r="B6" s="105"/>
      <c r="C6" s="102"/>
      <c r="D6" s="52"/>
      <c r="E6" s="99"/>
      <c r="F6" s="99"/>
      <c r="G6" s="99"/>
      <c r="H6" s="96"/>
      <c r="I6" s="96"/>
      <c r="J6" s="96"/>
      <c r="K6" s="84"/>
      <c r="L6" s="34"/>
      <c r="M6" s="30"/>
      <c r="N6" s="29"/>
      <c r="O6" s="24"/>
      <c r="P6" s="23"/>
      <c r="Q6" s="147"/>
    </row>
    <row r="7" spans="1:17" ht="18.75" customHeight="1" x14ac:dyDescent="0.3">
      <c r="A7" s="108"/>
      <c r="B7" s="105"/>
      <c r="C7" s="102"/>
      <c r="D7" s="52"/>
      <c r="E7" s="99"/>
      <c r="F7" s="99"/>
      <c r="G7" s="99"/>
      <c r="H7" s="96"/>
      <c r="I7" s="96"/>
      <c r="J7" s="96"/>
      <c r="K7" s="84"/>
      <c r="L7" s="34"/>
      <c r="M7" s="30"/>
      <c r="N7" s="29"/>
      <c r="O7" s="24"/>
      <c r="P7" s="23"/>
      <c r="Q7" s="147"/>
    </row>
    <row r="8" spans="1:17" ht="18.75" customHeight="1" x14ac:dyDescent="0.3">
      <c r="A8" s="108"/>
      <c r="B8" s="105"/>
      <c r="C8" s="102"/>
      <c r="D8" s="52"/>
      <c r="E8" s="99"/>
      <c r="F8" s="99"/>
      <c r="G8" s="99"/>
      <c r="H8" s="96"/>
      <c r="I8" s="96"/>
      <c r="J8" s="96"/>
      <c r="K8" s="84"/>
      <c r="L8" s="34"/>
      <c r="M8" s="30"/>
      <c r="N8" s="29"/>
      <c r="O8" s="24"/>
      <c r="P8" s="23"/>
      <c r="Q8" s="147"/>
    </row>
    <row r="9" spans="1:17" ht="18.75" customHeight="1" x14ac:dyDescent="0.3">
      <c r="A9" s="108"/>
      <c r="B9" s="105"/>
      <c r="C9" s="102"/>
      <c r="D9" s="52"/>
      <c r="E9" s="99"/>
      <c r="F9" s="99"/>
      <c r="G9" s="99"/>
      <c r="H9" s="96"/>
      <c r="I9" s="96"/>
      <c r="J9" s="96"/>
      <c r="K9" s="84"/>
      <c r="L9" s="34"/>
      <c r="M9" s="30"/>
      <c r="N9" s="29"/>
      <c r="O9" s="24"/>
      <c r="P9" s="23"/>
      <c r="Q9" s="147"/>
    </row>
    <row r="10" spans="1:17" ht="18.75" customHeight="1" x14ac:dyDescent="0.3">
      <c r="A10" s="108"/>
      <c r="B10" s="105"/>
      <c r="C10" s="102"/>
      <c r="D10" s="52"/>
      <c r="E10" s="99"/>
      <c r="F10" s="99"/>
      <c r="G10" s="99"/>
      <c r="H10" s="96"/>
      <c r="I10" s="96"/>
      <c r="J10" s="96"/>
      <c r="K10" s="84"/>
      <c r="L10" s="34"/>
      <c r="M10" s="30"/>
      <c r="N10" s="29"/>
      <c r="O10" s="24"/>
      <c r="P10" s="23"/>
      <c r="Q10" s="147"/>
    </row>
    <row r="11" spans="1:17" ht="18.75" customHeight="1" x14ac:dyDescent="0.3">
      <c r="A11" s="108"/>
      <c r="B11" s="105"/>
      <c r="C11" s="102"/>
      <c r="D11" s="52"/>
      <c r="E11" s="99"/>
      <c r="F11" s="99"/>
      <c r="G11" s="99"/>
      <c r="H11" s="96"/>
      <c r="I11" s="96"/>
      <c r="J11" s="96"/>
      <c r="K11" s="84"/>
      <c r="L11" s="34"/>
      <c r="M11" s="30"/>
      <c r="N11" s="29"/>
      <c r="O11" s="24"/>
      <c r="P11" s="23"/>
      <c r="Q11" s="147"/>
    </row>
    <row r="12" spans="1:17" ht="18.75" customHeight="1" x14ac:dyDescent="0.3">
      <c r="A12" s="108"/>
      <c r="B12" s="105"/>
      <c r="C12" s="101"/>
      <c r="D12" s="51"/>
      <c r="E12" s="98"/>
      <c r="F12" s="98"/>
      <c r="G12" s="98"/>
      <c r="H12" s="95"/>
      <c r="I12" s="95"/>
      <c r="J12" s="95"/>
      <c r="K12" s="84"/>
      <c r="L12" s="34"/>
      <c r="M12" s="28"/>
      <c r="N12" s="27"/>
      <c r="O12" s="24"/>
      <c r="P12" s="23"/>
      <c r="Q12" s="147"/>
    </row>
    <row r="13" spans="1:17" ht="62.25" customHeight="1" x14ac:dyDescent="0.3">
      <c r="A13" s="108"/>
      <c r="B13" s="105"/>
      <c r="C13" s="103" t="s">
        <v>46</v>
      </c>
      <c r="D13" s="106" t="s">
        <v>115</v>
      </c>
      <c r="E13" s="100" t="s">
        <v>48</v>
      </c>
      <c r="F13" s="100" t="s">
        <v>48</v>
      </c>
      <c r="G13" s="100" t="s">
        <v>48</v>
      </c>
      <c r="H13" s="97" t="s">
        <v>116</v>
      </c>
      <c r="I13" s="97" t="s">
        <v>117</v>
      </c>
      <c r="J13" s="97" t="s">
        <v>51</v>
      </c>
      <c r="K13" s="84"/>
      <c r="L13" s="34"/>
      <c r="M13" s="159" t="s">
        <v>118</v>
      </c>
      <c r="N13" s="160">
        <v>30397.360000000001</v>
      </c>
      <c r="O13" s="24"/>
      <c r="P13" s="23"/>
      <c r="Q13" s="147"/>
    </row>
    <row r="14" spans="1:17" ht="18.75" customHeight="1" x14ac:dyDescent="0.3">
      <c r="A14" s="108"/>
      <c r="B14" s="105"/>
      <c r="C14" s="102"/>
      <c r="D14" s="105"/>
      <c r="E14" s="99"/>
      <c r="F14" s="99"/>
      <c r="G14" s="99"/>
      <c r="H14" s="96"/>
      <c r="I14" s="96"/>
      <c r="J14" s="96"/>
      <c r="K14" s="84"/>
      <c r="L14" s="34"/>
      <c r="M14" s="161"/>
      <c r="N14" s="162"/>
      <c r="O14" s="24"/>
      <c r="P14" s="23"/>
      <c r="Q14" s="147"/>
    </row>
    <row r="15" spans="1:17" ht="18.75" customHeight="1" x14ac:dyDescent="0.3">
      <c r="A15" s="108"/>
      <c r="B15" s="105"/>
      <c r="C15" s="102"/>
      <c r="D15" s="105"/>
      <c r="E15" s="99"/>
      <c r="F15" s="99"/>
      <c r="G15" s="99"/>
      <c r="H15" s="96"/>
      <c r="I15" s="96"/>
      <c r="J15" s="96"/>
      <c r="K15" s="84"/>
      <c r="L15" s="34"/>
      <c r="M15" s="161"/>
      <c r="N15" s="162"/>
      <c r="O15" s="24"/>
      <c r="P15" s="23"/>
      <c r="Q15" s="147"/>
    </row>
    <row r="16" spans="1:17" ht="18.75" customHeight="1" x14ac:dyDescent="0.3">
      <c r="A16" s="108"/>
      <c r="B16" s="105"/>
      <c r="C16" s="102"/>
      <c r="D16" s="105"/>
      <c r="E16" s="99"/>
      <c r="F16" s="99"/>
      <c r="G16" s="99"/>
      <c r="H16" s="96"/>
      <c r="I16" s="96"/>
      <c r="J16" s="96"/>
      <c r="K16" s="84"/>
      <c r="L16" s="34"/>
      <c r="M16" s="161"/>
      <c r="N16" s="162"/>
      <c r="O16" s="24"/>
      <c r="P16" s="23"/>
      <c r="Q16" s="147"/>
    </row>
    <row r="17" spans="1:17" ht="18.75" customHeight="1" x14ac:dyDescent="0.3">
      <c r="A17" s="108"/>
      <c r="B17" s="105"/>
      <c r="C17" s="102"/>
      <c r="D17" s="105"/>
      <c r="E17" s="99"/>
      <c r="F17" s="99"/>
      <c r="G17" s="99"/>
      <c r="H17" s="96"/>
      <c r="I17" s="96"/>
      <c r="J17" s="96"/>
      <c r="K17" s="84"/>
      <c r="L17" s="34"/>
      <c r="M17" s="161"/>
      <c r="N17" s="162"/>
      <c r="O17" s="24"/>
      <c r="P17" s="23"/>
      <c r="Q17" s="147"/>
    </row>
    <row r="18" spans="1:17" ht="18.75" customHeight="1" x14ac:dyDescent="0.3">
      <c r="A18" s="108"/>
      <c r="B18" s="105"/>
      <c r="C18" s="102"/>
      <c r="D18" s="105"/>
      <c r="E18" s="99"/>
      <c r="F18" s="99"/>
      <c r="G18" s="99"/>
      <c r="H18" s="96"/>
      <c r="I18" s="96"/>
      <c r="J18" s="96"/>
      <c r="K18" s="84"/>
      <c r="L18" s="34"/>
      <c r="M18" s="161"/>
      <c r="N18" s="162"/>
      <c r="O18" s="24"/>
      <c r="P18" s="23"/>
      <c r="Q18" s="147"/>
    </row>
    <row r="19" spans="1:17" ht="18.75" customHeight="1" x14ac:dyDescent="0.3">
      <c r="A19" s="108"/>
      <c r="B19" s="105"/>
      <c r="C19" s="102"/>
      <c r="D19" s="105"/>
      <c r="E19" s="99"/>
      <c r="F19" s="99"/>
      <c r="G19" s="99"/>
      <c r="H19" s="96"/>
      <c r="I19" s="96"/>
      <c r="J19" s="96"/>
      <c r="K19" s="84"/>
      <c r="L19" s="34"/>
      <c r="M19" s="161"/>
      <c r="N19" s="162"/>
      <c r="O19" s="24"/>
      <c r="P19" s="23"/>
      <c r="Q19" s="147"/>
    </row>
    <row r="20" spans="1:17" ht="18.75" customHeight="1" x14ac:dyDescent="0.3">
      <c r="A20" s="108"/>
      <c r="B20" s="105"/>
      <c r="C20" s="101"/>
      <c r="D20" s="104"/>
      <c r="E20" s="98"/>
      <c r="F20" s="98"/>
      <c r="G20" s="98"/>
      <c r="H20" s="95"/>
      <c r="I20" s="95"/>
      <c r="J20" s="95"/>
      <c r="K20" s="84"/>
      <c r="L20" s="34"/>
      <c r="M20" s="163"/>
      <c r="N20" s="164"/>
      <c r="O20" s="22"/>
      <c r="P20" s="21"/>
      <c r="Q20" s="147"/>
    </row>
    <row r="21" spans="1:17" ht="70.5" customHeight="1" x14ac:dyDescent="0.3">
      <c r="A21" s="108"/>
      <c r="B21" s="105"/>
      <c r="C21" s="103" t="s">
        <v>119</v>
      </c>
      <c r="D21" s="53" t="s">
        <v>95</v>
      </c>
      <c r="E21" s="100">
        <v>20000017691</v>
      </c>
      <c r="F21" s="100">
        <v>20000017692</v>
      </c>
      <c r="G21" s="100">
        <v>0</v>
      </c>
      <c r="H21" s="97" t="s">
        <v>120</v>
      </c>
      <c r="I21" s="97" t="s">
        <v>121</v>
      </c>
      <c r="J21" s="97" t="s">
        <v>86</v>
      </c>
      <c r="K21" s="84"/>
      <c r="L21" s="34"/>
      <c r="M21" s="165" t="s">
        <v>122</v>
      </c>
      <c r="N21" s="160">
        <v>30397.360000000001</v>
      </c>
      <c r="O21" s="138" t="s">
        <v>123</v>
      </c>
      <c r="P21" s="166">
        <v>2</v>
      </c>
      <c r="Q21" s="147"/>
    </row>
    <row r="22" spans="1:17" ht="64.5" customHeight="1" x14ac:dyDescent="0.3">
      <c r="A22" s="108"/>
      <c r="B22" s="105"/>
      <c r="C22" s="102"/>
      <c r="D22" s="52"/>
      <c r="E22" s="99"/>
      <c r="F22" s="99"/>
      <c r="G22" s="99"/>
      <c r="H22" s="96"/>
      <c r="I22" s="96"/>
      <c r="J22" s="96"/>
      <c r="K22" s="84"/>
      <c r="L22" s="34"/>
      <c r="M22" s="165" t="s">
        <v>124</v>
      </c>
      <c r="N22" s="167">
        <v>30397.48</v>
      </c>
      <c r="O22" s="140" t="s">
        <v>125</v>
      </c>
      <c r="P22" s="127">
        <v>1</v>
      </c>
      <c r="Q22" s="147"/>
    </row>
    <row r="23" spans="1:17" ht="18.75" customHeight="1" x14ac:dyDescent="0.3">
      <c r="A23" s="108"/>
      <c r="B23" s="105"/>
      <c r="C23" s="102"/>
      <c r="D23" s="52"/>
      <c r="E23" s="99"/>
      <c r="F23" s="99"/>
      <c r="G23" s="99"/>
      <c r="H23" s="96"/>
      <c r="I23" s="96"/>
      <c r="J23" s="96"/>
      <c r="K23" s="84"/>
      <c r="L23" s="34"/>
      <c r="M23" s="177"/>
      <c r="N23" s="178"/>
      <c r="O23" s="140" t="s">
        <v>54</v>
      </c>
      <c r="P23" s="127">
        <v>0</v>
      </c>
      <c r="Q23" s="147"/>
    </row>
    <row r="24" spans="1:17" ht="18.75" customHeight="1" x14ac:dyDescent="0.3">
      <c r="A24" s="108"/>
      <c r="B24" s="105"/>
      <c r="C24" s="102"/>
      <c r="D24" s="52"/>
      <c r="E24" s="99"/>
      <c r="F24" s="99"/>
      <c r="G24" s="99"/>
      <c r="H24" s="96"/>
      <c r="I24" s="96"/>
      <c r="J24" s="96"/>
      <c r="K24" s="84"/>
      <c r="L24" s="34"/>
      <c r="M24" s="177"/>
      <c r="N24" s="178"/>
      <c r="O24" s="145"/>
      <c r="Q24" s="147"/>
    </row>
    <row r="25" spans="1:17" ht="18.75" customHeight="1" x14ac:dyDescent="0.3">
      <c r="A25" s="108"/>
      <c r="B25" s="105"/>
      <c r="C25" s="102"/>
      <c r="D25" s="52"/>
      <c r="E25" s="99"/>
      <c r="F25" s="99"/>
      <c r="G25" s="99"/>
      <c r="H25" s="96"/>
      <c r="I25" s="96"/>
      <c r="J25" s="96"/>
      <c r="K25" s="84"/>
      <c r="L25" s="34"/>
      <c r="M25" s="177"/>
      <c r="N25" s="178"/>
      <c r="O25" s="145"/>
      <c r="Q25" s="147"/>
    </row>
    <row r="26" spans="1:17" ht="18.75" customHeight="1" x14ac:dyDescent="0.3">
      <c r="A26" s="108"/>
      <c r="B26" s="105"/>
      <c r="C26" s="102"/>
      <c r="D26" s="52"/>
      <c r="E26" s="99"/>
      <c r="F26" s="99"/>
      <c r="G26" s="99"/>
      <c r="H26" s="96"/>
      <c r="I26" s="96"/>
      <c r="J26" s="96"/>
      <c r="K26" s="84"/>
      <c r="L26" s="34"/>
      <c r="M26" s="177"/>
      <c r="N26" s="178"/>
      <c r="O26" s="145"/>
      <c r="Q26" s="147"/>
    </row>
    <row r="27" spans="1:17" ht="18.75" customHeight="1" x14ac:dyDescent="0.3">
      <c r="A27" s="108"/>
      <c r="B27" s="105"/>
      <c r="C27" s="102"/>
      <c r="D27" s="52"/>
      <c r="E27" s="99"/>
      <c r="F27" s="99"/>
      <c r="G27" s="99"/>
      <c r="H27" s="96"/>
      <c r="I27" s="96"/>
      <c r="J27" s="96"/>
      <c r="K27" s="84"/>
      <c r="L27" s="34"/>
      <c r="M27" s="177"/>
      <c r="N27" s="178"/>
      <c r="O27" s="145"/>
      <c r="Q27" s="147"/>
    </row>
    <row r="28" spans="1:17" ht="18.75" customHeight="1" x14ac:dyDescent="0.3">
      <c r="A28" s="107"/>
      <c r="B28" s="104"/>
      <c r="C28" s="101"/>
      <c r="D28" s="51"/>
      <c r="E28" s="98"/>
      <c r="F28" s="98"/>
      <c r="G28" s="98"/>
      <c r="H28" s="95"/>
      <c r="I28" s="95"/>
      <c r="J28" s="95"/>
      <c r="K28" s="83"/>
      <c r="L28" s="33"/>
      <c r="M28" s="179"/>
      <c r="N28" s="180"/>
      <c r="O28" s="146"/>
      <c r="P28" s="174"/>
      <c r="Q28" s="147"/>
    </row>
    <row r="29" spans="1:17" ht="18.75" customHeight="1" x14ac:dyDescent="0.3">
      <c r="A29" s="109">
        <v>1.2</v>
      </c>
      <c r="B29" s="106" t="s">
        <v>126</v>
      </c>
      <c r="C29" s="103" t="s">
        <v>75</v>
      </c>
      <c r="D29" s="53" t="s">
        <v>88</v>
      </c>
      <c r="E29" s="100">
        <v>20000017691</v>
      </c>
      <c r="F29" s="100" t="s">
        <v>48</v>
      </c>
      <c r="G29" s="100" t="s">
        <v>48</v>
      </c>
      <c r="H29" s="97" t="s">
        <v>112</v>
      </c>
      <c r="I29" s="97" t="s">
        <v>113</v>
      </c>
      <c r="J29" s="97" t="s">
        <v>114</v>
      </c>
      <c r="K29" s="85" t="str">
        <f>IF(L29=2,"Pass",IF(L29=1,"Acceptable","Fail"))</f>
        <v>Pass</v>
      </c>
      <c r="L29" s="35">
        <v>2</v>
      </c>
      <c r="M29" s="32" t="s">
        <v>48</v>
      </c>
      <c r="N29" s="31"/>
      <c r="O29" s="50"/>
      <c r="P29" s="49"/>
      <c r="Q29" s="147"/>
    </row>
    <row r="30" spans="1:17" ht="18.75" customHeight="1" x14ac:dyDescent="0.3">
      <c r="A30" s="108"/>
      <c r="B30" s="105"/>
      <c r="C30" s="102"/>
      <c r="D30" s="52"/>
      <c r="E30" s="99"/>
      <c r="F30" s="99"/>
      <c r="G30" s="99"/>
      <c r="H30" s="96"/>
      <c r="I30" s="96"/>
      <c r="J30" s="96"/>
      <c r="K30" s="84"/>
      <c r="L30" s="34"/>
      <c r="M30" s="30"/>
      <c r="N30" s="29"/>
      <c r="O30" s="48"/>
      <c r="P30" s="47"/>
      <c r="Q30" s="147"/>
    </row>
    <row r="31" spans="1:17" ht="18.75" customHeight="1" x14ac:dyDescent="0.3">
      <c r="A31" s="108"/>
      <c r="B31" s="105"/>
      <c r="C31" s="102"/>
      <c r="D31" s="52"/>
      <c r="E31" s="99"/>
      <c r="F31" s="99"/>
      <c r="G31" s="99"/>
      <c r="H31" s="96"/>
      <c r="I31" s="96"/>
      <c r="J31" s="96"/>
      <c r="K31" s="84"/>
      <c r="L31" s="34"/>
      <c r="M31" s="30"/>
      <c r="N31" s="29"/>
      <c r="O31" s="48"/>
      <c r="P31" s="47"/>
      <c r="Q31" s="147"/>
    </row>
    <row r="32" spans="1:17" ht="18.75" customHeight="1" x14ac:dyDescent="0.3">
      <c r="A32" s="108"/>
      <c r="B32" s="105"/>
      <c r="C32" s="102"/>
      <c r="D32" s="52"/>
      <c r="E32" s="99"/>
      <c r="F32" s="99"/>
      <c r="G32" s="99"/>
      <c r="H32" s="96"/>
      <c r="I32" s="96"/>
      <c r="J32" s="96"/>
      <c r="K32" s="84"/>
      <c r="L32" s="34"/>
      <c r="M32" s="30"/>
      <c r="N32" s="29"/>
      <c r="O32" s="48"/>
      <c r="P32" s="47"/>
      <c r="Q32" s="147"/>
    </row>
    <row r="33" spans="1:17" ht="18.75" customHeight="1" x14ac:dyDescent="0.3">
      <c r="A33" s="108"/>
      <c r="B33" s="105"/>
      <c r="C33" s="102"/>
      <c r="D33" s="52"/>
      <c r="E33" s="99"/>
      <c r="F33" s="99"/>
      <c r="G33" s="99"/>
      <c r="H33" s="96"/>
      <c r="I33" s="96"/>
      <c r="J33" s="96"/>
      <c r="K33" s="84"/>
      <c r="L33" s="34"/>
      <c r="M33" s="30"/>
      <c r="N33" s="29"/>
      <c r="O33" s="48"/>
      <c r="P33" s="47"/>
      <c r="Q33" s="147"/>
    </row>
    <row r="34" spans="1:17" ht="18.75" customHeight="1" x14ac:dyDescent="0.3">
      <c r="A34" s="108"/>
      <c r="B34" s="105"/>
      <c r="C34" s="102"/>
      <c r="D34" s="52"/>
      <c r="E34" s="99"/>
      <c r="F34" s="99"/>
      <c r="G34" s="99"/>
      <c r="H34" s="96"/>
      <c r="I34" s="96"/>
      <c r="J34" s="96"/>
      <c r="K34" s="84"/>
      <c r="L34" s="34"/>
      <c r="M34" s="30"/>
      <c r="N34" s="29"/>
      <c r="O34" s="48"/>
      <c r="P34" s="47"/>
      <c r="Q34" s="147"/>
    </row>
    <row r="35" spans="1:17" ht="18.75" customHeight="1" x14ac:dyDescent="0.3">
      <c r="A35" s="108"/>
      <c r="B35" s="105"/>
      <c r="C35" s="102"/>
      <c r="D35" s="52"/>
      <c r="E35" s="99"/>
      <c r="F35" s="99"/>
      <c r="G35" s="99"/>
      <c r="H35" s="96"/>
      <c r="I35" s="96"/>
      <c r="J35" s="96"/>
      <c r="K35" s="84"/>
      <c r="L35" s="34"/>
      <c r="M35" s="30"/>
      <c r="N35" s="29"/>
      <c r="O35" s="48"/>
      <c r="P35" s="47"/>
      <c r="Q35" s="147"/>
    </row>
    <row r="36" spans="1:17" ht="83.25" customHeight="1" x14ac:dyDescent="0.3">
      <c r="A36" s="108"/>
      <c r="B36" s="105"/>
      <c r="C36" s="101"/>
      <c r="D36" s="51"/>
      <c r="E36" s="98"/>
      <c r="F36" s="98"/>
      <c r="G36" s="98"/>
      <c r="H36" s="95"/>
      <c r="I36" s="95"/>
      <c r="J36" s="95"/>
      <c r="K36" s="84"/>
      <c r="L36" s="34"/>
      <c r="M36" s="30"/>
      <c r="N36" s="29"/>
      <c r="O36" s="48"/>
      <c r="P36" s="47"/>
      <c r="Q36" s="147"/>
    </row>
    <row r="37" spans="1:17" ht="18.75" customHeight="1" x14ac:dyDescent="0.3">
      <c r="A37" s="108"/>
      <c r="B37" s="105"/>
      <c r="C37" s="103" t="s">
        <v>119</v>
      </c>
      <c r="D37" s="53" t="s">
        <v>127</v>
      </c>
      <c r="E37" s="100">
        <v>20000017691</v>
      </c>
      <c r="F37" s="100">
        <v>20000017692</v>
      </c>
      <c r="G37" s="100">
        <v>0</v>
      </c>
      <c r="H37" s="97" t="s">
        <v>120</v>
      </c>
      <c r="I37" s="97" t="s">
        <v>121</v>
      </c>
      <c r="J37" s="97" t="s">
        <v>86</v>
      </c>
      <c r="K37" s="84"/>
      <c r="L37" s="34"/>
      <c r="M37" s="30"/>
      <c r="N37" s="29"/>
      <c r="O37" s="48"/>
      <c r="P37" s="47"/>
      <c r="Q37" s="147"/>
    </row>
    <row r="38" spans="1:17" ht="18.75" customHeight="1" x14ac:dyDescent="0.3">
      <c r="A38" s="108"/>
      <c r="B38" s="105"/>
      <c r="C38" s="102"/>
      <c r="D38" s="52"/>
      <c r="E38" s="99"/>
      <c r="F38" s="99"/>
      <c r="G38" s="99"/>
      <c r="H38" s="96"/>
      <c r="I38" s="96"/>
      <c r="J38" s="96"/>
      <c r="K38" s="84"/>
      <c r="L38" s="34"/>
      <c r="M38" s="30"/>
      <c r="N38" s="29"/>
      <c r="O38" s="48"/>
      <c r="P38" s="47"/>
      <c r="Q38" s="147"/>
    </row>
    <row r="39" spans="1:17" ht="18.75" customHeight="1" x14ac:dyDescent="0.3">
      <c r="A39" s="108"/>
      <c r="B39" s="105"/>
      <c r="C39" s="102"/>
      <c r="D39" s="52"/>
      <c r="E39" s="99"/>
      <c r="F39" s="99"/>
      <c r="G39" s="99"/>
      <c r="H39" s="96"/>
      <c r="I39" s="96"/>
      <c r="J39" s="96"/>
      <c r="K39" s="84"/>
      <c r="L39" s="34"/>
      <c r="M39" s="30"/>
      <c r="N39" s="29"/>
      <c r="O39" s="48"/>
      <c r="P39" s="47"/>
      <c r="Q39" s="147"/>
    </row>
    <row r="40" spans="1:17" ht="18.75" customHeight="1" x14ac:dyDescent="0.3">
      <c r="A40" s="108"/>
      <c r="B40" s="105"/>
      <c r="C40" s="102"/>
      <c r="D40" s="52"/>
      <c r="E40" s="99"/>
      <c r="F40" s="99"/>
      <c r="G40" s="99"/>
      <c r="H40" s="96"/>
      <c r="I40" s="96"/>
      <c r="J40" s="96"/>
      <c r="K40" s="84"/>
      <c r="L40" s="34"/>
      <c r="M40" s="30"/>
      <c r="N40" s="29"/>
      <c r="O40" s="48"/>
      <c r="P40" s="47"/>
      <c r="Q40" s="147"/>
    </row>
    <row r="41" spans="1:17" ht="18.75" customHeight="1" x14ac:dyDescent="0.3">
      <c r="A41" s="108"/>
      <c r="B41" s="105"/>
      <c r="C41" s="102"/>
      <c r="D41" s="52"/>
      <c r="E41" s="99"/>
      <c r="F41" s="99"/>
      <c r="G41" s="99"/>
      <c r="H41" s="96"/>
      <c r="I41" s="96"/>
      <c r="J41" s="96"/>
      <c r="K41" s="84"/>
      <c r="L41" s="34"/>
      <c r="M41" s="30"/>
      <c r="N41" s="29"/>
      <c r="O41" s="48"/>
      <c r="P41" s="47"/>
      <c r="Q41" s="147"/>
    </row>
    <row r="42" spans="1:17" ht="18.75" customHeight="1" x14ac:dyDescent="0.3">
      <c r="A42" s="108"/>
      <c r="B42" s="105"/>
      <c r="C42" s="102"/>
      <c r="D42" s="52"/>
      <c r="E42" s="99"/>
      <c r="F42" s="99"/>
      <c r="G42" s="99"/>
      <c r="H42" s="96"/>
      <c r="I42" s="96"/>
      <c r="J42" s="96"/>
      <c r="K42" s="84"/>
      <c r="L42" s="34"/>
      <c r="M42" s="30"/>
      <c r="N42" s="29"/>
      <c r="O42" s="48"/>
      <c r="P42" s="47"/>
      <c r="Q42" s="147"/>
    </row>
    <row r="43" spans="1:17" ht="18.75" customHeight="1" x14ac:dyDescent="0.3">
      <c r="A43" s="108"/>
      <c r="B43" s="105"/>
      <c r="C43" s="102"/>
      <c r="D43" s="52"/>
      <c r="E43" s="99"/>
      <c r="F43" s="99"/>
      <c r="G43" s="99"/>
      <c r="H43" s="96"/>
      <c r="I43" s="96"/>
      <c r="J43" s="96"/>
      <c r="K43" s="84"/>
      <c r="L43" s="34"/>
      <c r="M43" s="30"/>
      <c r="N43" s="29"/>
      <c r="O43" s="48"/>
      <c r="P43" s="47"/>
      <c r="Q43" s="147"/>
    </row>
    <row r="44" spans="1:17" ht="161.25" customHeight="1" x14ac:dyDescent="0.3">
      <c r="A44" s="108"/>
      <c r="B44" s="105"/>
      <c r="C44" s="102"/>
      <c r="D44" s="51"/>
      <c r="E44" s="98"/>
      <c r="F44" s="98"/>
      <c r="G44" s="98"/>
      <c r="H44" s="95"/>
      <c r="I44" s="95"/>
      <c r="J44" s="95"/>
      <c r="K44" s="84"/>
      <c r="L44" s="34"/>
      <c r="M44" s="30"/>
      <c r="N44" s="29"/>
      <c r="O44" s="46"/>
      <c r="P44" s="45"/>
      <c r="Q44" s="147"/>
    </row>
    <row r="45" spans="1:17" ht="44.25" customHeight="1" x14ac:dyDescent="0.3">
      <c r="A45" s="108"/>
      <c r="B45" s="105"/>
      <c r="C45" s="103" t="s">
        <v>119</v>
      </c>
      <c r="D45" s="106" t="s">
        <v>128</v>
      </c>
      <c r="E45" s="100">
        <v>20000017691</v>
      </c>
      <c r="F45" s="100">
        <v>20000017692</v>
      </c>
      <c r="G45" s="100">
        <v>0</v>
      </c>
      <c r="H45" s="97" t="s">
        <v>120</v>
      </c>
      <c r="I45" s="97" t="s">
        <v>129</v>
      </c>
      <c r="J45" s="97" t="s">
        <v>130</v>
      </c>
      <c r="K45" s="84"/>
      <c r="L45" s="34"/>
      <c r="M45" s="30"/>
      <c r="N45" s="29"/>
      <c r="O45" s="138" t="s">
        <v>92</v>
      </c>
      <c r="P45" s="127">
        <v>2</v>
      </c>
      <c r="Q45" s="147"/>
    </row>
    <row r="46" spans="1:17" ht="45" customHeight="1" x14ac:dyDescent="0.3">
      <c r="A46" s="108"/>
      <c r="B46" s="105"/>
      <c r="C46" s="102"/>
      <c r="D46" s="105"/>
      <c r="E46" s="99"/>
      <c r="F46" s="99"/>
      <c r="G46" s="99"/>
      <c r="H46" s="96"/>
      <c r="I46" s="96"/>
      <c r="J46" s="96"/>
      <c r="K46" s="84"/>
      <c r="L46" s="34"/>
      <c r="M46" s="30"/>
      <c r="N46" s="29"/>
      <c r="O46" s="140" t="s">
        <v>93</v>
      </c>
      <c r="P46" s="141">
        <v>2</v>
      </c>
      <c r="Q46" s="147"/>
    </row>
    <row r="47" spans="1:17" ht="41.25" customHeight="1" x14ac:dyDescent="0.3">
      <c r="A47" s="108"/>
      <c r="B47" s="105"/>
      <c r="C47" s="102"/>
      <c r="D47" s="105"/>
      <c r="E47" s="99"/>
      <c r="F47" s="99"/>
      <c r="G47" s="99"/>
      <c r="H47" s="96"/>
      <c r="I47" s="96"/>
      <c r="J47" s="96"/>
      <c r="K47" s="84"/>
      <c r="L47" s="34"/>
      <c r="M47" s="30"/>
      <c r="N47" s="29"/>
      <c r="O47" s="140" t="s">
        <v>131</v>
      </c>
      <c r="P47" s="173">
        <v>2</v>
      </c>
      <c r="Q47" s="147"/>
    </row>
    <row r="48" spans="1:17" x14ac:dyDescent="0.3">
      <c r="A48" s="108"/>
      <c r="B48" s="105"/>
      <c r="C48" s="102"/>
      <c r="D48" s="105"/>
      <c r="E48" s="99"/>
      <c r="F48" s="99"/>
      <c r="G48" s="99"/>
      <c r="H48" s="96"/>
      <c r="I48" s="96"/>
      <c r="J48" s="96"/>
      <c r="K48" s="84"/>
      <c r="L48" s="34"/>
      <c r="M48" s="30"/>
      <c r="N48" s="29"/>
      <c r="O48" s="140" t="s">
        <v>54</v>
      </c>
      <c r="P48" s="127">
        <v>0</v>
      </c>
      <c r="Q48" s="147"/>
    </row>
    <row r="49" spans="1:17" ht="18.75" customHeight="1" x14ac:dyDescent="0.3">
      <c r="A49" s="108"/>
      <c r="B49" s="105"/>
      <c r="C49" s="102"/>
      <c r="D49" s="105"/>
      <c r="E49" s="99"/>
      <c r="F49" s="99"/>
      <c r="G49" s="99"/>
      <c r="H49" s="96"/>
      <c r="I49" s="96"/>
      <c r="J49" s="96"/>
      <c r="K49" s="84"/>
      <c r="L49" s="34"/>
      <c r="M49" s="30"/>
      <c r="N49" s="29"/>
      <c r="O49" s="145"/>
      <c r="Q49" s="147"/>
    </row>
    <row r="50" spans="1:17" ht="18.75" customHeight="1" x14ac:dyDescent="0.3">
      <c r="A50" s="108"/>
      <c r="B50" s="105"/>
      <c r="C50" s="102"/>
      <c r="D50" s="105"/>
      <c r="E50" s="99"/>
      <c r="F50" s="99"/>
      <c r="G50" s="99"/>
      <c r="H50" s="96"/>
      <c r="I50" s="96"/>
      <c r="J50" s="96"/>
      <c r="K50" s="84"/>
      <c r="L50" s="34"/>
      <c r="M50" s="30"/>
      <c r="N50" s="29"/>
      <c r="O50" s="145"/>
      <c r="Q50" s="147"/>
    </row>
    <row r="51" spans="1:17" ht="18.75" customHeight="1" x14ac:dyDescent="0.3">
      <c r="A51" s="108"/>
      <c r="B51" s="105"/>
      <c r="C51" s="102"/>
      <c r="D51" s="105"/>
      <c r="E51" s="99"/>
      <c r="F51" s="99"/>
      <c r="G51" s="99"/>
      <c r="H51" s="96"/>
      <c r="I51" s="96"/>
      <c r="J51" s="96"/>
      <c r="K51" s="84"/>
      <c r="L51" s="34"/>
      <c r="M51" s="30"/>
      <c r="N51" s="29"/>
      <c r="O51" s="145"/>
      <c r="Q51" s="147"/>
    </row>
    <row r="52" spans="1:17" ht="87.75" customHeight="1" x14ac:dyDescent="0.3">
      <c r="A52" s="107"/>
      <c r="B52" s="104"/>
      <c r="C52" s="102"/>
      <c r="D52" s="104"/>
      <c r="E52" s="98"/>
      <c r="F52" s="98"/>
      <c r="G52" s="98"/>
      <c r="H52" s="95"/>
      <c r="I52" s="95"/>
      <c r="J52" s="95"/>
      <c r="K52" s="83"/>
      <c r="L52" s="33"/>
      <c r="M52" s="28"/>
      <c r="N52" s="27"/>
      <c r="O52" s="146"/>
      <c r="P52" s="174"/>
      <c r="Q52" s="147"/>
    </row>
    <row r="53" spans="1:17" ht="38.25" customHeight="1" x14ac:dyDescent="0.3">
      <c r="A53" s="109">
        <v>1.3</v>
      </c>
      <c r="B53" s="106" t="s">
        <v>132</v>
      </c>
      <c r="C53" s="103" t="s">
        <v>119</v>
      </c>
      <c r="D53" s="53" t="s">
        <v>133</v>
      </c>
      <c r="E53" s="100">
        <v>20000017693</v>
      </c>
      <c r="F53" s="100">
        <v>20000017694</v>
      </c>
      <c r="G53" s="100">
        <v>0</v>
      </c>
      <c r="H53" s="97" t="s">
        <v>134</v>
      </c>
      <c r="I53" s="97" t="s">
        <v>135</v>
      </c>
      <c r="J53" s="88" t="s">
        <v>136</v>
      </c>
      <c r="K53" s="94" t="str">
        <f>IF(L53=2,"Pass",IF(L53=1,"Acceptable","Fail"))</f>
        <v>Pass</v>
      </c>
      <c r="L53" s="35">
        <v>2</v>
      </c>
      <c r="M53" s="32" t="s">
        <v>48</v>
      </c>
      <c r="N53" s="31"/>
      <c r="O53" s="138" t="s">
        <v>137</v>
      </c>
      <c r="P53" s="127">
        <v>2</v>
      </c>
      <c r="Q53" s="147"/>
    </row>
    <row r="54" spans="1:17" ht="38.25" customHeight="1" x14ac:dyDescent="0.3">
      <c r="A54" s="108"/>
      <c r="B54" s="105"/>
      <c r="C54" s="102"/>
      <c r="D54" s="52"/>
      <c r="E54" s="99"/>
      <c r="F54" s="99"/>
      <c r="G54" s="99"/>
      <c r="H54" s="96"/>
      <c r="I54" s="96"/>
      <c r="J54" s="87"/>
      <c r="K54" s="93"/>
      <c r="L54" s="34"/>
      <c r="M54" s="30"/>
      <c r="N54" s="29"/>
      <c r="O54" s="140" t="s">
        <v>138</v>
      </c>
      <c r="P54" s="127">
        <v>2</v>
      </c>
      <c r="Q54" s="147"/>
    </row>
    <row r="55" spans="1:17" x14ac:dyDescent="0.3">
      <c r="A55" s="108"/>
      <c r="B55" s="105"/>
      <c r="C55" s="102"/>
      <c r="D55" s="52"/>
      <c r="E55" s="99"/>
      <c r="F55" s="99"/>
      <c r="G55" s="99"/>
      <c r="H55" s="96"/>
      <c r="I55" s="96"/>
      <c r="J55" s="87"/>
      <c r="K55" s="93"/>
      <c r="L55" s="34"/>
      <c r="M55" s="30"/>
      <c r="N55" s="29"/>
      <c r="O55" s="140" t="s">
        <v>54</v>
      </c>
      <c r="P55" s="127">
        <v>0</v>
      </c>
      <c r="Q55" s="147"/>
    </row>
    <row r="56" spans="1:17" ht="18.75" customHeight="1" x14ac:dyDescent="0.3">
      <c r="A56" s="108"/>
      <c r="B56" s="105"/>
      <c r="C56" s="102"/>
      <c r="D56" s="52"/>
      <c r="E56" s="99"/>
      <c r="F56" s="99"/>
      <c r="G56" s="99"/>
      <c r="H56" s="96"/>
      <c r="I56" s="96"/>
      <c r="J56" s="87"/>
      <c r="K56" s="93"/>
      <c r="L56" s="34"/>
      <c r="M56" s="30"/>
      <c r="N56" s="29"/>
      <c r="O56" s="147"/>
      <c r="Q56" s="147"/>
    </row>
    <row r="57" spans="1:17" ht="18.75" customHeight="1" x14ac:dyDescent="0.3">
      <c r="A57" s="108"/>
      <c r="B57" s="105"/>
      <c r="C57" s="102"/>
      <c r="D57" s="52"/>
      <c r="E57" s="99"/>
      <c r="F57" s="99"/>
      <c r="G57" s="99"/>
      <c r="H57" s="96"/>
      <c r="I57" s="96"/>
      <c r="J57" s="87"/>
      <c r="K57" s="93"/>
      <c r="L57" s="34"/>
      <c r="M57" s="30"/>
      <c r="N57" s="29"/>
      <c r="O57" s="147"/>
      <c r="Q57" s="147"/>
    </row>
    <row r="58" spans="1:17" ht="18.75" customHeight="1" x14ac:dyDescent="0.3">
      <c r="A58" s="108"/>
      <c r="B58" s="105"/>
      <c r="C58" s="102"/>
      <c r="D58" s="52"/>
      <c r="E58" s="99"/>
      <c r="F58" s="99"/>
      <c r="G58" s="99"/>
      <c r="H58" s="96"/>
      <c r="I58" s="96"/>
      <c r="J58" s="87"/>
      <c r="K58" s="93"/>
      <c r="L58" s="34"/>
      <c r="M58" s="30"/>
      <c r="N58" s="29"/>
      <c r="O58" s="147"/>
      <c r="Q58" s="147"/>
    </row>
    <row r="59" spans="1:17" ht="18.75" customHeight="1" x14ac:dyDescent="0.3">
      <c r="A59" s="108"/>
      <c r="B59" s="105"/>
      <c r="C59" s="102"/>
      <c r="D59" s="52"/>
      <c r="E59" s="99"/>
      <c r="F59" s="99"/>
      <c r="G59" s="99"/>
      <c r="H59" s="96"/>
      <c r="I59" s="96"/>
      <c r="J59" s="87"/>
      <c r="K59" s="93"/>
      <c r="L59" s="34"/>
      <c r="M59" s="30"/>
      <c r="N59" s="29"/>
      <c r="O59" s="147"/>
      <c r="Q59" s="147"/>
    </row>
    <row r="60" spans="1:17" ht="121.5" customHeight="1" x14ac:dyDescent="0.3">
      <c r="A60" s="107"/>
      <c r="B60" s="104"/>
      <c r="C60" s="101"/>
      <c r="D60" s="51"/>
      <c r="E60" s="98"/>
      <c r="F60" s="98"/>
      <c r="G60" s="98"/>
      <c r="H60" s="95"/>
      <c r="I60" s="95"/>
      <c r="J60" s="86"/>
      <c r="K60" s="92"/>
      <c r="L60" s="33"/>
      <c r="M60" s="28"/>
      <c r="N60" s="27"/>
      <c r="O60" s="148"/>
      <c r="P60" s="174"/>
      <c r="Q60" s="147"/>
    </row>
    <row r="61" spans="1:17" ht="41.25" customHeight="1" x14ac:dyDescent="0.3">
      <c r="A61" s="109">
        <v>1.4</v>
      </c>
      <c r="B61" s="106" t="s">
        <v>62</v>
      </c>
      <c r="C61" s="103" t="s">
        <v>119</v>
      </c>
      <c r="D61" s="53" t="s">
        <v>63</v>
      </c>
      <c r="E61" s="100">
        <v>20000017689</v>
      </c>
      <c r="F61" s="100">
        <v>20000017690</v>
      </c>
      <c r="G61" s="100">
        <v>0</v>
      </c>
      <c r="H61" s="97" t="s">
        <v>139</v>
      </c>
      <c r="I61" s="96" t="s">
        <v>140</v>
      </c>
      <c r="J61" s="97" t="s">
        <v>141</v>
      </c>
      <c r="K61" s="94" t="str">
        <f>IF(L61=2,"Pass",IF(L61=1,"Acceptable","Fail"))</f>
        <v>Pass</v>
      </c>
      <c r="L61" s="20">
        <v>2</v>
      </c>
      <c r="M61" s="32" t="s">
        <v>48</v>
      </c>
      <c r="N61" s="31"/>
      <c r="O61" s="138" t="s">
        <v>101</v>
      </c>
      <c r="P61" s="127">
        <v>2</v>
      </c>
      <c r="Q61" s="147"/>
    </row>
    <row r="62" spans="1:17" ht="46.5" customHeight="1" x14ac:dyDescent="0.3">
      <c r="A62" s="108"/>
      <c r="B62" s="105"/>
      <c r="C62" s="102"/>
      <c r="D62" s="52"/>
      <c r="E62" s="99"/>
      <c r="F62" s="99"/>
      <c r="G62" s="99"/>
      <c r="H62" s="96"/>
      <c r="I62" s="96"/>
      <c r="J62" s="96"/>
      <c r="K62" s="93"/>
      <c r="L62" s="19"/>
      <c r="M62" s="30"/>
      <c r="N62" s="29"/>
      <c r="O62" s="140" t="s">
        <v>102</v>
      </c>
      <c r="P62" s="127">
        <v>1</v>
      </c>
      <c r="Q62" s="147"/>
    </row>
    <row r="63" spans="1:17" ht="18.75" customHeight="1" x14ac:dyDescent="0.3">
      <c r="A63" s="108"/>
      <c r="B63" s="105"/>
      <c r="C63" s="102"/>
      <c r="D63" s="52"/>
      <c r="E63" s="99"/>
      <c r="F63" s="99"/>
      <c r="G63" s="99"/>
      <c r="H63" s="96"/>
      <c r="I63" s="96"/>
      <c r="J63" s="96"/>
      <c r="K63" s="93"/>
      <c r="L63" s="19"/>
      <c r="M63" s="30"/>
      <c r="N63" s="29"/>
      <c r="O63" s="140" t="s">
        <v>54</v>
      </c>
      <c r="P63" s="127">
        <v>0</v>
      </c>
      <c r="Q63" s="147"/>
    </row>
    <row r="64" spans="1:17" ht="18.75" customHeight="1" x14ac:dyDescent="0.3">
      <c r="A64" s="108"/>
      <c r="B64" s="105"/>
      <c r="C64" s="102"/>
      <c r="D64" s="52"/>
      <c r="E64" s="99"/>
      <c r="F64" s="99"/>
      <c r="G64" s="99"/>
      <c r="H64" s="96"/>
      <c r="I64" s="96"/>
      <c r="J64" s="96"/>
      <c r="K64" s="93"/>
      <c r="L64" s="19"/>
      <c r="M64" s="30"/>
      <c r="N64" s="29"/>
      <c r="O64" s="140"/>
      <c r="Q64" s="147"/>
    </row>
    <row r="65" spans="1:17" ht="18.75" customHeight="1" x14ac:dyDescent="0.3">
      <c r="A65" s="108"/>
      <c r="B65" s="105"/>
      <c r="C65" s="102"/>
      <c r="D65" s="52"/>
      <c r="E65" s="99"/>
      <c r="F65" s="99"/>
      <c r="G65" s="99"/>
      <c r="H65" s="96"/>
      <c r="I65" s="96"/>
      <c r="J65" s="96"/>
      <c r="K65" s="93"/>
      <c r="L65" s="19"/>
      <c r="M65" s="30"/>
      <c r="N65" s="29"/>
      <c r="O65" s="140"/>
      <c r="Q65" s="147"/>
    </row>
    <row r="66" spans="1:17" ht="18.75" customHeight="1" x14ac:dyDescent="0.3">
      <c r="A66" s="108"/>
      <c r="B66" s="105"/>
      <c r="C66" s="102"/>
      <c r="D66" s="52"/>
      <c r="E66" s="99"/>
      <c r="F66" s="99"/>
      <c r="G66" s="99"/>
      <c r="H66" s="96"/>
      <c r="I66" s="96"/>
      <c r="J66" s="96"/>
      <c r="K66" s="93"/>
      <c r="L66" s="19"/>
      <c r="M66" s="30"/>
      <c r="N66" s="29"/>
      <c r="O66" s="140"/>
      <c r="Q66" s="147"/>
    </row>
    <row r="67" spans="1:17" ht="18.75" customHeight="1" x14ac:dyDescent="0.3">
      <c r="A67" s="108"/>
      <c r="B67" s="105"/>
      <c r="C67" s="102"/>
      <c r="D67" s="52"/>
      <c r="E67" s="99"/>
      <c r="F67" s="99"/>
      <c r="G67" s="99"/>
      <c r="H67" s="96"/>
      <c r="I67" s="96"/>
      <c r="J67" s="96"/>
      <c r="K67" s="93"/>
      <c r="L67" s="19"/>
      <c r="M67" s="30"/>
      <c r="N67" s="29"/>
      <c r="O67" s="144"/>
      <c r="Q67" s="147"/>
    </row>
    <row r="68" spans="1:17" ht="89.25" customHeight="1" x14ac:dyDescent="0.3">
      <c r="A68" s="107"/>
      <c r="B68" s="104"/>
      <c r="C68" s="101"/>
      <c r="D68" s="51"/>
      <c r="E68" s="98"/>
      <c r="F68" s="98"/>
      <c r="G68" s="98"/>
      <c r="H68" s="95"/>
      <c r="I68" s="95"/>
      <c r="J68" s="95"/>
      <c r="K68" s="92"/>
      <c r="L68" s="18"/>
      <c r="M68" s="28"/>
      <c r="N68" s="27"/>
      <c r="O68" s="146"/>
      <c r="P68" s="174"/>
      <c r="Q68" s="147"/>
    </row>
    <row r="72" spans="1:17" x14ac:dyDescent="0.3">
      <c r="O72" s="149" t="s">
        <v>68</v>
      </c>
      <c r="P72" s="150">
        <f t="array" ref="P72">SUM(IF(K5:K68="Pass",1,0))</f>
        <v>4</v>
      </c>
    </row>
    <row r="73" spans="1:17" x14ac:dyDescent="0.3">
      <c r="O73" s="149" t="s">
        <v>7</v>
      </c>
      <c r="P73" s="150">
        <f t="array" ref="P73">SUM(IF(K5:K68="Acceptable",1,0))</f>
        <v>0</v>
      </c>
    </row>
    <row r="74" spans="1:17" x14ac:dyDescent="0.3">
      <c r="O74" s="149" t="s">
        <v>8</v>
      </c>
      <c r="P74" s="150">
        <f t="array" ref="P74">SUM(IF(K5:K68="Fail",1,0))</f>
        <v>0</v>
      </c>
    </row>
    <row r="75" spans="1:17" x14ac:dyDescent="0.3">
      <c r="O75" s="151" t="s">
        <v>69</v>
      </c>
      <c r="P75" s="150">
        <f>SUM(P72:P74)</f>
        <v>4</v>
      </c>
    </row>
  </sheetData>
  <mergeCells count="87">
    <mergeCell ref="K53:K60"/>
    <mergeCell ref="L53:L60"/>
    <mergeCell ref="M53:N60"/>
    <mergeCell ref="A61:A68"/>
    <mergeCell ref="B61:B68"/>
    <mergeCell ref="C61:C68"/>
    <mergeCell ref="D61:D68"/>
    <mergeCell ref="E61:E68"/>
    <mergeCell ref="F61:F68"/>
    <mergeCell ref="G61:G68"/>
    <mergeCell ref="H61:H68"/>
    <mergeCell ref="I61:I68"/>
    <mergeCell ref="J61:J68"/>
    <mergeCell ref="K61:K68"/>
    <mergeCell ref="L61:L68"/>
    <mergeCell ref="M61:N68"/>
    <mergeCell ref="F53:F60"/>
    <mergeCell ref="G53:G60"/>
    <mergeCell ref="H53:H60"/>
    <mergeCell ref="I53:I60"/>
    <mergeCell ref="J53:J60"/>
    <mergeCell ref="A53:A60"/>
    <mergeCell ref="B53:B60"/>
    <mergeCell ref="C53:C60"/>
    <mergeCell ref="D53:D60"/>
    <mergeCell ref="E53:E60"/>
    <mergeCell ref="K29:K52"/>
    <mergeCell ref="L29:L52"/>
    <mergeCell ref="M29:N52"/>
    <mergeCell ref="O29:P44"/>
    <mergeCell ref="C37:C44"/>
    <mergeCell ref="D37:D44"/>
    <mergeCell ref="E37:E44"/>
    <mergeCell ref="F37:F44"/>
    <mergeCell ref="G37:G44"/>
    <mergeCell ref="H37:H44"/>
    <mergeCell ref="I37:I44"/>
    <mergeCell ref="J37:J44"/>
    <mergeCell ref="C45:C52"/>
    <mergeCell ref="D45:D52"/>
    <mergeCell ref="E45:E52"/>
    <mergeCell ref="F45:F52"/>
    <mergeCell ref="J21:J28"/>
    <mergeCell ref="A29:A52"/>
    <mergeCell ref="B29:B52"/>
    <mergeCell ref="C29:C36"/>
    <mergeCell ref="D29:D36"/>
    <mergeCell ref="E29:E36"/>
    <mergeCell ref="F29:F36"/>
    <mergeCell ref="G29:G36"/>
    <mergeCell ref="H29:H36"/>
    <mergeCell ref="I29:I36"/>
    <mergeCell ref="J29:J36"/>
    <mergeCell ref="G45:G52"/>
    <mergeCell ref="H45:H52"/>
    <mergeCell ref="I45:I52"/>
    <mergeCell ref="J45:J52"/>
    <mergeCell ref="E21:E28"/>
    <mergeCell ref="F21:F28"/>
    <mergeCell ref="G21:G28"/>
    <mergeCell ref="H21:H28"/>
    <mergeCell ref="I21:I28"/>
    <mergeCell ref="O5:P20"/>
    <mergeCell ref="C13:C20"/>
    <mergeCell ref="D13:D20"/>
    <mergeCell ref="E13:E20"/>
    <mergeCell ref="F13:F20"/>
    <mergeCell ref="G13:G20"/>
    <mergeCell ref="H13:H20"/>
    <mergeCell ref="I13:I20"/>
    <mergeCell ref="J13:J20"/>
    <mergeCell ref="M4:N4"/>
    <mergeCell ref="A5:A28"/>
    <mergeCell ref="B5:B28"/>
    <mergeCell ref="C5:C12"/>
    <mergeCell ref="D5:D12"/>
    <mergeCell ref="E5:E12"/>
    <mergeCell ref="F5:F12"/>
    <mergeCell ref="G5:G12"/>
    <mergeCell ref="H5:H12"/>
    <mergeCell ref="I5:I12"/>
    <mergeCell ref="J5:J12"/>
    <mergeCell ref="K5:K28"/>
    <mergeCell ref="L5:L28"/>
    <mergeCell ref="M5:N12"/>
    <mergeCell ref="C21:C28"/>
    <mergeCell ref="D21:D28"/>
  </mergeCells>
  <dataValidations count="1">
    <dataValidation type="list" allowBlank="1" showInputMessage="1" showErrorMessage="1" sqref="O5 O21:O29 O45:O55 K61 O61:O68" xr:uid="{00000000-0002-0000-0300-000000000000}">
      <formula1>"Pass, Fail, Blocked, Invalid"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6"/>
  <sheetViews>
    <sheetView topLeftCell="A12" workbookViewId="0">
      <selection activeCell="H21" sqref="H21:H28"/>
    </sheetView>
  </sheetViews>
  <sheetFormatPr defaultColWidth="9.1796875" defaultRowHeight="14.4" x14ac:dyDescent="0.3"/>
  <cols>
    <col min="1" max="1" width="11.26953125" style="110" customWidth="1"/>
    <col min="2" max="2" width="10.7265625" style="110" customWidth="1"/>
    <col min="3" max="3" width="15.453125" style="110" customWidth="1"/>
    <col min="4" max="4" width="19.26953125" style="110" customWidth="1"/>
    <col min="5" max="7" width="14.453125" style="110" customWidth="1"/>
    <col min="8" max="10" width="27.7265625" style="110" customWidth="1"/>
    <col min="11" max="11" width="13.7265625" style="110" customWidth="1"/>
    <col min="12" max="12" width="12" style="110" customWidth="1"/>
    <col min="13" max="14" width="18.1796875" style="110" customWidth="1"/>
    <col min="15" max="15" width="37.81640625" style="110" customWidth="1"/>
    <col min="16" max="16" width="13.26953125" style="127" customWidth="1"/>
    <col min="17" max="17" width="31.81640625" style="110" customWidth="1"/>
    <col min="18" max="18" width="9.1796875" style="110" customWidth="1"/>
    <col min="19" max="16384" width="9.1796875" style="110"/>
  </cols>
  <sheetData>
    <row r="1" spans="1:17" ht="21" customHeight="1" x14ac:dyDescent="0.4">
      <c r="A1" s="175" t="s">
        <v>29</v>
      </c>
    </row>
    <row r="2" spans="1:17" ht="21" customHeight="1" x14ac:dyDescent="0.4">
      <c r="A2" s="175" t="s">
        <v>16</v>
      </c>
    </row>
    <row r="3" spans="1:17" ht="15.75" customHeight="1" x14ac:dyDescent="0.3">
      <c r="A3" s="120"/>
      <c r="B3" s="130"/>
      <c r="C3" s="130"/>
      <c r="D3" s="130"/>
      <c r="E3" s="130"/>
      <c r="F3" s="130"/>
      <c r="G3" s="130"/>
      <c r="H3" s="130"/>
      <c r="I3" s="130"/>
    </row>
    <row r="4" spans="1:17" s="127" customFormat="1" x14ac:dyDescent="0.25">
      <c r="A4" s="132" t="s">
        <v>31</v>
      </c>
      <c r="B4" s="133" t="s">
        <v>32</v>
      </c>
      <c r="C4" s="133" t="s">
        <v>33</v>
      </c>
      <c r="D4" s="133" t="s">
        <v>34</v>
      </c>
      <c r="E4" s="133" t="s">
        <v>35</v>
      </c>
      <c r="F4" s="133" t="s">
        <v>36</v>
      </c>
      <c r="G4" s="133" t="s">
        <v>37</v>
      </c>
      <c r="H4" s="134" t="s">
        <v>38</v>
      </c>
      <c r="I4" s="134" t="s">
        <v>39</v>
      </c>
      <c r="J4" s="135" t="s">
        <v>40</v>
      </c>
      <c r="K4" s="176" t="s">
        <v>41</v>
      </c>
      <c r="L4" s="137" t="s">
        <v>42</v>
      </c>
      <c r="M4" s="64" t="s">
        <v>70</v>
      </c>
      <c r="N4" s="63"/>
      <c r="O4" s="137" t="s">
        <v>43</v>
      </c>
      <c r="P4" s="137" t="s">
        <v>44</v>
      </c>
      <c r="Q4" s="181"/>
    </row>
    <row r="5" spans="1:17" x14ac:dyDescent="0.3">
      <c r="A5" s="109">
        <v>1.1000000000000001</v>
      </c>
      <c r="B5" s="106" t="s">
        <v>142</v>
      </c>
      <c r="C5" s="103" t="s">
        <v>75</v>
      </c>
      <c r="D5" s="106" t="s">
        <v>88</v>
      </c>
      <c r="E5" s="100">
        <v>20000017696</v>
      </c>
      <c r="F5" s="100" t="s">
        <v>48</v>
      </c>
      <c r="G5" s="100" t="s">
        <v>48</v>
      </c>
      <c r="H5" s="97" t="s">
        <v>143</v>
      </c>
      <c r="I5" s="97" t="s">
        <v>144</v>
      </c>
      <c r="J5" s="97" t="s">
        <v>145</v>
      </c>
      <c r="K5" s="85" t="str">
        <f>IF(L5=2,"Pass",IF(L5=1,"Acceptable","Fail"))</f>
        <v>Pass</v>
      </c>
      <c r="L5" s="20">
        <v>2</v>
      </c>
      <c r="M5" s="35"/>
      <c r="N5" s="17"/>
      <c r="O5" s="26"/>
      <c r="P5" s="25"/>
      <c r="Q5" s="182"/>
    </row>
    <row r="6" spans="1:17" ht="75.75" customHeight="1" x14ac:dyDescent="0.3">
      <c r="A6" s="108"/>
      <c r="B6" s="105"/>
      <c r="C6" s="102"/>
      <c r="D6" s="105"/>
      <c r="E6" s="99"/>
      <c r="F6" s="99"/>
      <c r="G6" s="99"/>
      <c r="H6" s="96"/>
      <c r="I6" s="96"/>
      <c r="J6" s="96"/>
      <c r="K6" s="84"/>
      <c r="L6" s="19"/>
      <c r="M6" s="34"/>
      <c r="N6" s="16"/>
      <c r="O6" s="24"/>
      <c r="P6" s="23"/>
      <c r="Q6" s="182"/>
    </row>
    <row r="7" spans="1:17" x14ac:dyDescent="0.3">
      <c r="A7" s="108"/>
      <c r="B7" s="105"/>
      <c r="C7" s="102"/>
      <c r="D7" s="105"/>
      <c r="E7" s="99"/>
      <c r="F7" s="99"/>
      <c r="G7" s="99"/>
      <c r="H7" s="96"/>
      <c r="I7" s="96"/>
      <c r="J7" s="96"/>
      <c r="K7" s="84"/>
      <c r="L7" s="19"/>
      <c r="M7" s="34"/>
      <c r="N7" s="16"/>
      <c r="O7" s="24"/>
      <c r="P7" s="23"/>
      <c r="Q7" s="182"/>
    </row>
    <row r="8" spans="1:17" ht="18.75" customHeight="1" x14ac:dyDescent="0.3">
      <c r="A8" s="108"/>
      <c r="B8" s="105"/>
      <c r="C8" s="102"/>
      <c r="D8" s="105"/>
      <c r="E8" s="99"/>
      <c r="F8" s="99"/>
      <c r="G8" s="99"/>
      <c r="H8" s="96"/>
      <c r="I8" s="96"/>
      <c r="J8" s="96"/>
      <c r="K8" s="84"/>
      <c r="L8" s="19"/>
      <c r="M8" s="34"/>
      <c r="N8" s="16"/>
      <c r="O8" s="24"/>
      <c r="P8" s="23"/>
      <c r="Q8" s="182"/>
    </row>
    <row r="9" spans="1:17" ht="18.75" customHeight="1" x14ac:dyDescent="0.3">
      <c r="A9" s="108"/>
      <c r="B9" s="105"/>
      <c r="C9" s="102"/>
      <c r="D9" s="105"/>
      <c r="E9" s="99"/>
      <c r="F9" s="99"/>
      <c r="G9" s="99"/>
      <c r="H9" s="96"/>
      <c r="I9" s="96"/>
      <c r="J9" s="96"/>
      <c r="K9" s="84"/>
      <c r="L9" s="19"/>
      <c r="M9" s="34"/>
      <c r="N9" s="16"/>
      <c r="O9" s="24"/>
      <c r="P9" s="23"/>
      <c r="Q9" s="182"/>
    </row>
    <row r="10" spans="1:17" ht="18.75" customHeight="1" x14ac:dyDescent="0.3">
      <c r="A10" s="108"/>
      <c r="B10" s="105"/>
      <c r="C10" s="102"/>
      <c r="D10" s="105"/>
      <c r="E10" s="99"/>
      <c r="F10" s="99"/>
      <c r="G10" s="99"/>
      <c r="H10" s="96"/>
      <c r="I10" s="96"/>
      <c r="J10" s="96"/>
      <c r="K10" s="84"/>
      <c r="L10" s="19"/>
      <c r="M10" s="34"/>
      <c r="N10" s="16"/>
      <c r="O10" s="24"/>
      <c r="P10" s="23"/>
      <c r="Q10" s="182"/>
    </row>
    <row r="11" spans="1:17" ht="18.75" customHeight="1" x14ac:dyDescent="0.3">
      <c r="A11" s="108"/>
      <c r="B11" s="105"/>
      <c r="C11" s="102"/>
      <c r="D11" s="105"/>
      <c r="E11" s="99"/>
      <c r="F11" s="99"/>
      <c r="G11" s="99"/>
      <c r="H11" s="96"/>
      <c r="I11" s="96"/>
      <c r="J11" s="96"/>
      <c r="K11" s="84"/>
      <c r="L11" s="19"/>
      <c r="M11" s="34"/>
      <c r="N11" s="16"/>
      <c r="O11" s="24"/>
      <c r="P11" s="23"/>
      <c r="Q11" s="182"/>
    </row>
    <row r="12" spans="1:17" ht="18.75" customHeight="1" x14ac:dyDescent="0.3">
      <c r="A12" s="108"/>
      <c r="B12" s="105"/>
      <c r="C12" s="101"/>
      <c r="D12" s="104"/>
      <c r="E12" s="98"/>
      <c r="F12" s="98"/>
      <c r="G12" s="98"/>
      <c r="H12" s="95"/>
      <c r="I12" s="95"/>
      <c r="J12" s="95"/>
      <c r="K12" s="84"/>
      <c r="L12" s="19"/>
      <c r="M12" s="33"/>
      <c r="N12" s="15"/>
      <c r="O12" s="24"/>
      <c r="P12" s="23"/>
      <c r="Q12" s="182"/>
    </row>
    <row r="13" spans="1:17" ht="63" customHeight="1" x14ac:dyDescent="0.3">
      <c r="A13" s="108"/>
      <c r="B13" s="105"/>
      <c r="C13" s="103" t="s">
        <v>46</v>
      </c>
      <c r="D13" s="106" t="s">
        <v>115</v>
      </c>
      <c r="E13" s="100" t="s">
        <v>48</v>
      </c>
      <c r="F13" s="100" t="s">
        <v>48</v>
      </c>
      <c r="G13" s="100" t="s">
        <v>48</v>
      </c>
      <c r="H13" s="97" t="s">
        <v>146</v>
      </c>
      <c r="I13" s="97" t="s">
        <v>147</v>
      </c>
      <c r="J13" s="97" t="s">
        <v>51</v>
      </c>
      <c r="K13" s="84"/>
      <c r="L13" s="19"/>
      <c r="M13" s="159" t="s">
        <v>148</v>
      </c>
      <c r="N13" s="160">
        <v>30397.119999999999</v>
      </c>
      <c r="O13" s="24"/>
      <c r="P13" s="23"/>
      <c r="Q13" s="182"/>
    </row>
    <row r="14" spans="1:17" x14ac:dyDescent="0.3">
      <c r="A14" s="108"/>
      <c r="B14" s="105"/>
      <c r="C14" s="102"/>
      <c r="D14" s="105"/>
      <c r="E14" s="99"/>
      <c r="F14" s="99"/>
      <c r="G14" s="99"/>
      <c r="H14" s="96"/>
      <c r="I14" s="96"/>
      <c r="J14" s="96"/>
      <c r="K14" s="84"/>
      <c r="L14" s="19"/>
      <c r="M14" s="161"/>
      <c r="N14" s="162"/>
      <c r="O14" s="24"/>
      <c r="P14" s="23"/>
      <c r="Q14" s="182"/>
    </row>
    <row r="15" spans="1:17" ht="18.75" customHeight="1" x14ac:dyDescent="0.3">
      <c r="A15" s="108"/>
      <c r="B15" s="105"/>
      <c r="C15" s="102"/>
      <c r="D15" s="105"/>
      <c r="E15" s="99"/>
      <c r="F15" s="99"/>
      <c r="G15" s="99"/>
      <c r="H15" s="96"/>
      <c r="I15" s="96"/>
      <c r="J15" s="96"/>
      <c r="K15" s="84"/>
      <c r="L15" s="19"/>
      <c r="M15" s="161"/>
      <c r="N15" s="162"/>
      <c r="O15" s="24"/>
      <c r="P15" s="23"/>
      <c r="Q15" s="182"/>
    </row>
    <row r="16" spans="1:17" ht="18.75" customHeight="1" x14ac:dyDescent="0.3">
      <c r="A16" s="108"/>
      <c r="B16" s="105"/>
      <c r="C16" s="102"/>
      <c r="D16" s="105"/>
      <c r="E16" s="99"/>
      <c r="F16" s="99"/>
      <c r="G16" s="99"/>
      <c r="H16" s="96"/>
      <c r="I16" s="96"/>
      <c r="J16" s="96"/>
      <c r="K16" s="84"/>
      <c r="L16" s="19"/>
      <c r="M16" s="161"/>
      <c r="N16" s="162"/>
      <c r="O16" s="24"/>
      <c r="P16" s="23"/>
      <c r="Q16" s="182"/>
    </row>
    <row r="17" spans="1:17" ht="18.75" customHeight="1" x14ac:dyDescent="0.3">
      <c r="A17" s="108"/>
      <c r="B17" s="105"/>
      <c r="C17" s="102"/>
      <c r="D17" s="105"/>
      <c r="E17" s="99"/>
      <c r="F17" s="99"/>
      <c r="G17" s="99"/>
      <c r="H17" s="96"/>
      <c r="I17" s="96"/>
      <c r="J17" s="96"/>
      <c r="K17" s="84"/>
      <c r="L17" s="19"/>
      <c r="M17" s="161"/>
      <c r="N17" s="162"/>
      <c r="O17" s="24"/>
      <c r="P17" s="23"/>
      <c r="Q17" s="182"/>
    </row>
    <row r="18" spans="1:17" ht="18.75" customHeight="1" x14ac:dyDescent="0.3">
      <c r="A18" s="108"/>
      <c r="B18" s="105"/>
      <c r="C18" s="102"/>
      <c r="D18" s="105"/>
      <c r="E18" s="99"/>
      <c r="F18" s="99"/>
      <c r="G18" s="99"/>
      <c r="H18" s="96"/>
      <c r="I18" s="96"/>
      <c r="J18" s="96"/>
      <c r="K18" s="84"/>
      <c r="L18" s="19"/>
      <c r="M18" s="161"/>
      <c r="N18" s="162"/>
      <c r="O18" s="24"/>
      <c r="P18" s="23"/>
      <c r="Q18" s="182"/>
    </row>
    <row r="19" spans="1:17" ht="18.75" customHeight="1" x14ac:dyDescent="0.3">
      <c r="A19" s="108"/>
      <c r="B19" s="105"/>
      <c r="C19" s="102"/>
      <c r="D19" s="105"/>
      <c r="E19" s="99"/>
      <c r="F19" s="99"/>
      <c r="G19" s="99"/>
      <c r="H19" s="96"/>
      <c r="I19" s="96"/>
      <c r="J19" s="96"/>
      <c r="K19" s="84"/>
      <c r="L19" s="19"/>
      <c r="M19" s="161"/>
      <c r="N19" s="162"/>
      <c r="O19" s="24"/>
      <c r="P19" s="23"/>
      <c r="Q19" s="182"/>
    </row>
    <row r="20" spans="1:17" ht="18.75" customHeight="1" x14ac:dyDescent="0.3">
      <c r="A20" s="108"/>
      <c r="B20" s="105"/>
      <c r="C20" s="101"/>
      <c r="D20" s="104"/>
      <c r="E20" s="98"/>
      <c r="F20" s="98"/>
      <c r="G20" s="98"/>
      <c r="H20" s="95"/>
      <c r="I20" s="95"/>
      <c r="J20" s="95"/>
      <c r="K20" s="84"/>
      <c r="L20" s="19"/>
      <c r="M20" s="163"/>
      <c r="N20" s="164"/>
      <c r="O20" s="22"/>
      <c r="P20" s="21"/>
      <c r="Q20" s="182"/>
    </row>
    <row r="21" spans="1:17" ht="64.5" customHeight="1" x14ac:dyDescent="0.3">
      <c r="A21" s="108"/>
      <c r="B21" s="105"/>
      <c r="C21" s="103" t="s">
        <v>149</v>
      </c>
      <c r="D21" s="106" t="s">
        <v>150</v>
      </c>
      <c r="E21" s="100">
        <v>20000017696</v>
      </c>
      <c r="F21" s="100" t="s">
        <v>48</v>
      </c>
      <c r="G21" s="100" t="s">
        <v>48</v>
      </c>
      <c r="H21" s="97" t="s">
        <v>151</v>
      </c>
      <c r="I21" s="97" t="s">
        <v>152</v>
      </c>
      <c r="J21" s="97" t="s">
        <v>153</v>
      </c>
      <c r="K21" s="84"/>
      <c r="L21" s="19"/>
      <c r="M21" s="165" t="s">
        <v>154</v>
      </c>
      <c r="N21" s="160">
        <v>30397.119999999999</v>
      </c>
      <c r="O21" s="138" t="s">
        <v>155</v>
      </c>
      <c r="P21" s="139">
        <v>2</v>
      </c>
      <c r="Q21" s="182"/>
    </row>
    <row r="22" spans="1:17" ht="64.5" customHeight="1" x14ac:dyDescent="0.3">
      <c r="A22" s="108"/>
      <c r="B22" s="105"/>
      <c r="C22" s="102"/>
      <c r="D22" s="105"/>
      <c r="E22" s="99"/>
      <c r="F22" s="99"/>
      <c r="G22" s="99"/>
      <c r="H22" s="96"/>
      <c r="I22" s="96"/>
      <c r="J22" s="96"/>
      <c r="K22" s="84"/>
      <c r="L22" s="19"/>
      <c r="M22" s="165" t="s">
        <v>156</v>
      </c>
      <c r="N22" s="167">
        <v>30397.24</v>
      </c>
      <c r="O22" s="140" t="s">
        <v>157</v>
      </c>
      <c r="P22" s="141">
        <v>1</v>
      </c>
      <c r="Q22" s="182"/>
    </row>
    <row r="23" spans="1:17" x14ac:dyDescent="0.3">
      <c r="A23" s="108"/>
      <c r="B23" s="105"/>
      <c r="C23" s="102"/>
      <c r="D23" s="105"/>
      <c r="E23" s="99"/>
      <c r="F23" s="99"/>
      <c r="G23" s="99"/>
      <c r="H23" s="96"/>
      <c r="I23" s="96"/>
      <c r="J23" s="96"/>
      <c r="K23" s="84"/>
      <c r="L23" s="19"/>
      <c r="M23" s="177"/>
      <c r="N23" s="178"/>
      <c r="O23" s="140" t="s">
        <v>54</v>
      </c>
      <c r="P23" s="141">
        <v>0</v>
      </c>
      <c r="Q23" s="182"/>
    </row>
    <row r="24" spans="1:17" ht="18.75" customHeight="1" x14ac:dyDescent="0.3">
      <c r="A24" s="108"/>
      <c r="B24" s="105"/>
      <c r="C24" s="102"/>
      <c r="D24" s="105"/>
      <c r="E24" s="99"/>
      <c r="F24" s="99"/>
      <c r="G24" s="99"/>
      <c r="H24" s="96"/>
      <c r="I24" s="96"/>
      <c r="J24" s="96"/>
      <c r="K24" s="84"/>
      <c r="L24" s="19"/>
      <c r="M24" s="177"/>
      <c r="N24" s="178"/>
      <c r="O24" s="145"/>
      <c r="P24" s="141"/>
      <c r="Q24" s="182"/>
    </row>
    <row r="25" spans="1:17" ht="18.75" customHeight="1" x14ac:dyDescent="0.3">
      <c r="A25" s="108"/>
      <c r="B25" s="105"/>
      <c r="C25" s="102"/>
      <c r="D25" s="105"/>
      <c r="E25" s="99"/>
      <c r="F25" s="99"/>
      <c r="G25" s="99"/>
      <c r="H25" s="96"/>
      <c r="I25" s="96"/>
      <c r="J25" s="96"/>
      <c r="K25" s="84"/>
      <c r="L25" s="19"/>
      <c r="M25" s="177"/>
      <c r="N25" s="178"/>
      <c r="O25" s="145"/>
      <c r="P25" s="141"/>
      <c r="Q25" s="182"/>
    </row>
    <row r="26" spans="1:17" ht="18.75" customHeight="1" x14ac:dyDescent="0.3">
      <c r="A26" s="108"/>
      <c r="B26" s="105"/>
      <c r="C26" s="102"/>
      <c r="D26" s="105"/>
      <c r="E26" s="99"/>
      <c r="F26" s="99"/>
      <c r="G26" s="99"/>
      <c r="H26" s="96"/>
      <c r="I26" s="96"/>
      <c r="J26" s="96"/>
      <c r="K26" s="84"/>
      <c r="L26" s="19"/>
      <c r="M26" s="177"/>
      <c r="N26" s="178"/>
      <c r="O26" s="145"/>
      <c r="P26" s="141"/>
      <c r="Q26" s="182"/>
    </row>
    <row r="27" spans="1:17" ht="18.75" customHeight="1" x14ac:dyDescent="0.3">
      <c r="A27" s="108"/>
      <c r="B27" s="105"/>
      <c r="C27" s="102"/>
      <c r="D27" s="105"/>
      <c r="E27" s="99"/>
      <c r="F27" s="99"/>
      <c r="G27" s="99"/>
      <c r="H27" s="96"/>
      <c r="I27" s="96"/>
      <c r="J27" s="96"/>
      <c r="K27" s="84"/>
      <c r="L27" s="19"/>
      <c r="M27" s="177"/>
      <c r="N27" s="178"/>
      <c r="O27" s="145"/>
      <c r="P27" s="141"/>
      <c r="Q27" s="182"/>
    </row>
    <row r="28" spans="1:17" ht="18.75" customHeight="1" x14ac:dyDescent="0.3">
      <c r="A28" s="107"/>
      <c r="B28" s="104"/>
      <c r="C28" s="101"/>
      <c r="D28" s="104"/>
      <c r="E28" s="98"/>
      <c r="F28" s="98"/>
      <c r="G28" s="98"/>
      <c r="H28" s="95"/>
      <c r="I28" s="95"/>
      <c r="J28" s="95"/>
      <c r="K28" s="83"/>
      <c r="L28" s="18"/>
      <c r="M28" s="179"/>
      <c r="N28" s="180"/>
      <c r="O28" s="146"/>
      <c r="P28" s="143"/>
      <c r="Q28" s="182"/>
    </row>
    <row r="29" spans="1:17" ht="18.75" customHeight="1" x14ac:dyDescent="0.3">
      <c r="A29" s="109">
        <v>1.2</v>
      </c>
      <c r="B29" s="106" t="s">
        <v>158</v>
      </c>
      <c r="C29" s="103" t="s">
        <v>75</v>
      </c>
      <c r="D29" s="106" t="s">
        <v>88</v>
      </c>
      <c r="E29" s="100">
        <v>20000017696</v>
      </c>
      <c r="F29" s="100" t="s">
        <v>48</v>
      </c>
      <c r="G29" s="100" t="s">
        <v>48</v>
      </c>
      <c r="H29" s="97" t="s">
        <v>143</v>
      </c>
      <c r="I29" s="97" t="s">
        <v>144</v>
      </c>
      <c r="J29" s="97" t="s">
        <v>145</v>
      </c>
      <c r="K29" s="85" t="str">
        <f>IF(L29=2,"Pass",IF(L29=1,"Acceptable","Fail"))</f>
        <v>Pass</v>
      </c>
      <c r="L29" s="20">
        <v>2</v>
      </c>
      <c r="M29" s="35"/>
      <c r="N29" s="17"/>
      <c r="O29" s="14"/>
      <c r="P29" s="49"/>
      <c r="Q29" s="182"/>
    </row>
    <row r="30" spans="1:17" ht="18.75" customHeight="1" x14ac:dyDescent="0.3">
      <c r="A30" s="108"/>
      <c r="B30" s="105"/>
      <c r="C30" s="102"/>
      <c r="D30" s="105"/>
      <c r="E30" s="99"/>
      <c r="F30" s="99"/>
      <c r="G30" s="99"/>
      <c r="H30" s="96"/>
      <c r="I30" s="96"/>
      <c r="J30" s="96"/>
      <c r="K30" s="84"/>
      <c r="L30" s="19"/>
      <c r="M30" s="34"/>
      <c r="N30" s="16"/>
      <c r="O30" s="13"/>
      <c r="P30" s="47"/>
      <c r="Q30" s="182"/>
    </row>
    <row r="31" spans="1:17" ht="18.75" customHeight="1" x14ac:dyDescent="0.3">
      <c r="A31" s="108"/>
      <c r="B31" s="105"/>
      <c r="C31" s="102"/>
      <c r="D31" s="105"/>
      <c r="E31" s="99"/>
      <c r="F31" s="99"/>
      <c r="G31" s="99"/>
      <c r="H31" s="96"/>
      <c r="I31" s="96"/>
      <c r="J31" s="96"/>
      <c r="K31" s="84"/>
      <c r="L31" s="19"/>
      <c r="M31" s="34"/>
      <c r="N31" s="16"/>
      <c r="O31" s="13"/>
      <c r="P31" s="47"/>
      <c r="Q31" s="182"/>
    </row>
    <row r="32" spans="1:17" ht="18.75" customHeight="1" x14ac:dyDescent="0.3">
      <c r="A32" s="108"/>
      <c r="B32" s="105"/>
      <c r="C32" s="102"/>
      <c r="D32" s="105"/>
      <c r="E32" s="99"/>
      <c r="F32" s="99"/>
      <c r="G32" s="99"/>
      <c r="H32" s="96"/>
      <c r="I32" s="96"/>
      <c r="J32" s="96"/>
      <c r="K32" s="84"/>
      <c r="L32" s="19"/>
      <c r="M32" s="34"/>
      <c r="N32" s="16"/>
      <c r="O32" s="13"/>
      <c r="P32" s="47"/>
      <c r="Q32" s="182"/>
    </row>
    <row r="33" spans="1:17" ht="18.75" customHeight="1" x14ac:dyDescent="0.3">
      <c r="A33" s="108"/>
      <c r="B33" s="105"/>
      <c r="C33" s="102"/>
      <c r="D33" s="105"/>
      <c r="E33" s="99"/>
      <c r="F33" s="99"/>
      <c r="G33" s="99"/>
      <c r="H33" s="96"/>
      <c r="I33" s="96"/>
      <c r="J33" s="96"/>
      <c r="K33" s="84"/>
      <c r="L33" s="19"/>
      <c r="M33" s="34"/>
      <c r="N33" s="16"/>
      <c r="O33" s="13"/>
      <c r="P33" s="47"/>
      <c r="Q33" s="182"/>
    </row>
    <row r="34" spans="1:17" ht="18.75" customHeight="1" x14ac:dyDescent="0.3">
      <c r="A34" s="108"/>
      <c r="B34" s="105"/>
      <c r="C34" s="102"/>
      <c r="D34" s="105"/>
      <c r="E34" s="99"/>
      <c r="F34" s="99"/>
      <c r="G34" s="99"/>
      <c r="H34" s="96"/>
      <c r="I34" s="96"/>
      <c r="J34" s="96"/>
      <c r="K34" s="84"/>
      <c r="L34" s="19"/>
      <c r="M34" s="34"/>
      <c r="N34" s="16"/>
      <c r="O34" s="13"/>
      <c r="P34" s="47"/>
      <c r="Q34" s="182"/>
    </row>
    <row r="35" spans="1:17" ht="18.75" customHeight="1" x14ac:dyDescent="0.3">
      <c r="A35" s="108"/>
      <c r="B35" s="105"/>
      <c r="C35" s="102"/>
      <c r="D35" s="105"/>
      <c r="E35" s="99"/>
      <c r="F35" s="99"/>
      <c r="G35" s="99"/>
      <c r="H35" s="96"/>
      <c r="I35" s="96"/>
      <c r="J35" s="96"/>
      <c r="K35" s="84"/>
      <c r="L35" s="19"/>
      <c r="M35" s="34"/>
      <c r="N35" s="16"/>
      <c r="O35" s="13"/>
      <c r="P35" s="47"/>
      <c r="Q35" s="182"/>
    </row>
    <row r="36" spans="1:17" x14ac:dyDescent="0.3">
      <c r="A36" s="108"/>
      <c r="B36" s="105"/>
      <c r="C36" s="101"/>
      <c r="D36" s="104"/>
      <c r="E36" s="98"/>
      <c r="F36" s="98"/>
      <c r="G36" s="98"/>
      <c r="H36" s="95"/>
      <c r="I36" s="95"/>
      <c r="J36" s="95"/>
      <c r="K36" s="84"/>
      <c r="L36" s="19"/>
      <c r="M36" s="34"/>
      <c r="N36" s="16"/>
      <c r="O36" s="13"/>
      <c r="P36" s="47"/>
      <c r="Q36" s="182"/>
    </row>
    <row r="37" spans="1:17" ht="18.75" customHeight="1" x14ac:dyDescent="0.3">
      <c r="A37" s="108"/>
      <c r="B37" s="105"/>
      <c r="C37" s="103" t="s">
        <v>149</v>
      </c>
      <c r="D37" s="106" t="s">
        <v>159</v>
      </c>
      <c r="E37" s="100">
        <v>20000017696</v>
      </c>
      <c r="F37" s="100" t="s">
        <v>48</v>
      </c>
      <c r="G37" s="100" t="s">
        <v>48</v>
      </c>
      <c r="H37" s="97" t="s">
        <v>151</v>
      </c>
      <c r="I37" s="97" t="s">
        <v>152</v>
      </c>
      <c r="J37" s="97" t="s">
        <v>153</v>
      </c>
      <c r="K37" s="84"/>
      <c r="L37" s="19"/>
      <c r="M37" s="34"/>
      <c r="N37" s="16"/>
      <c r="O37" s="13"/>
      <c r="P37" s="47"/>
      <c r="Q37" s="182"/>
    </row>
    <row r="38" spans="1:17" ht="18.75" customHeight="1" x14ac:dyDescent="0.3">
      <c r="A38" s="108"/>
      <c r="B38" s="105"/>
      <c r="C38" s="102"/>
      <c r="D38" s="105"/>
      <c r="E38" s="99"/>
      <c r="F38" s="99"/>
      <c r="G38" s="99"/>
      <c r="H38" s="96"/>
      <c r="I38" s="96"/>
      <c r="J38" s="96"/>
      <c r="K38" s="84"/>
      <c r="L38" s="19"/>
      <c r="M38" s="34"/>
      <c r="N38" s="16"/>
      <c r="O38" s="13"/>
      <c r="P38" s="47"/>
      <c r="Q38" s="182"/>
    </row>
    <row r="39" spans="1:17" ht="18.75" customHeight="1" x14ac:dyDescent="0.3">
      <c r="A39" s="108"/>
      <c r="B39" s="105"/>
      <c r="C39" s="102"/>
      <c r="D39" s="105"/>
      <c r="E39" s="99"/>
      <c r="F39" s="99"/>
      <c r="G39" s="99"/>
      <c r="H39" s="96"/>
      <c r="I39" s="96"/>
      <c r="J39" s="96"/>
      <c r="K39" s="84"/>
      <c r="L39" s="19"/>
      <c r="M39" s="34"/>
      <c r="N39" s="16"/>
      <c r="O39" s="13"/>
      <c r="P39" s="47"/>
      <c r="Q39" s="182"/>
    </row>
    <row r="40" spans="1:17" ht="18.75" customHeight="1" x14ac:dyDescent="0.3">
      <c r="A40" s="108"/>
      <c r="B40" s="105"/>
      <c r="C40" s="102"/>
      <c r="D40" s="105"/>
      <c r="E40" s="99"/>
      <c r="F40" s="99"/>
      <c r="G40" s="99"/>
      <c r="H40" s="96"/>
      <c r="I40" s="96"/>
      <c r="J40" s="96"/>
      <c r="K40" s="84"/>
      <c r="L40" s="19"/>
      <c r="M40" s="34"/>
      <c r="N40" s="16"/>
      <c r="O40" s="13"/>
      <c r="P40" s="47"/>
      <c r="Q40" s="182"/>
    </row>
    <row r="41" spans="1:17" ht="18.75" customHeight="1" x14ac:dyDescent="0.3">
      <c r="A41" s="108"/>
      <c r="B41" s="105"/>
      <c r="C41" s="102"/>
      <c r="D41" s="105"/>
      <c r="E41" s="99"/>
      <c r="F41" s="99"/>
      <c r="G41" s="99"/>
      <c r="H41" s="96"/>
      <c r="I41" s="96"/>
      <c r="J41" s="96"/>
      <c r="K41" s="84"/>
      <c r="L41" s="19"/>
      <c r="M41" s="34"/>
      <c r="N41" s="16"/>
      <c r="O41" s="13"/>
      <c r="P41" s="47"/>
      <c r="Q41" s="182"/>
    </row>
    <row r="42" spans="1:17" ht="18.75" customHeight="1" x14ac:dyDescent="0.3">
      <c r="A42" s="108"/>
      <c r="B42" s="105"/>
      <c r="C42" s="102"/>
      <c r="D42" s="105"/>
      <c r="E42" s="99"/>
      <c r="F42" s="99"/>
      <c r="G42" s="99"/>
      <c r="H42" s="96"/>
      <c r="I42" s="96"/>
      <c r="J42" s="96"/>
      <c r="K42" s="84"/>
      <c r="L42" s="19"/>
      <c r="M42" s="34"/>
      <c r="N42" s="16"/>
      <c r="O42" s="13"/>
      <c r="P42" s="47"/>
      <c r="Q42" s="182"/>
    </row>
    <row r="43" spans="1:17" ht="18.75" customHeight="1" x14ac:dyDescent="0.3">
      <c r="A43" s="108"/>
      <c r="B43" s="105"/>
      <c r="C43" s="102"/>
      <c r="D43" s="105"/>
      <c r="E43" s="99"/>
      <c r="F43" s="99"/>
      <c r="G43" s="99"/>
      <c r="H43" s="96"/>
      <c r="I43" s="96"/>
      <c r="J43" s="96"/>
      <c r="K43" s="84"/>
      <c r="L43" s="19"/>
      <c r="M43" s="34"/>
      <c r="N43" s="16"/>
      <c r="O43" s="13"/>
      <c r="P43" s="47"/>
      <c r="Q43" s="182"/>
    </row>
    <row r="44" spans="1:17" x14ac:dyDescent="0.3">
      <c r="A44" s="108"/>
      <c r="B44" s="105"/>
      <c r="C44" s="101"/>
      <c r="D44" s="104"/>
      <c r="E44" s="98"/>
      <c r="F44" s="98"/>
      <c r="G44" s="98"/>
      <c r="H44" s="95"/>
      <c r="I44" s="95"/>
      <c r="J44" s="95"/>
      <c r="K44" s="84"/>
      <c r="L44" s="19"/>
      <c r="M44" s="34"/>
      <c r="N44" s="16"/>
      <c r="O44" s="12"/>
      <c r="P44" s="45"/>
      <c r="Q44" s="182"/>
    </row>
    <row r="45" spans="1:17" ht="42" customHeight="1" x14ac:dyDescent="0.3">
      <c r="A45" s="108"/>
      <c r="B45" s="105"/>
      <c r="C45" s="103" t="s">
        <v>149</v>
      </c>
      <c r="D45" s="106" t="s">
        <v>160</v>
      </c>
      <c r="E45" s="100">
        <v>20000017696</v>
      </c>
      <c r="F45" s="100" t="s">
        <v>48</v>
      </c>
      <c r="G45" s="100" t="s">
        <v>48</v>
      </c>
      <c r="H45" s="97" t="s">
        <v>151</v>
      </c>
      <c r="I45" s="97" t="s">
        <v>161</v>
      </c>
      <c r="J45" s="97" t="s">
        <v>162</v>
      </c>
      <c r="K45" s="84"/>
      <c r="L45" s="19"/>
      <c r="M45" s="34"/>
      <c r="N45" s="16"/>
      <c r="O45" s="184" t="s">
        <v>92</v>
      </c>
      <c r="P45" s="141">
        <v>2</v>
      </c>
      <c r="Q45" s="182"/>
    </row>
    <row r="46" spans="1:17" ht="38.25" customHeight="1" x14ac:dyDescent="0.3">
      <c r="A46" s="108"/>
      <c r="B46" s="105"/>
      <c r="C46" s="102"/>
      <c r="D46" s="105"/>
      <c r="E46" s="99"/>
      <c r="F46" s="99"/>
      <c r="G46" s="99"/>
      <c r="H46" s="96"/>
      <c r="I46" s="96"/>
      <c r="J46" s="96"/>
      <c r="K46" s="84"/>
      <c r="L46" s="19"/>
      <c r="M46" s="34"/>
      <c r="N46" s="16"/>
      <c r="O46" s="184" t="s">
        <v>93</v>
      </c>
      <c r="P46" s="141">
        <v>2</v>
      </c>
      <c r="Q46" s="182"/>
    </row>
    <row r="47" spans="1:17" ht="38.25" customHeight="1" x14ac:dyDescent="0.3">
      <c r="A47" s="108"/>
      <c r="B47" s="105"/>
      <c r="C47" s="102"/>
      <c r="D47" s="105"/>
      <c r="E47" s="99"/>
      <c r="F47" s="99"/>
      <c r="G47" s="99"/>
      <c r="H47" s="96"/>
      <c r="I47" s="96"/>
      <c r="J47" s="96"/>
      <c r="K47" s="84"/>
      <c r="L47" s="19"/>
      <c r="M47" s="34"/>
      <c r="N47" s="16"/>
      <c r="O47" s="184" t="s">
        <v>131</v>
      </c>
      <c r="P47" s="141">
        <v>2</v>
      </c>
      <c r="Q47" s="182"/>
    </row>
    <row r="48" spans="1:17" x14ac:dyDescent="0.3">
      <c r="A48" s="108"/>
      <c r="B48" s="105"/>
      <c r="C48" s="102"/>
      <c r="D48" s="105"/>
      <c r="E48" s="99"/>
      <c r="F48" s="99"/>
      <c r="G48" s="99"/>
      <c r="H48" s="96"/>
      <c r="I48" s="96"/>
      <c r="J48" s="96"/>
      <c r="K48" s="84"/>
      <c r="L48" s="19"/>
      <c r="M48" s="34"/>
      <c r="N48" s="16"/>
      <c r="O48" s="184" t="s">
        <v>54</v>
      </c>
      <c r="P48" s="141">
        <v>0</v>
      </c>
      <c r="Q48" s="182"/>
    </row>
    <row r="49" spans="1:17" ht="18.75" customHeight="1" x14ac:dyDescent="0.3">
      <c r="A49" s="108"/>
      <c r="B49" s="105"/>
      <c r="C49" s="102"/>
      <c r="D49" s="105"/>
      <c r="E49" s="99"/>
      <c r="F49" s="99"/>
      <c r="G49" s="99"/>
      <c r="H49" s="96"/>
      <c r="I49" s="96"/>
      <c r="J49" s="96"/>
      <c r="K49" s="84"/>
      <c r="L49" s="19"/>
      <c r="M49" s="34"/>
      <c r="N49" s="16"/>
      <c r="P49" s="141"/>
      <c r="Q49" s="182"/>
    </row>
    <row r="50" spans="1:17" ht="18.75" customHeight="1" x14ac:dyDescent="0.3">
      <c r="A50" s="108"/>
      <c r="B50" s="105"/>
      <c r="C50" s="102"/>
      <c r="D50" s="105"/>
      <c r="E50" s="99"/>
      <c r="F50" s="99"/>
      <c r="G50" s="99"/>
      <c r="H50" s="96"/>
      <c r="I50" s="96"/>
      <c r="J50" s="96"/>
      <c r="K50" s="84"/>
      <c r="L50" s="19"/>
      <c r="M50" s="34"/>
      <c r="N50" s="16"/>
      <c r="O50" s="185"/>
      <c r="P50" s="141"/>
      <c r="Q50" s="182"/>
    </row>
    <row r="51" spans="1:17" ht="14.25" customHeight="1" x14ac:dyDescent="0.3">
      <c r="A51" s="108"/>
      <c r="B51" s="105"/>
      <c r="C51" s="102"/>
      <c r="D51" s="105"/>
      <c r="E51" s="99"/>
      <c r="F51" s="99"/>
      <c r="G51" s="99"/>
      <c r="H51" s="96"/>
      <c r="I51" s="96"/>
      <c r="J51" s="96"/>
      <c r="K51" s="84"/>
      <c r="L51" s="19"/>
      <c r="M51" s="34"/>
      <c r="N51" s="16"/>
      <c r="O51" s="185"/>
      <c r="P51" s="141"/>
      <c r="Q51" s="182"/>
    </row>
    <row r="52" spans="1:17" ht="35.25" customHeight="1" x14ac:dyDescent="0.3">
      <c r="A52" s="107"/>
      <c r="B52" s="104"/>
      <c r="C52" s="101"/>
      <c r="D52" s="104"/>
      <c r="E52" s="98"/>
      <c r="F52" s="98"/>
      <c r="G52" s="98"/>
      <c r="H52" s="95"/>
      <c r="I52" s="95"/>
      <c r="J52" s="95"/>
      <c r="K52" s="83"/>
      <c r="L52" s="18"/>
      <c r="M52" s="33"/>
      <c r="N52" s="15"/>
      <c r="O52" s="185"/>
      <c r="P52" s="143"/>
      <c r="Q52" s="182"/>
    </row>
    <row r="53" spans="1:17" ht="44.25" customHeight="1" x14ac:dyDescent="0.3">
      <c r="A53" s="109">
        <v>1.5</v>
      </c>
      <c r="B53" s="106" t="s">
        <v>163</v>
      </c>
      <c r="C53" s="103" t="s">
        <v>149</v>
      </c>
      <c r="D53" s="106" t="s">
        <v>164</v>
      </c>
      <c r="E53" s="100">
        <v>20000017697</v>
      </c>
      <c r="F53" s="100" t="s">
        <v>48</v>
      </c>
      <c r="G53" s="100" t="s">
        <v>48</v>
      </c>
      <c r="H53" s="97" t="s">
        <v>165</v>
      </c>
      <c r="I53" s="97" t="s">
        <v>166</v>
      </c>
      <c r="J53" s="88" t="s">
        <v>136</v>
      </c>
      <c r="K53" s="20" t="str">
        <f>IF(L53=2,"Pass",IF(L53=1,"Acceptable","Fail"))</f>
        <v>Pass</v>
      </c>
      <c r="L53" s="20">
        <v>2</v>
      </c>
      <c r="M53" s="35"/>
      <c r="N53" s="17"/>
      <c r="O53" s="186" t="s">
        <v>137</v>
      </c>
      <c r="P53" s="139">
        <v>2</v>
      </c>
      <c r="Q53" s="182"/>
    </row>
    <row r="54" spans="1:17" ht="38.25" customHeight="1" x14ac:dyDescent="0.3">
      <c r="A54" s="108"/>
      <c r="B54" s="105"/>
      <c r="C54" s="102"/>
      <c r="D54" s="105"/>
      <c r="E54" s="99"/>
      <c r="F54" s="99"/>
      <c r="G54" s="99"/>
      <c r="H54" s="96"/>
      <c r="I54" s="96"/>
      <c r="J54" s="87"/>
      <c r="K54" s="19"/>
      <c r="L54" s="19"/>
      <c r="M54" s="34"/>
      <c r="N54" s="16"/>
      <c r="O54" s="184" t="s">
        <v>138</v>
      </c>
      <c r="P54" s="141">
        <v>2</v>
      </c>
      <c r="Q54" s="182"/>
    </row>
    <row r="55" spans="1:17" x14ac:dyDescent="0.3">
      <c r="A55" s="108"/>
      <c r="B55" s="105"/>
      <c r="C55" s="102"/>
      <c r="D55" s="105"/>
      <c r="E55" s="99"/>
      <c r="F55" s="99"/>
      <c r="G55" s="99"/>
      <c r="H55" s="96"/>
      <c r="I55" s="96"/>
      <c r="J55" s="87"/>
      <c r="K55" s="19"/>
      <c r="L55" s="19"/>
      <c r="M55" s="34"/>
      <c r="N55" s="16"/>
      <c r="O55" s="184" t="s">
        <v>54</v>
      </c>
      <c r="P55" s="141">
        <v>0</v>
      </c>
      <c r="Q55" s="182"/>
    </row>
    <row r="56" spans="1:17" x14ac:dyDescent="0.3">
      <c r="A56" s="108"/>
      <c r="B56" s="105"/>
      <c r="C56" s="102"/>
      <c r="D56" s="105"/>
      <c r="E56" s="99"/>
      <c r="F56" s="99"/>
      <c r="G56" s="99"/>
      <c r="H56" s="96"/>
      <c r="I56" s="96"/>
      <c r="J56" s="87"/>
      <c r="K56" s="19"/>
      <c r="L56" s="19"/>
      <c r="M56" s="34"/>
      <c r="N56" s="16"/>
      <c r="O56" s="184"/>
      <c r="P56" s="141"/>
      <c r="Q56" s="182"/>
    </row>
    <row r="57" spans="1:17" x14ac:dyDescent="0.3">
      <c r="A57" s="108"/>
      <c r="B57" s="105"/>
      <c r="C57" s="102"/>
      <c r="D57" s="105"/>
      <c r="E57" s="99"/>
      <c r="F57" s="99"/>
      <c r="G57" s="99"/>
      <c r="H57" s="96"/>
      <c r="I57" s="96"/>
      <c r="J57" s="87"/>
      <c r="K57" s="19"/>
      <c r="L57" s="19"/>
      <c r="M57" s="34"/>
      <c r="N57" s="16"/>
      <c r="P57" s="141"/>
      <c r="Q57" s="182"/>
    </row>
    <row r="58" spans="1:17" ht="18.75" customHeight="1" x14ac:dyDescent="0.3">
      <c r="A58" s="108"/>
      <c r="B58" s="105"/>
      <c r="C58" s="102"/>
      <c r="D58" s="105"/>
      <c r="E58" s="99"/>
      <c r="F58" s="99"/>
      <c r="G58" s="99"/>
      <c r="H58" s="96"/>
      <c r="I58" s="96"/>
      <c r="J58" s="87"/>
      <c r="K58" s="19"/>
      <c r="L58" s="19"/>
      <c r="M58" s="34"/>
      <c r="N58" s="16"/>
      <c r="P58" s="141"/>
      <c r="Q58" s="182"/>
    </row>
    <row r="59" spans="1:17" ht="18.75" customHeight="1" x14ac:dyDescent="0.3">
      <c r="A59" s="108"/>
      <c r="B59" s="105"/>
      <c r="C59" s="102"/>
      <c r="D59" s="105"/>
      <c r="E59" s="99"/>
      <c r="F59" s="99"/>
      <c r="G59" s="99"/>
      <c r="H59" s="96"/>
      <c r="I59" s="96"/>
      <c r="J59" s="87"/>
      <c r="K59" s="19"/>
      <c r="L59" s="19"/>
      <c r="M59" s="34"/>
      <c r="N59" s="16"/>
      <c r="P59" s="141"/>
      <c r="Q59" s="182"/>
    </row>
    <row r="60" spans="1:17" ht="54.75" customHeight="1" x14ac:dyDescent="0.3">
      <c r="A60" s="107"/>
      <c r="B60" s="104"/>
      <c r="C60" s="101"/>
      <c r="D60" s="104"/>
      <c r="E60" s="98"/>
      <c r="F60" s="98"/>
      <c r="G60" s="98"/>
      <c r="H60" s="95"/>
      <c r="I60" s="95"/>
      <c r="J60" s="86"/>
      <c r="K60" s="18"/>
      <c r="L60" s="18"/>
      <c r="M60" s="33"/>
      <c r="N60" s="15"/>
      <c r="O60" s="187"/>
      <c r="P60" s="143"/>
      <c r="Q60" s="182"/>
    </row>
    <row r="61" spans="1:17" ht="38.25" customHeight="1" x14ac:dyDescent="0.3">
      <c r="A61" s="109">
        <v>1.6</v>
      </c>
      <c r="B61" s="106" t="s">
        <v>167</v>
      </c>
      <c r="C61" s="103" t="s">
        <v>149</v>
      </c>
      <c r="D61" s="106" t="s">
        <v>97</v>
      </c>
      <c r="E61" s="100">
        <v>20000017695</v>
      </c>
      <c r="F61" s="100" t="s">
        <v>48</v>
      </c>
      <c r="G61" s="100" t="s">
        <v>48</v>
      </c>
      <c r="H61" s="97" t="s">
        <v>168</v>
      </c>
      <c r="I61" s="97" t="s">
        <v>169</v>
      </c>
      <c r="J61" s="88" t="s">
        <v>170</v>
      </c>
      <c r="K61" s="94" t="str">
        <f>IF(L61=2,"Pass",IF(L61=1,"Acceptable","Fail"))</f>
        <v>Pass</v>
      </c>
      <c r="L61" s="20">
        <v>2</v>
      </c>
      <c r="M61" s="11"/>
      <c r="N61" s="17"/>
      <c r="O61" s="138" t="s">
        <v>171</v>
      </c>
      <c r="P61" s="141">
        <v>2</v>
      </c>
      <c r="Q61" s="182"/>
    </row>
    <row r="62" spans="1:17" ht="38.25" customHeight="1" x14ac:dyDescent="0.3">
      <c r="A62" s="108"/>
      <c r="B62" s="105"/>
      <c r="C62" s="102"/>
      <c r="D62" s="105"/>
      <c r="E62" s="99"/>
      <c r="F62" s="99"/>
      <c r="G62" s="99"/>
      <c r="H62" s="96"/>
      <c r="I62" s="96"/>
      <c r="J62" s="87"/>
      <c r="K62" s="93"/>
      <c r="L62" s="19"/>
      <c r="M62" s="10"/>
      <c r="N62" s="16"/>
      <c r="O62" s="140" t="s">
        <v>172</v>
      </c>
      <c r="P62" s="141">
        <v>1</v>
      </c>
      <c r="Q62" s="182"/>
    </row>
    <row r="63" spans="1:17" x14ac:dyDescent="0.3">
      <c r="A63" s="108"/>
      <c r="B63" s="105"/>
      <c r="C63" s="102"/>
      <c r="D63" s="105"/>
      <c r="E63" s="99"/>
      <c r="F63" s="99"/>
      <c r="G63" s="99"/>
      <c r="H63" s="96"/>
      <c r="I63" s="96"/>
      <c r="J63" s="87"/>
      <c r="K63" s="93"/>
      <c r="L63" s="19"/>
      <c r="M63" s="10"/>
      <c r="N63" s="16"/>
      <c r="O63" s="140" t="s">
        <v>54</v>
      </c>
      <c r="P63" s="141">
        <v>0</v>
      </c>
      <c r="Q63" s="182"/>
    </row>
    <row r="64" spans="1:17" ht="18.75" customHeight="1" x14ac:dyDescent="0.3">
      <c r="A64" s="108"/>
      <c r="B64" s="105"/>
      <c r="C64" s="102"/>
      <c r="D64" s="105"/>
      <c r="E64" s="99"/>
      <c r="F64" s="99"/>
      <c r="G64" s="99"/>
      <c r="H64" s="96"/>
      <c r="I64" s="96"/>
      <c r="J64" s="87"/>
      <c r="K64" s="93"/>
      <c r="L64" s="19"/>
      <c r="M64" s="10"/>
      <c r="N64" s="16"/>
      <c r="O64" s="140"/>
      <c r="P64" s="141"/>
      <c r="Q64" s="182"/>
    </row>
    <row r="65" spans="1:17" ht="18.75" customHeight="1" x14ac:dyDescent="0.3">
      <c r="A65" s="108"/>
      <c r="B65" s="105"/>
      <c r="C65" s="102"/>
      <c r="D65" s="105"/>
      <c r="E65" s="99"/>
      <c r="F65" s="99"/>
      <c r="G65" s="99"/>
      <c r="H65" s="96"/>
      <c r="I65" s="96"/>
      <c r="J65" s="87"/>
      <c r="K65" s="93"/>
      <c r="L65" s="19"/>
      <c r="M65" s="10"/>
      <c r="N65" s="16"/>
      <c r="O65" s="140"/>
      <c r="P65" s="141"/>
      <c r="Q65" s="182"/>
    </row>
    <row r="66" spans="1:17" ht="18.75" customHeight="1" x14ac:dyDescent="0.3">
      <c r="A66" s="108"/>
      <c r="B66" s="105"/>
      <c r="C66" s="102"/>
      <c r="D66" s="105"/>
      <c r="E66" s="99"/>
      <c r="F66" s="99"/>
      <c r="G66" s="99"/>
      <c r="H66" s="96"/>
      <c r="I66" s="96"/>
      <c r="J66" s="87"/>
      <c r="K66" s="93"/>
      <c r="L66" s="19"/>
      <c r="M66" s="10"/>
      <c r="N66" s="16"/>
      <c r="O66" s="140"/>
      <c r="P66" s="141"/>
      <c r="Q66" s="182"/>
    </row>
    <row r="67" spans="1:17" ht="18.75" customHeight="1" x14ac:dyDescent="0.3">
      <c r="A67" s="108"/>
      <c r="B67" s="105"/>
      <c r="C67" s="102"/>
      <c r="D67" s="105"/>
      <c r="E67" s="99"/>
      <c r="F67" s="99"/>
      <c r="G67" s="99"/>
      <c r="H67" s="96"/>
      <c r="I67" s="96"/>
      <c r="J67" s="87"/>
      <c r="K67" s="93"/>
      <c r="L67" s="19"/>
      <c r="M67" s="10"/>
      <c r="N67" s="16"/>
      <c r="O67" s="144"/>
      <c r="P67" s="141"/>
      <c r="Q67" s="182"/>
    </row>
    <row r="68" spans="1:17" ht="46.5" customHeight="1" x14ac:dyDescent="0.3">
      <c r="A68" s="107"/>
      <c r="B68" s="104"/>
      <c r="C68" s="101"/>
      <c r="D68" s="104"/>
      <c r="E68" s="98"/>
      <c r="F68" s="98"/>
      <c r="G68" s="98"/>
      <c r="H68" s="95"/>
      <c r="I68" s="95"/>
      <c r="J68" s="86"/>
      <c r="K68" s="92"/>
      <c r="L68" s="18"/>
      <c r="M68" s="9"/>
      <c r="N68" s="15"/>
      <c r="O68" s="146"/>
      <c r="P68" s="143"/>
      <c r="Q68" s="182"/>
    </row>
    <row r="69" spans="1:17" x14ac:dyDescent="0.3">
      <c r="L69" s="188"/>
      <c r="M69" s="188"/>
      <c r="N69" s="188"/>
      <c r="O69" s="184"/>
    </row>
    <row r="70" spans="1:17" x14ac:dyDescent="0.3">
      <c r="L70" s="188"/>
      <c r="M70" s="188"/>
      <c r="N70" s="188"/>
      <c r="O70" s="184"/>
    </row>
    <row r="71" spans="1:17" x14ac:dyDescent="0.3">
      <c r="L71" s="188"/>
      <c r="M71" s="188"/>
      <c r="N71" s="188"/>
      <c r="O71" s="184"/>
    </row>
    <row r="72" spans="1:17" x14ac:dyDescent="0.3">
      <c r="L72" s="188"/>
      <c r="M72" s="188"/>
      <c r="N72" s="188"/>
      <c r="O72" s="149" t="s">
        <v>68</v>
      </c>
      <c r="P72" s="150">
        <f t="array" ref="P72">SUM(IF(K5:K68="Pass",1,0))</f>
        <v>4</v>
      </c>
    </row>
    <row r="73" spans="1:17" x14ac:dyDescent="0.3">
      <c r="L73" s="188"/>
      <c r="M73" s="188"/>
      <c r="N73" s="188"/>
      <c r="O73" s="149" t="s">
        <v>7</v>
      </c>
      <c r="P73" s="150">
        <f t="array" ref="P73">SUM(IF(K5:K68="Acceptable",1,0))</f>
        <v>0</v>
      </c>
    </row>
    <row r="74" spans="1:17" x14ac:dyDescent="0.3">
      <c r="L74" s="188"/>
      <c r="M74" s="188"/>
      <c r="N74" s="188"/>
      <c r="O74" s="149" t="s">
        <v>8</v>
      </c>
      <c r="P74" s="150">
        <f t="array" ref="P74">SUM(IF(K5:K68="Fail",1,0))</f>
        <v>0</v>
      </c>
    </row>
    <row r="75" spans="1:17" x14ac:dyDescent="0.3">
      <c r="L75" s="188"/>
      <c r="M75" s="188"/>
      <c r="N75" s="188"/>
      <c r="O75" s="151" t="s">
        <v>69</v>
      </c>
      <c r="P75" s="150">
        <f>SUM(P72:P74)</f>
        <v>4</v>
      </c>
    </row>
    <row r="76" spans="1:17" x14ac:dyDescent="0.3">
      <c r="L76" s="188"/>
      <c r="M76" s="188"/>
      <c r="N76" s="188"/>
    </row>
  </sheetData>
  <mergeCells count="87">
    <mergeCell ref="K53:K60"/>
    <mergeCell ref="L53:L60"/>
    <mergeCell ref="M53:N60"/>
    <mergeCell ref="A61:A68"/>
    <mergeCell ref="B61:B68"/>
    <mergeCell ref="C61:C68"/>
    <mergeCell ref="D61:D68"/>
    <mergeCell ref="E61:E68"/>
    <mergeCell ref="F61:F68"/>
    <mergeCell ref="G61:G68"/>
    <mergeCell ref="H61:H68"/>
    <mergeCell ref="I61:I68"/>
    <mergeCell ref="J61:J68"/>
    <mergeCell ref="K61:K68"/>
    <mergeCell ref="L61:L68"/>
    <mergeCell ref="M61:N68"/>
    <mergeCell ref="F53:F60"/>
    <mergeCell ref="G53:G60"/>
    <mergeCell ref="H53:H60"/>
    <mergeCell ref="I53:I60"/>
    <mergeCell ref="J53:J60"/>
    <mergeCell ref="A53:A60"/>
    <mergeCell ref="B53:B60"/>
    <mergeCell ref="C53:C60"/>
    <mergeCell ref="D53:D60"/>
    <mergeCell ref="E53:E60"/>
    <mergeCell ref="K29:K52"/>
    <mergeCell ref="L29:L52"/>
    <mergeCell ref="M29:N52"/>
    <mergeCell ref="O29:P44"/>
    <mergeCell ref="C37:C44"/>
    <mergeCell ref="D37:D44"/>
    <mergeCell ref="E37:E44"/>
    <mergeCell ref="F37:F44"/>
    <mergeCell ref="G37:G44"/>
    <mergeCell ref="H37:H44"/>
    <mergeCell ref="I37:I44"/>
    <mergeCell ref="J37:J44"/>
    <mergeCell ref="C45:C52"/>
    <mergeCell ref="D45:D52"/>
    <mergeCell ref="E45:E52"/>
    <mergeCell ref="F45:F52"/>
    <mergeCell ref="J21:J28"/>
    <mergeCell ref="A29:A52"/>
    <mergeCell ref="B29:B52"/>
    <mergeCell ref="C29:C36"/>
    <mergeCell ref="D29:D36"/>
    <mergeCell ref="E29:E36"/>
    <mergeCell ref="F29:F36"/>
    <mergeCell ref="G29:G36"/>
    <mergeCell ref="H29:H36"/>
    <mergeCell ref="I29:I36"/>
    <mergeCell ref="J29:J36"/>
    <mergeCell ref="G45:G52"/>
    <mergeCell ref="H45:H52"/>
    <mergeCell ref="I45:I52"/>
    <mergeCell ref="J45:J52"/>
    <mergeCell ref="E21:E28"/>
    <mergeCell ref="F21:F28"/>
    <mergeCell ref="G21:G28"/>
    <mergeCell ref="H21:H28"/>
    <mergeCell ref="I21:I28"/>
    <mergeCell ref="O5:P20"/>
    <mergeCell ref="C13:C20"/>
    <mergeCell ref="D13:D20"/>
    <mergeCell ref="E13:E20"/>
    <mergeCell ref="F13:F20"/>
    <mergeCell ref="G13:G20"/>
    <mergeCell ref="H13:H20"/>
    <mergeCell ref="I13:I20"/>
    <mergeCell ref="J13:J20"/>
    <mergeCell ref="M4:N4"/>
    <mergeCell ref="A5:A28"/>
    <mergeCell ref="B5:B28"/>
    <mergeCell ref="C5:C12"/>
    <mergeCell ref="D5:D12"/>
    <mergeCell ref="E5:E12"/>
    <mergeCell ref="F5:F12"/>
    <mergeCell ref="G5:G12"/>
    <mergeCell ref="H5:H12"/>
    <mergeCell ref="I5:I12"/>
    <mergeCell ref="J5:J12"/>
    <mergeCell ref="K5:K28"/>
    <mergeCell ref="L5:L28"/>
    <mergeCell ref="M5:N12"/>
    <mergeCell ref="C21:C28"/>
    <mergeCell ref="D21:D28"/>
  </mergeCells>
  <dataValidations count="1">
    <dataValidation type="list" allowBlank="1" showInputMessage="1" showErrorMessage="1" sqref="O5 O21:O29 O45:O48 O50:O56 K61 O61:O71" xr:uid="{00000000-0002-0000-0400-000000000000}">
      <formula1>"Pass, Fail, Blocked, Invalid"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"/>
  <sheetViews>
    <sheetView tabSelected="1" topLeftCell="A4" workbookViewId="0">
      <selection activeCell="H13" sqref="H13:H20"/>
    </sheetView>
  </sheetViews>
  <sheetFormatPr defaultColWidth="9.1796875" defaultRowHeight="14.4" x14ac:dyDescent="0.3"/>
  <cols>
    <col min="1" max="1" width="11.26953125" style="110" customWidth="1"/>
    <col min="2" max="2" width="10.7265625" style="110" customWidth="1"/>
    <col min="3" max="3" width="15.453125" style="110" customWidth="1"/>
    <col min="4" max="4" width="19.26953125" style="110" customWidth="1"/>
    <col min="5" max="7" width="14.54296875" style="110" customWidth="1"/>
    <col min="8" max="10" width="27.7265625" style="110" customWidth="1"/>
    <col min="11" max="11" width="13.7265625" style="110" customWidth="1"/>
    <col min="12" max="12" width="12" style="110" customWidth="1"/>
    <col min="13" max="14" width="18.7265625" style="110" customWidth="1"/>
    <col min="15" max="15" width="37.81640625" style="110" customWidth="1"/>
    <col min="16" max="16" width="13.26953125" style="127" customWidth="1"/>
    <col min="17" max="17" width="9.1796875" style="110" customWidth="1"/>
    <col min="18" max="16384" width="9.1796875" style="110"/>
  </cols>
  <sheetData>
    <row r="1" spans="1:16" ht="21" customHeight="1" x14ac:dyDescent="0.4">
      <c r="A1" s="175" t="s">
        <v>29</v>
      </c>
    </row>
    <row r="2" spans="1:16" ht="21" customHeight="1" x14ac:dyDescent="0.4">
      <c r="A2" s="175" t="s">
        <v>18</v>
      </c>
    </row>
    <row r="3" spans="1:16" ht="15.75" customHeight="1" x14ac:dyDescent="0.3">
      <c r="A3" s="120"/>
      <c r="B3" s="130"/>
      <c r="C3" s="130"/>
      <c r="D3" s="130"/>
      <c r="E3" s="130"/>
      <c r="F3" s="130"/>
      <c r="G3" s="130"/>
      <c r="H3" s="130"/>
      <c r="I3" s="130"/>
    </row>
    <row r="4" spans="1:16" s="127" customFormat="1" x14ac:dyDescent="0.25">
      <c r="A4" s="154" t="s">
        <v>31</v>
      </c>
      <c r="B4" s="189" t="s">
        <v>32</v>
      </c>
      <c r="C4" s="133" t="s">
        <v>33</v>
      </c>
      <c r="D4" s="133" t="s">
        <v>34</v>
      </c>
      <c r="E4" s="133" t="s">
        <v>35</v>
      </c>
      <c r="F4" s="133" t="s">
        <v>36</v>
      </c>
      <c r="G4" s="133" t="s">
        <v>37</v>
      </c>
      <c r="H4" s="134" t="s">
        <v>38</v>
      </c>
      <c r="I4" s="134" t="s">
        <v>39</v>
      </c>
      <c r="J4" s="135" t="s">
        <v>40</v>
      </c>
      <c r="K4" s="176" t="s">
        <v>41</v>
      </c>
      <c r="L4" s="137" t="s">
        <v>42</v>
      </c>
      <c r="M4" s="64" t="s">
        <v>70</v>
      </c>
      <c r="N4" s="63"/>
      <c r="O4" s="137" t="s">
        <v>43</v>
      </c>
      <c r="P4" s="137" t="s">
        <v>44</v>
      </c>
    </row>
    <row r="5" spans="1:16" s="127" customFormat="1" ht="67.5" customHeight="1" x14ac:dyDescent="0.25">
      <c r="A5" s="8">
        <v>1.1000000000000001</v>
      </c>
      <c r="B5" s="106" t="s">
        <v>45</v>
      </c>
      <c r="C5" s="103" t="s">
        <v>46</v>
      </c>
      <c r="D5" s="106" t="s">
        <v>71</v>
      </c>
      <c r="E5" s="100" t="s">
        <v>48</v>
      </c>
      <c r="F5" s="100" t="s">
        <v>48</v>
      </c>
      <c r="G5" s="100" t="s">
        <v>48</v>
      </c>
      <c r="H5" s="97" t="s">
        <v>146</v>
      </c>
      <c r="I5" s="97" t="s">
        <v>173</v>
      </c>
      <c r="J5" s="97" t="s">
        <v>51</v>
      </c>
      <c r="K5" s="94" t="str">
        <f>IF(L5=2,"Pass",IF(L5=1,"Acceptable","Fail"))</f>
        <v>Pass</v>
      </c>
      <c r="L5" s="20">
        <v>2</v>
      </c>
      <c r="M5" s="159" t="s">
        <v>174</v>
      </c>
      <c r="N5" s="160">
        <v>30397</v>
      </c>
      <c r="O5" s="26"/>
      <c r="P5" s="25"/>
    </row>
    <row r="6" spans="1:16" s="127" customFormat="1" x14ac:dyDescent="0.25">
      <c r="A6" s="8"/>
      <c r="B6" s="105"/>
      <c r="C6" s="102"/>
      <c r="D6" s="105"/>
      <c r="E6" s="99"/>
      <c r="F6" s="99"/>
      <c r="G6" s="99"/>
      <c r="H6" s="96"/>
      <c r="I6" s="96"/>
      <c r="J6" s="96"/>
      <c r="K6" s="93"/>
      <c r="L6" s="19"/>
      <c r="M6" s="161"/>
      <c r="N6" s="162"/>
      <c r="O6" s="24"/>
      <c r="P6" s="23"/>
    </row>
    <row r="7" spans="1:16" s="127" customFormat="1" x14ac:dyDescent="0.25">
      <c r="A7" s="8"/>
      <c r="B7" s="105"/>
      <c r="C7" s="102"/>
      <c r="D7" s="105"/>
      <c r="E7" s="99"/>
      <c r="F7" s="99"/>
      <c r="G7" s="99"/>
      <c r="H7" s="96"/>
      <c r="I7" s="96"/>
      <c r="J7" s="96"/>
      <c r="K7" s="93"/>
      <c r="L7" s="19"/>
      <c r="M7" s="161"/>
      <c r="N7" s="162"/>
      <c r="O7" s="24"/>
      <c r="P7" s="23"/>
    </row>
    <row r="8" spans="1:16" s="127" customFormat="1" x14ac:dyDescent="0.25">
      <c r="A8" s="8"/>
      <c r="B8" s="105"/>
      <c r="C8" s="102"/>
      <c r="D8" s="105"/>
      <c r="E8" s="99"/>
      <c r="F8" s="99"/>
      <c r="G8" s="99"/>
      <c r="H8" s="96"/>
      <c r="I8" s="96"/>
      <c r="J8" s="96"/>
      <c r="K8" s="93"/>
      <c r="L8" s="19"/>
      <c r="M8" s="161"/>
      <c r="N8" s="162"/>
      <c r="O8" s="24"/>
      <c r="P8" s="23"/>
    </row>
    <row r="9" spans="1:16" s="127" customFormat="1" x14ac:dyDescent="0.25">
      <c r="A9" s="8"/>
      <c r="B9" s="105"/>
      <c r="C9" s="102"/>
      <c r="D9" s="105"/>
      <c r="E9" s="99"/>
      <c r="F9" s="99"/>
      <c r="G9" s="99"/>
      <c r="H9" s="96"/>
      <c r="I9" s="96"/>
      <c r="J9" s="96"/>
      <c r="K9" s="93"/>
      <c r="L9" s="19"/>
      <c r="M9" s="161"/>
      <c r="N9" s="162"/>
      <c r="O9" s="24"/>
      <c r="P9" s="23"/>
    </row>
    <row r="10" spans="1:16" s="127" customFormat="1" x14ac:dyDescent="0.25">
      <c r="A10" s="8"/>
      <c r="B10" s="105"/>
      <c r="C10" s="102"/>
      <c r="D10" s="105"/>
      <c r="E10" s="99"/>
      <c r="F10" s="99"/>
      <c r="G10" s="99"/>
      <c r="H10" s="96"/>
      <c r="I10" s="96"/>
      <c r="J10" s="96"/>
      <c r="K10" s="93"/>
      <c r="L10" s="19"/>
      <c r="M10" s="161"/>
      <c r="N10" s="162"/>
      <c r="O10" s="24"/>
      <c r="P10" s="23"/>
    </row>
    <row r="11" spans="1:16" s="127" customFormat="1" x14ac:dyDescent="0.25">
      <c r="A11" s="8"/>
      <c r="B11" s="105"/>
      <c r="C11" s="102"/>
      <c r="D11" s="105"/>
      <c r="E11" s="99"/>
      <c r="F11" s="99"/>
      <c r="G11" s="99"/>
      <c r="H11" s="96"/>
      <c r="I11" s="96"/>
      <c r="J11" s="96"/>
      <c r="K11" s="93"/>
      <c r="L11" s="19"/>
      <c r="M11" s="161"/>
      <c r="N11" s="162"/>
      <c r="O11" s="24"/>
      <c r="P11" s="23"/>
    </row>
    <row r="12" spans="1:16" s="127" customFormat="1" x14ac:dyDescent="0.25">
      <c r="A12" s="8"/>
      <c r="B12" s="105"/>
      <c r="C12" s="101"/>
      <c r="D12" s="104"/>
      <c r="E12" s="98"/>
      <c r="F12" s="98"/>
      <c r="G12" s="98"/>
      <c r="H12" s="95"/>
      <c r="I12" s="95"/>
      <c r="J12" s="95"/>
      <c r="K12" s="93"/>
      <c r="L12" s="19"/>
      <c r="M12" s="163"/>
      <c r="N12" s="164"/>
      <c r="O12" s="22"/>
      <c r="P12" s="21"/>
    </row>
    <row r="13" spans="1:16" ht="54" customHeight="1" x14ac:dyDescent="0.3">
      <c r="A13" s="8"/>
      <c r="B13" s="105"/>
      <c r="C13" s="103" t="s">
        <v>175</v>
      </c>
      <c r="D13" s="106" t="s">
        <v>176</v>
      </c>
      <c r="E13" s="100">
        <v>20000017698</v>
      </c>
      <c r="F13" s="100" t="s">
        <v>48</v>
      </c>
      <c r="G13" s="100" t="s">
        <v>48</v>
      </c>
      <c r="H13" s="97" t="s">
        <v>177</v>
      </c>
      <c r="I13" s="97" t="s">
        <v>178</v>
      </c>
      <c r="J13" s="97" t="s">
        <v>179</v>
      </c>
      <c r="K13" s="93"/>
      <c r="L13" s="19"/>
      <c r="M13" s="165" t="s">
        <v>180</v>
      </c>
      <c r="N13" s="160">
        <v>30397</v>
      </c>
      <c r="O13" s="138" t="s">
        <v>123</v>
      </c>
      <c r="P13" s="139">
        <v>2</v>
      </c>
    </row>
    <row r="14" spans="1:16" ht="69" customHeight="1" x14ac:dyDescent="0.3">
      <c r="A14" s="8"/>
      <c r="B14" s="105"/>
      <c r="C14" s="102"/>
      <c r="D14" s="105"/>
      <c r="E14" s="99"/>
      <c r="F14" s="99"/>
      <c r="G14" s="99"/>
      <c r="H14" s="96"/>
      <c r="I14" s="96"/>
      <c r="J14" s="96"/>
      <c r="K14" s="93"/>
      <c r="L14" s="19"/>
      <c r="M14" s="165" t="s">
        <v>181</v>
      </c>
      <c r="N14" s="167">
        <v>30497</v>
      </c>
      <c r="O14" s="140" t="s">
        <v>125</v>
      </c>
      <c r="P14" s="141">
        <v>1</v>
      </c>
    </row>
    <row r="15" spans="1:16" ht="18.75" customHeight="1" x14ac:dyDescent="0.3">
      <c r="A15" s="8"/>
      <c r="B15" s="105"/>
      <c r="C15" s="102"/>
      <c r="D15" s="105"/>
      <c r="E15" s="99"/>
      <c r="F15" s="99"/>
      <c r="G15" s="99"/>
      <c r="H15" s="96"/>
      <c r="I15" s="96"/>
      <c r="J15" s="96"/>
      <c r="K15" s="93"/>
      <c r="L15" s="19"/>
      <c r="M15" s="177"/>
      <c r="N15" s="178"/>
      <c r="O15" s="140" t="s">
        <v>54</v>
      </c>
      <c r="P15" s="141">
        <v>0</v>
      </c>
    </row>
    <row r="16" spans="1:16" ht="18.75" customHeight="1" x14ac:dyDescent="0.3">
      <c r="A16" s="8"/>
      <c r="B16" s="105"/>
      <c r="C16" s="102"/>
      <c r="D16" s="105"/>
      <c r="E16" s="99"/>
      <c r="F16" s="99"/>
      <c r="G16" s="99"/>
      <c r="H16" s="96"/>
      <c r="I16" s="96"/>
      <c r="J16" s="96"/>
      <c r="K16" s="93"/>
      <c r="L16" s="19"/>
      <c r="M16" s="177"/>
      <c r="N16" s="178"/>
      <c r="O16" s="140"/>
      <c r="P16" s="141"/>
    </row>
    <row r="17" spans="1:16" ht="18.75" customHeight="1" x14ac:dyDescent="0.3">
      <c r="A17" s="8"/>
      <c r="B17" s="105"/>
      <c r="C17" s="102"/>
      <c r="D17" s="105"/>
      <c r="E17" s="99"/>
      <c r="F17" s="99"/>
      <c r="G17" s="99"/>
      <c r="H17" s="96"/>
      <c r="I17" s="96"/>
      <c r="J17" s="96"/>
      <c r="K17" s="93"/>
      <c r="L17" s="19"/>
      <c r="M17" s="177"/>
      <c r="N17" s="178"/>
      <c r="O17" s="140"/>
      <c r="P17" s="141"/>
    </row>
    <row r="18" spans="1:16" ht="18.75" customHeight="1" x14ac:dyDescent="0.3">
      <c r="A18" s="8"/>
      <c r="B18" s="105"/>
      <c r="C18" s="102"/>
      <c r="D18" s="105"/>
      <c r="E18" s="99"/>
      <c r="F18" s="99"/>
      <c r="G18" s="99"/>
      <c r="H18" s="96"/>
      <c r="I18" s="96"/>
      <c r="J18" s="96"/>
      <c r="K18" s="93"/>
      <c r="L18" s="19"/>
      <c r="M18" s="177"/>
      <c r="N18" s="178"/>
      <c r="O18" s="140"/>
      <c r="P18" s="141"/>
    </row>
    <row r="19" spans="1:16" ht="18.75" customHeight="1" x14ac:dyDescent="0.3">
      <c r="A19" s="8"/>
      <c r="B19" s="105"/>
      <c r="C19" s="102"/>
      <c r="D19" s="105"/>
      <c r="E19" s="99"/>
      <c r="F19" s="99"/>
      <c r="G19" s="99"/>
      <c r="H19" s="96"/>
      <c r="I19" s="96"/>
      <c r="J19" s="96"/>
      <c r="K19" s="93"/>
      <c r="L19" s="19"/>
      <c r="M19" s="177"/>
      <c r="N19" s="178"/>
      <c r="O19" s="140"/>
      <c r="P19" s="141"/>
    </row>
    <row r="20" spans="1:16" ht="18.75" customHeight="1" x14ac:dyDescent="0.3">
      <c r="A20" s="7"/>
      <c r="B20" s="104"/>
      <c r="C20" s="101"/>
      <c r="D20" s="104"/>
      <c r="E20" s="98"/>
      <c r="F20" s="98"/>
      <c r="G20" s="98"/>
      <c r="H20" s="95"/>
      <c r="I20" s="95"/>
      <c r="J20" s="95"/>
      <c r="K20" s="92"/>
      <c r="L20" s="18"/>
      <c r="M20" s="179"/>
      <c r="N20" s="183"/>
      <c r="O20" s="142"/>
      <c r="P20" s="143"/>
    </row>
    <row r="21" spans="1:16" ht="18.75" customHeight="1" x14ac:dyDescent="0.3">
      <c r="A21" s="109">
        <v>1.2</v>
      </c>
      <c r="B21" s="106" t="s">
        <v>182</v>
      </c>
      <c r="C21" s="103" t="s">
        <v>175</v>
      </c>
      <c r="D21" s="106" t="s">
        <v>183</v>
      </c>
      <c r="E21" s="100">
        <v>20000017698</v>
      </c>
      <c r="F21" s="100" t="s">
        <v>48</v>
      </c>
      <c r="G21" s="100" t="s">
        <v>48</v>
      </c>
      <c r="H21" s="97" t="s">
        <v>177</v>
      </c>
      <c r="I21" s="97" t="s">
        <v>178</v>
      </c>
      <c r="J21" s="97" t="s">
        <v>179</v>
      </c>
      <c r="K21" s="85" t="str">
        <f>IF(L21=2,"Pass",IF(L21=1,"Acceptable","Fail"))</f>
        <v>Pass</v>
      </c>
      <c r="L21" s="20">
        <v>2</v>
      </c>
      <c r="M21" s="35"/>
      <c r="N21" s="17"/>
      <c r="O21" s="6"/>
      <c r="P21" s="5"/>
    </row>
    <row r="22" spans="1:16" ht="18.75" customHeight="1" x14ac:dyDescent="0.3">
      <c r="A22" s="108"/>
      <c r="B22" s="105"/>
      <c r="C22" s="102"/>
      <c r="D22" s="105"/>
      <c r="E22" s="99"/>
      <c r="F22" s="99"/>
      <c r="G22" s="99"/>
      <c r="H22" s="96"/>
      <c r="I22" s="96"/>
      <c r="J22" s="96"/>
      <c r="K22" s="84"/>
      <c r="L22" s="19"/>
      <c r="M22" s="34"/>
      <c r="N22" s="16"/>
      <c r="O22" s="4"/>
      <c r="P22" s="3"/>
    </row>
    <row r="23" spans="1:16" ht="18.75" customHeight="1" x14ac:dyDescent="0.3">
      <c r="A23" s="108"/>
      <c r="B23" s="105"/>
      <c r="C23" s="102"/>
      <c r="D23" s="105"/>
      <c r="E23" s="99"/>
      <c r="F23" s="99"/>
      <c r="G23" s="99"/>
      <c r="H23" s="96"/>
      <c r="I23" s="96"/>
      <c r="J23" s="96"/>
      <c r="K23" s="84"/>
      <c r="L23" s="19"/>
      <c r="M23" s="34"/>
      <c r="N23" s="16"/>
      <c r="O23" s="4"/>
      <c r="P23" s="3"/>
    </row>
    <row r="24" spans="1:16" ht="18.75" customHeight="1" x14ac:dyDescent="0.3">
      <c r="A24" s="108"/>
      <c r="B24" s="105"/>
      <c r="C24" s="102"/>
      <c r="D24" s="105"/>
      <c r="E24" s="99"/>
      <c r="F24" s="99"/>
      <c r="G24" s="99"/>
      <c r="H24" s="96"/>
      <c r="I24" s="96"/>
      <c r="J24" s="96"/>
      <c r="K24" s="84"/>
      <c r="L24" s="19"/>
      <c r="M24" s="34"/>
      <c r="N24" s="16"/>
      <c r="O24" s="4"/>
      <c r="P24" s="3"/>
    </row>
    <row r="25" spans="1:16" ht="18.75" customHeight="1" x14ac:dyDescent="0.3">
      <c r="A25" s="108"/>
      <c r="B25" s="105"/>
      <c r="C25" s="102"/>
      <c r="D25" s="105"/>
      <c r="E25" s="99"/>
      <c r="F25" s="99"/>
      <c r="G25" s="99"/>
      <c r="H25" s="96"/>
      <c r="I25" s="96"/>
      <c r="J25" s="96"/>
      <c r="K25" s="84"/>
      <c r="L25" s="19"/>
      <c r="M25" s="34"/>
      <c r="N25" s="16"/>
      <c r="O25" s="4"/>
      <c r="P25" s="3"/>
    </row>
    <row r="26" spans="1:16" ht="18.75" customHeight="1" x14ac:dyDescent="0.3">
      <c r="A26" s="108"/>
      <c r="B26" s="105"/>
      <c r="C26" s="102"/>
      <c r="D26" s="105"/>
      <c r="E26" s="99"/>
      <c r="F26" s="99"/>
      <c r="G26" s="99"/>
      <c r="H26" s="96"/>
      <c r="I26" s="96"/>
      <c r="J26" s="96"/>
      <c r="K26" s="84"/>
      <c r="L26" s="19"/>
      <c r="M26" s="34"/>
      <c r="N26" s="16"/>
      <c r="O26" s="4"/>
      <c r="P26" s="3"/>
    </row>
    <row r="27" spans="1:16" ht="18.75" customHeight="1" x14ac:dyDescent="0.3">
      <c r="A27" s="108"/>
      <c r="B27" s="105"/>
      <c r="C27" s="102"/>
      <c r="D27" s="105"/>
      <c r="E27" s="99"/>
      <c r="F27" s="99"/>
      <c r="G27" s="99"/>
      <c r="H27" s="96"/>
      <c r="I27" s="96"/>
      <c r="J27" s="96"/>
      <c r="K27" s="84"/>
      <c r="L27" s="19"/>
      <c r="M27" s="34"/>
      <c r="N27" s="16"/>
      <c r="O27" s="4"/>
      <c r="P27" s="3"/>
    </row>
    <row r="28" spans="1:16" ht="18.75" customHeight="1" x14ac:dyDescent="0.3">
      <c r="A28" s="108"/>
      <c r="B28" s="105"/>
      <c r="C28" s="101"/>
      <c r="D28" s="104"/>
      <c r="E28" s="98"/>
      <c r="F28" s="98"/>
      <c r="G28" s="98"/>
      <c r="H28" s="95"/>
      <c r="I28" s="95"/>
      <c r="J28" s="95"/>
      <c r="K28" s="84"/>
      <c r="L28" s="19"/>
      <c r="M28" s="34"/>
      <c r="N28" s="16"/>
      <c r="O28" s="2"/>
      <c r="P28" s="1"/>
    </row>
    <row r="29" spans="1:16" ht="38.25" customHeight="1" x14ac:dyDescent="0.3">
      <c r="A29" s="108"/>
      <c r="B29" s="105"/>
      <c r="C29" s="103" t="s">
        <v>175</v>
      </c>
      <c r="D29" s="106" t="s">
        <v>184</v>
      </c>
      <c r="E29" s="100">
        <v>20000017698</v>
      </c>
      <c r="F29" s="100" t="s">
        <v>48</v>
      </c>
      <c r="G29" s="100" t="s">
        <v>48</v>
      </c>
      <c r="H29" s="97" t="s">
        <v>177</v>
      </c>
      <c r="I29" s="97" t="s">
        <v>185</v>
      </c>
      <c r="J29" s="97" t="s">
        <v>91</v>
      </c>
      <c r="K29" s="84"/>
      <c r="L29" s="19"/>
      <c r="M29" s="34"/>
      <c r="N29" s="16"/>
      <c r="O29" s="138" t="s">
        <v>92</v>
      </c>
      <c r="P29" s="139">
        <v>2</v>
      </c>
    </row>
    <row r="30" spans="1:16" ht="38.25" customHeight="1" x14ac:dyDescent="0.3">
      <c r="A30" s="108"/>
      <c r="B30" s="105"/>
      <c r="C30" s="102"/>
      <c r="D30" s="105"/>
      <c r="E30" s="99"/>
      <c r="F30" s="99"/>
      <c r="G30" s="99"/>
      <c r="H30" s="96"/>
      <c r="I30" s="96"/>
      <c r="J30" s="96"/>
      <c r="K30" s="84"/>
      <c r="L30" s="19"/>
      <c r="M30" s="34"/>
      <c r="N30" s="16"/>
      <c r="O30" s="140" t="s">
        <v>93</v>
      </c>
      <c r="P30" s="141">
        <v>2</v>
      </c>
    </row>
    <row r="31" spans="1:16" ht="38.25" customHeight="1" x14ac:dyDescent="0.3">
      <c r="A31" s="108"/>
      <c r="B31" s="105"/>
      <c r="C31" s="102"/>
      <c r="D31" s="105"/>
      <c r="E31" s="99"/>
      <c r="F31" s="99"/>
      <c r="G31" s="99"/>
      <c r="H31" s="96"/>
      <c r="I31" s="96"/>
      <c r="J31" s="96"/>
      <c r="K31" s="84"/>
      <c r="L31" s="19"/>
      <c r="M31" s="34"/>
      <c r="N31" s="16"/>
      <c r="O31" s="140" t="s">
        <v>94</v>
      </c>
      <c r="P31" s="173">
        <v>2</v>
      </c>
    </row>
    <row r="32" spans="1:16" x14ac:dyDescent="0.3">
      <c r="A32" s="108"/>
      <c r="B32" s="105"/>
      <c r="C32" s="102"/>
      <c r="D32" s="105"/>
      <c r="E32" s="99"/>
      <c r="F32" s="99"/>
      <c r="G32" s="99"/>
      <c r="H32" s="96"/>
      <c r="I32" s="96"/>
      <c r="J32" s="96"/>
      <c r="K32" s="84"/>
      <c r="L32" s="19"/>
      <c r="M32" s="34"/>
      <c r="N32" s="16"/>
      <c r="O32" s="140" t="s">
        <v>54</v>
      </c>
      <c r="P32" s="141">
        <v>0</v>
      </c>
    </row>
    <row r="33" spans="1:16" x14ac:dyDescent="0.3">
      <c r="A33" s="108"/>
      <c r="B33" s="105"/>
      <c r="C33" s="102"/>
      <c r="D33" s="105"/>
      <c r="E33" s="99"/>
      <c r="F33" s="99"/>
      <c r="G33" s="99"/>
      <c r="H33" s="96"/>
      <c r="I33" s="96"/>
      <c r="J33" s="96"/>
      <c r="K33" s="84"/>
      <c r="L33" s="19"/>
      <c r="M33" s="34"/>
      <c r="N33" s="16"/>
      <c r="O33" s="140"/>
      <c r="P33" s="141"/>
    </row>
    <row r="34" spans="1:16" ht="18.75" customHeight="1" x14ac:dyDescent="0.3">
      <c r="A34" s="108"/>
      <c r="B34" s="105"/>
      <c r="C34" s="102"/>
      <c r="D34" s="105"/>
      <c r="E34" s="99"/>
      <c r="F34" s="99"/>
      <c r="G34" s="99"/>
      <c r="H34" s="96"/>
      <c r="I34" s="96"/>
      <c r="J34" s="96"/>
      <c r="K34" s="84"/>
      <c r="L34" s="19"/>
      <c r="M34" s="34"/>
      <c r="N34" s="16"/>
      <c r="O34" s="140"/>
      <c r="P34" s="141"/>
    </row>
    <row r="35" spans="1:16" ht="18.75" customHeight="1" x14ac:dyDescent="0.3">
      <c r="A35" s="108"/>
      <c r="B35" s="105"/>
      <c r="C35" s="102"/>
      <c r="D35" s="105"/>
      <c r="E35" s="99"/>
      <c r="F35" s="99"/>
      <c r="G35" s="99"/>
      <c r="H35" s="96"/>
      <c r="I35" s="96"/>
      <c r="J35" s="96"/>
      <c r="K35" s="84"/>
      <c r="L35" s="19"/>
      <c r="M35" s="34"/>
      <c r="N35" s="16"/>
      <c r="O35" s="145"/>
      <c r="P35" s="141"/>
    </row>
    <row r="36" spans="1:16" ht="18.75" customHeight="1" x14ac:dyDescent="0.3">
      <c r="A36" s="107"/>
      <c r="B36" s="104"/>
      <c r="C36" s="101"/>
      <c r="D36" s="104"/>
      <c r="E36" s="98"/>
      <c r="F36" s="98"/>
      <c r="G36" s="98"/>
      <c r="H36" s="95"/>
      <c r="I36" s="95"/>
      <c r="J36" s="95"/>
      <c r="K36" s="83"/>
      <c r="L36" s="18"/>
      <c r="M36" s="33"/>
      <c r="N36" s="15"/>
      <c r="O36" s="146"/>
      <c r="P36" s="143"/>
    </row>
    <row r="37" spans="1:16" ht="48" customHeight="1" x14ac:dyDescent="0.3">
      <c r="A37" s="109">
        <v>1.3</v>
      </c>
      <c r="B37" s="106" t="s">
        <v>167</v>
      </c>
      <c r="C37" s="103" t="s">
        <v>175</v>
      </c>
      <c r="D37" s="106" t="s">
        <v>97</v>
      </c>
      <c r="E37" s="100">
        <v>20000017699</v>
      </c>
      <c r="F37" s="100" t="s">
        <v>48</v>
      </c>
      <c r="G37" s="100" t="s">
        <v>48</v>
      </c>
      <c r="H37" s="97" t="s">
        <v>186</v>
      </c>
      <c r="I37" s="97" t="s">
        <v>187</v>
      </c>
      <c r="J37" s="88" t="s">
        <v>170</v>
      </c>
      <c r="K37" s="20" t="str">
        <f>IF(L37=2,"Pass",IF(L37=1,"Acceptable","Fail"))</f>
        <v>Pass</v>
      </c>
      <c r="L37" s="35">
        <v>2</v>
      </c>
      <c r="M37" s="35"/>
      <c r="N37" s="17"/>
      <c r="O37" s="138" t="s">
        <v>171</v>
      </c>
      <c r="P37" s="141">
        <v>2</v>
      </c>
    </row>
    <row r="38" spans="1:16" ht="48" customHeight="1" x14ac:dyDescent="0.3">
      <c r="A38" s="108"/>
      <c r="B38" s="105"/>
      <c r="C38" s="102"/>
      <c r="D38" s="105"/>
      <c r="E38" s="99"/>
      <c r="F38" s="99"/>
      <c r="G38" s="99"/>
      <c r="H38" s="96"/>
      <c r="I38" s="96"/>
      <c r="J38" s="87"/>
      <c r="K38" s="19"/>
      <c r="L38" s="34"/>
      <c r="M38" s="34"/>
      <c r="N38" s="16"/>
      <c r="O38" s="140" t="s">
        <v>172</v>
      </c>
      <c r="P38" s="141">
        <v>1</v>
      </c>
    </row>
    <row r="39" spans="1:16" ht="18.75" customHeight="1" x14ac:dyDescent="0.3">
      <c r="A39" s="108"/>
      <c r="B39" s="105"/>
      <c r="C39" s="102"/>
      <c r="D39" s="105"/>
      <c r="E39" s="99"/>
      <c r="F39" s="99"/>
      <c r="G39" s="99"/>
      <c r="H39" s="96"/>
      <c r="I39" s="96"/>
      <c r="J39" s="87"/>
      <c r="K39" s="19"/>
      <c r="L39" s="34"/>
      <c r="M39" s="34"/>
      <c r="N39" s="16"/>
      <c r="O39" s="140" t="s">
        <v>54</v>
      </c>
      <c r="P39" s="141">
        <v>0</v>
      </c>
    </row>
    <row r="40" spans="1:16" ht="18.75" customHeight="1" x14ac:dyDescent="0.3">
      <c r="A40" s="108"/>
      <c r="B40" s="105"/>
      <c r="C40" s="102"/>
      <c r="D40" s="105"/>
      <c r="E40" s="99"/>
      <c r="F40" s="99"/>
      <c r="G40" s="99"/>
      <c r="H40" s="96"/>
      <c r="I40" s="96"/>
      <c r="J40" s="87"/>
      <c r="K40" s="19"/>
      <c r="L40" s="34"/>
      <c r="M40" s="34"/>
      <c r="N40" s="16"/>
      <c r="O40" s="145"/>
      <c r="P40" s="141"/>
    </row>
    <row r="41" spans="1:16" ht="18.75" customHeight="1" x14ac:dyDescent="0.3">
      <c r="A41" s="108"/>
      <c r="B41" s="105"/>
      <c r="C41" s="102"/>
      <c r="D41" s="105"/>
      <c r="E41" s="99"/>
      <c r="F41" s="99"/>
      <c r="G41" s="99"/>
      <c r="H41" s="96"/>
      <c r="I41" s="96"/>
      <c r="J41" s="87"/>
      <c r="K41" s="19"/>
      <c r="L41" s="34"/>
      <c r="M41" s="34"/>
      <c r="N41" s="16"/>
      <c r="O41" s="147"/>
      <c r="P41" s="141"/>
    </row>
    <row r="42" spans="1:16" ht="18.75" customHeight="1" x14ac:dyDescent="0.3">
      <c r="A42" s="108"/>
      <c r="B42" s="105"/>
      <c r="C42" s="102"/>
      <c r="D42" s="105"/>
      <c r="E42" s="99"/>
      <c r="F42" s="99"/>
      <c r="G42" s="99"/>
      <c r="H42" s="96"/>
      <c r="I42" s="96"/>
      <c r="J42" s="87"/>
      <c r="K42" s="19"/>
      <c r="L42" s="34"/>
      <c r="M42" s="34"/>
      <c r="N42" s="16"/>
      <c r="O42" s="147"/>
      <c r="P42" s="141"/>
    </row>
    <row r="43" spans="1:16" ht="18.75" customHeight="1" x14ac:dyDescent="0.3">
      <c r="A43" s="108"/>
      <c r="B43" s="105"/>
      <c r="C43" s="102"/>
      <c r="D43" s="105"/>
      <c r="E43" s="99"/>
      <c r="F43" s="99"/>
      <c r="G43" s="99"/>
      <c r="H43" s="96"/>
      <c r="I43" s="96"/>
      <c r="J43" s="87"/>
      <c r="K43" s="19"/>
      <c r="L43" s="34"/>
      <c r="M43" s="34"/>
      <c r="N43" s="16"/>
      <c r="O43" s="147"/>
      <c r="P43" s="141"/>
    </row>
    <row r="44" spans="1:16" ht="18.75" customHeight="1" x14ac:dyDescent="0.3">
      <c r="A44" s="107"/>
      <c r="B44" s="104"/>
      <c r="C44" s="101"/>
      <c r="D44" s="104"/>
      <c r="E44" s="98"/>
      <c r="F44" s="98"/>
      <c r="G44" s="98"/>
      <c r="H44" s="95"/>
      <c r="I44" s="95"/>
      <c r="J44" s="86"/>
      <c r="K44" s="18"/>
      <c r="L44" s="33"/>
      <c r="M44" s="33"/>
      <c r="N44" s="15"/>
      <c r="O44" s="148"/>
      <c r="P44" s="143"/>
    </row>
    <row r="48" spans="1:16" x14ac:dyDescent="0.3">
      <c r="O48" s="149" t="s">
        <v>68</v>
      </c>
      <c r="P48" s="150">
        <f t="array" ref="P48">SUM(IF(K5:K44="Pass",1,0))</f>
        <v>3</v>
      </c>
    </row>
    <row r="49" spans="15:16" x14ac:dyDescent="0.3">
      <c r="O49" s="149" t="s">
        <v>7</v>
      </c>
      <c r="P49" s="150">
        <f t="array" ref="P49">SUM(IF(K5:K44="Acceptable",1,0))</f>
        <v>0</v>
      </c>
    </row>
    <row r="50" spans="15:16" x14ac:dyDescent="0.3">
      <c r="O50" s="149" t="s">
        <v>8</v>
      </c>
      <c r="P50" s="150">
        <f t="array" ref="P50">SUM(IF(K5:K44="Fail",1,0))</f>
        <v>0</v>
      </c>
    </row>
    <row r="51" spans="15:16" x14ac:dyDescent="0.3">
      <c r="O51" s="151" t="s">
        <v>69</v>
      </c>
      <c r="P51" s="150">
        <f>SUM(P48:P50)</f>
        <v>3</v>
      </c>
    </row>
  </sheetData>
  <mergeCells count="57">
    <mergeCell ref="K37:K44"/>
    <mergeCell ref="L37:L44"/>
    <mergeCell ref="M37:N44"/>
    <mergeCell ref="F37:F44"/>
    <mergeCell ref="G37:G44"/>
    <mergeCell ref="H37:H44"/>
    <mergeCell ref="I37:I44"/>
    <mergeCell ref="J37:J44"/>
    <mergeCell ref="A37:A44"/>
    <mergeCell ref="B37:B44"/>
    <mergeCell ref="C37:C44"/>
    <mergeCell ref="D37:D44"/>
    <mergeCell ref="E37:E44"/>
    <mergeCell ref="K21:K36"/>
    <mergeCell ref="L21:L36"/>
    <mergeCell ref="M21:N36"/>
    <mergeCell ref="O21:P28"/>
    <mergeCell ref="C29:C36"/>
    <mergeCell ref="D29:D36"/>
    <mergeCell ref="E29:E36"/>
    <mergeCell ref="F29:F36"/>
    <mergeCell ref="G29:G36"/>
    <mergeCell ref="H29:H36"/>
    <mergeCell ref="I29:I36"/>
    <mergeCell ref="J29:J36"/>
    <mergeCell ref="F21:F28"/>
    <mergeCell ref="G21:G28"/>
    <mergeCell ref="H21:H28"/>
    <mergeCell ref="I21:I28"/>
    <mergeCell ref="J21:J28"/>
    <mergeCell ref="A21:A36"/>
    <mergeCell ref="B21:B36"/>
    <mergeCell ref="C21:C28"/>
    <mergeCell ref="D21:D28"/>
    <mergeCell ref="E21:E28"/>
    <mergeCell ref="O5:P12"/>
    <mergeCell ref="C13:C20"/>
    <mergeCell ref="D13:D20"/>
    <mergeCell ref="E13:E20"/>
    <mergeCell ref="F13:F20"/>
    <mergeCell ref="G13:G20"/>
    <mergeCell ref="H13:H20"/>
    <mergeCell ref="I13:I20"/>
    <mergeCell ref="J13:J20"/>
    <mergeCell ref="M4:N4"/>
    <mergeCell ref="A5:A20"/>
    <mergeCell ref="B5:B20"/>
    <mergeCell ref="C5:C12"/>
    <mergeCell ref="D5:D12"/>
    <mergeCell ref="E5:E12"/>
    <mergeCell ref="F5:F12"/>
    <mergeCell ref="G5:G12"/>
    <mergeCell ref="H5:H12"/>
    <mergeCell ref="I5:I12"/>
    <mergeCell ref="J5:J12"/>
    <mergeCell ref="K5:K20"/>
    <mergeCell ref="L5:L20"/>
  </mergeCells>
  <dataValidations count="1">
    <dataValidation type="list" allowBlank="1" showInputMessage="1" showErrorMessage="1" sqref="K5 O13:O21 O29:O40" xr:uid="{00000000-0002-0000-0500-000000000000}">
      <formula1>"Pass, Fail, Blocked, Invalid"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GetBalance</vt:lpstr>
      <vt:lpstr>Bet</vt:lpstr>
      <vt:lpstr>GameResult</vt:lpstr>
      <vt:lpstr>Rollback</vt:lpstr>
      <vt:lpstr>CashBonus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AungMyoKhaing</dc:creator>
  <cp:lastModifiedBy>AungMyoKhaing</cp:lastModifiedBy>
  <dcterms:created xsi:type="dcterms:W3CDTF">2024-09-04T04:03:37Z</dcterms:created>
  <dcterms:modified xsi:type="dcterms:W3CDTF">2024-09-05T02:36:52Z</dcterms:modified>
</cp:coreProperties>
</file>