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kfa\Desktop\st\pages\otchets\ИС\"/>
    </mc:Choice>
  </mc:AlternateContent>
  <bookViews>
    <workbookView xWindow="0" yWindow="0" windowWidth="2787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4" i="1" l="1"/>
  <c r="M84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7" i="1"/>
  <c r="F57" i="1"/>
  <c r="G56" i="1"/>
  <c r="F56" i="1"/>
  <c r="G58" i="1"/>
  <c r="F58" i="1"/>
  <c r="G55" i="1"/>
  <c r="F55" i="1"/>
  <c r="G24" i="1" l="1"/>
  <c r="H24" i="1"/>
  <c r="I24" i="1"/>
  <c r="J24" i="1"/>
  <c r="K24" i="1"/>
  <c r="L24" i="1"/>
  <c r="M24" i="1"/>
  <c r="N24" i="1"/>
  <c r="F24" i="1"/>
</calcChain>
</file>

<file path=xl/sharedStrings.xml><?xml version="1.0" encoding="utf-8"?>
<sst xmlns="http://schemas.openxmlformats.org/spreadsheetml/2006/main" count="121" uniqueCount="95">
  <si>
    <t>Транзакция</t>
  </si>
  <si>
    <t>№ транзакации</t>
  </si>
  <si>
    <t>Сумма:</t>
  </si>
  <si>
    <t xml:space="preserve">Порог </t>
  </si>
  <si>
    <t>F1</t>
  </si>
  <si>
    <t>Пример набора данных в нормалзованном виде</t>
  </si>
  <si>
    <t>Двухпредметные наборы-кандидаты в F2</t>
  </si>
  <si>
    <t>Нахождение частых трехпредметных наборов</t>
  </si>
  <si>
    <t xml:space="preserve">Если условие, то следствие </t>
  </si>
  <si>
    <t>Поддержка</t>
  </si>
  <si>
    <t>Достоверность</t>
  </si>
  <si>
    <t>Ассоциативные правила с двумя предметами в условии</t>
  </si>
  <si>
    <t>Ассоциативные правила с одним предметом в условии</t>
  </si>
  <si>
    <t>Ассоциативные правила при уровне минимальной достоверности 60%</t>
  </si>
  <si>
    <t>Ассоциативные правила при уровне минимальной достоверности 80%</t>
  </si>
  <si>
    <t>№</t>
  </si>
  <si>
    <t>процессор</t>
  </si>
  <si>
    <t>оп. память</t>
  </si>
  <si>
    <t>процессор,оп. память</t>
  </si>
  <si>
    <t>Если{процессор} то {оп. память}</t>
  </si>
  <si>
    <t>Если{оп. память} то {процессор}</t>
  </si>
  <si>
    <t>мат. плата</t>
  </si>
  <si>
    <t>процессор, мат. плата</t>
  </si>
  <si>
    <t>процессор, мат. плата, оп. память</t>
  </si>
  <si>
    <t>процессор,мат. плата</t>
  </si>
  <si>
    <t>процессор,мат. плата, оп. память</t>
  </si>
  <si>
    <t>Если {процессор и мат. плата} то {оп. память}</t>
  </si>
  <si>
    <t>Если{процессор} то {мат. плата}</t>
  </si>
  <si>
    <t>Если {процессор и оп. память} то {мат. плата}</t>
  </si>
  <si>
    <t>Если{мат. плата} то {процессор}</t>
  </si>
  <si>
    <t>Если{мат. плата и оп. память} то {процессор}</t>
  </si>
  <si>
    <t>Если{мат. плата} то {оп. память}</t>
  </si>
  <si>
    <t>Если{оп. память} то {мат. плата}</t>
  </si>
  <si>
    <t>спорт. видеокарта</t>
  </si>
  <si>
    <t>процессор, видеокарта, оп. память</t>
  </si>
  <si>
    <t>процессор, видеокарта</t>
  </si>
  <si>
    <t>видеокарта, оп. память</t>
  </si>
  <si>
    <t>процессор,мат. плата, видеокарта</t>
  </si>
  <si>
    <t>процессор, оп. память, видеокарта</t>
  </si>
  <si>
    <t>Если {процессор и мат. плата} то {видеокарта}</t>
  </si>
  <si>
    <t>Если {процессор и видеокарта} то {мат. плата}</t>
  </si>
  <si>
    <t>Если{процессор} то {видеокарта}</t>
  </si>
  <si>
    <t>Если {мат. плата и видеокарта} то {процессор}</t>
  </si>
  <si>
    <t>Если{видеокарта} то {процессор}</t>
  </si>
  <si>
    <t>Если{процессор и оп. память} то {видеокарта}</t>
  </si>
  <si>
    <t>Если{процессор и видеокарта} то {оп. память}</t>
  </si>
  <si>
    <t>Если{видеокарта и оп. память} то {процессор}</t>
  </si>
  <si>
    <t>Если{мат. плата} то {видеокарта}</t>
  </si>
  <si>
    <t>Если {мат. плата и оп. память} то {видеокарта}</t>
  </si>
  <si>
    <t>Если {мат. плата и видеокарта} то {оп. память}</t>
  </si>
  <si>
    <t>Если {видеокарта и оп. память} то {мат. плата}</t>
  </si>
  <si>
    <t>Если{видеокарта} то {оп. память}</t>
  </si>
  <si>
    <t>Если{оп. память} то {видеокарта}</t>
  </si>
  <si>
    <t>жесткий диск</t>
  </si>
  <si>
    <t>провод для жд</t>
  </si>
  <si>
    <t>жесткий диск,провод для жд</t>
  </si>
  <si>
    <t>Если{жесткий диск} то {провод для жд}</t>
  </si>
  <si>
    <t>Если{провод для жд} то {жесткий диск}</t>
  </si>
  <si>
    <t>блок питания</t>
  </si>
  <si>
    <t>блок питания, оп. память, процессор</t>
  </si>
  <si>
    <t>жесткий диск,блок питания</t>
  </si>
  <si>
    <t>провод для жд,блок питания</t>
  </si>
  <si>
    <t>блок питания, оп. память</t>
  </si>
  <si>
    <t>жесткий диск, провод для жд, блок питания</t>
  </si>
  <si>
    <t>блок питания, оп. память,видеокарта</t>
  </si>
  <si>
    <t>Если{провод для жд} то {блок питания}</t>
  </si>
  <si>
    <t>Если{блок питания} то {провод для жд}</t>
  </si>
  <si>
    <t>Если{блок питания} то {оп. память}</t>
  </si>
  <si>
    <t>Если{оп. память} то {блок питания}</t>
  </si>
  <si>
    <t>корпус</t>
  </si>
  <si>
    <t>корпус, жесткий диск, провод для жд, оп. память</t>
  </si>
  <si>
    <t>провод для жд, корпус</t>
  </si>
  <si>
    <t>корпус, видеокарта</t>
  </si>
  <si>
    <t>SSD</t>
  </si>
  <si>
    <t>процессор, мат. плата, SSD</t>
  </si>
  <si>
    <t>процессор мат. плата, SSD, видеокарта, оп. память</t>
  </si>
  <si>
    <t>процессор,SSD</t>
  </si>
  <si>
    <t>{процессор, мат.плата,жесткий диск,провод для жд,корпус,блок питания,спорт видеокарта,оп. память}</t>
  </si>
  <si>
    <t>мат.плата,оп. память</t>
  </si>
  <si>
    <t>мат.плата,видеокарта</t>
  </si>
  <si>
    <t>мат.плата,SSD</t>
  </si>
  <si>
    <t>мат.плата,оп. память,видеокарта</t>
  </si>
  <si>
    <t>процессор, мат.плата, оп. память, видеокарта</t>
  </si>
  <si>
    <t>жесткий диск, провод для жд</t>
  </si>
  <si>
    <t>жесткий диск, провод для жд, блок питания, видеокарта</t>
  </si>
  <si>
    <t>блок питания, корпус, оп. память</t>
  </si>
  <si>
    <t>жесткий диск, блок питания</t>
  </si>
  <si>
    <t>блок питания, видеокарта, оп. память</t>
  </si>
  <si>
    <t>мат. Плата, видеокарта, оп. память</t>
  </si>
  <si>
    <t>провод для жд, жесткий диск, блок питания</t>
  </si>
  <si>
    <t>корпус, провод для жд</t>
  </si>
  <si>
    <t>мат. Плата, провод для жд</t>
  </si>
  <si>
    <t>видеокарта, жесткий диск, корпус</t>
  </si>
  <si>
    <t>F2 Выделены зеленым</t>
  </si>
  <si>
    <t>F3 Выделены зеленым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</si>
</sst>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10" fontId="0" fillId="0" borderId="0" xfId="0" applyNumberFormat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/>
    <xf numFmtId="0" fontId="0" fillId="0" borderId="1" xfId="0" applyBorder="1"/>
    <xf numFmtId="10" fontId="0" fillId="0" borderId="1" xfId="0" applyNumberFormat="1" applyBorder="1"/>
    <xf numFmtId="0" fontId="0" fillId="3" borderId="1" xfId="0" applyFill="1" applyBorder="1" applyAlignment="1"/>
    <xf numFmtId="10" fontId="0" fillId="3" borderId="1" xfId="0" applyNumberFormat="1" applyFill="1" applyBorder="1"/>
    <xf numFmtId="0" fontId="0" fillId="2" borderId="1" xfId="0" applyFill="1" applyBorder="1" applyAlignment="1"/>
    <xf numFmtId="10" fontId="0" fillId="2" borderId="1" xfId="0" applyNumberFormat="1" applyFill="1" applyBorder="1"/>
    <xf numFmtId="0" fontId="1" fillId="2" borderId="1" xfId="0" applyFont="1" applyFill="1" applyBorder="1"/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tabSelected="1" topLeftCell="A4" zoomScale="85" zoomScaleNormal="85" workbookViewId="0">
      <selection activeCell="B38" sqref="B38"/>
    </sheetView>
  </sheetViews>
  <sheetFormatPr defaultRowHeight="15" x14ac:dyDescent="0.25"/>
  <cols>
    <col min="1" max="1" width="4.42578125" customWidth="1"/>
    <col min="2" max="2" width="50.42578125" customWidth="1"/>
    <col min="5" max="5" width="43.7109375" customWidth="1"/>
    <col min="6" max="6" width="14" customWidth="1"/>
    <col min="7" max="7" width="14.5703125" customWidth="1"/>
    <col min="8" max="8" width="13.140625" customWidth="1"/>
    <col min="9" max="9" width="14.85546875" customWidth="1"/>
    <col min="10" max="10" width="10.5703125" customWidth="1"/>
    <col min="11" max="11" width="9.85546875" customWidth="1"/>
    <col min="12" max="12" width="36.7109375" customWidth="1"/>
    <col min="13" max="13" width="12" customWidth="1"/>
    <col min="14" max="14" width="15.7109375" customWidth="1"/>
    <col min="19" max="19" width="14" customWidth="1"/>
  </cols>
  <sheetData>
    <row r="2" spans="1:14" x14ac:dyDescent="0.25">
      <c r="E2" s="19" t="s">
        <v>5</v>
      </c>
      <c r="F2" s="19"/>
      <c r="G2" s="19"/>
      <c r="H2" s="19"/>
    </row>
    <row r="3" spans="1:14" x14ac:dyDescent="0.25">
      <c r="A3" s="8" t="s">
        <v>15</v>
      </c>
      <c r="B3" s="8" t="s">
        <v>0</v>
      </c>
      <c r="E3" s="3" t="s">
        <v>1</v>
      </c>
      <c r="F3" s="6" t="s">
        <v>16</v>
      </c>
      <c r="G3" s="6" t="s">
        <v>21</v>
      </c>
      <c r="H3" s="6" t="s">
        <v>53</v>
      </c>
      <c r="I3" s="8" t="s">
        <v>54</v>
      </c>
      <c r="J3" s="8" t="s">
        <v>69</v>
      </c>
      <c r="K3" s="8" t="s">
        <v>58</v>
      </c>
      <c r="L3" s="8" t="s">
        <v>33</v>
      </c>
      <c r="M3" s="8" t="s">
        <v>73</v>
      </c>
      <c r="N3" s="8" t="s">
        <v>17</v>
      </c>
    </row>
    <row r="4" spans="1:14" x14ac:dyDescent="0.25">
      <c r="A4" s="8">
        <v>1</v>
      </c>
      <c r="B4" s="7" t="s">
        <v>22</v>
      </c>
      <c r="E4" s="4">
        <v>1</v>
      </c>
      <c r="F4" s="7">
        <v>1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8">
        <v>2</v>
      </c>
      <c r="B5" s="7" t="s">
        <v>23</v>
      </c>
      <c r="E5" s="5">
        <v>2</v>
      </c>
      <c r="F5" s="7">
        <v>1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</v>
      </c>
    </row>
    <row r="6" spans="1:14" x14ac:dyDescent="0.25">
      <c r="A6" s="8">
        <v>3</v>
      </c>
      <c r="B6" s="7" t="s">
        <v>82</v>
      </c>
      <c r="E6" s="5">
        <v>3</v>
      </c>
      <c r="F6" s="7">
        <v>1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1</v>
      </c>
    </row>
    <row r="7" spans="1:14" x14ac:dyDescent="0.25">
      <c r="A7" s="8">
        <v>4</v>
      </c>
      <c r="B7" s="7" t="s">
        <v>34</v>
      </c>
      <c r="E7" s="5">
        <v>4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1</v>
      </c>
    </row>
    <row r="8" spans="1:14" x14ac:dyDescent="0.25">
      <c r="A8" s="8">
        <v>5</v>
      </c>
      <c r="B8" s="7" t="s">
        <v>83</v>
      </c>
      <c r="E8" s="5">
        <v>5</v>
      </c>
      <c r="F8" s="7">
        <v>0</v>
      </c>
      <c r="G8" s="7">
        <v>0</v>
      </c>
      <c r="H8" s="7">
        <v>1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x14ac:dyDescent="0.25">
      <c r="A9" s="8">
        <v>6</v>
      </c>
      <c r="B9" s="7" t="s">
        <v>84</v>
      </c>
      <c r="E9" s="5">
        <v>6</v>
      </c>
      <c r="F9" s="7">
        <v>0</v>
      </c>
      <c r="G9" s="7">
        <v>0</v>
      </c>
      <c r="H9" s="7">
        <v>1</v>
      </c>
      <c r="I9" s="7">
        <v>1</v>
      </c>
      <c r="J9" s="7">
        <v>0</v>
      </c>
      <c r="K9" s="7">
        <v>1</v>
      </c>
      <c r="L9" s="7">
        <v>0</v>
      </c>
      <c r="M9" s="7">
        <v>0</v>
      </c>
      <c r="N9" s="7">
        <v>0</v>
      </c>
    </row>
    <row r="10" spans="1:14" x14ac:dyDescent="0.25">
      <c r="A10" s="8">
        <v>7</v>
      </c>
      <c r="B10" s="7" t="s">
        <v>86</v>
      </c>
      <c r="E10" s="5">
        <v>7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</row>
    <row r="11" spans="1:14" x14ac:dyDescent="0.25">
      <c r="A11" s="8">
        <v>8</v>
      </c>
      <c r="B11" s="7" t="s">
        <v>85</v>
      </c>
      <c r="E11" s="5">
        <v>8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1</v>
      </c>
      <c r="L11" s="7">
        <v>0</v>
      </c>
      <c r="M11" s="7">
        <v>0</v>
      </c>
      <c r="N11" s="7">
        <v>1</v>
      </c>
    </row>
    <row r="12" spans="1:14" x14ac:dyDescent="0.25">
      <c r="A12" s="8">
        <v>9</v>
      </c>
      <c r="B12" s="7" t="s">
        <v>87</v>
      </c>
      <c r="E12" s="5">
        <v>9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1</v>
      </c>
      <c r="M12" s="7">
        <v>0</v>
      </c>
      <c r="N12" s="7">
        <v>1</v>
      </c>
    </row>
    <row r="13" spans="1:14" x14ac:dyDescent="0.25">
      <c r="A13" s="8">
        <v>10</v>
      </c>
      <c r="B13" s="7" t="s">
        <v>88</v>
      </c>
      <c r="E13" s="5">
        <v>10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1</v>
      </c>
    </row>
    <row r="14" spans="1:14" x14ac:dyDescent="0.25">
      <c r="A14" s="8">
        <v>11</v>
      </c>
      <c r="B14" s="7" t="s">
        <v>36</v>
      </c>
      <c r="E14" s="5">
        <v>11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0</v>
      </c>
      <c r="N14" s="7">
        <v>1</v>
      </c>
    </row>
    <row r="15" spans="1:14" x14ac:dyDescent="0.25">
      <c r="A15" s="8">
        <v>12</v>
      </c>
      <c r="B15" s="7" t="s">
        <v>89</v>
      </c>
      <c r="E15" s="5">
        <v>12</v>
      </c>
      <c r="F15" s="7">
        <v>0</v>
      </c>
      <c r="G15" s="7">
        <v>0</v>
      </c>
      <c r="H15" s="7">
        <v>1</v>
      </c>
      <c r="I15" s="7">
        <v>1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</row>
    <row r="16" spans="1:14" x14ac:dyDescent="0.25">
      <c r="A16" s="8">
        <v>13</v>
      </c>
      <c r="B16" s="7" t="s">
        <v>72</v>
      </c>
      <c r="E16" s="5">
        <v>13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s="7">
        <v>0</v>
      </c>
    </row>
    <row r="17" spans="1:19" x14ac:dyDescent="0.25">
      <c r="A17" s="8">
        <v>14</v>
      </c>
      <c r="B17" s="7" t="s">
        <v>90</v>
      </c>
      <c r="E17" s="5">
        <v>14</v>
      </c>
      <c r="F17" s="7">
        <v>0</v>
      </c>
      <c r="G17" s="7">
        <v>0</v>
      </c>
      <c r="H17" s="7">
        <v>0</v>
      </c>
      <c r="I17" s="7">
        <v>1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</row>
    <row r="18" spans="1:19" x14ac:dyDescent="0.25">
      <c r="A18" s="8">
        <v>15</v>
      </c>
      <c r="B18" s="7" t="s">
        <v>91</v>
      </c>
      <c r="E18" s="5">
        <v>15</v>
      </c>
      <c r="F18" s="7">
        <v>0</v>
      </c>
      <c r="G18" s="7">
        <v>1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spans="1:19" x14ac:dyDescent="0.25">
      <c r="A19" s="8">
        <v>16</v>
      </c>
      <c r="B19" s="7" t="s">
        <v>92</v>
      </c>
      <c r="E19" s="5">
        <v>16</v>
      </c>
      <c r="F19" s="7">
        <v>0</v>
      </c>
      <c r="G19" s="7">
        <v>0</v>
      </c>
      <c r="H19" s="7">
        <v>1</v>
      </c>
      <c r="I19" s="7">
        <v>0</v>
      </c>
      <c r="J19" s="7">
        <v>1</v>
      </c>
      <c r="K19" s="7">
        <v>0</v>
      </c>
      <c r="L19" s="7">
        <v>1</v>
      </c>
      <c r="M19" s="7">
        <v>0</v>
      </c>
      <c r="N19" s="7">
        <v>0</v>
      </c>
    </row>
    <row r="20" spans="1:19" x14ac:dyDescent="0.25">
      <c r="A20" s="8">
        <v>17</v>
      </c>
      <c r="B20" s="7" t="s">
        <v>59</v>
      </c>
      <c r="E20" s="5">
        <v>17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0</v>
      </c>
      <c r="M20" s="7">
        <v>0</v>
      </c>
      <c r="N20" s="7">
        <v>1</v>
      </c>
    </row>
    <row r="21" spans="1:19" x14ac:dyDescent="0.25">
      <c r="A21" s="8">
        <v>18</v>
      </c>
      <c r="B21" s="7" t="s">
        <v>70</v>
      </c>
      <c r="E21" s="5">
        <v>18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0</v>
      </c>
      <c r="L21" s="7">
        <v>0</v>
      </c>
      <c r="M21" s="7">
        <v>0</v>
      </c>
      <c r="N21" s="7">
        <v>1</v>
      </c>
    </row>
    <row r="22" spans="1:19" x14ac:dyDescent="0.25">
      <c r="A22" s="8">
        <v>19</v>
      </c>
      <c r="B22" s="7" t="s">
        <v>74</v>
      </c>
      <c r="E22" s="5">
        <v>19</v>
      </c>
      <c r="F22" s="7">
        <v>1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</row>
    <row r="23" spans="1:19" x14ac:dyDescent="0.25">
      <c r="A23" s="8">
        <v>20</v>
      </c>
      <c r="B23" s="7" t="s">
        <v>75</v>
      </c>
      <c r="E23" s="5">
        <v>20</v>
      </c>
      <c r="F23" s="7">
        <v>1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1</v>
      </c>
      <c r="N23" s="7">
        <v>1</v>
      </c>
    </row>
    <row r="24" spans="1:19" x14ac:dyDescent="0.25">
      <c r="E24" s="7" t="s">
        <v>2</v>
      </c>
      <c r="F24" s="7">
        <f>SUM(F4:F23)</f>
        <v>7</v>
      </c>
      <c r="G24" s="7">
        <f t="shared" ref="G24:L24" si="0">SUM(G4:G23)</f>
        <v>7</v>
      </c>
      <c r="H24" s="7">
        <f t="shared" si="0"/>
        <v>5</v>
      </c>
      <c r="I24" s="7">
        <f t="shared" si="0"/>
        <v>7</v>
      </c>
      <c r="J24" s="7">
        <f t="shared" si="0"/>
        <v>5</v>
      </c>
      <c r="K24" s="7">
        <f t="shared" si="0"/>
        <v>6</v>
      </c>
      <c r="L24" s="7">
        <f t="shared" si="0"/>
        <v>8</v>
      </c>
      <c r="M24" s="7">
        <f>SUM(M4:M23)</f>
        <v>2</v>
      </c>
      <c r="N24" s="7">
        <f>SUM(N4:N23)</f>
        <v>10</v>
      </c>
    </row>
    <row r="26" spans="1:19" x14ac:dyDescent="0.25">
      <c r="E26" t="s">
        <v>3</v>
      </c>
      <c r="F26">
        <v>3</v>
      </c>
      <c r="H26" t="s">
        <v>4</v>
      </c>
      <c r="I26" s="21" t="s">
        <v>77</v>
      </c>
      <c r="J26" s="21"/>
      <c r="K26" s="21"/>
      <c r="L26" s="21"/>
      <c r="M26" s="21"/>
      <c r="N26" s="21"/>
      <c r="O26" s="21"/>
      <c r="P26" s="21"/>
    </row>
    <row r="28" spans="1:19" x14ac:dyDescent="0.25">
      <c r="E28" s="20" t="s">
        <v>6</v>
      </c>
      <c r="F28" s="20"/>
      <c r="G28" t="s">
        <v>93</v>
      </c>
      <c r="H28" s="1"/>
      <c r="I28" s="1"/>
      <c r="J28" s="1"/>
      <c r="K28" s="21"/>
      <c r="L28" s="21"/>
      <c r="M28" s="21"/>
      <c r="N28" s="21"/>
      <c r="O28" s="21"/>
      <c r="P28" s="21"/>
      <c r="Q28" s="21"/>
      <c r="R28" s="21"/>
      <c r="S28" s="21"/>
    </row>
    <row r="29" spans="1:19" x14ac:dyDescent="0.25">
      <c r="E29" s="7" t="s">
        <v>24</v>
      </c>
      <c r="F29" s="7">
        <v>5</v>
      </c>
    </row>
    <row r="30" spans="1:19" x14ac:dyDescent="0.25">
      <c r="E30" s="7" t="s">
        <v>18</v>
      </c>
      <c r="F30" s="7">
        <v>5</v>
      </c>
    </row>
    <row r="31" spans="1:19" x14ac:dyDescent="0.25">
      <c r="E31" s="7" t="s">
        <v>35</v>
      </c>
      <c r="F31" s="7">
        <v>3</v>
      </c>
    </row>
    <row r="32" spans="1:19" x14ac:dyDescent="0.25">
      <c r="E32" s="9" t="s">
        <v>76</v>
      </c>
      <c r="F32" s="9">
        <v>2</v>
      </c>
    </row>
    <row r="33" spans="5:19" x14ac:dyDescent="0.25">
      <c r="E33" s="12" t="s">
        <v>78</v>
      </c>
      <c r="F33" s="12">
        <v>4</v>
      </c>
    </row>
    <row r="34" spans="5:19" x14ac:dyDescent="0.25">
      <c r="E34" s="12" t="s">
        <v>79</v>
      </c>
      <c r="F34" s="12">
        <v>3</v>
      </c>
    </row>
    <row r="35" spans="5:19" x14ac:dyDescent="0.25">
      <c r="E35" s="9" t="s">
        <v>80</v>
      </c>
      <c r="F35" s="9">
        <v>2</v>
      </c>
    </row>
    <row r="36" spans="5:19" x14ac:dyDescent="0.25">
      <c r="E36" s="12" t="s">
        <v>55</v>
      </c>
      <c r="F36" s="12">
        <v>4</v>
      </c>
    </row>
    <row r="37" spans="5:19" x14ac:dyDescent="0.25">
      <c r="E37" s="10" t="s">
        <v>60</v>
      </c>
      <c r="F37" s="9">
        <v>2</v>
      </c>
    </row>
    <row r="38" spans="5:19" x14ac:dyDescent="0.25">
      <c r="E38" s="7" t="s">
        <v>61</v>
      </c>
      <c r="F38" s="12">
        <v>3</v>
      </c>
    </row>
    <row r="39" spans="5:19" x14ac:dyDescent="0.25">
      <c r="E39" s="10" t="s">
        <v>71</v>
      </c>
      <c r="F39" s="9">
        <v>2</v>
      </c>
    </row>
    <row r="40" spans="5:19" x14ac:dyDescent="0.25">
      <c r="E40" s="10" t="s">
        <v>72</v>
      </c>
      <c r="F40" s="9">
        <v>2</v>
      </c>
    </row>
    <row r="41" spans="5:19" x14ac:dyDescent="0.25">
      <c r="E41" s="7" t="s">
        <v>62</v>
      </c>
      <c r="F41" s="12">
        <v>3</v>
      </c>
    </row>
    <row r="42" spans="5:19" x14ac:dyDescent="0.25">
      <c r="E42" s="7" t="s">
        <v>36</v>
      </c>
      <c r="F42" s="12">
        <v>6</v>
      </c>
    </row>
    <row r="43" spans="5:19" x14ac:dyDescent="0.25">
      <c r="L43" s="1"/>
      <c r="M43" s="1"/>
      <c r="N43" s="1"/>
      <c r="O43" s="1"/>
      <c r="P43" s="1"/>
      <c r="Q43" s="1"/>
      <c r="R43" s="1"/>
      <c r="S43" s="1"/>
    </row>
    <row r="45" spans="5:19" x14ac:dyDescent="0.25">
      <c r="E45" s="20" t="s">
        <v>7</v>
      </c>
      <c r="F45" s="20"/>
      <c r="G45" t="s">
        <v>94</v>
      </c>
    </row>
    <row r="46" spans="5:19" x14ac:dyDescent="0.25">
      <c r="E46" s="22" t="s">
        <v>25</v>
      </c>
      <c r="F46" s="23"/>
    </row>
    <row r="47" spans="5:19" x14ac:dyDescent="0.25">
      <c r="E47" s="22" t="s">
        <v>37</v>
      </c>
      <c r="F47" s="23"/>
    </row>
    <row r="48" spans="5:19" x14ac:dyDescent="0.25">
      <c r="E48" s="22" t="s">
        <v>38</v>
      </c>
      <c r="F48" s="23"/>
    </row>
    <row r="49" spans="5:15" x14ac:dyDescent="0.25">
      <c r="E49" s="22" t="s">
        <v>81</v>
      </c>
      <c r="F49" s="23"/>
    </row>
    <row r="50" spans="5:15" x14ac:dyDescent="0.25">
      <c r="E50" s="17" t="s">
        <v>63</v>
      </c>
      <c r="F50" s="18"/>
    </row>
    <row r="51" spans="5:15" x14ac:dyDescent="0.25">
      <c r="E51" s="17" t="s">
        <v>64</v>
      </c>
      <c r="F51" s="18"/>
    </row>
    <row r="52" spans="5:15" x14ac:dyDescent="0.25">
      <c r="I52" s="1"/>
    </row>
    <row r="53" spans="5:15" x14ac:dyDescent="0.25">
      <c r="E53" s="20" t="s">
        <v>11</v>
      </c>
      <c r="F53" s="20"/>
      <c r="G53" s="20"/>
      <c r="L53" s="19" t="s">
        <v>12</v>
      </c>
      <c r="M53" s="19"/>
      <c r="N53" s="19"/>
      <c r="O53" s="1"/>
    </row>
    <row r="54" spans="5:15" x14ac:dyDescent="0.25">
      <c r="E54" s="16" t="s">
        <v>8</v>
      </c>
      <c r="F54" s="16" t="s">
        <v>9</v>
      </c>
      <c r="G54" s="16" t="s">
        <v>10</v>
      </c>
      <c r="L54" s="16" t="s">
        <v>8</v>
      </c>
      <c r="M54" s="16" t="s">
        <v>9</v>
      </c>
      <c r="N54" s="16" t="s">
        <v>10</v>
      </c>
    </row>
    <row r="55" spans="5:15" x14ac:dyDescent="0.25">
      <c r="E55" s="13" t="s">
        <v>26</v>
      </c>
      <c r="F55" s="13">
        <f>3/20</f>
        <v>0.15</v>
      </c>
      <c r="G55" s="13">
        <f>3/5</f>
        <v>0.6</v>
      </c>
      <c r="L55" s="7" t="s">
        <v>27</v>
      </c>
      <c r="M55" s="13">
        <f>5/20</f>
        <v>0.25</v>
      </c>
      <c r="N55" s="13">
        <f>5/7</f>
        <v>0.7142857142857143</v>
      </c>
    </row>
    <row r="56" spans="5:15" x14ac:dyDescent="0.25">
      <c r="E56" s="13" t="s">
        <v>28</v>
      </c>
      <c r="F56" s="13">
        <f>3/20</f>
        <v>0.15</v>
      </c>
      <c r="G56" s="13">
        <f>3/5</f>
        <v>0.6</v>
      </c>
      <c r="L56" s="7" t="s">
        <v>29</v>
      </c>
      <c r="M56" s="13">
        <f>5/20</f>
        <v>0.25</v>
      </c>
      <c r="N56" s="13">
        <f>5/7</f>
        <v>0.7142857142857143</v>
      </c>
    </row>
    <row r="57" spans="5:15" x14ac:dyDescent="0.25">
      <c r="E57" s="13" t="s">
        <v>30</v>
      </c>
      <c r="F57" s="13">
        <f>3/20</f>
        <v>0.15</v>
      </c>
      <c r="G57" s="13">
        <f>3/4</f>
        <v>0.75</v>
      </c>
      <c r="L57" s="7" t="s">
        <v>19</v>
      </c>
      <c r="M57" s="13">
        <f>5/20</f>
        <v>0.25</v>
      </c>
      <c r="N57" s="13">
        <f>5/7</f>
        <v>0.7142857142857143</v>
      </c>
    </row>
    <row r="58" spans="5:15" x14ac:dyDescent="0.25">
      <c r="E58" s="11" t="s">
        <v>39</v>
      </c>
      <c r="F58" s="11">
        <f>2/20</f>
        <v>0.1</v>
      </c>
      <c r="G58" s="11">
        <f>2/5</f>
        <v>0.4</v>
      </c>
      <c r="L58" s="10" t="s">
        <v>20</v>
      </c>
      <c r="M58" s="11">
        <f>5/20</f>
        <v>0.25</v>
      </c>
      <c r="N58" s="11">
        <f>5/10</f>
        <v>0.5</v>
      </c>
    </row>
    <row r="59" spans="5:15" x14ac:dyDescent="0.25">
      <c r="E59" s="13" t="s">
        <v>40</v>
      </c>
      <c r="F59" s="13">
        <f>2/20</f>
        <v>0.1</v>
      </c>
      <c r="G59" s="13">
        <f>2/3</f>
        <v>0.66666666666666663</v>
      </c>
      <c r="L59" s="10" t="s">
        <v>41</v>
      </c>
      <c r="M59" s="11">
        <f>3/20</f>
        <v>0.15</v>
      </c>
      <c r="N59" s="11">
        <f>3/7</f>
        <v>0.42857142857142855</v>
      </c>
    </row>
    <row r="60" spans="5:15" x14ac:dyDescent="0.25">
      <c r="E60" s="13" t="s">
        <v>42</v>
      </c>
      <c r="F60" s="13">
        <f>2/20</f>
        <v>0.1</v>
      </c>
      <c r="G60" s="13">
        <f>2/3</f>
        <v>0.66666666666666663</v>
      </c>
      <c r="L60" s="10" t="s">
        <v>43</v>
      </c>
      <c r="M60" s="11">
        <f>3/20</f>
        <v>0.15</v>
      </c>
      <c r="N60" s="11">
        <f>3/8</f>
        <v>0.375</v>
      </c>
    </row>
    <row r="61" spans="5:15" x14ac:dyDescent="0.25">
      <c r="E61" s="13" t="s">
        <v>44</v>
      </c>
      <c r="F61" s="13">
        <f t="shared" ref="F61:F66" si="1">3/20</f>
        <v>0.15</v>
      </c>
      <c r="G61" s="13">
        <f>3/5</f>
        <v>0.6</v>
      </c>
      <c r="L61" s="10" t="s">
        <v>31</v>
      </c>
      <c r="M61" s="11">
        <f>4/20</f>
        <v>0.2</v>
      </c>
      <c r="N61" s="11">
        <f>4/7</f>
        <v>0.5714285714285714</v>
      </c>
    </row>
    <row r="62" spans="5:15" x14ac:dyDescent="0.25">
      <c r="E62" s="13" t="s">
        <v>45</v>
      </c>
      <c r="F62" s="13">
        <f t="shared" si="1"/>
        <v>0.15</v>
      </c>
      <c r="G62" s="13">
        <f>3/3</f>
        <v>1</v>
      </c>
      <c r="L62" s="10" t="s">
        <v>32</v>
      </c>
      <c r="M62" s="11">
        <f>4/20</f>
        <v>0.2</v>
      </c>
      <c r="N62" s="11">
        <f>4/10</f>
        <v>0.4</v>
      </c>
    </row>
    <row r="63" spans="5:15" x14ac:dyDescent="0.25">
      <c r="E63" s="11" t="s">
        <v>46</v>
      </c>
      <c r="F63" s="11">
        <f t="shared" si="1"/>
        <v>0.15</v>
      </c>
      <c r="G63" s="11">
        <f>3/6</f>
        <v>0.5</v>
      </c>
      <c r="L63" s="10" t="s">
        <v>47</v>
      </c>
      <c r="M63" s="11">
        <f>3/20</f>
        <v>0.15</v>
      </c>
      <c r="N63" s="11">
        <f>3/7</f>
        <v>0.42857142857142855</v>
      </c>
    </row>
    <row r="64" spans="5:15" x14ac:dyDescent="0.25">
      <c r="E64" s="13" t="s">
        <v>48</v>
      </c>
      <c r="F64" s="13">
        <f t="shared" si="1"/>
        <v>0.15</v>
      </c>
      <c r="G64" s="13">
        <f>3/4</f>
        <v>0.75</v>
      </c>
      <c r="L64" s="7" t="s">
        <v>56</v>
      </c>
      <c r="M64" s="13">
        <f>4/20</f>
        <v>0.2</v>
      </c>
      <c r="N64" s="13">
        <f>4/5</f>
        <v>0.8</v>
      </c>
    </row>
    <row r="65" spans="5:14" x14ac:dyDescent="0.25">
      <c r="E65" s="13" t="s">
        <v>49</v>
      </c>
      <c r="F65" s="13">
        <f t="shared" si="1"/>
        <v>0.15</v>
      </c>
      <c r="G65" s="13">
        <f>3/3</f>
        <v>1</v>
      </c>
      <c r="L65" s="10" t="s">
        <v>57</v>
      </c>
      <c r="M65" s="11">
        <f>4/20</f>
        <v>0.2</v>
      </c>
      <c r="N65" s="11">
        <f>4/7</f>
        <v>0.5714285714285714</v>
      </c>
    </row>
    <row r="66" spans="5:14" x14ac:dyDescent="0.25">
      <c r="E66" s="11" t="s">
        <v>50</v>
      </c>
      <c r="F66" s="11">
        <f t="shared" si="1"/>
        <v>0.15</v>
      </c>
      <c r="G66" s="11">
        <f>3/6</f>
        <v>0.5</v>
      </c>
      <c r="L66" s="10" t="s">
        <v>65</v>
      </c>
      <c r="M66" s="11">
        <f>3/20</f>
        <v>0.15</v>
      </c>
      <c r="N66" s="11">
        <f>3/7</f>
        <v>0.42857142857142855</v>
      </c>
    </row>
    <row r="67" spans="5:14" x14ac:dyDescent="0.25">
      <c r="E67" s="2"/>
      <c r="F67" s="2"/>
      <c r="G67" s="2"/>
      <c r="L67" s="10" t="s">
        <v>66</v>
      </c>
      <c r="M67" s="11">
        <f>3/20</f>
        <v>0.15</v>
      </c>
      <c r="N67" s="11">
        <f>3/6</f>
        <v>0.5</v>
      </c>
    </row>
    <row r="68" spans="5:14" x14ac:dyDescent="0.25">
      <c r="E68" s="2"/>
      <c r="F68" s="2"/>
      <c r="G68" s="2"/>
      <c r="L68" s="10" t="s">
        <v>67</v>
      </c>
      <c r="M68" s="11">
        <f>3/20</f>
        <v>0.15</v>
      </c>
      <c r="N68" s="11">
        <f>3/6</f>
        <v>0.5</v>
      </c>
    </row>
    <row r="69" spans="5:14" x14ac:dyDescent="0.25">
      <c r="E69" s="14" t="s">
        <v>13</v>
      </c>
      <c r="F69" s="14"/>
      <c r="G69" s="15"/>
      <c r="L69" s="10" t="s">
        <v>68</v>
      </c>
      <c r="M69" s="11">
        <f>3/20</f>
        <v>0.15</v>
      </c>
      <c r="N69" s="11">
        <f>3/10</f>
        <v>0.3</v>
      </c>
    </row>
    <row r="70" spans="5:14" x14ac:dyDescent="0.25">
      <c r="E70" s="16" t="s">
        <v>8</v>
      </c>
      <c r="F70" s="16" t="s">
        <v>9</v>
      </c>
      <c r="G70" s="16" t="s">
        <v>10</v>
      </c>
      <c r="L70" s="7" t="s">
        <v>51</v>
      </c>
      <c r="M70" s="13">
        <f>6/20</f>
        <v>0.3</v>
      </c>
      <c r="N70" s="13">
        <f>6/8</f>
        <v>0.75</v>
      </c>
    </row>
    <row r="71" spans="5:14" x14ac:dyDescent="0.25">
      <c r="E71" s="13" t="s">
        <v>26</v>
      </c>
      <c r="F71" s="13">
        <f>3/20</f>
        <v>0.15</v>
      </c>
      <c r="G71" s="13">
        <f>3/5</f>
        <v>0.6</v>
      </c>
      <c r="L71" s="7" t="s">
        <v>52</v>
      </c>
      <c r="M71" s="13">
        <f>6/20</f>
        <v>0.3</v>
      </c>
      <c r="N71" s="13">
        <f>6/10</f>
        <v>0.6</v>
      </c>
    </row>
    <row r="72" spans="5:14" x14ac:dyDescent="0.25">
      <c r="E72" s="13" t="s">
        <v>28</v>
      </c>
      <c r="F72" s="13">
        <f>3/20</f>
        <v>0.15</v>
      </c>
      <c r="G72" s="13">
        <f>3/5</f>
        <v>0.6</v>
      </c>
    </row>
    <row r="73" spans="5:14" x14ac:dyDescent="0.25">
      <c r="E73" s="13" t="s">
        <v>30</v>
      </c>
      <c r="F73" s="13">
        <f>3/20</f>
        <v>0.15</v>
      </c>
      <c r="G73" s="13">
        <f>3/4</f>
        <v>0.75</v>
      </c>
    </row>
    <row r="74" spans="5:14" x14ac:dyDescent="0.25">
      <c r="E74" s="13" t="s">
        <v>40</v>
      </c>
      <c r="F74" s="13">
        <f>2/20</f>
        <v>0.1</v>
      </c>
      <c r="G74" s="13">
        <f>2/3</f>
        <v>0.66666666666666663</v>
      </c>
    </row>
    <row r="75" spans="5:14" x14ac:dyDescent="0.25">
      <c r="E75" s="13" t="s">
        <v>42</v>
      </c>
      <c r="F75" s="13">
        <f>2/20</f>
        <v>0.1</v>
      </c>
      <c r="G75" s="13">
        <f>2/3</f>
        <v>0.66666666666666663</v>
      </c>
    </row>
    <row r="76" spans="5:14" x14ac:dyDescent="0.25">
      <c r="E76" s="13" t="s">
        <v>44</v>
      </c>
      <c r="F76" s="13">
        <f>3/20</f>
        <v>0.15</v>
      </c>
      <c r="G76" s="13">
        <f>3/5</f>
        <v>0.6</v>
      </c>
    </row>
    <row r="77" spans="5:14" x14ac:dyDescent="0.25">
      <c r="E77" s="13" t="s">
        <v>45</v>
      </c>
      <c r="F77" s="13">
        <f>3/20</f>
        <v>0.15</v>
      </c>
      <c r="G77" s="13">
        <f>3/3</f>
        <v>1</v>
      </c>
    </row>
    <row r="78" spans="5:14" x14ac:dyDescent="0.25">
      <c r="E78" s="13" t="s">
        <v>48</v>
      </c>
      <c r="F78" s="13">
        <f>3/20</f>
        <v>0.15</v>
      </c>
      <c r="G78" s="13">
        <f>3/4</f>
        <v>0.75</v>
      </c>
    </row>
    <row r="79" spans="5:14" x14ac:dyDescent="0.25">
      <c r="E79" s="13" t="s">
        <v>49</v>
      </c>
      <c r="F79" s="13">
        <f>3/20</f>
        <v>0.15</v>
      </c>
      <c r="G79" s="13">
        <f>3/3</f>
        <v>1</v>
      </c>
    </row>
    <row r="80" spans="5:14" x14ac:dyDescent="0.25">
      <c r="E80" s="7" t="s">
        <v>27</v>
      </c>
      <c r="F80" s="13">
        <f>5/20</f>
        <v>0.25</v>
      </c>
      <c r="G80" s="13">
        <f>5/7</f>
        <v>0.7142857142857143</v>
      </c>
    </row>
    <row r="81" spans="5:14" x14ac:dyDescent="0.25">
      <c r="E81" s="7" t="s">
        <v>29</v>
      </c>
      <c r="F81" s="13">
        <f>5/20</f>
        <v>0.25</v>
      </c>
      <c r="G81" s="13">
        <f>5/7</f>
        <v>0.7142857142857143</v>
      </c>
    </row>
    <row r="82" spans="5:14" x14ac:dyDescent="0.25">
      <c r="E82" s="7" t="s">
        <v>19</v>
      </c>
      <c r="F82" s="13">
        <f>5/20</f>
        <v>0.25</v>
      </c>
      <c r="G82" s="13">
        <f>5/7</f>
        <v>0.7142857142857143</v>
      </c>
      <c r="L82" s="14" t="s">
        <v>14</v>
      </c>
      <c r="M82" s="14"/>
      <c r="N82" s="8"/>
    </row>
    <row r="83" spans="5:14" x14ac:dyDescent="0.25">
      <c r="E83" s="7" t="s">
        <v>51</v>
      </c>
      <c r="F83" s="13">
        <f>6/20</f>
        <v>0.3</v>
      </c>
      <c r="G83" s="13">
        <f>6/8</f>
        <v>0.75</v>
      </c>
      <c r="L83" s="16" t="s">
        <v>8</v>
      </c>
      <c r="M83" s="16" t="s">
        <v>9</v>
      </c>
      <c r="N83" s="16" t="s">
        <v>10</v>
      </c>
    </row>
    <row r="84" spans="5:14" x14ac:dyDescent="0.25">
      <c r="E84" s="7" t="s">
        <v>52</v>
      </c>
      <c r="F84" s="13">
        <f>6/20</f>
        <v>0.3</v>
      </c>
      <c r="G84" s="13">
        <f>6/10</f>
        <v>0.6</v>
      </c>
      <c r="L84" s="7" t="s">
        <v>56</v>
      </c>
      <c r="M84" s="13">
        <f>4/20</f>
        <v>0.2</v>
      </c>
      <c r="N84" s="13">
        <f>4/5</f>
        <v>0.8</v>
      </c>
    </row>
  </sheetData>
  <mergeCells count="16">
    <mergeCell ref="E2:H2"/>
    <mergeCell ref="K28:L28"/>
    <mergeCell ref="M28:N28"/>
    <mergeCell ref="O28:Q28"/>
    <mergeCell ref="R28:S28"/>
    <mergeCell ref="E50:F50"/>
    <mergeCell ref="E51:F51"/>
    <mergeCell ref="L53:N53"/>
    <mergeCell ref="E53:G53"/>
    <mergeCell ref="I26:P26"/>
    <mergeCell ref="E28:F28"/>
    <mergeCell ref="E46:F46"/>
    <mergeCell ref="E47:F47"/>
    <mergeCell ref="E48:F48"/>
    <mergeCell ref="E49:F49"/>
    <mergeCell ref="E45:F4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dakfadeev@gmail.com</dc:creator>
  <cp:lastModifiedBy>dakfadeev@gmail.com</cp:lastModifiedBy>
  <dcterms:created xsi:type="dcterms:W3CDTF">2015-06-05T18:17:20Z</dcterms:created>
  <dcterms:modified xsi:type="dcterms:W3CDTF">2020-12-27T11:09:46Z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defb4539-86f5-4fef-9444-e5dc9fd342c7</vt:lpwstr>
  </property>
</Properties>
</file>