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AA4C790D-4499-4C4E-AD50-2FF063F4961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Rezultat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25" i="1"/>
  <c r="F29" i="1"/>
  <c r="F31" i="1"/>
  <c r="F23" i="1"/>
  <c r="F27" i="1"/>
  <c r="F17" i="1"/>
  <c r="F15" i="1"/>
  <c r="A6" i="1"/>
  <c r="A4" i="1"/>
  <c r="F21" i="1"/>
  <c r="F19" i="1"/>
  <c r="F20" i="1" l="1"/>
  <c r="F22" i="1"/>
  <c r="F24" i="1"/>
  <c r="F26" i="1"/>
  <c r="F28" i="1"/>
  <c r="F30" i="1"/>
  <c r="F32" i="1"/>
  <c r="F34" i="1"/>
  <c r="C34" i="1"/>
  <c r="C32" i="1"/>
  <c r="C30" i="1"/>
  <c r="C28" i="1"/>
  <c r="C26" i="1"/>
  <c r="C24" i="1"/>
  <c r="C22" i="1"/>
  <c r="C20" i="1"/>
  <c r="F18" i="1"/>
  <c r="F16" i="1"/>
  <c r="C18" i="1" l="1"/>
  <c r="C16" i="1"/>
  <c r="F14" i="1" l="1"/>
  <c r="F12" i="1"/>
  <c r="F10" i="1"/>
  <c r="F8" i="1"/>
  <c r="F13" i="1"/>
  <c r="F9" i="1"/>
  <c r="F11" i="1"/>
  <c r="F7" i="1"/>
  <c r="C14" i="1"/>
  <c r="C12" i="1"/>
  <c r="C10" i="1"/>
  <c r="C8" i="1"/>
  <c r="F4" i="1" l="1"/>
  <c r="F5" i="1"/>
  <c r="F6" i="1"/>
  <c r="F3" i="1"/>
  <c r="C6" i="1"/>
  <c r="C4" i="1"/>
</calcChain>
</file>

<file path=xl/sharedStrings.xml><?xml version="1.0" encoding="utf-8"?>
<sst xmlns="http://schemas.openxmlformats.org/spreadsheetml/2006/main" count="29" uniqueCount="29">
  <si>
    <t>Penalizacija</t>
  </si>
  <si>
    <t>C_total</t>
  </si>
  <si>
    <t>C_variations</t>
  </si>
  <si>
    <t>Karakteristike izračuna modela</t>
  </si>
  <si>
    <t>Stopa penalizacije</t>
  </si>
  <si>
    <t>Baterija</t>
  </si>
  <si>
    <t>Profit</t>
  </si>
  <si>
    <t>P_pv_install</t>
  </si>
  <si>
    <t>binary_pv</t>
  </si>
  <si>
    <t>E_battery_capacity</t>
  </si>
  <si>
    <t>binary_battery</t>
  </si>
  <si>
    <t>P_battery_MAX</t>
  </si>
  <si>
    <t>P_contracted</t>
  </si>
  <si>
    <t>P_cs_contracted</t>
  </si>
  <si>
    <t>C_invest</t>
  </si>
  <si>
    <t>C_ee_operational</t>
  </si>
  <si>
    <t>C_ee_annual</t>
  </si>
  <si>
    <t>C_profit_annual</t>
  </si>
  <si>
    <t>C_profit</t>
  </si>
  <si>
    <t>C_maintenance</t>
  </si>
  <si>
    <t>C_pv_maintenance</t>
  </si>
  <si>
    <t>C_battery_maintenance</t>
  </si>
  <si>
    <t>C_pl_maintenance</t>
  </si>
  <si>
    <t>C_variations_annual</t>
  </si>
  <si>
    <t>C_loan</t>
  </si>
  <si>
    <t>C_annuity</t>
  </si>
  <si>
    <t>C_battery_replacement</t>
  </si>
  <si>
    <t>% variations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</si>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</sst>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65">
    <xf numFmtId="0" fontId="0" fillId="0" borderId="0" xfId="0"/>
    <xf numFmtId="0" fontId="3" fillId="3" borderId="0" xfId="2"/>
    <xf numFmtId="0" fontId="3" fillId="4" borderId="0" xfId="3"/>
    <xf numFmtId="0" fontId="3" fillId="5" borderId="1" xfId="4" applyBorder="1" applyAlignment="1">
      <alignment horizontal="center" vertical="top"/>
    </xf>
    <xf numFmtId="0" fontId="2" fillId="6" borderId="2" xfId="5" applyBorder="1"/>
    <xf numFmtId="165" fontId="2" fillId="6" borderId="2" xfId="5" applyNumberFormat="1" applyBorder="1"/>
    <xf numFmtId="0" fontId="3" fillId="3" borderId="2" xfId="2" applyBorder="1"/>
    <xf numFmtId="165" fontId="3" fillId="3" borderId="2" xfId="2" applyNumberFormat="1" applyBorder="1"/>
    <xf numFmtId="0" fontId="2" fillId="7" borderId="2" xfId="5" applyFill="1" applyBorder="1"/>
    <xf numFmtId="165" fontId="2" fillId="7" borderId="2" xfId="5" applyNumberFormat="1" applyFill="1" applyBorder="1"/>
    <xf numFmtId="0" fontId="3" fillId="8" borderId="2" xfId="2" applyFill="1" applyBorder="1"/>
    <xf numFmtId="165" fontId="3" fillId="8" borderId="2" xfId="2" applyNumberFormat="1" applyFill="1" applyBorder="1"/>
    <xf numFmtId="0" fontId="3" fillId="7" borderId="2" xfId="4" applyFill="1" applyBorder="1"/>
    <xf numFmtId="165" fontId="3" fillId="7" borderId="2" xfId="4" applyNumberFormat="1" applyFill="1" applyBorder="1"/>
    <xf numFmtId="0" fontId="3" fillId="9" borderId="2" xfId="4" applyFill="1" applyBorder="1"/>
    <xf numFmtId="165" fontId="3" fillId="9" borderId="2" xfId="4" applyNumberFormat="1" applyFill="1" applyBorder="1"/>
    <xf numFmtId="0" fontId="0" fillId="7" borderId="2" xfId="0" applyFill="1" applyBorder="1"/>
    <xf numFmtId="0" fontId="0" fillId="9" borderId="2" xfId="0" applyFill="1" applyBorder="1"/>
    <xf numFmtId="0" fontId="1" fillId="12" borderId="2" xfId="8" applyBorder="1"/>
    <xf numFmtId="165" fontId="1" fillId="12" borderId="2" xfId="8" applyNumberFormat="1" applyBorder="1"/>
    <xf numFmtId="0" fontId="3" fillId="4" borderId="2" xfId="3" applyBorder="1"/>
    <xf numFmtId="165" fontId="3" fillId="4" borderId="2" xfId="3" applyNumberFormat="1" applyBorder="1"/>
    <xf numFmtId="0" fontId="1" fillId="10" borderId="2" xfId="6" applyBorder="1"/>
    <xf numFmtId="165" fontId="1" fillId="10" borderId="2" xfId="6" applyNumberFormat="1" applyBorder="1"/>
    <xf numFmtId="0" fontId="1" fillId="11" borderId="2" xfId="7" applyBorder="1"/>
    <xf numFmtId="165" fontId="1" fillId="11" borderId="2" xfId="7" applyNumberFormat="1" applyBorder="1"/>
    <xf numFmtId="0" fontId="5" fillId="3" borderId="2" xfId="2" applyFont="1" applyBorder="1"/>
    <xf numFmtId="0" fontId="5" fillId="6" borderId="2" xfId="5" applyFont="1" applyBorder="1"/>
    <xf numFmtId="0" fontId="5" fillId="7" borderId="2" xfId="5" applyFont="1" applyFill="1" applyBorder="1"/>
    <xf numFmtId="0" fontId="5" fillId="8" borderId="2" xfId="2" applyFont="1" applyFill="1" applyBorder="1"/>
    <xf numFmtId="0" fontId="5" fillId="7" borderId="2" xfId="4" applyFont="1" applyFill="1" applyBorder="1"/>
    <xf numFmtId="0" fontId="5" fillId="9" borderId="2" xfId="4" applyFont="1" applyFill="1" applyBorder="1"/>
    <xf numFmtId="0" fontId="5" fillId="7" borderId="2" xfId="0" applyFont="1" applyFill="1" applyBorder="1"/>
    <xf numFmtId="0" fontId="5" fillId="9" borderId="2" xfId="0" applyFont="1" applyFill="1" applyBorder="1"/>
    <xf numFmtId="0" fontId="5" fillId="12" borderId="2" xfId="8" applyFont="1" applyBorder="1"/>
    <xf numFmtId="0" fontId="5" fillId="10" borderId="2" xfId="6" applyFont="1" applyBorder="1"/>
    <xf numFmtId="0" fontId="5" fillId="11" borderId="2" xfId="7" applyFont="1" applyBorder="1"/>
    <xf numFmtId="0" fontId="5" fillId="4" borderId="2" xfId="3" applyFont="1" applyBorder="1"/>
    <xf numFmtId="0" fontId="7" fillId="8" borderId="2" xfId="2" applyFont="1" applyFill="1" applyBorder="1"/>
    <xf numFmtId="164" fontId="7" fillId="8" borderId="2" xfId="2" applyNumberFormat="1" applyFont="1" applyFill="1" applyBorder="1"/>
    <xf numFmtId="0" fontId="7" fillId="3" borderId="2" xfId="2" applyFont="1" applyBorder="1"/>
    <xf numFmtId="164" fontId="7" fillId="3" borderId="2" xfId="2" applyNumberFormat="1" applyFont="1" applyBorder="1"/>
    <xf numFmtId="0" fontId="7" fillId="7" borderId="2" xfId="4" applyFont="1" applyFill="1" applyBorder="1"/>
    <xf numFmtId="164" fontId="7" fillId="7" borderId="2" xfId="4" applyNumberFormat="1" applyFont="1" applyFill="1" applyBorder="1"/>
    <xf numFmtId="0" fontId="7" fillId="9" borderId="2" xfId="4" applyFont="1" applyFill="1" applyBorder="1"/>
    <xf numFmtId="164" fontId="7" fillId="9" borderId="2" xfId="4" applyNumberFormat="1" applyFont="1" applyFill="1" applyBorder="1"/>
    <xf numFmtId="0" fontId="7" fillId="7" borderId="2" xfId="0" applyFont="1" applyFill="1" applyBorder="1"/>
    <xf numFmtId="0" fontId="7" fillId="9" borderId="2" xfId="0" applyFont="1" applyFill="1" applyBorder="1"/>
    <xf numFmtId="0" fontId="7" fillId="4" borderId="2" xfId="3" applyFont="1" applyBorder="1"/>
    <xf numFmtId="0" fontId="7" fillId="11" borderId="2" xfId="7" applyFont="1" applyBorder="1"/>
    <xf numFmtId="0" fontId="6" fillId="10" borderId="2" xfId="6" applyFont="1" applyBorder="1"/>
    <xf numFmtId="0" fontId="7" fillId="10" borderId="2" xfId="6" applyFont="1" applyBorder="1"/>
    <xf numFmtId="0" fontId="6" fillId="12" borderId="2" xfId="8" applyFont="1" applyBorder="1"/>
    <xf numFmtId="0" fontId="7" fillId="12" borderId="2" xfId="8" applyFont="1" applyBorder="1"/>
    <xf numFmtId="0" fontId="6" fillId="6" borderId="2" xfId="5" applyFont="1" applyBorder="1"/>
    <xf numFmtId="0" fontId="7" fillId="6" borderId="2" xfId="5" applyFont="1" applyBorder="1"/>
    <xf numFmtId="164" fontId="7" fillId="6" borderId="2" xfId="5" applyNumberFormat="1" applyFont="1" applyBorder="1"/>
    <xf numFmtId="0" fontId="6" fillId="7" borderId="2" xfId="5" applyFont="1" applyFill="1" applyBorder="1"/>
    <xf numFmtId="0" fontId="7" fillId="7" borderId="2" xfId="5" applyFont="1" applyFill="1" applyBorder="1"/>
    <xf numFmtId="164" fontId="7" fillId="7" borderId="2" xfId="5" applyNumberFormat="1" applyFont="1" applyFill="1" applyBorder="1"/>
    <xf numFmtId="164" fontId="7" fillId="12" borderId="2" xfId="8" applyNumberFormat="1" applyFont="1" applyBorder="1"/>
    <xf numFmtId="164" fontId="7" fillId="10" borderId="2" xfId="6" applyNumberFormat="1" applyFont="1" applyBorder="1"/>
    <xf numFmtId="164" fontId="7" fillId="11" borderId="2" xfId="7" applyNumberFormat="1" applyFont="1" applyBorder="1"/>
    <xf numFmtId="164" fontId="7" fillId="4" borderId="2" xfId="3" applyNumberFormat="1" applyFont="1" applyBorder="1"/>
    <xf numFmtId="0" fontId="4" fillId="2" borderId="0" xfId="1" applyAlignment="1">
      <alignment horizontal="center"/>
    </xf>
  </cellXfs>
  <cellStyles count="9">
    <cellStyle name="20% - Accent1" xfId="2" builtinId="30"/>
    <cellStyle name="20% - Accent2" xfId="3" builtinId="34"/>
    <cellStyle name="20% - Accent3" xfId="4" builtinId="38"/>
    <cellStyle name="20% - Accent4" xfId="7" builtinId="42"/>
    <cellStyle name="40% - Accent2" xfId="6" builtinId="35"/>
    <cellStyle name="40% - Accent3" xfId="5" builtinId="39"/>
    <cellStyle name="40% - Accent4" xfId="8" builtinId="43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topLeftCell="A16" workbookViewId="0">
      <selection activeCell="F33" sqref="F33"/>
    </sheetView>
  </sheetViews>
  <sheetFormatPr defaultRowHeight="14.4" x14ac:dyDescent="0.3"/>
  <cols>
    <col min="2" max="2" width="11.33203125" customWidth="1"/>
    <col min="3" max="3" width="17" customWidth="1"/>
    <col min="6" max="6" width="11.5546875" customWidth="1"/>
    <col min="7" max="8" width="11.88671875" customWidth="1"/>
    <col min="9" max="9" width="18.88671875" customWidth="1"/>
    <col min="10" max="10" width="14.44140625" customWidth="1"/>
    <col min="11" max="11" width="16.109375" customWidth="1"/>
    <col min="12" max="12" width="15.6640625" customWidth="1"/>
    <col min="13" max="13" width="14.6640625" customWidth="1"/>
    <col min="14" max="14" width="11.33203125" customWidth="1"/>
    <col min="16" max="16" width="16.109375" customWidth="1"/>
    <col min="17" max="17" width="14.33203125" customWidth="1"/>
    <col min="18" max="18" width="16.109375" customWidth="1"/>
    <col min="20" max="20" width="15.109375" customWidth="1"/>
    <col min="21" max="21" width="18.44140625" customWidth="1"/>
    <col min="22" max="22" width="23" customWidth="1"/>
    <col min="23" max="23" width="19.6640625" customWidth="1"/>
    <col min="24" max="24" width="22.44140625" customWidth="1"/>
    <col min="25" max="25" width="15.5546875" customWidth="1"/>
    <col min="27" max="27" width="11.5546875" customWidth="1"/>
    <col min="28" max="28" width="23.6640625" customWidth="1"/>
  </cols>
  <sheetData>
    <row r="1" spans="1:28" x14ac:dyDescent="0.3">
      <c r="B1" s="64" t="s">
        <v>3</v>
      </c>
      <c r="C1" s="64"/>
      <c r="D1" s="64"/>
      <c r="E1" s="64"/>
    </row>
    <row r="2" spans="1:28" x14ac:dyDescent="0.3">
      <c r="A2" s="26" t="s">
        <v>28</v>
      </c>
      <c r="B2" s="1" t="s">
        <v>0</v>
      </c>
      <c r="C2" s="1" t="s">
        <v>4</v>
      </c>
      <c r="D2" s="1" t="s">
        <v>5</v>
      </c>
      <c r="E2" s="1" t="s">
        <v>6</v>
      </c>
      <c r="F2" s="2" t="s">
        <v>27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</v>
      </c>
      <c r="Z2" s="3" t="s">
        <v>24</v>
      </c>
      <c r="AA2" s="3" t="s">
        <v>25</v>
      </c>
      <c r="AB2" s="3" t="s">
        <v>26</v>
      </c>
    </row>
    <row r="3" spans="1:28" s="55" customFormat="1" x14ac:dyDescent="0.3">
      <c r="A3" s="54">
        <v>1</v>
      </c>
      <c r="B3" s="55" t="b">
        <v>0</v>
      </c>
      <c r="C3" s="55">
        <v>0</v>
      </c>
      <c r="D3" s="55">
        <v>200</v>
      </c>
      <c r="E3" s="55" t="b">
        <v>1</v>
      </c>
      <c r="F3" s="56">
        <f>Y3/N3</f>
        <v>0</v>
      </c>
      <c r="G3" s="55">
        <v>60</v>
      </c>
      <c r="H3" s="55">
        <v>1</v>
      </c>
      <c r="I3" s="55">
        <v>250.8032843942953</v>
      </c>
      <c r="J3" s="55">
        <v>1</v>
      </c>
      <c r="K3" s="55">
        <v>62.700821098573819</v>
      </c>
      <c r="L3" s="55">
        <v>150</v>
      </c>
      <c r="M3" s="55">
        <v>0</v>
      </c>
      <c r="N3" s="55">
        <v>956285.36623583827</v>
      </c>
      <c r="O3" s="55">
        <v>103712.45981520131</v>
      </c>
      <c r="P3" s="55">
        <v>848040.78752345184</v>
      </c>
      <c r="Q3" s="55">
        <v>59580.69858759873</v>
      </c>
      <c r="R3" s="55">
        <v>5551.0953192355973</v>
      </c>
      <c r="S3" s="55">
        <v>79011.41406089766</v>
      </c>
      <c r="T3" s="55">
        <v>35464.337427910163</v>
      </c>
      <c r="U3" s="55">
        <v>1800</v>
      </c>
      <c r="V3" s="55">
        <v>1003.213137577181</v>
      </c>
      <c r="W3" s="55">
        <v>240</v>
      </c>
      <c r="X3" s="55">
        <v>840276</v>
      </c>
      <c r="Y3" s="55">
        <v>0</v>
      </c>
      <c r="Z3" s="55">
        <v>40429.455204958504</v>
      </c>
      <c r="AA3" s="55">
        <v>5756.2448687098486</v>
      </c>
      <c r="AB3" s="55">
        <v>7649.7403252141357</v>
      </c>
    </row>
    <row r="4" spans="1:28" s="4" customFormat="1" x14ac:dyDescent="0.3">
      <c r="A4" s="27">
        <f>A3+1</f>
        <v>2</v>
      </c>
      <c r="B4" s="4" t="b">
        <v>1</v>
      </c>
      <c r="C4" s="4">
        <f>0.2/40</f>
        <v>5.0000000000000001E-3</v>
      </c>
      <c r="D4" s="4">
        <v>200</v>
      </c>
      <c r="E4" s="4" t="b">
        <v>1</v>
      </c>
      <c r="F4" s="5">
        <f t="shared" ref="F4:F6" si="0">Y4/N4</f>
        <v>3.9428562017375579E-3</v>
      </c>
      <c r="G4" s="4">
        <v>60</v>
      </c>
      <c r="H4" s="4">
        <v>1</v>
      </c>
      <c r="I4" s="4">
        <v>244.52641666666659</v>
      </c>
      <c r="J4" s="4">
        <v>1</v>
      </c>
      <c r="K4" s="4">
        <v>61.131604166666648</v>
      </c>
      <c r="L4" s="4">
        <v>150</v>
      </c>
      <c r="M4" s="4">
        <v>0</v>
      </c>
      <c r="N4" s="4">
        <v>956580.37073215551</v>
      </c>
      <c r="O4" s="4">
        <v>102833.6983333333</v>
      </c>
      <c r="P4" s="4">
        <v>845612.29525000427</v>
      </c>
      <c r="Q4" s="4">
        <v>59410.080300960493</v>
      </c>
      <c r="R4" s="4">
        <v>5239.9373160959067</v>
      </c>
      <c r="S4" s="4">
        <v>74582.552293880188</v>
      </c>
      <c r="T4" s="4">
        <v>35171.745427258888</v>
      </c>
      <c r="U4" s="4">
        <v>1800</v>
      </c>
      <c r="V4" s="4">
        <v>978.10566666666637</v>
      </c>
      <c r="W4" s="4">
        <v>240</v>
      </c>
      <c r="X4" s="4">
        <v>64729.599291655373</v>
      </c>
      <c r="Y4" s="4">
        <v>3771.658847201692</v>
      </c>
      <c r="Z4" s="4">
        <v>40086.894166194877</v>
      </c>
      <c r="AA4" s="4">
        <v>5707.4718834789928</v>
      </c>
      <c r="AB4" s="4">
        <v>7458.2898492443383</v>
      </c>
    </row>
    <row r="5" spans="1:28" s="58" customFormat="1" x14ac:dyDescent="0.3">
      <c r="A5" s="57">
        <v>3</v>
      </c>
      <c r="B5" s="58" t="b">
        <v>0</v>
      </c>
      <c r="C5" s="58">
        <v>0</v>
      </c>
      <c r="D5" s="58">
        <v>200</v>
      </c>
      <c r="E5" s="58" t="b">
        <v>0</v>
      </c>
      <c r="F5" s="59">
        <f t="shared" si="0"/>
        <v>0</v>
      </c>
      <c r="G5" s="58">
        <v>60</v>
      </c>
      <c r="H5" s="58">
        <v>1</v>
      </c>
      <c r="I5" s="58">
        <v>239.7650179908448</v>
      </c>
      <c r="J5" s="58">
        <v>1</v>
      </c>
      <c r="K5" s="58">
        <v>59.941254497711213</v>
      </c>
      <c r="L5" s="58">
        <v>150</v>
      </c>
      <c r="M5" s="58">
        <v>0</v>
      </c>
      <c r="N5" s="58">
        <v>962605.21687394357</v>
      </c>
      <c r="O5" s="58">
        <v>102167.1025187183</v>
      </c>
      <c r="P5" s="58">
        <v>778348.21563140932</v>
      </c>
      <c r="Q5" s="58">
        <v>54684.316030551599</v>
      </c>
      <c r="R5" s="58">
        <v>2.2135608732830638</v>
      </c>
      <c r="S5" s="58">
        <v>31.50667834903151</v>
      </c>
      <c r="T5" s="58">
        <v>34949.796005204822</v>
      </c>
      <c r="U5" s="58">
        <v>1800</v>
      </c>
      <c r="V5" s="58">
        <v>959.0600719633793</v>
      </c>
      <c r="W5" s="58">
        <v>240</v>
      </c>
      <c r="X5" s="58">
        <v>789944</v>
      </c>
      <c r="Y5" s="58">
        <v>0</v>
      </c>
      <c r="Z5" s="58">
        <v>39827.040088152447</v>
      </c>
      <c r="AA5" s="58">
        <v>5670.4745087737901</v>
      </c>
      <c r="AB5" s="58">
        <v>7313.0626304588277</v>
      </c>
    </row>
    <row r="6" spans="1:28" s="8" customFormat="1" x14ac:dyDescent="0.3">
      <c r="A6" s="28">
        <f>A5+1</f>
        <v>4</v>
      </c>
      <c r="B6" s="8" t="b">
        <v>1</v>
      </c>
      <c r="C6" s="8">
        <f>0.2/40</f>
        <v>5.0000000000000001E-3</v>
      </c>
      <c r="D6" s="8">
        <v>200</v>
      </c>
      <c r="E6" s="8" t="b">
        <v>0</v>
      </c>
      <c r="F6" s="9">
        <f t="shared" si="0"/>
        <v>3.7841607442069217E-3</v>
      </c>
      <c r="G6" s="8">
        <v>60</v>
      </c>
      <c r="H6" s="8">
        <v>1</v>
      </c>
      <c r="I6" s="8">
        <v>233.7208389650753</v>
      </c>
      <c r="J6" s="8">
        <v>1</v>
      </c>
      <c r="K6" s="8">
        <v>58.430209741268833</v>
      </c>
      <c r="L6" s="8">
        <v>150</v>
      </c>
      <c r="M6" s="8">
        <v>0</v>
      </c>
      <c r="N6" s="8">
        <v>962819.06240174151</v>
      </c>
      <c r="O6" s="8">
        <v>101320.9174551106</v>
      </c>
      <c r="P6" s="8">
        <v>780204.20685909281</v>
      </c>
      <c r="Q6" s="8">
        <v>54814.712180765993</v>
      </c>
      <c r="R6" s="8">
        <v>3.556181934704929</v>
      </c>
      <c r="S6" s="8">
        <v>50.61685075830168</v>
      </c>
      <c r="T6" s="8">
        <v>34668.050633120583</v>
      </c>
      <c r="U6" s="8">
        <v>1800</v>
      </c>
      <c r="V6" s="8">
        <v>934.88335586030132</v>
      </c>
      <c r="W6" s="8">
        <v>240</v>
      </c>
      <c r="X6" s="8">
        <v>62529.473450083657</v>
      </c>
      <c r="Y6" s="8">
        <v>3643.4620997147849</v>
      </c>
      <c r="Z6" s="8">
        <v>39497.178071715927</v>
      </c>
      <c r="AA6" s="8">
        <v>5623.5095786289457</v>
      </c>
      <c r="AB6" s="8">
        <v>7128.7093827017025</v>
      </c>
    </row>
    <row r="7" spans="1:28" s="40" customFormat="1" x14ac:dyDescent="0.3">
      <c r="A7" s="40">
        <v>1</v>
      </c>
      <c r="B7" s="40" t="b">
        <v>0</v>
      </c>
      <c r="C7" s="40">
        <v>0</v>
      </c>
      <c r="D7" s="40">
        <v>200</v>
      </c>
      <c r="E7" s="40" t="b">
        <v>1</v>
      </c>
      <c r="F7" s="41">
        <f>Y7/N7</f>
        <v>0</v>
      </c>
      <c r="G7" s="40">
        <v>60</v>
      </c>
      <c r="H7" s="40">
        <v>1</v>
      </c>
      <c r="I7" s="40">
        <v>250.8032843942953</v>
      </c>
      <c r="J7" s="40">
        <v>1</v>
      </c>
      <c r="K7" s="40">
        <v>62.700821098573819</v>
      </c>
      <c r="L7" s="40">
        <v>150</v>
      </c>
      <c r="M7" s="40">
        <v>0</v>
      </c>
      <c r="N7" s="40">
        <v>956285.36623583827</v>
      </c>
      <c r="O7" s="40">
        <v>103712.45981520131</v>
      </c>
      <c r="P7" s="40">
        <v>848040.78752345184</v>
      </c>
      <c r="Q7" s="40">
        <v>59580.69858759873</v>
      </c>
      <c r="R7" s="40">
        <v>5551.0953192355973</v>
      </c>
      <c r="S7" s="40">
        <v>79011.41406089766</v>
      </c>
      <c r="T7" s="40">
        <v>35464.337427910163</v>
      </c>
      <c r="U7" s="40">
        <v>1800</v>
      </c>
      <c r="V7" s="40">
        <v>1003.213137577181</v>
      </c>
      <c r="W7" s="40">
        <v>240</v>
      </c>
      <c r="X7" s="40">
        <v>840276</v>
      </c>
      <c r="Y7" s="40">
        <v>0</v>
      </c>
      <c r="Z7" s="40">
        <v>40429.455204958504</v>
      </c>
      <c r="AA7" s="40">
        <v>5756.2448687098486</v>
      </c>
      <c r="AB7" s="40">
        <v>7649.7403252141357</v>
      </c>
    </row>
    <row r="8" spans="1:28" s="6" customFormat="1" x14ac:dyDescent="0.3">
      <c r="A8" s="26">
        <v>5</v>
      </c>
      <c r="B8" s="6" t="b">
        <v>1</v>
      </c>
      <c r="C8" s="6">
        <f>0.2/50</f>
        <v>4.0000000000000001E-3</v>
      </c>
      <c r="D8" s="6">
        <v>200</v>
      </c>
      <c r="E8" s="6" t="b">
        <v>1</v>
      </c>
      <c r="F8" s="7">
        <f>Y8/N8</f>
        <v>3.2491936030069383E-3</v>
      </c>
      <c r="G8" s="6">
        <v>60</v>
      </c>
      <c r="H8" s="6">
        <v>1</v>
      </c>
      <c r="I8" s="6">
        <v>245.57844013598739</v>
      </c>
      <c r="J8" s="6">
        <v>1</v>
      </c>
      <c r="K8" s="6">
        <v>61.394610033996848</v>
      </c>
      <c r="L8" s="6">
        <v>150</v>
      </c>
      <c r="M8" s="6">
        <v>0</v>
      </c>
      <c r="N8" s="6">
        <v>956477.57380047033</v>
      </c>
      <c r="O8" s="6">
        <v>102980.9816190382</v>
      </c>
      <c r="P8" s="6">
        <v>846171.51623986673</v>
      </c>
      <c r="Q8" s="6">
        <v>59449.369422110147</v>
      </c>
      <c r="R8" s="6">
        <v>5306.5297818668869</v>
      </c>
      <c r="S8" s="6">
        <v>75530.39494182296</v>
      </c>
      <c r="T8" s="6">
        <v>35220.784799279703</v>
      </c>
      <c r="U8" s="6">
        <v>1800</v>
      </c>
      <c r="V8" s="6">
        <v>982.31376054394957</v>
      </c>
      <c r="W8" s="6">
        <v>240</v>
      </c>
      <c r="X8" s="6">
        <v>66670.069769000125</v>
      </c>
      <c r="Y8" s="6">
        <v>3107.7808142120848</v>
      </c>
      <c r="Z8" s="6">
        <v>40144.308511707997</v>
      </c>
      <c r="AA8" s="6">
        <v>5715.6463946138774</v>
      </c>
      <c r="AB8" s="6">
        <v>7490.3775724006391</v>
      </c>
    </row>
    <row r="9" spans="1:28" s="38" customFormat="1" x14ac:dyDescent="0.3">
      <c r="A9" s="38">
        <v>3</v>
      </c>
      <c r="B9" s="38" t="b">
        <v>0</v>
      </c>
      <c r="C9" s="38">
        <v>0</v>
      </c>
      <c r="D9" s="38">
        <v>200</v>
      </c>
      <c r="E9" s="38" t="b">
        <v>0</v>
      </c>
      <c r="F9" s="39">
        <f t="shared" ref="F9:F10" si="1">Y9/N9</f>
        <v>0</v>
      </c>
      <c r="G9" s="38">
        <v>60</v>
      </c>
      <c r="H9" s="38">
        <v>1</v>
      </c>
      <c r="I9" s="38">
        <v>239.7650179908448</v>
      </c>
      <c r="J9" s="38">
        <v>1</v>
      </c>
      <c r="K9" s="38">
        <v>59.941254497711213</v>
      </c>
      <c r="L9" s="38">
        <v>150</v>
      </c>
      <c r="M9" s="38">
        <v>0</v>
      </c>
      <c r="N9" s="38">
        <v>962605.21687394357</v>
      </c>
      <c r="O9" s="38">
        <v>102167.1025187183</v>
      </c>
      <c r="P9" s="38">
        <v>778348.21563140932</v>
      </c>
      <c r="Q9" s="38">
        <v>54684.316030551599</v>
      </c>
      <c r="R9" s="38">
        <v>2.2135608732830638</v>
      </c>
      <c r="S9" s="38">
        <v>31.50667834903151</v>
      </c>
      <c r="T9" s="38">
        <v>34949.796005204822</v>
      </c>
      <c r="U9" s="38">
        <v>1800</v>
      </c>
      <c r="V9" s="38">
        <v>959.0600719633793</v>
      </c>
      <c r="W9" s="38">
        <v>240</v>
      </c>
      <c r="X9" s="38">
        <v>789944</v>
      </c>
      <c r="Y9" s="38">
        <v>0</v>
      </c>
      <c r="Z9" s="38">
        <v>39827.040088152447</v>
      </c>
      <c r="AA9" s="38">
        <v>5670.4745087737901</v>
      </c>
      <c r="AB9" s="38">
        <v>7313.0626304588277</v>
      </c>
    </row>
    <row r="10" spans="1:28" s="10" customFormat="1" x14ac:dyDescent="0.3">
      <c r="A10" s="29">
        <v>6</v>
      </c>
      <c r="B10" s="10" t="b">
        <v>1</v>
      </c>
      <c r="C10" s="10">
        <f>0.2/50</f>
        <v>4.0000000000000001E-3</v>
      </c>
      <c r="D10" s="10">
        <v>200</v>
      </c>
      <c r="E10" s="10" t="b">
        <v>0</v>
      </c>
      <c r="F10" s="11">
        <f t="shared" si="1"/>
        <v>3.0979972615255186E-3</v>
      </c>
      <c r="G10" s="10">
        <v>60</v>
      </c>
      <c r="H10" s="10">
        <v>1</v>
      </c>
      <c r="I10" s="10">
        <v>235.05536357358449</v>
      </c>
      <c r="J10" s="10">
        <v>1</v>
      </c>
      <c r="K10" s="10">
        <v>58.763840893396122</v>
      </c>
      <c r="L10" s="10">
        <v>150</v>
      </c>
      <c r="M10" s="10">
        <v>0</v>
      </c>
      <c r="N10" s="10">
        <v>962741.70938481227</v>
      </c>
      <c r="O10" s="10">
        <v>101507.75090030181</v>
      </c>
      <c r="P10" s="10">
        <v>779764.27625504858</v>
      </c>
      <c r="Q10" s="10">
        <v>54783.804029761173</v>
      </c>
      <c r="R10" s="10">
        <v>3.267060858749907</v>
      </c>
      <c r="S10" s="10">
        <v>46.501651192757173</v>
      </c>
      <c r="T10" s="10">
        <v>34730.25860723533</v>
      </c>
      <c r="U10" s="10">
        <v>1800</v>
      </c>
      <c r="V10" s="10">
        <v>940.22145429433795</v>
      </c>
      <c r="W10" s="10">
        <v>240</v>
      </c>
      <c r="X10" s="10">
        <v>63983.99388430595</v>
      </c>
      <c r="Y10" s="10">
        <v>2982.5711792305451</v>
      </c>
      <c r="Z10" s="10">
        <v>39570.00996112061</v>
      </c>
      <c r="AA10" s="10">
        <v>5633.8792011613004</v>
      </c>
      <c r="AB10" s="10">
        <v>7169.4136611060212</v>
      </c>
    </row>
    <row r="11" spans="1:28" s="42" customFormat="1" x14ac:dyDescent="0.3">
      <c r="A11" s="42">
        <v>1</v>
      </c>
      <c r="B11" s="42" t="b">
        <v>0</v>
      </c>
      <c r="C11" s="42">
        <v>0</v>
      </c>
      <c r="D11" s="42">
        <v>200</v>
      </c>
      <c r="E11" s="42" t="b">
        <v>1</v>
      </c>
      <c r="F11" s="43">
        <f>Y11/N11</f>
        <v>0</v>
      </c>
      <c r="G11" s="42">
        <v>60</v>
      </c>
      <c r="H11" s="42">
        <v>1</v>
      </c>
      <c r="I11" s="42">
        <v>250.8032843942953</v>
      </c>
      <c r="J11" s="42">
        <v>1</v>
      </c>
      <c r="K11" s="42">
        <v>62.700821098573819</v>
      </c>
      <c r="L11" s="42">
        <v>150</v>
      </c>
      <c r="M11" s="42">
        <v>0</v>
      </c>
      <c r="N11" s="42">
        <v>956285.36623583827</v>
      </c>
      <c r="O11" s="42">
        <v>103712.45981520131</v>
      </c>
      <c r="P11" s="42">
        <v>848040.78752345184</v>
      </c>
      <c r="Q11" s="42">
        <v>59580.69858759873</v>
      </c>
      <c r="R11" s="42">
        <v>5551.0953192355973</v>
      </c>
      <c r="S11" s="42">
        <v>79011.41406089766</v>
      </c>
      <c r="T11" s="42">
        <v>35464.337427910163</v>
      </c>
      <c r="U11" s="42">
        <v>1800</v>
      </c>
      <c r="V11" s="42">
        <v>1003.213137577181</v>
      </c>
      <c r="W11" s="42">
        <v>240</v>
      </c>
      <c r="X11" s="42">
        <v>840276</v>
      </c>
      <c r="Y11" s="42">
        <v>0</v>
      </c>
      <c r="Z11" s="42">
        <v>40429.455204958504</v>
      </c>
      <c r="AA11" s="42">
        <v>5756.2448687098486</v>
      </c>
      <c r="AB11" s="42">
        <v>7649.7403252141357</v>
      </c>
    </row>
    <row r="12" spans="1:28" s="12" customFormat="1" x14ac:dyDescent="0.3">
      <c r="A12" s="30">
        <v>7</v>
      </c>
      <c r="B12" s="12" t="b">
        <v>1</v>
      </c>
      <c r="C12" s="12">
        <f>0.2/80</f>
        <v>2.5000000000000001E-3</v>
      </c>
      <c r="D12" s="12">
        <v>200</v>
      </c>
      <c r="E12" s="12" t="b">
        <v>1</v>
      </c>
      <c r="F12" s="13">
        <f>Y12/N12</f>
        <v>2.1080811540871405E-3</v>
      </c>
      <c r="G12" s="12">
        <v>60</v>
      </c>
      <c r="H12" s="12">
        <v>1</v>
      </c>
      <c r="I12" s="12">
        <v>246.33990234274069</v>
      </c>
      <c r="J12" s="12">
        <v>1</v>
      </c>
      <c r="K12" s="12">
        <v>61.584975585685157</v>
      </c>
      <c r="L12" s="12">
        <v>150</v>
      </c>
      <c r="M12" s="12">
        <v>0</v>
      </c>
      <c r="N12" s="12">
        <v>956380.42012030224</v>
      </c>
      <c r="O12" s="12">
        <v>103087.58632798371</v>
      </c>
      <c r="P12" s="12">
        <v>847052.68827844062</v>
      </c>
      <c r="Q12" s="12">
        <v>59511.277818977956</v>
      </c>
      <c r="R12" s="12">
        <v>5389.7987770840591</v>
      </c>
      <c r="S12" s="12">
        <v>76715.602667718194</v>
      </c>
      <c r="T12" s="12">
        <v>35256.279851933687</v>
      </c>
      <c r="U12" s="12">
        <v>1800</v>
      </c>
      <c r="V12" s="12">
        <v>985.35960937096263</v>
      </c>
      <c r="W12" s="12">
        <v>240</v>
      </c>
      <c r="X12" s="12">
        <v>69201.978789005152</v>
      </c>
      <c r="Y12" s="12">
        <v>2016.127539793551</v>
      </c>
      <c r="Z12" s="12">
        <v>40185.86543083447</v>
      </c>
      <c r="AA12" s="12">
        <v>5721.563164980148</v>
      </c>
      <c r="AB12" s="12">
        <v>7513.6028988280596</v>
      </c>
    </row>
    <row r="13" spans="1:28" s="44" customFormat="1" x14ac:dyDescent="0.3">
      <c r="A13" s="44">
        <v>3</v>
      </c>
      <c r="B13" s="44" t="b">
        <v>0</v>
      </c>
      <c r="C13" s="44">
        <v>0</v>
      </c>
      <c r="D13" s="44">
        <v>200</v>
      </c>
      <c r="E13" s="44" t="b">
        <v>0</v>
      </c>
      <c r="F13" s="45">
        <f t="shared" ref="F13:F34" si="2">Y13/N13</f>
        <v>0</v>
      </c>
      <c r="G13" s="44">
        <v>60</v>
      </c>
      <c r="H13" s="44">
        <v>1</v>
      </c>
      <c r="I13" s="44">
        <v>239.7650179908448</v>
      </c>
      <c r="J13" s="44">
        <v>1</v>
      </c>
      <c r="K13" s="44">
        <v>59.941254497711213</v>
      </c>
      <c r="L13" s="44">
        <v>150</v>
      </c>
      <c r="M13" s="44">
        <v>0</v>
      </c>
      <c r="N13" s="44">
        <v>962605.21687394357</v>
      </c>
      <c r="O13" s="44">
        <v>102167.1025187183</v>
      </c>
      <c r="P13" s="44">
        <v>778348.21563140932</v>
      </c>
      <c r="Q13" s="44">
        <v>54684.316030551599</v>
      </c>
      <c r="R13" s="44">
        <v>2.2135608732830638</v>
      </c>
      <c r="S13" s="44">
        <v>31.50667834903151</v>
      </c>
      <c r="T13" s="44">
        <v>34949.796005204822</v>
      </c>
      <c r="U13" s="44">
        <v>1800</v>
      </c>
      <c r="V13" s="44">
        <v>959.0600719633793</v>
      </c>
      <c r="W13" s="44">
        <v>240</v>
      </c>
      <c r="X13" s="44">
        <v>789944</v>
      </c>
      <c r="Y13" s="44">
        <v>0</v>
      </c>
      <c r="Z13" s="44">
        <v>39827.040088152447</v>
      </c>
      <c r="AA13" s="44">
        <v>5670.4745087737901</v>
      </c>
      <c r="AB13" s="44">
        <v>7313.0626304588277</v>
      </c>
    </row>
    <row r="14" spans="1:28" s="14" customFormat="1" x14ac:dyDescent="0.3">
      <c r="A14" s="31">
        <v>8</v>
      </c>
      <c r="B14" s="14" t="b">
        <v>1</v>
      </c>
      <c r="C14" s="14">
        <f>0.2/80</f>
        <v>2.5000000000000001E-3</v>
      </c>
      <c r="D14" s="14">
        <v>200</v>
      </c>
      <c r="E14" s="14" t="b">
        <v>0</v>
      </c>
      <c r="F14" s="15">
        <f t="shared" si="2"/>
        <v>2.0032382569119146E-3</v>
      </c>
      <c r="G14" s="14">
        <v>60</v>
      </c>
      <c r="H14" s="14">
        <v>1</v>
      </c>
      <c r="I14" s="14">
        <v>236.96128580108959</v>
      </c>
      <c r="J14" s="14">
        <v>1</v>
      </c>
      <c r="K14" s="14">
        <v>59.240321450272411</v>
      </c>
      <c r="L14" s="14">
        <v>150</v>
      </c>
      <c r="M14" s="14">
        <v>0</v>
      </c>
      <c r="N14" s="14">
        <v>962657.12182687921</v>
      </c>
      <c r="O14" s="14">
        <v>101774.5800121526</v>
      </c>
      <c r="P14" s="14">
        <v>779161.86783561052</v>
      </c>
      <c r="Q14" s="14">
        <v>54741.480694618309</v>
      </c>
      <c r="R14" s="14">
        <v>2.8541480644936699</v>
      </c>
      <c r="S14" s="14">
        <v>40.624464460803473</v>
      </c>
      <c r="T14" s="14">
        <v>34819.10190007338</v>
      </c>
      <c r="U14" s="14">
        <v>1800</v>
      </c>
      <c r="V14" s="14">
        <v>947.84514320435858</v>
      </c>
      <c r="W14" s="14">
        <v>240</v>
      </c>
      <c r="X14" s="14">
        <v>66191.884340977223</v>
      </c>
      <c r="Y14" s="14">
        <v>1928.431574732318</v>
      </c>
      <c r="Z14" s="14">
        <v>39674.025965023808</v>
      </c>
      <c r="AA14" s="14">
        <v>5648.6887400407168</v>
      </c>
      <c r="AB14" s="14">
        <v>7227.5461140189846</v>
      </c>
    </row>
    <row r="15" spans="1:28" s="46" customFormat="1" x14ac:dyDescent="0.3">
      <c r="A15" s="46">
        <v>1</v>
      </c>
      <c r="B15" s="42" t="b">
        <v>0</v>
      </c>
      <c r="C15" s="46">
        <v>0</v>
      </c>
      <c r="D15" s="42">
        <v>200</v>
      </c>
      <c r="E15" s="42" t="b">
        <v>1</v>
      </c>
      <c r="F15" s="43">
        <f>Y15/N15</f>
        <v>0</v>
      </c>
      <c r="G15" s="42">
        <v>60</v>
      </c>
      <c r="H15" s="42">
        <v>1</v>
      </c>
      <c r="I15" s="42">
        <v>250.8032843942953</v>
      </c>
      <c r="J15" s="42">
        <v>1</v>
      </c>
      <c r="K15" s="42">
        <v>62.700821098573819</v>
      </c>
      <c r="L15" s="42">
        <v>150</v>
      </c>
      <c r="M15" s="42">
        <v>0</v>
      </c>
      <c r="N15" s="42">
        <v>956285.36623583827</v>
      </c>
      <c r="O15" s="42">
        <v>103712.45981520131</v>
      </c>
      <c r="P15" s="42">
        <v>848040.78752345184</v>
      </c>
      <c r="Q15" s="42">
        <v>59580.69858759873</v>
      </c>
      <c r="R15" s="42">
        <v>5551.0953192355973</v>
      </c>
      <c r="S15" s="42">
        <v>79011.41406089766</v>
      </c>
      <c r="T15" s="42">
        <v>35464.337427910163</v>
      </c>
      <c r="U15" s="42">
        <v>1800</v>
      </c>
      <c r="V15" s="42">
        <v>1003.213137577181</v>
      </c>
      <c r="W15" s="42">
        <v>240</v>
      </c>
      <c r="X15" s="42">
        <v>840276</v>
      </c>
      <c r="Y15" s="42">
        <v>0</v>
      </c>
      <c r="Z15" s="42">
        <v>40429.455204958504</v>
      </c>
      <c r="AA15" s="42">
        <v>5756.2448687098486</v>
      </c>
      <c r="AB15" s="42">
        <v>7649.7403252141357</v>
      </c>
    </row>
    <row r="16" spans="1:28" s="16" customFormat="1" x14ac:dyDescent="0.3">
      <c r="A16" s="32">
        <v>9</v>
      </c>
      <c r="B16" s="12" t="b">
        <v>1</v>
      </c>
      <c r="C16" s="16">
        <f>0.2/100</f>
        <v>2E-3</v>
      </c>
      <c r="D16" s="12">
        <v>200</v>
      </c>
      <c r="E16" s="12" t="b">
        <v>1</v>
      </c>
      <c r="F16" s="13">
        <f t="shared" si="2"/>
        <v>1.7070772457721498E-3</v>
      </c>
      <c r="G16" s="16">
        <v>60</v>
      </c>
      <c r="H16" s="16">
        <v>1</v>
      </c>
      <c r="I16" s="16">
        <v>246.5317789316081</v>
      </c>
      <c r="J16" s="16">
        <v>1</v>
      </c>
      <c r="K16" s="16">
        <v>61.632944732902033</v>
      </c>
      <c r="L16" s="16">
        <v>150</v>
      </c>
      <c r="M16" s="16">
        <v>0</v>
      </c>
      <c r="N16" s="16">
        <v>956358.23985130561</v>
      </c>
      <c r="O16" s="16">
        <v>103114.4490504251</v>
      </c>
      <c r="P16" s="16">
        <v>847339.86862499581</v>
      </c>
      <c r="Q16" s="16">
        <v>59531.454213698722</v>
      </c>
      <c r="R16" s="16">
        <v>5415.1960521433857</v>
      </c>
      <c r="S16" s="16">
        <v>77077.094319424752</v>
      </c>
      <c r="T16" s="16">
        <v>35265.224051087003</v>
      </c>
      <c r="U16" s="16">
        <v>1800</v>
      </c>
      <c r="V16" s="16">
        <v>986.12711572643252</v>
      </c>
      <c r="W16" s="16">
        <v>240</v>
      </c>
      <c r="X16" s="16">
        <v>70046.155121772143</v>
      </c>
      <c r="Y16" s="16">
        <v>1632.5773900568679</v>
      </c>
      <c r="Z16" s="16">
        <v>40196.337125706668</v>
      </c>
      <c r="AA16" s="16">
        <v>5723.0540987453742</v>
      </c>
      <c r="AB16" s="16">
        <v>7519.4553185157411</v>
      </c>
    </row>
    <row r="17" spans="1:28" s="47" customFormat="1" x14ac:dyDescent="0.3">
      <c r="A17" s="47">
        <v>3</v>
      </c>
      <c r="B17" s="44" t="b">
        <v>0</v>
      </c>
      <c r="C17" s="47">
        <v>0</v>
      </c>
      <c r="D17" s="44">
        <v>200</v>
      </c>
      <c r="E17" s="44" t="b">
        <v>0</v>
      </c>
      <c r="F17" s="45">
        <f t="shared" ref="F17" si="3">Y17/N17</f>
        <v>0</v>
      </c>
      <c r="G17" s="44">
        <v>60</v>
      </c>
      <c r="H17" s="44">
        <v>1</v>
      </c>
      <c r="I17" s="44">
        <v>239.7650179908448</v>
      </c>
      <c r="J17" s="44">
        <v>1</v>
      </c>
      <c r="K17" s="44">
        <v>59.941254497711213</v>
      </c>
      <c r="L17" s="44">
        <v>150</v>
      </c>
      <c r="M17" s="44">
        <v>0</v>
      </c>
      <c r="N17" s="44">
        <v>962605.21687394357</v>
      </c>
      <c r="O17" s="44">
        <v>102167.1025187183</v>
      </c>
      <c r="P17" s="44">
        <v>778348.21563140932</v>
      </c>
      <c r="Q17" s="44">
        <v>54684.316030551599</v>
      </c>
      <c r="R17" s="44">
        <v>2.2135608732830638</v>
      </c>
      <c r="S17" s="44">
        <v>31.50667834903151</v>
      </c>
      <c r="T17" s="44">
        <v>34949.796005204822</v>
      </c>
      <c r="U17" s="44">
        <v>1800</v>
      </c>
      <c r="V17" s="44">
        <v>959.0600719633793</v>
      </c>
      <c r="W17" s="44">
        <v>240</v>
      </c>
      <c r="X17" s="44">
        <v>789944</v>
      </c>
      <c r="Y17" s="44">
        <v>0</v>
      </c>
      <c r="Z17" s="44">
        <v>39827.040088152447</v>
      </c>
      <c r="AA17" s="44">
        <v>5670.4745087737901</v>
      </c>
      <c r="AB17" s="44">
        <v>7313.0626304588277</v>
      </c>
    </row>
    <row r="18" spans="1:28" s="17" customFormat="1" x14ac:dyDescent="0.3">
      <c r="A18" s="33">
        <v>10</v>
      </c>
      <c r="B18" s="14" t="b">
        <v>1</v>
      </c>
      <c r="C18" s="17">
        <f>0.2/100</f>
        <v>2E-3</v>
      </c>
      <c r="D18" s="14">
        <v>200</v>
      </c>
      <c r="E18" s="14" t="b">
        <v>0</v>
      </c>
      <c r="F18" s="15">
        <f t="shared" si="2"/>
        <v>1.6170269299631231E-3</v>
      </c>
      <c r="G18" s="17">
        <v>60</v>
      </c>
      <c r="H18" s="17">
        <v>1</v>
      </c>
      <c r="I18" s="17">
        <v>237.86077195321641</v>
      </c>
      <c r="J18" s="17">
        <v>1</v>
      </c>
      <c r="K18" s="17">
        <v>59.465192988304103</v>
      </c>
      <c r="L18" s="17">
        <v>150</v>
      </c>
      <c r="M18" s="17">
        <v>0</v>
      </c>
      <c r="N18" s="17">
        <v>962641.41408056649</v>
      </c>
      <c r="O18" s="17">
        <v>101900.5080734503</v>
      </c>
      <c r="P18" s="17">
        <v>778901.77829476062</v>
      </c>
      <c r="Q18" s="17">
        <v>54723.207615342937</v>
      </c>
      <c r="R18" s="17">
        <v>2.6592768703236431</v>
      </c>
      <c r="S18" s="17">
        <v>37.850768869997097</v>
      </c>
      <c r="T18" s="17">
        <v>34861.03084683937</v>
      </c>
      <c r="U18" s="17">
        <v>1800</v>
      </c>
      <c r="V18" s="17">
        <v>951.44308781286554</v>
      </c>
      <c r="W18" s="17">
        <v>240</v>
      </c>
      <c r="X18" s="17">
        <v>66787.05882371006</v>
      </c>
      <c r="Y18" s="17">
        <v>1556.617090466058</v>
      </c>
      <c r="Z18" s="17">
        <v>39723.115562574138</v>
      </c>
      <c r="AA18" s="17">
        <v>5655.6779943498259</v>
      </c>
      <c r="AB18" s="17">
        <v>7254.981302942102</v>
      </c>
    </row>
    <row r="19" spans="1:28" s="53" customFormat="1" x14ac:dyDescent="0.3">
      <c r="A19" s="52">
        <v>11</v>
      </c>
      <c r="B19" s="53" t="b">
        <v>0</v>
      </c>
      <c r="C19" s="53">
        <v>0</v>
      </c>
      <c r="D19" s="53">
        <v>300</v>
      </c>
      <c r="E19" s="53" t="b">
        <v>1</v>
      </c>
      <c r="F19" s="60">
        <f t="shared" si="2"/>
        <v>0</v>
      </c>
      <c r="G19" s="53">
        <v>60</v>
      </c>
      <c r="H19" s="53">
        <v>1</v>
      </c>
      <c r="I19" s="53">
        <v>111.29324231979371</v>
      </c>
      <c r="J19" s="53">
        <v>1</v>
      </c>
      <c r="K19" s="53">
        <v>27.82331057994843</v>
      </c>
      <c r="L19" s="53">
        <v>150</v>
      </c>
      <c r="M19" s="53">
        <v>0</v>
      </c>
      <c r="N19" s="53">
        <v>980654.97307303746</v>
      </c>
      <c r="O19" s="53">
        <v>91971.580887156684</v>
      </c>
      <c r="P19" s="53">
        <v>857180.79124640673</v>
      </c>
      <c r="Q19" s="53">
        <v>60222.846718819193</v>
      </c>
      <c r="R19" s="53">
        <v>2880.3156737648651</v>
      </c>
      <c r="S19" s="53">
        <v>40996.920650475753</v>
      </c>
      <c r="T19" s="53">
        <v>31555.10002294516</v>
      </c>
      <c r="U19" s="53">
        <v>1800</v>
      </c>
      <c r="V19" s="53">
        <v>667.75945391876235</v>
      </c>
      <c r="W19" s="53">
        <v>240</v>
      </c>
      <c r="X19" s="53">
        <v>655568</v>
      </c>
      <c r="Y19" s="53">
        <v>0</v>
      </c>
      <c r="Z19" s="53">
        <v>35852.595881266629</v>
      </c>
      <c r="AA19" s="53">
        <v>5104.6030678681454</v>
      </c>
      <c r="AB19" s="53">
        <v>5091.8256857380256</v>
      </c>
    </row>
    <row r="20" spans="1:28" s="18" customFormat="1" x14ac:dyDescent="0.3">
      <c r="A20" s="34">
        <v>12</v>
      </c>
      <c r="B20" s="18" t="b">
        <v>1</v>
      </c>
      <c r="C20" s="18">
        <f>0.2/40</f>
        <v>5.0000000000000001E-3</v>
      </c>
      <c r="D20" s="18">
        <v>300</v>
      </c>
      <c r="E20" s="18" t="b">
        <v>1</v>
      </c>
      <c r="F20" s="19">
        <f t="shared" si="2"/>
        <v>2.9431894448396063E-3</v>
      </c>
      <c r="G20" s="18">
        <v>60</v>
      </c>
      <c r="H20" s="18">
        <v>1</v>
      </c>
      <c r="I20" s="18">
        <v>104.246316433994</v>
      </c>
      <c r="J20" s="18">
        <v>1</v>
      </c>
      <c r="K20" s="18">
        <v>26.061579108498499</v>
      </c>
      <c r="L20" s="18">
        <v>150</v>
      </c>
      <c r="M20" s="18">
        <v>0</v>
      </c>
      <c r="N20" s="18">
        <v>980872.91821776738</v>
      </c>
      <c r="O20" s="18">
        <v>90491.726451138733</v>
      </c>
      <c r="P20" s="18">
        <v>857079.91036525054</v>
      </c>
      <c r="Q20" s="18">
        <v>60215.759143006973</v>
      </c>
      <c r="R20" s="18">
        <v>2656.1470733041492</v>
      </c>
      <c r="S20" s="18">
        <v>37806.220961158841</v>
      </c>
      <c r="T20" s="18">
        <v>31062.368401178221</v>
      </c>
      <c r="U20" s="18">
        <v>1800</v>
      </c>
      <c r="V20" s="18">
        <v>625.47789860396392</v>
      </c>
      <c r="W20" s="18">
        <v>240</v>
      </c>
      <c r="X20" s="18">
        <v>49545.187526780173</v>
      </c>
      <c r="Y20" s="18">
        <v>2886.8948196275551</v>
      </c>
      <c r="Z20" s="18">
        <v>35275.715256340227</v>
      </c>
      <c r="AA20" s="18">
        <v>5022.4682451193239</v>
      </c>
      <c r="AB20" s="18">
        <v>4769.4187050185355</v>
      </c>
    </row>
    <row r="21" spans="1:28" s="51" customFormat="1" x14ac:dyDescent="0.3">
      <c r="A21" s="50">
        <v>13</v>
      </c>
      <c r="B21" s="51" t="b">
        <v>0</v>
      </c>
      <c r="C21" s="51">
        <v>0</v>
      </c>
      <c r="D21" s="51">
        <v>300</v>
      </c>
      <c r="E21" s="51" t="b">
        <v>0</v>
      </c>
      <c r="F21" s="61">
        <f t="shared" si="2"/>
        <v>0</v>
      </c>
      <c r="G21" s="51">
        <v>60</v>
      </c>
      <c r="H21" s="51">
        <v>1</v>
      </c>
      <c r="I21" s="51">
        <v>119.5185181412089</v>
      </c>
      <c r="J21" s="51">
        <v>1</v>
      </c>
      <c r="K21" s="51">
        <v>29.879629535302229</v>
      </c>
      <c r="L21" s="51">
        <v>150</v>
      </c>
      <c r="M21" s="51">
        <v>0</v>
      </c>
      <c r="N21" s="51">
        <v>986592.31036158232</v>
      </c>
      <c r="O21" s="51">
        <v>93698.888809653872</v>
      </c>
      <c r="P21" s="51">
        <v>818769.11459035217</v>
      </c>
      <c r="Q21" s="51">
        <v>57524.162218310543</v>
      </c>
      <c r="R21" s="51">
        <v>108.5668369892245</v>
      </c>
      <c r="S21" s="51">
        <v>1545.2840957194769</v>
      </c>
      <c r="T21" s="51">
        <v>32130.223638638799</v>
      </c>
      <c r="U21" s="51">
        <v>1800</v>
      </c>
      <c r="V21" s="51">
        <v>717.11110884725338</v>
      </c>
      <c r="W21" s="51">
        <v>240</v>
      </c>
      <c r="X21" s="51">
        <v>682026</v>
      </c>
      <c r="Y21" s="51">
        <v>0</v>
      </c>
      <c r="Z21" s="51">
        <v>36525.939454470878</v>
      </c>
      <c r="AA21" s="51">
        <v>5200.4720442984872</v>
      </c>
      <c r="AB21" s="51">
        <v>5468.1438684666546</v>
      </c>
    </row>
    <row r="22" spans="1:28" s="22" customFormat="1" x14ac:dyDescent="0.3">
      <c r="A22" s="35">
        <v>14</v>
      </c>
      <c r="B22" s="22" t="b">
        <v>1</v>
      </c>
      <c r="C22" s="22">
        <f>0.2/40</f>
        <v>5.0000000000000001E-3</v>
      </c>
      <c r="D22" s="22">
        <v>300</v>
      </c>
      <c r="E22" s="22" t="b">
        <v>0</v>
      </c>
      <c r="F22" s="23">
        <f t="shared" si="2"/>
        <v>2.9561231047607567E-3</v>
      </c>
      <c r="G22" s="22">
        <v>60</v>
      </c>
      <c r="H22" s="22">
        <v>1</v>
      </c>
      <c r="I22" s="22">
        <v>114.5589742512811</v>
      </c>
      <c r="J22" s="22">
        <v>1</v>
      </c>
      <c r="K22" s="22">
        <v>28.639743562820261</v>
      </c>
      <c r="L22" s="22">
        <v>150</v>
      </c>
      <c r="M22" s="22">
        <v>0</v>
      </c>
      <c r="N22" s="22">
        <v>986750.09194234875</v>
      </c>
      <c r="O22" s="22">
        <v>92657.384592769027</v>
      </c>
      <c r="P22" s="22">
        <v>820948.08721398364</v>
      </c>
      <c r="Q22" s="22">
        <v>57677.25003322371</v>
      </c>
      <c r="R22" s="22">
        <v>119.3896912104113</v>
      </c>
      <c r="S22" s="22">
        <v>1699.3309940365959</v>
      </c>
      <c r="T22" s="22">
        <v>31783.44489515396</v>
      </c>
      <c r="U22" s="22">
        <v>1800</v>
      </c>
      <c r="V22" s="22">
        <v>687.3538455076864</v>
      </c>
      <c r="W22" s="22">
        <v>240</v>
      </c>
      <c r="X22" s="22">
        <v>50061.079082677192</v>
      </c>
      <c r="Y22" s="22">
        <v>2916.9547454155781</v>
      </c>
      <c r="Z22" s="22">
        <v>36119.937628293483</v>
      </c>
      <c r="AA22" s="22">
        <v>5142.6665181846001</v>
      </c>
      <c r="AB22" s="22">
        <v>5241.2376121486259</v>
      </c>
    </row>
    <row r="23" spans="1:28" s="49" customFormat="1" x14ac:dyDescent="0.3">
      <c r="A23" s="49">
        <v>11</v>
      </c>
      <c r="B23" s="49" t="b">
        <v>0</v>
      </c>
      <c r="C23" s="49">
        <v>0</v>
      </c>
      <c r="D23" s="49">
        <v>300</v>
      </c>
      <c r="E23" s="49" t="b">
        <v>1</v>
      </c>
      <c r="F23" s="62">
        <f t="shared" ref="F23" si="4">Y23/N23</f>
        <v>0</v>
      </c>
      <c r="G23" s="49">
        <v>60</v>
      </c>
      <c r="H23" s="49">
        <v>1</v>
      </c>
      <c r="I23" s="49">
        <v>111.29324231979371</v>
      </c>
      <c r="J23" s="49">
        <v>1</v>
      </c>
      <c r="K23" s="49">
        <v>27.82331057994843</v>
      </c>
      <c r="L23" s="49">
        <v>150</v>
      </c>
      <c r="M23" s="49">
        <v>0</v>
      </c>
      <c r="N23" s="49">
        <v>980654.97307303746</v>
      </c>
      <c r="O23" s="49">
        <v>91971.580887156684</v>
      </c>
      <c r="P23" s="49">
        <v>857180.79124640673</v>
      </c>
      <c r="Q23" s="49">
        <v>60222.846718819193</v>
      </c>
      <c r="R23" s="49">
        <v>2880.3156737648651</v>
      </c>
      <c r="S23" s="49">
        <v>40996.920650475753</v>
      </c>
      <c r="T23" s="49">
        <v>31555.10002294516</v>
      </c>
      <c r="U23" s="49">
        <v>1800</v>
      </c>
      <c r="V23" s="49">
        <v>667.75945391876235</v>
      </c>
      <c r="W23" s="49">
        <v>240</v>
      </c>
      <c r="X23" s="49">
        <v>655568</v>
      </c>
      <c r="Y23" s="49">
        <v>0</v>
      </c>
      <c r="Z23" s="49">
        <v>35852.595881266629</v>
      </c>
      <c r="AA23" s="49">
        <v>5104.6030678681454</v>
      </c>
      <c r="AB23" s="49">
        <v>5091.8256857380256</v>
      </c>
    </row>
    <row r="24" spans="1:28" s="24" customFormat="1" x14ac:dyDescent="0.3">
      <c r="A24" s="36">
        <v>15</v>
      </c>
      <c r="B24" s="24" t="b">
        <v>1</v>
      </c>
      <c r="C24" s="24">
        <f>0.2/50</f>
        <v>4.0000000000000001E-3</v>
      </c>
      <c r="D24" s="24">
        <v>300</v>
      </c>
      <c r="E24" s="24" t="b">
        <v>1</v>
      </c>
      <c r="F24" s="25">
        <f t="shared" si="2"/>
        <v>2.4248162758636104E-3</v>
      </c>
      <c r="G24" s="24">
        <v>60</v>
      </c>
      <c r="H24" s="24">
        <v>1</v>
      </c>
      <c r="I24" s="24">
        <v>105.87652271299071</v>
      </c>
      <c r="J24" s="24">
        <v>1</v>
      </c>
      <c r="K24" s="24">
        <v>26.46913067824768</v>
      </c>
      <c r="L24" s="24">
        <v>150</v>
      </c>
      <c r="M24" s="24">
        <v>0</v>
      </c>
      <c r="N24" s="24">
        <v>980794.19817386777</v>
      </c>
      <c r="O24" s="24">
        <v>90834.069769728056</v>
      </c>
      <c r="P24" s="24">
        <v>857049.47372780566</v>
      </c>
      <c r="Q24" s="24">
        <v>60213.620759867503</v>
      </c>
      <c r="R24" s="24">
        <v>2706.2156809785938</v>
      </c>
      <c r="S24" s="24">
        <v>38518.871576022168</v>
      </c>
      <c r="T24" s="24">
        <v>31176.35486799822</v>
      </c>
      <c r="U24" s="24">
        <v>1800</v>
      </c>
      <c r="V24" s="24">
        <v>635.25913627794432</v>
      </c>
      <c r="W24" s="24">
        <v>240</v>
      </c>
      <c r="X24" s="24">
        <v>51019.624149646603</v>
      </c>
      <c r="Y24" s="24">
        <v>2378.2457350045938</v>
      </c>
      <c r="Z24" s="24">
        <v>35409.168400622853</v>
      </c>
      <c r="AA24" s="24">
        <v>5041.4689705333994</v>
      </c>
      <c r="AB24" s="24">
        <v>4844.0029837350758</v>
      </c>
    </row>
    <row r="25" spans="1:28" s="48" customFormat="1" x14ac:dyDescent="0.3">
      <c r="A25" s="48">
        <v>13</v>
      </c>
      <c r="B25" s="48" t="b">
        <v>0</v>
      </c>
      <c r="C25" s="48">
        <v>0</v>
      </c>
      <c r="D25" s="48">
        <v>300</v>
      </c>
      <c r="E25" s="48" t="b">
        <v>0</v>
      </c>
      <c r="F25" s="63">
        <f t="shared" ref="F25" si="5">Y25/N25</f>
        <v>0</v>
      </c>
      <c r="G25" s="48">
        <v>60</v>
      </c>
      <c r="H25" s="48">
        <v>1</v>
      </c>
      <c r="I25" s="48">
        <v>119.5185181412089</v>
      </c>
      <c r="J25" s="48">
        <v>1</v>
      </c>
      <c r="K25" s="48">
        <v>29.879629535302229</v>
      </c>
      <c r="L25" s="48">
        <v>150</v>
      </c>
      <c r="M25" s="48">
        <v>0</v>
      </c>
      <c r="N25" s="48">
        <v>986592.31036158232</v>
      </c>
      <c r="O25" s="48">
        <v>93698.888809653872</v>
      </c>
      <c r="P25" s="48">
        <v>818769.11459035217</v>
      </c>
      <c r="Q25" s="48">
        <v>57524.162218310543</v>
      </c>
      <c r="R25" s="48">
        <v>108.5668369892245</v>
      </c>
      <c r="S25" s="48">
        <v>1545.2840957194769</v>
      </c>
      <c r="T25" s="48">
        <v>32130.223638638799</v>
      </c>
      <c r="U25" s="48">
        <v>1800</v>
      </c>
      <c r="V25" s="48">
        <v>717.11110884725338</v>
      </c>
      <c r="W25" s="48">
        <v>240</v>
      </c>
      <c r="X25" s="48">
        <v>682026</v>
      </c>
      <c r="Y25" s="48">
        <v>0</v>
      </c>
      <c r="Z25" s="48">
        <v>36525.939454470878</v>
      </c>
      <c r="AA25" s="48">
        <v>5200.4720442984872</v>
      </c>
      <c r="AB25" s="48">
        <v>5468.1438684666546</v>
      </c>
    </row>
    <row r="26" spans="1:28" s="20" customFormat="1" x14ac:dyDescent="0.3">
      <c r="A26" s="37">
        <v>16</v>
      </c>
      <c r="B26" s="20" t="b">
        <v>1</v>
      </c>
      <c r="C26" s="20">
        <f>0.2/50</f>
        <v>4.0000000000000001E-3</v>
      </c>
      <c r="D26" s="20">
        <v>300</v>
      </c>
      <c r="E26" s="20" t="b">
        <v>0</v>
      </c>
      <c r="F26" s="21">
        <f t="shared" si="2"/>
        <v>2.4221196888681074E-3</v>
      </c>
      <c r="G26" s="20">
        <v>60</v>
      </c>
      <c r="H26" s="20">
        <v>1</v>
      </c>
      <c r="I26" s="20">
        <v>116.048471783247</v>
      </c>
      <c r="J26" s="20">
        <v>1</v>
      </c>
      <c r="K26" s="20">
        <v>29.012117945811749</v>
      </c>
      <c r="L26" s="20">
        <v>150</v>
      </c>
      <c r="M26" s="20">
        <v>0</v>
      </c>
      <c r="N26" s="20">
        <v>986685.32065384719</v>
      </c>
      <c r="O26" s="20">
        <v>92970.179074481872</v>
      </c>
      <c r="P26" s="20">
        <v>820276.2925505921</v>
      </c>
      <c r="Q26" s="20">
        <v>57630.051837168568</v>
      </c>
      <c r="R26" s="20">
        <v>116.47730925856339</v>
      </c>
      <c r="S26" s="20">
        <v>1657.8776586014139</v>
      </c>
      <c r="T26" s="20">
        <v>31887.592795449371</v>
      </c>
      <c r="U26" s="20">
        <v>1800</v>
      </c>
      <c r="V26" s="20">
        <v>696.29083069948206</v>
      </c>
      <c r="W26" s="20">
        <v>240</v>
      </c>
      <c r="X26" s="20">
        <v>51268.993950557327</v>
      </c>
      <c r="Y26" s="20">
        <v>2389.8699418728252</v>
      </c>
      <c r="Z26" s="20">
        <v>36241.871969734253</v>
      </c>
      <c r="AA26" s="20">
        <v>5160.0272252156419</v>
      </c>
      <c r="AB26" s="20">
        <v>5309.3842635896426</v>
      </c>
    </row>
    <row r="27" spans="1:28" s="53" customFormat="1" x14ac:dyDescent="0.3">
      <c r="A27" s="53">
        <v>11</v>
      </c>
      <c r="B27" s="53" t="b">
        <v>0</v>
      </c>
      <c r="C27" s="53">
        <v>0</v>
      </c>
      <c r="D27" s="53">
        <v>300</v>
      </c>
      <c r="E27" s="53" t="b">
        <v>1</v>
      </c>
      <c r="F27" s="60">
        <f t="shared" ref="F27" si="6">Y27/N27</f>
        <v>0</v>
      </c>
      <c r="G27" s="53">
        <v>60</v>
      </c>
      <c r="H27" s="53">
        <v>1</v>
      </c>
      <c r="I27" s="53">
        <v>111.29324231979371</v>
      </c>
      <c r="J27" s="53">
        <v>1</v>
      </c>
      <c r="K27" s="53">
        <v>27.82331057994843</v>
      </c>
      <c r="L27" s="53">
        <v>150</v>
      </c>
      <c r="M27" s="53">
        <v>0</v>
      </c>
      <c r="N27" s="53">
        <v>980654.97307303746</v>
      </c>
      <c r="O27" s="53">
        <v>91971.580887156684</v>
      </c>
      <c r="P27" s="53">
        <v>857180.79124640673</v>
      </c>
      <c r="Q27" s="53">
        <v>60222.846718819193</v>
      </c>
      <c r="R27" s="53">
        <v>2880.3156737648651</v>
      </c>
      <c r="S27" s="53">
        <v>40996.920650475753</v>
      </c>
      <c r="T27" s="53">
        <v>31555.10002294516</v>
      </c>
      <c r="U27" s="53">
        <v>1800</v>
      </c>
      <c r="V27" s="53">
        <v>667.75945391876235</v>
      </c>
      <c r="W27" s="53">
        <v>240</v>
      </c>
      <c r="X27" s="53">
        <v>655568</v>
      </c>
      <c r="Y27" s="53">
        <v>0</v>
      </c>
      <c r="Z27" s="53">
        <v>35852.595881266629</v>
      </c>
      <c r="AA27" s="53">
        <v>5104.6030678681454</v>
      </c>
      <c r="AB27" s="53">
        <v>5091.8256857380256</v>
      </c>
    </row>
    <row r="28" spans="1:28" s="18" customFormat="1" x14ac:dyDescent="0.3">
      <c r="A28" s="34">
        <v>17</v>
      </c>
      <c r="B28" s="18" t="b">
        <v>1</v>
      </c>
      <c r="C28" s="18">
        <f>0.2/80</f>
        <v>2.5000000000000001E-3</v>
      </c>
      <c r="D28" s="18">
        <v>300</v>
      </c>
      <c r="E28" s="18" t="b">
        <v>1</v>
      </c>
      <c r="F28" s="19">
        <f t="shared" si="2"/>
        <v>1.5748145813722447E-3</v>
      </c>
      <c r="G28" s="18">
        <v>60</v>
      </c>
      <c r="H28" s="18">
        <v>1</v>
      </c>
      <c r="I28" s="18">
        <v>107.3307691507691</v>
      </c>
      <c r="J28" s="18">
        <v>1</v>
      </c>
      <c r="K28" s="18">
        <v>26.832692287692279</v>
      </c>
      <c r="L28" s="18">
        <v>150</v>
      </c>
      <c r="M28" s="18">
        <v>0</v>
      </c>
      <c r="N28" s="18">
        <v>980717.16989772092</v>
      </c>
      <c r="O28" s="18">
        <v>91139.46152166152</v>
      </c>
      <c r="P28" s="18">
        <v>857210.17175538</v>
      </c>
      <c r="Q28" s="18">
        <v>60224.910901668933</v>
      </c>
      <c r="R28" s="18">
        <v>2764.555840709696</v>
      </c>
      <c r="S28" s="18">
        <v>39349.255176339757</v>
      </c>
      <c r="T28" s="18">
        <v>31278.037958944202</v>
      </c>
      <c r="U28" s="18">
        <v>1800</v>
      </c>
      <c r="V28" s="18">
        <v>643.98461490461477</v>
      </c>
      <c r="W28" s="18">
        <v>240</v>
      </c>
      <c r="X28" s="18">
        <v>53011.942360838308</v>
      </c>
      <c r="Y28" s="18">
        <v>1544.447699357052</v>
      </c>
      <c r="Z28" s="18">
        <v>35528.216991088819</v>
      </c>
      <c r="AA28" s="18">
        <v>5058.4188115471552</v>
      </c>
      <c r="AB28" s="18">
        <v>4910.5368469861442</v>
      </c>
    </row>
    <row r="29" spans="1:28" s="51" customFormat="1" x14ac:dyDescent="0.3">
      <c r="A29" s="51">
        <v>13</v>
      </c>
      <c r="B29" s="51" t="b">
        <v>0</v>
      </c>
      <c r="C29" s="51">
        <v>0</v>
      </c>
      <c r="D29" s="51">
        <v>300</v>
      </c>
      <c r="E29" s="51" t="b">
        <v>0</v>
      </c>
      <c r="F29" s="61">
        <f t="shared" ref="F29" si="7">Y29/N29</f>
        <v>0</v>
      </c>
      <c r="G29" s="51">
        <v>60</v>
      </c>
      <c r="H29" s="51">
        <v>1</v>
      </c>
      <c r="I29" s="51">
        <v>119.5185181412089</v>
      </c>
      <c r="J29" s="51">
        <v>1</v>
      </c>
      <c r="K29" s="51">
        <v>29.879629535302229</v>
      </c>
      <c r="L29" s="51">
        <v>150</v>
      </c>
      <c r="M29" s="51">
        <v>0</v>
      </c>
      <c r="N29" s="51">
        <v>986592.31036158232</v>
      </c>
      <c r="O29" s="51">
        <v>93698.888809653872</v>
      </c>
      <c r="P29" s="51">
        <v>818769.11459035217</v>
      </c>
      <c r="Q29" s="51">
        <v>57524.162218310543</v>
      </c>
      <c r="R29" s="51">
        <v>108.5668369892245</v>
      </c>
      <c r="S29" s="51">
        <v>1545.2840957194769</v>
      </c>
      <c r="T29" s="51">
        <v>32130.223638638799</v>
      </c>
      <c r="U29" s="51">
        <v>1800</v>
      </c>
      <c r="V29" s="51">
        <v>717.11110884725338</v>
      </c>
      <c r="W29" s="51">
        <v>240</v>
      </c>
      <c r="X29" s="51">
        <v>682026</v>
      </c>
      <c r="Y29" s="51">
        <v>0</v>
      </c>
      <c r="Z29" s="51">
        <v>36525.939454470878</v>
      </c>
      <c r="AA29" s="51">
        <v>5200.4720442984872</v>
      </c>
      <c r="AB29" s="51">
        <v>5468.1438684666546</v>
      </c>
    </row>
    <row r="30" spans="1:28" s="22" customFormat="1" x14ac:dyDescent="0.3">
      <c r="A30" s="35">
        <v>18</v>
      </c>
      <c r="B30" s="22" t="b">
        <v>1</v>
      </c>
      <c r="C30" s="22">
        <f>0.2/80</f>
        <v>2.5000000000000001E-3</v>
      </c>
      <c r="D30" s="22">
        <v>300</v>
      </c>
      <c r="E30" s="22" t="b">
        <v>0</v>
      </c>
      <c r="F30" s="23">
        <f t="shared" si="2"/>
        <v>1.5568236082054928E-3</v>
      </c>
      <c r="G30" s="22">
        <v>60</v>
      </c>
      <c r="H30" s="22">
        <v>1</v>
      </c>
      <c r="I30" s="22">
        <v>117.8821867297676</v>
      </c>
      <c r="J30" s="22">
        <v>1</v>
      </c>
      <c r="K30" s="22">
        <v>29.470546682441888</v>
      </c>
      <c r="L30" s="22">
        <v>150</v>
      </c>
      <c r="M30" s="22">
        <v>0</v>
      </c>
      <c r="N30" s="22">
        <v>986629.10157889954</v>
      </c>
      <c r="O30" s="22">
        <v>93355.259213251193</v>
      </c>
      <c r="P30" s="22">
        <v>819472.76922603347</v>
      </c>
      <c r="Q30" s="22">
        <v>57573.598796568433</v>
      </c>
      <c r="R30" s="22">
        <v>112.9383728584011</v>
      </c>
      <c r="S30" s="22">
        <v>1607.506271844735</v>
      </c>
      <c r="T30" s="22">
        <v>32015.808893376281</v>
      </c>
      <c r="U30" s="22">
        <v>1800</v>
      </c>
      <c r="V30" s="22">
        <v>707.29312037860541</v>
      </c>
      <c r="W30" s="22">
        <v>240</v>
      </c>
      <c r="X30" s="22">
        <v>52722.238452697988</v>
      </c>
      <c r="Y30" s="22">
        <v>1536.0074778806061</v>
      </c>
      <c r="Z30" s="22">
        <v>36391.984890095351</v>
      </c>
      <c r="AA30" s="22">
        <v>5181.3999279437676</v>
      </c>
      <c r="AB30" s="22">
        <v>5393.2793561432954</v>
      </c>
    </row>
    <row r="31" spans="1:28" s="49" customFormat="1" x14ac:dyDescent="0.3">
      <c r="A31" s="49">
        <v>11</v>
      </c>
      <c r="B31" s="49" t="b">
        <v>0</v>
      </c>
      <c r="C31" s="49">
        <v>0</v>
      </c>
      <c r="D31" s="49">
        <v>300</v>
      </c>
      <c r="E31" s="49" t="b">
        <v>1</v>
      </c>
      <c r="F31" s="62">
        <f t="shared" si="2"/>
        <v>0</v>
      </c>
      <c r="G31" s="49">
        <v>60</v>
      </c>
      <c r="H31" s="49">
        <v>1</v>
      </c>
      <c r="I31" s="49">
        <v>111.29324231979371</v>
      </c>
      <c r="J31" s="49">
        <v>1</v>
      </c>
      <c r="K31" s="49">
        <v>27.82331057994843</v>
      </c>
      <c r="L31" s="49">
        <v>150</v>
      </c>
      <c r="M31" s="49">
        <v>0</v>
      </c>
      <c r="N31" s="49">
        <v>980654.97307303746</v>
      </c>
      <c r="O31" s="49">
        <v>91971.580887156684</v>
      </c>
      <c r="P31" s="49">
        <v>857180.79124640673</v>
      </c>
      <c r="Q31" s="49">
        <v>60222.846718819193</v>
      </c>
      <c r="R31" s="49">
        <v>2880.3156737648651</v>
      </c>
      <c r="S31" s="49">
        <v>40996.920650475753</v>
      </c>
      <c r="T31" s="49">
        <v>31555.10002294516</v>
      </c>
      <c r="U31" s="49">
        <v>1800</v>
      </c>
      <c r="V31" s="49">
        <v>667.75945391876235</v>
      </c>
      <c r="W31" s="49">
        <v>240</v>
      </c>
      <c r="X31" s="49">
        <v>655568</v>
      </c>
      <c r="Y31" s="49">
        <v>0</v>
      </c>
      <c r="Z31" s="49">
        <v>35852.595881266629</v>
      </c>
      <c r="AA31" s="49">
        <v>5104.6030678681454</v>
      </c>
      <c r="AB31" s="49">
        <v>5091.8256857380256</v>
      </c>
    </row>
    <row r="32" spans="1:28" s="24" customFormat="1" x14ac:dyDescent="0.3">
      <c r="A32" s="36">
        <v>19</v>
      </c>
      <c r="B32" s="24" t="b">
        <v>1</v>
      </c>
      <c r="C32" s="24">
        <f>0.2/100</f>
        <v>2E-3</v>
      </c>
      <c r="D32" s="24">
        <v>300</v>
      </c>
      <c r="E32" s="24" t="b">
        <v>1</v>
      </c>
      <c r="F32" s="25">
        <f t="shared" si="2"/>
        <v>1.2744710884942515E-3</v>
      </c>
      <c r="G32" s="24">
        <v>60</v>
      </c>
      <c r="H32" s="24">
        <v>1</v>
      </c>
      <c r="I32" s="24">
        <v>108.4817314050873</v>
      </c>
      <c r="J32" s="24">
        <v>1</v>
      </c>
      <c r="K32" s="24">
        <v>27.120432851271818</v>
      </c>
      <c r="L32" s="24">
        <v>150</v>
      </c>
      <c r="M32" s="24">
        <v>0</v>
      </c>
      <c r="N32" s="24">
        <v>980701.20155956573</v>
      </c>
      <c r="O32" s="24">
        <v>91381.163595068327</v>
      </c>
      <c r="P32" s="24">
        <v>857176.55889090453</v>
      </c>
      <c r="Q32" s="24">
        <v>60222.549366732819</v>
      </c>
      <c r="R32" s="24">
        <v>2796.2707544910231</v>
      </c>
      <c r="S32" s="24">
        <v>39800.668823660657</v>
      </c>
      <c r="T32" s="24">
        <v>31358.514965138558</v>
      </c>
      <c r="U32" s="24">
        <v>1800</v>
      </c>
      <c r="V32" s="24">
        <v>650.89038843052367</v>
      </c>
      <c r="W32" s="24">
        <v>240</v>
      </c>
      <c r="X32" s="24">
        <v>53626.224171617119</v>
      </c>
      <c r="Y32" s="24">
        <v>1249.8753278392401</v>
      </c>
      <c r="Z32" s="24">
        <v>35622.437908875923</v>
      </c>
      <c r="AA32" s="24">
        <v>5071.8337505263626</v>
      </c>
      <c r="AB32" s="24">
        <v>4963.195023239221</v>
      </c>
    </row>
    <row r="33" spans="1:28" s="48" customFormat="1" x14ac:dyDescent="0.3">
      <c r="A33" s="48">
        <v>13</v>
      </c>
      <c r="B33" s="48" t="b">
        <v>0</v>
      </c>
      <c r="C33" s="48">
        <v>0</v>
      </c>
      <c r="D33" s="48">
        <v>300</v>
      </c>
      <c r="E33" s="48" t="b">
        <v>0</v>
      </c>
      <c r="F33" s="63">
        <f t="shared" si="2"/>
        <v>0</v>
      </c>
      <c r="G33" s="48">
        <v>60</v>
      </c>
      <c r="H33" s="48">
        <v>1</v>
      </c>
      <c r="I33" s="48">
        <v>119.5185181412089</v>
      </c>
      <c r="J33" s="48">
        <v>1</v>
      </c>
      <c r="K33" s="48">
        <v>29.879629535302229</v>
      </c>
      <c r="L33" s="48">
        <v>150</v>
      </c>
      <c r="M33" s="48">
        <v>0</v>
      </c>
      <c r="N33" s="48">
        <v>986592.31036158232</v>
      </c>
      <c r="O33" s="48">
        <v>93698.888809653872</v>
      </c>
      <c r="P33" s="48">
        <v>818769.11459035217</v>
      </c>
      <c r="Q33" s="48">
        <v>57524.162218310543</v>
      </c>
      <c r="R33" s="48">
        <v>108.5668369892245</v>
      </c>
      <c r="S33" s="48">
        <v>1545.2840957194769</v>
      </c>
      <c r="T33" s="48">
        <v>32130.223638638799</v>
      </c>
      <c r="U33" s="48">
        <v>1800</v>
      </c>
      <c r="V33" s="48">
        <v>717.11110884725338</v>
      </c>
      <c r="W33" s="48">
        <v>240</v>
      </c>
      <c r="X33" s="48">
        <v>682026</v>
      </c>
      <c r="Y33" s="48">
        <v>0</v>
      </c>
      <c r="Z33" s="48">
        <v>36525.939454470878</v>
      </c>
      <c r="AA33" s="48">
        <v>5200.4720442984872</v>
      </c>
      <c r="AB33" s="48">
        <v>5468.1438684666546</v>
      </c>
    </row>
    <row r="34" spans="1:28" s="20" customFormat="1" x14ac:dyDescent="0.3">
      <c r="A34" s="37">
        <v>20</v>
      </c>
      <c r="B34" s="20" t="b">
        <v>1</v>
      </c>
      <c r="C34" s="20">
        <f>0.2/100</f>
        <v>2E-3</v>
      </c>
      <c r="D34" s="20">
        <v>300</v>
      </c>
      <c r="E34" s="20" t="b">
        <v>0</v>
      </c>
      <c r="F34" s="21">
        <f t="shared" si="2"/>
        <v>1.2527795329987242E-3</v>
      </c>
      <c r="G34" s="20">
        <v>60</v>
      </c>
      <c r="H34" s="20">
        <v>1</v>
      </c>
      <c r="I34" s="20">
        <v>118.0883085418843</v>
      </c>
      <c r="J34" s="20">
        <v>1</v>
      </c>
      <c r="K34" s="20">
        <v>29.522077135471079</v>
      </c>
      <c r="L34" s="20">
        <v>150</v>
      </c>
      <c r="M34" s="20">
        <v>0</v>
      </c>
      <c r="N34" s="20">
        <v>986620.92897252389</v>
      </c>
      <c r="O34" s="20">
        <v>93398.544793795707</v>
      </c>
      <c r="P34" s="20">
        <v>819380.59462882241</v>
      </c>
      <c r="Q34" s="20">
        <v>57567.122897089699</v>
      </c>
      <c r="R34" s="20">
        <v>112.53013548507531</v>
      </c>
      <c r="S34" s="20">
        <v>1601.695632631388</v>
      </c>
      <c r="T34" s="20">
        <v>32030.221239470411</v>
      </c>
      <c r="U34" s="20">
        <v>1800</v>
      </c>
      <c r="V34" s="20">
        <v>708.5298512513059</v>
      </c>
      <c r="W34" s="20">
        <v>240</v>
      </c>
      <c r="X34" s="20">
        <v>53031.693674759641</v>
      </c>
      <c r="Y34" s="20">
        <v>1236.018506644966</v>
      </c>
      <c r="Z34" s="20">
        <v>36408.858585336617</v>
      </c>
      <c r="AA34" s="20">
        <v>5183.8023625340029</v>
      </c>
      <c r="AB34" s="20">
        <v>5402.7097250987708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2023-08-22T11:36:46Z</dcterms:modified>
</cp:coreProperties>
</file>