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5034E523-3FA8-449A-BE1B-5A33EDC37FB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ezultat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l="1"/>
  <c r="C4" i="1" l="1"/>
  <c r="C3" i="1" l="1"/>
</calcChain>
</file>

<file path=xl/sharedStrings.xml><?xml version="1.0" encoding="utf-8"?>
<sst xmlns="http://schemas.openxmlformats.org/spreadsheetml/2006/main" count="29" uniqueCount="29">
  <si>
    <t>Penalizacija</t>
  </si>
  <si>
    <t>C_total</t>
  </si>
  <si>
    <t>C_variations</t>
  </si>
  <si>
    <t>Karakteristike izračuna modela</t>
  </si>
  <si>
    <t>Stopa penalizacije</t>
  </si>
  <si>
    <t>Baterija</t>
  </si>
  <si>
    <t>Profit</t>
  </si>
  <si>
    <t>P_pv_install</t>
  </si>
  <si>
    <t>binary_pv</t>
  </si>
  <si>
    <t>E_battery_capacity</t>
  </si>
  <si>
    <t>binary_battery</t>
  </si>
  <si>
    <t>P_battery_MAX</t>
  </si>
  <si>
    <t>P_contracted</t>
  </si>
  <si>
    <t>P_cs_contracted</t>
  </si>
  <si>
    <t>C_invest</t>
  </si>
  <si>
    <t>C_ee_operational</t>
  </si>
  <si>
    <t>C_ee_annual</t>
  </si>
  <si>
    <t>C_profit_annual</t>
  </si>
  <si>
    <t>C_profit</t>
  </si>
  <si>
    <t>C_maintenance</t>
  </si>
  <si>
    <t>C_pv_maintenance</t>
  </si>
  <si>
    <t>C_battery_maintenance</t>
  </si>
  <si>
    <t>C_pl_maintenance</t>
  </si>
  <si>
    <t>C_variations_annual</t>
  </si>
  <si>
    <t>C_loan</t>
  </si>
  <si>
    <t>C_annuity</t>
  </si>
  <si>
    <t>C_battery_replacement</t>
  </si>
  <si>
    <t>% variations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</si>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</sst>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2" fillId="4" borderId="0" xfId="3"/>
    <xf numFmtId="0" fontId="2" fillId="5" borderId="1" xfId="4" applyBorder="1" applyAlignment="1">
      <alignment horizontal="center" vertical="top"/>
    </xf>
    <xf numFmtId="0" fontId="1" fillId="7" borderId="2" xfId="5" applyFill="1" applyBorder="1"/>
    <xf numFmtId="165" fontId="1" fillId="7" borderId="2" xfId="5" applyNumberFormat="1" applyFill="1" applyBorder="1"/>
    <xf numFmtId="0" fontId="2" fillId="8" borderId="2" xfId="4" applyFill="1" applyBorder="1"/>
    <xf numFmtId="165" fontId="2" fillId="8" borderId="2" xfId="4" applyNumberFormat="1" applyFill="1" applyBorder="1"/>
    <xf numFmtId="0" fontId="0" fillId="8" borderId="2" xfId="0" applyFill="1" applyBorder="1"/>
    <xf numFmtId="0" fontId="4" fillId="3" borderId="2" xfId="2" applyFont="1" applyBorder="1"/>
    <xf numFmtId="0" fontId="4" fillId="7" borderId="2" xfId="5" applyFont="1" applyFill="1" applyBorder="1"/>
    <xf numFmtId="0" fontId="4" fillId="8" borderId="2" xfId="0" applyFont="1" applyFill="1" applyBorder="1"/>
    <xf numFmtId="0" fontId="3" fillId="2" borderId="0" xfId="1" applyAlignment="1">
      <alignment horizontal="center"/>
    </xf>
  </cellXfs>
  <cellStyles count="6">
    <cellStyle name="20% - Accent1" xfId="2" builtinId="30"/>
    <cellStyle name="20% - Accent2" xfId="3" builtinId="34"/>
    <cellStyle name="20% - Accent3" xfId="4" builtinId="38"/>
    <cellStyle name="40% - Accent3" xfId="5" builtinId="39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"/>
  <sheetViews>
    <sheetView tabSelected="1" workbookViewId="0">
      <selection activeCell="B3" sqref="B3"/>
    </sheetView>
  </sheetViews>
  <sheetFormatPr defaultRowHeight="14.4" x14ac:dyDescent="0.3"/>
  <cols>
    <col min="2" max="2" width="11.33203125" customWidth="1"/>
    <col min="3" max="3" width="17" customWidth="1"/>
    <col min="6" max="6" width="11.5546875" customWidth="1"/>
    <col min="7" max="8" width="11.88671875" customWidth="1"/>
    <col min="9" max="9" width="18.88671875" customWidth="1"/>
    <col min="10" max="10" width="14.44140625" customWidth="1"/>
    <col min="11" max="11" width="16.109375" customWidth="1"/>
    <col min="12" max="12" width="15.6640625" customWidth="1"/>
    <col min="13" max="13" width="14.6640625" customWidth="1"/>
    <col min="14" max="14" width="11.33203125" customWidth="1"/>
    <col min="16" max="16" width="16.109375" customWidth="1"/>
    <col min="17" max="17" width="14.33203125" customWidth="1"/>
    <col min="18" max="18" width="16.109375" customWidth="1"/>
    <col min="20" max="20" width="15.109375" customWidth="1"/>
    <col min="21" max="21" width="18.44140625" customWidth="1"/>
    <col min="22" max="22" width="23" customWidth="1"/>
    <col min="23" max="23" width="19.6640625" customWidth="1"/>
    <col min="24" max="24" width="22.44140625" customWidth="1"/>
    <col min="25" max="25" width="15.5546875" customWidth="1"/>
    <col min="27" max="27" width="11.5546875" customWidth="1"/>
    <col min="28" max="28" width="23.6640625" customWidth="1"/>
  </cols>
  <sheetData>
    <row r="1" spans="1:28" x14ac:dyDescent="0.3">
      <c r="B1" s="12" t="s">
        <v>3</v>
      </c>
      <c r="C1" s="12"/>
      <c r="D1" s="12"/>
      <c r="E1" s="12"/>
    </row>
    <row r="2" spans="1:28" x14ac:dyDescent="0.3">
      <c r="A2" s="9" t="s">
        <v>28</v>
      </c>
      <c r="B2" s="1" t="s">
        <v>0</v>
      </c>
      <c r="C2" s="1" t="s">
        <v>4</v>
      </c>
      <c r="D2" s="1" t="s">
        <v>5</v>
      </c>
      <c r="E2" s="1" t="s">
        <v>6</v>
      </c>
      <c r="F2" s="2" t="s">
        <v>27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</v>
      </c>
      <c r="Z2" s="3" t="s">
        <v>24</v>
      </c>
      <c r="AA2" s="3" t="s">
        <v>25</v>
      </c>
      <c r="AB2" s="3" t="s">
        <v>26</v>
      </c>
    </row>
    <row r="3" spans="1:28" s="4" customFormat="1" x14ac:dyDescent="0.3">
      <c r="A3" s="10">
        <v>4</v>
      </c>
      <c r="B3" s="4" t="b">
        <v>1</v>
      </c>
      <c r="C3" s="4">
        <f>0.2/40</f>
        <v>5.0000000000000001E-3</v>
      </c>
      <c r="D3" s="4">
        <v>200</v>
      </c>
      <c r="E3" s="4" t="b">
        <v>0</v>
      </c>
      <c r="F3" s="5">
        <f t="shared" ref="F3" si="0">Y3/N3</f>
        <v>3.8110435275072858E-3</v>
      </c>
      <c r="G3">
        <v>60</v>
      </c>
      <c r="H3">
        <v>1</v>
      </c>
      <c r="I3">
        <v>238.26208953001671</v>
      </c>
      <c r="J3">
        <v>1</v>
      </c>
      <c r="K3">
        <v>59.56552238250417</v>
      </c>
      <c r="L3">
        <v>150</v>
      </c>
      <c r="M3">
        <v>0</v>
      </c>
      <c r="N3">
        <v>964819.45083551656</v>
      </c>
      <c r="O3">
        <v>101956.6925342023</v>
      </c>
      <c r="P3">
        <v>780970.78089797206</v>
      </c>
      <c r="Q3">
        <v>54868.569279890813</v>
      </c>
      <c r="R3">
        <v>2.572332524101395</v>
      </c>
      <c r="S3">
        <v>36.613248102552227</v>
      </c>
      <c r="T3">
        <v>34879.737997887918</v>
      </c>
      <c r="U3">
        <v>1800</v>
      </c>
      <c r="V3">
        <v>953.04835812006672</v>
      </c>
      <c r="W3">
        <v>240</v>
      </c>
      <c r="X3">
        <v>63104.521022877751</v>
      </c>
      <c r="Y3">
        <v>3676.9689233198292</v>
      </c>
      <c r="Z3">
        <v>39745.017532146907</v>
      </c>
      <c r="AA3">
        <v>5658.7963420824071</v>
      </c>
      <c r="AB3">
        <v>7267.2218733073614</v>
      </c>
    </row>
    <row r="4" spans="1:28" s="8" customFormat="1" x14ac:dyDescent="0.3">
      <c r="A4" s="11">
        <v>10</v>
      </c>
      <c r="B4" s="6" t="b">
        <v>1</v>
      </c>
      <c r="C4" s="8">
        <f>0.2/100</f>
        <v>2E-3</v>
      </c>
      <c r="D4" s="6">
        <v>200</v>
      </c>
      <c r="E4" s="6" t="b">
        <v>0</v>
      </c>
      <c r="F4" s="7">
        <f t="shared" ref="F4" si="1">Y4/N4</f>
        <v>1.6289850325972458E-3</v>
      </c>
      <c r="G4">
        <v>60</v>
      </c>
      <c r="H4">
        <v>1</v>
      </c>
      <c r="I4">
        <v>242.81534950489089</v>
      </c>
      <c r="J4">
        <v>1</v>
      </c>
      <c r="K4">
        <v>60.703837376222722</v>
      </c>
      <c r="L4">
        <v>150</v>
      </c>
      <c r="M4">
        <v>0</v>
      </c>
      <c r="N4">
        <v>964633.62138756143</v>
      </c>
      <c r="O4">
        <v>102594.14893068471</v>
      </c>
      <c r="P4">
        <v>779547.87421317108</v>
      </c>
      <c r="Q4">
        <v>54768.60029779387</v>
      </c>
      <c r="R4">
        <v>1.593218237003649</v>
      </c>
      <c r="S4">
        <v>22.67704274092759</v>
      </c>
      <c r="T4">
        <v>35091.985173285553</v>
      </c>
      <c r="U4">
        <v>1800</v>
      </c>
      <c r="V4">
        <v>971.26139801956344</v>
      </c>
      <c r="W4">
        <v>240</v>
      </c>
      <c r="X4">
        <v>67420.196309779363</v>
      </c>
      <c r="Y4">
        <v>1571.3737311804159</v>
      </c>
      <c r="Z4">
        <v>39993.512408004848</v>
      </c>
      <c r="AA4">
        <v>5694.1764219476063</v>
      </c>
      <c r="AB4">
        <v>7406.1006624153197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2023-08-24T13:03:32Z</dcterms:modified>
</cp:coreProperties>
</file>