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1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2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4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15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16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17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1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3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delmo\Downloads\"/>
    </mc:Choice>
  </mc:AlternateContent>
  <xr:revisionPtr revIDLastSave="0" documentId="13_ncr:1_{E969B9F5-573F-43E8-89C4-DE5632A03DBE}" xr6:coauthVersionLast="45" xr6:coauthVersionMax="45" xr10:uidLastSave="{00000000-0000-0000-0000-000000000000}"/>
  <bookViews>
    <workbookView xWindow="348" yWindow="420" windowWidth="17280" windowHeight="8976" firstSheet="1" activeTab="3" xr2:uid="{00000000-000D-0000-FFFF-FFFF00000000}"/>
  </bookViews>
  <sheets>
    <sheet name="pg ml Serum" sheetId="1" r:id="rId1"/>
    <sheet name="pg ml Serum (2)" sheetId="16" r:id="rId2"/>
    <sheet name="Results" sheetId="5" r:id="rId3"/>
    <sheet name="Results merged" sheetId="17" r:id="rId4"/>
    <sheet name="Average" sheetId="6" r:id="rId5"/>
    <sheet name="Intra and inter serum %CV" sheetId="2" r:id="rId6"/>
    <sheet name="pg ml saliva" sheetId="3" r:id="rId7"/>
    <sheet name="Intra and Inter Saliva %CV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7" i="16" l="1"/>
  <c r="D66" i="16"/>
  <c r="D65" i="16"/>
  <c r="D58" i="16"/>
  <c r="D59" i="16"/>
  <c r="D60" i="16"/>
  <c r="D61" i="16"/>
  <c r="D62" i="16"/>
  <c r="D63" i="16"/>
  <c r="D64" i="16"/>
  <c r="D57" i="16"/>
  <c r="D56" i="16"/>
  <c r="C67" i="16"/>
  <c r="C64" i="16"/>
  <c r="C65" i="16"/>
  <c r="C66" i="16"/>
  <c r="C63" i="16"/>
  <c r="C58" i="16"/>
  <c r="C59" i="16"/>
  <c r="C60" i="16"/>
  <c r="C61" i="16"/>
  <c r="C62" i="16"/>
  <c r="C56" i="16"/>
  <c r="C57" i="16"/>
  <c r="B55" i="17" l="1"/>
  <c r="C55" i="17"/>
  <c r="E55" i="17"/>
  <c r="F55" i="17"/>
  <c r="G55" i="17"/>
  <c r="I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B56" i="17"/>
  <c r="B52" i="17"/>
  <c r="B51" i="17"/>
  <c r="B50" i="17"/>
  <c r="F49" i="17"/>
  <c r="B49" i="17"/>
  <c r="C57" i="17"/>
  <c r="E57" i="17"/>
  <c r="F57" i="17"/>
  <c r="G57" i="17"/>
  <c r="H57" i="17"/>
  <c r="I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B57" i="17"/>
  <c r="C56" i="17"/>
  <c r="E56" i="17"/>
  <c r="F56" i="17"/>
  <c r="G56" i="17"/>
  <c r="H56" i="17"/>
  <c r="I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C54" i="17"/>
  <c r="E54" i="17"/>
  <c r="F54" i="17"/>
  <c r="G54" i="17"/>
  <c r="H54" i="17"/>
  <c r="I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B54" i="17"/>
  <c r="C53" i="17"/>
  <c r="E53" i="17"/>
  <c r="F53" i="17"/>
  <c r="G53" i="17"/>
  <c r="H53" i="17"/>
  <c r="I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B53" i="17"/>
  <c r="W52" i="17"/>
  <c r="X52" i="17"/>
  <c r="C52" i="17"/>
  <c r="E52" i="17"/>
  <c r="F52" i="17"/>
  <c r="G52" i="17"/>
  <c r="H52" i="17"/>
  <c r="I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C51" i="17"/>
  <c r="E51" i="17"/>
  <c r="F51" i="17"/>
  <c r="G51" i="17"/>
  <c r="H51" i="17"/>
  <c r="I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O50" i="17"/>
  <c r="X50" i="17"/>
  <c r="C50" i="17"/>
  <c r="E50" i="17"/>
  <c r="F50" i="17"/>
  <c r="G50" i="17"/>
  <c r="H50" i="17"/>
  <c r="I50" i="17"/>
  <c r="K50" i="17"/>
  <c r="L50" i="17"/>
  <c r="M50" i="17"/>
  <c r="N50" i="17"/>
  <c r="P50" i="17"/>
  <c r="Q50" i="17"/>
  <c r="R50" i="17"/>
  <c r="S50" i="17"/>
  <c r="T50" i="17"/>
  <c r="U50" i="17"/>
  <c r="V50" i="17"/>
  <c r="W50" i="17"/>
  <c r="E49" i="17"/>
  <c r="G49" i="17"/>
  <c r="H49" i="17"/>
  <c r="I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C49" i="17"/>
  <c r="F126" i="6" l="1"/>
  <c r="E128" i="6"/>
  <c r="E127" i="6"/>
  <c r="E126" i="6"/>
  <c r="D126" i="6"/>
  <c r="D128" i="6"/>
  <c r="D127" i="6"/>
  <c r="C128" i="6"/>
  <c r="C127" i="6"/>
  <c r="C126" i="6"/>
  <c r="B128" i="6"/>
  <c r="B127" i="6"/>
  <c r="B126" i="6"/>
  <c r="G103" i="6"/>
  <c r="G102" i="6"/>
  <c r="G101" i="6"/>
  <c r="F103" i="6"/>
  <c r="F102" i="6"/>
  <c r="F101" i="6"/>
  <c r="E103" i="6"/>
  <c r="E102" i="6"/>
  <c r="E101" i="6"/>
  <c r="D103" i="6"/>
  <c r="D102" i="6"/>
  <c r="D101" i="6"/>
  <c r="C103" i="6"/>
  <c r="C102" i="6"/>
  <c r="C101" i="6"/>
  <c r="B103" i="6"/>
  <c r="B102" i="6"/>
  <c r="B101" i="6"/>
  <c r="G79" i="6"/>
  <c r="G78" i="6"/>
  <c r="G77" i="6"/>
  <c r="F79" i="6"/>
  <c r="F78" i="6"/>
  <c r="F77" i="6"/>
  <c r="E79" i="6"/>
  <c r="E78" i="6"/>
  <c r="E77" i="6"/>
  <c r="D79" i="6"/>
  <c r="D78" i="6"/>
  <c r="D77" i="6"/>
  <c r="C79" i="6"/>
  <c r="C78" i="6"/>
  <c r="C77" i="6"/>
  <c r="B79" i="6"/>
  <c r="B78" i="6"/>
  <c r="B77" i="6"/>
  <c r="G54" i="6"/>
  <c r="G53" i="6"/>
  <c r="G52" i="6"/>
  <c r="F54" i="6"/>
  <c r="F53" i="6"/>
  <c r="F52" i="6"/>
  <c r="E54" i="6"/>
  <c r="E53" i="6"/>
  <c r="E52" i="6"/>
  <c r="D54" i="6"/>
  <c r="D53" i="6"/>
  <c r="D52" i="6"/>
  <c r="C54" i="6"/>
  <c r="C53" i="6"/>
  <c r="C52" i="6"/>
  <c r="B54" i="6"/>
  <c r="B53" i="6"/>
  <c r="B52" i="6"/>
  <c r="G29" i="6"/>
  <c r="G28" i="6"/>
  <c r="G27" i="6"/>
  <c r="F29" i="6"/>
  <c r="F28" i="6"/>
  <c r="F27" i="6"/>
  <c r="E29" i="6"/>
  <c r="E28" i="6"/>
  <c r="E27" i="6"/>
  <c r="D29" i="6"/>
  <c r="D28" i="6"/>
  <c r="D27" i="6"/>
  <c r="C29" i="6"/>
  <c r="C28" i="6"/>
  <c r="C27" i="6"/>
  <c r="B27" i="6"/>
  <c r="B29" i="6"/>
  <c r="B28" i="6"/>
  <c r="B1" i="6"/>
  <c r="G3" i="6" l="1"/>
  <c r="G2" i="6"/>
  <c r="G1" i="6"/>
  <c r="F3" i="6"/>
  <c r="F2" i="6"/>
  <c r="F1" i="6"/>
  <c r="E3" i="6"/>
  <c r="E2" i="6"/>
  <c r="E1" i="6"/>
  <c r="D1" i="6"/>
  <c r="D3" i="6"/>
  <c r="D2" i="6"/>
  <c r="C3" i="6"/>
  <c r="C2" i="6"/>
  <c r="C1" i="6"/>
  <c r="B2" i="6"/>
  <c r="B3" i="6"/>
  <c r="C19" i="4" l="1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C21" i="4" s="1"/>
  <c r="D20" i="4"/>
  <c r="E20" i="4"/>
  <c r="F20" i="4"/>
  <c r="F21" i="4" s="1"/>
  <c r="G20" i="4"/>
  <c r="H20" i="4"/>
  <c r="H21" i="4" s="1"/>
  <c r="I20" i="4"/>
  <c r="I21" i="4" s="1"/>
  <c r="J20" i="4"/>
  <c r="K20" i="4"/>
  <c r="L20" i="4"/>
  <c r="L21" i="4" s="1"/>
  <c r="M20" i="4"/>
  <c r="N20" i="4"/>
  <c r="N21" i="4" s="1"/>
  <c r="O20" i="4"/>
  <c r="O21" i="4" s="1"/>
  <c r="P20" i="4"/>
  <c r="Q20" i="4"/>
  <c r="R20" i="4"/>
  <c r="R21" i="4" s="1"/>
  <c r="S20" i="4"/>
  <c r="T20" i="4"/>
  <c r="T21" i="4" s="1"/>
  <c r="U20" i="4"/>
  <c r="U21" i="4" s="1"/>
  <c r="V20" i="4"/>
  <c r="W20" i="4"/>
  <c r="X20" i="4"/>
  <c r="X21" i="4" s="1"/>
  <c r="E21" i="4"/>
  <c r="J21" i="4"/>
  <c r="K21" i="4"/>
  <c r="Q21" i="4"/>
  <c r="W21" i="4"/>
  <c r="B20" i="4"/>
  <c r="B1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X8" i="4"/>
  <c r="W8" i="4"/>
  <c r="V8" i="4"/>
  <c r="U8" i="4"/>
  <c r="T8" i="4"/>
  <c r="S8" i="4"/>
  <c r="R8" i="4"/>
  <c r="Q8" i="4"/>
  <c r="P8" i="4"/>
  <c r="O8" i="4"/>
  <c r="O10" i="4" s="1"/>
  <c r="N8" i="4"/>
  <c r="M8" i="4"/>
  <c r="L8" i="4"/>
  <c r="K8" i="4"/>
  <c r="J8" i="4"/>
  <c r="I8" i="4"/>
  <c r="H8" i="4"/>
  <c r="G8" i="4"/>
  <c r="F8" i="4"/>
  <c r="E8" i="4"/>
  <c r="D8" i="4"/>
  <c r="C8" i="4"/>
  <c r="C10" i="4" s="1"/>
  <c r="B9" i="4"/>
  <c r="B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24" i="2"/>
  <c r="X24" i="2"/>
  <c r="W24" i="2"/>
  <c r="V24" i="2"/>
  <c r="U24" i="2"/>
  <c r="S25" i="2"/>
  <c r="R24" i="2"/>
  <c r="Q24" i="2"/>
  <c r="P24" i="2"/>
  <c r="O24" i="2"/>
  <c r="M25" i="2"/>
  <c r="L24" i="2"/>
  <c r="K24" i="2"/>
  <c r="J24" i="2"/>
  <c r="I24" i="2"/>
  <c r="G25" i="2"/>
  <c r="F24" i="2"/>
  <c r="E24" i="2"/>
  <c r="D24" i="2"/>
  <c r="C24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X15" i="2"/>
  <c r="W15" i="2"/>
  <c r="V15" i="2"/>
  <c r="U15" i="2"/>
  <c r="T15" i="2"/>
  <c r="S15" i="2"/>
  <c r="R15" i="2"/>
  <c r="Q15" i="2"/>
  <c r="Q17" i="2" s="1"/>
  <c r="P15" i="2"/>
  <c r="O15" i="2"/>
  <c r="N15" i="2"/>
  <c r="M15" i="2"/>
  <c r="L15" i="2"/>
  <c r="K15" i="2"/>
  <c r="K17" i="2" s="1"/>
  <c r="J15" i="2"/>
  <c r="I15" i="2"/>
  <c r="H15" i="2"/>
  <c r="G15" i="2"/>
  <c r="F15" i="2"/>
  <c r="E15" i="2"/>
  <c r="D15" i="2"/>
  <c r="C15" i="2"/>
  <c r="B16" i="2"/>
  <c r="B15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X6" i="2"/>
  <c r="W6" i="2"/>
  <c r="V6" i="2"/>
  <c r="U6" i="2"/>
  <c r="T6" i="2"/>
  <c r="S6" i="2"/>
  <c r="R6" i="2"/>
  <c r="Q6" i="2"/>
  <c r="P6" i="2"/>
  <c r="P8" i="2" s="1"/>
  <c r="O6" i="2"/>
  <c r="O8" i="2" s="1"/>
  <c r="N6" i="2"/>
  <c r="M6" i="2"/>
  <c r="L6" i="2"/>
  <c r="K6" i="2"/>
  <c r="J6" i="2"/>
  <c r="J8" i="2" s="1"/>
  <c r="I6" i="2"/>
  <c r="H6" i="2"/>
  <c r="G6" i="2"/>
  <c r="F6" i="2"/>
  <c r="E6" i="2"/>
  <c r="D6" i="2"/>
  <c r="D8" i="2" s="1"/>
  <c r="C6" i="2"/>
  <c r="B7" i="2"/>
  <c r="B6" i="2"/>
  <c r="T25" i="2"/>
  <c r="N25" i="2"/>
  <c r="H25" i="2"/>
  <c r="B25" i="2"/>
  <c r="C25" i="2"/>
  <c r="T24" i="2"/>
  <c r="S24" i="2"/>
  <c r="N24" i="2"/>
  <c r="M24" i="2"/>
  <c r="H24" i="2"/>
  <c r="G24" i="2"/>
  <c r="E17" i="2" l="1"/>
  <c r="U10" i="4"/>
  <c r="W17" i="2"/>
  <c r="V8" i="2"/>
  <c r="P17" i="2"/>
  <c r="B8" i="2"/>
  <c r="F8" i="2"/>
  <c r="H8" i="2"/>
  <c r="L8" i="2"/>
  <c r="N8" i="2"/>
  <c r="R8" i="2"/>
  <c r="T8" i="2"/>
  <c r="X8" i="2"/>
  <c r="C17" i="2"/>
  <c r="G17" i="2"/>
  <c r="H17" i="2"/>
  <c r="I17" i="2"/>
  <c r="M17" i="2"/>
  <c r="S17" i="2"/>
  <c r="U17" i="2"/>
  <c r="C29" i="4"/>
  <c r="I29" i="4"/>
  <c r="O29" i="4"/>
  <c r="H10" i="4"/>
  <c r="B21" i="4"/>
  <c r="V21" i="4"/>
  <c r="P21" i="4"/>
  <c r="D21" i="4"/>
  <c r="O17" i="2"/>
  <c r="C8" i="2"/>
  <c r="I8" i="2"/>
  <c r="U8" i="2"/>
  <c r="B17" i="2"/>
  <c r="D17" i="2"/>
  <c r="J17" i="2"/>
  <c r="V17" i="2"/>
  <c r="E8" i="2"/>
  <c r="K8" i="2"/>
  <c r="Q8" i="2"/>
  <c r="W8" i="2"/>
  <c r="G8" i="2"/>
  <c r="M8" i="2"/>
  <c r="S8" i="2"/>
  <c r="F17" i="2"/>
  <c r="L17" i="2"/>
  <c r="R17" i="2"/>
  <c r="X17" i="2"/>
  <c r="N17" i="2"/>
  <c r="T17" i="2"/>
  <c r="G10" i="4"/>
  <c r="M10" i="4"/>
  <c r="S10" i="4"/>
  <c r="I10" i="4"/>
  <c r="N10" i="4"/>
  <c r="T10" i="4"/>
  <c r="S21" i="4"/>
  <c r="G21" i="4"/>
  <c r="F10" i="4"/>
  <c r="L10" i="4"/>
  <c r="R10" i="4"/>
  <c r="X10" i="4"/>
  <c r="H29" i="4"/>
  <c r="T29" i="4"/>
  <c r="U29" i="4"/>
  <c r="M21" i="4"/>
  <c r="J10" i="4"/>
  <c r="V10" i="4"/>
  <c r="E10" i="4"/>
  <c r="Q10" i="4"/>
  <c r="D10" i="4"/>
  <c r="P10" i="4"/>
  <c r="K10" i="4"/>
  <c r="W10" i="4"/>
  <c r="G29" i="4"/>
  <c r="M29" i="4"/>
  <c r="S29" i="4"/>
  <c r="B10" i="4"/>
  <c r="F29" i="4"/>
  <c r="L29" i="4"/>
  <c r="R29" i="4"/>
  <c r="X29" i="4"/>
  <c r="B29" i="4"/>
  <c r="N29" i="4"/>
  <c r="D29" i="4"/>
  <c r="J29" i="4"/>
  <c r="P29" i="4"/>
  <c r="V29" i="4"/>
  <c r="E29" i="4"/>
  <c r="K29" i="4"/>
  <c r="Q29" i="4"/>
  <c r="W29" i="4"/>
  <c r="I25" i="2"/>
  <c r="I26" i="2" s="1"/>
  <c r="O25" i="2"/>
  <c r="O26" i="2" s="1"/>
  <c r="U25" i="2"/>
  <c r="U26" i="2" s="1"/>
  <c r="D25" i="2"/>
  <c r="D26" i="2" s="1"/>
  <c r="J25" i="2"/>
  <c r="J26" i="2" s="1"/>
  <c r="P25" i="2"/>
  <c r="P26" i="2" s="1"/>
  <c r="V25" i="2"/>
  <c r="V26" i="2" s="1"/>
  <c r="E25" i="2"/>
  <c r="E26" i="2" s="1"/>
  <c r="K25" i="2"/>
  <c r="K26" i="2" s="1"/>
  <c r="Q25" i="2"/>
  <c r="Q26" i="2" s="1"/>
  <c r="W25" i="2"/>
  <c r="W26" i="2" s="1"/>
  <c r="F25" i="2"/>
  <c r="F26" i="2" s="1"/>
  <c r="L25" i="2"/>
  <c r="L26" i="2" s="1"/>
  <c r="R25" i="2"/>
  <c r="R26" i="2" s="1"/>
  <c r="X25" i="2"/>
  <c r="X26" i="2" s="1"/>
  <c r="G26" i="2"/>
  <c r="M26" i="2"/>
  <c r="S26" i="2"/>
  <c r="C26" i="2"/>
  <c r="H26" i="2"/>
  <c r="N26" i="2"/>
  <c r="T26" i="2"/>
  <c r="B26" i="2"/>
</calcChain>
</file>

<file path=xl/sharedStrings.xml><?xml version="1.0" encoding="utf-8"?>
<sst xmlns="http://schemas.openxmlformats.org/spreadsheetml/2006/main" count="835" uniqueCount="271">
  <si>
    <t>Plate 1</t>
  </si>
  <si>
    <t>Mo Eotaxin (74)</t>
  </si>
  <si>
    <t>Mo G-CSF (54)</t>
  </si>
  <si>
    <t>Mo GM-CSF (73)</t>
  </si>
  <si>
    <t>Mo IFN-g (34)</t>
  </si>
  <si>
    <t>Mo IL-1a (53)</t>
  </si>
  <si>
    <t>Mo IL-1b (19)</t>
  </si>
  <si>
    <t>Mo IL-2 (36)</t>
  </si>
  <si>
    <t>Mo IL-3 (18)</t>
  </si>
  <si>
    <t>Mo IL-4 (39)</t>
  </si>
  <si>
    <t>Mo IL-5 (52)</t>
  </si>
  <si>
    <t>Mo IL-6 (38)</t>
  </si>
  <si>
    <t>Mo IL-9 (33)</t>
  </si>
  <si>
    <t>Mo IL-10 (56)</t>
  </si>
  <si>
    <t>Mo IL-12(p40) (76)</t>
  </si>
  <si>
    <t>Mo IL-12(p70) (78)</t>
  </si>
  <si>
    <t>Mo IL-13 (37)</t>
  </si>
  <si>
    <t>Mo IL-17A (72)</t>
  </si>
  <si>
    <t>Mo KC (57)</t>
  </si>
  <si>
    <t>Mo MCP-1 (51)</t>
  </si>
  <si>
    <t>Mo MIP-1a (77)</t>
  </si>
  <si>
    <t>Mo MIP-1b (75)</t>
  </si>
  <si>
    <t>Mo RANTES (55)</t>
  </si>
  <si>
    <t>Mo TNF-a (21)</t>
  </si>
  <si>
    <t>Control plate 1</t>
  </si>
  <si>
    <t>Serum -7d C3</t>
  </si>
  <si>
    <t>*4,53</t>
  </si>
  <si>
    <t>Serum -7d C4</t>
  </si>
  <si>
    <t>*0,12</t>
  </si>
  <si>
    <t>*0,99</t>
  </si>
  <si>
    <t>Serum -7d C5</t>
  </si>
  <si>
    <t>*0,34</t>
  </si>
  <si>
    <t>*0,64</t>
  </si>
  <si>
    <t>*0,11</t>
  </si>
  <si>
    <t>Serum -7d C6</t>
  </si>
  <si>
    <t>*0,39</t>
  </si>
  <si>
    <t>*0,84</t>
  </si>
  <si>
    <t>Serum -7d L2</t>
  </si>
  <si>
    <t>*13,24</t>
  </si>
  <si>
    <t>*1,07</t>
  </si>
  <si>
    <t>*0,73</t>
  </si>
  <si>
    <t>Serum -7d L3</t>
  </si>
  <si>
    <t>*0,82</t>
  </si>
  <si>
    <t>Serum -7d L4</t>
  </si>
  <si>
    <t>Serum -7d L5</t>
  </si>
  <si>
    <t>*2,16</t>
  </si>
  <si>
    <t>Serum -7d H2</t>
  </si>
  <si>
    <t>Serum -7d H3</t>
  </si>
  <si>
    <t>Serum -7d H4</t>
  </si>
  <si>
    <t>*0,20</t>
  </si>
  <si>
    <t>*0,21</t>
  </si>
  <si>
    <t>*58,59</t>
  </si>
  <si>
    <t>Serum -7d H5</t>
  </si>
  <si>
    <t>*0,51</t>
  </si>
  <si>
    <t>*0,79</t>
  </si>
  <si>
    <t>*24,88</t>
  </si>
  <si>
    <t>Serum W1 C3</t>
  </si>
  <si>
    <t>*0,92</t>
  </si>
  <si>
    <t>Serum W1 C4</t>
  </si>
  <si>
    <t>*1,18</t>
  </si>
  <si>
    <t>Serum W1 C5</t>
  </si>
  <si>
    <t>*0,88</t>
  </si>
  <si>
    <t>*9,44</t>
  </si>
  <si>
    <t>*67,19</t>
  </si>
  <si>
    <t>Serum W1 C6</t>
  </si>
  <si>
    <t>*51,25</t>
  </si>
  <si>
    <t>Serum W1 L2</t>
  </si>
  <si>
    <t>*7,12</t>
  </si>
  <si>
    <t>Serum W1 L3</t>
  </si>
  <si>
    <t>*0,53</t>
  </si>
  <si>
    <t>Serum W1 L4</t>
  </si>
  <si>
    <t>*0,35</t>
  </si>
  <si>
    <t>*0,37</t>
  </si>
  <si>
    <t>*2,63</t>
  </si>
  <si>
    <t>*60,76</t>
  </si>
  <si>
    <t>*17,92</t>
  </si>
  <si>
    <t>Serum W1 L5</t>
  </si>
  <si>
    <t>Serum W1 H2</t>
  </si>
  <si>
    <t>Serum W1 H3</t>
  </si>
  <si>
    <t>Serum W1 H4</t>
  </si>
  <si>
    <t>*0,27</t>
  </si>
  <si>
    <t>*0,30</t>
  </si>
  <si>
    <t>Serum W1 H5</t>
  </si>
  <si>
    <t>Serum W9 C3</t>
  </si>
  <si>
    <t>Serum W9 C4</t>
  </si>
  <si>
    <t>Serum W9 C5</t>
  </si>
  <si>
    <t>Serum W9 C6</t>
  </si>
  <si>
    <t>*0,47</t>
  </si>
  <si>
    <t>Serum W9 L2</t>
  </si>
  <si>
    <t>Serum W9 L3</t>
  </si>
  <si>
    <t>Serum W9 L4</t>
  </si>
  <si>
    <t>Serum W9 L5</t>
  </si>
  <si>
    <t>Serum W9 H2</t>
  </si>
  <si>
    <t>Serum W9 H3</t>
  </si>
  <si>
    <t>*1,84</t>
  </si>
  <si>
    <t>*14,90</t>
  </si>
  <si>
    <t>Serum W9 H4</t>
  </si>
  <si>
    <t>Serum W9 H5</t>
  </si>
  <si>
    <t>Plate 2</t>
  </si>
  <si>
    <t>Serum -7d C1</t>
  </si>
  <si>
    <t>Serum -7d C2</t>
  </si>
  <si>
    <t>Serum W1 C2</t>
  </si>
  <si>
    <t>Serum W9 C2</t>
  </si>
  <si>
    <t>Serum -7d L1</t>
  </si>
  <si>
    <t>Serum W1 L1</t>
  </si>
  <si>
    <t>Serum W9 L1</t>
  </si>
  <si>
    <t>Serum -7d H1</t>
  </si>
  <si>
    <t>Serum W1 H1</t>
  </si>
  <si>
    <t>Serum W9 H1</t>
  </si>
  <si>
    <t>*7,56</t>
  </si>
  <si>
    <t>*16,02</t>
  </si>
  <si>
    <t>C1</t>
  </si>
  <si>
    <t>Average</t>
  </si>
  <si>
    <t>STDV</t>
  </si>
  <si>
    <t>Inter %CV</t>
  </si>
  <si>
    <t xml:space="preserve">Plate 2 </t>
  </si>
  <si>
    <t>Control plate 2</t>
  </si>
  <si>
    <t>Intra %CV</t>
  </si>
  <si>
    <t>Saliva -7d C5</t>
  </si>
  <si>
    <t>*0,02</t>
  </si>
  <si>
    <t>Saliva -7d C6</t>
  </si>
  <si>
    <t>*0,04</t>
  </si>
  <si>
    <t>Saliva -7d L4</t>
  </si>
  <si>
    <t>*0,01</t>
  </si>
  <si>
    <t>Saliva -7d L5</t>
  </si>
  <si>
    <t>Saliva W1 C2</t>
  </si>
  <si>
    <t>Saliva W1 L5</t>
  </si>
  <si>
    <t>Saliva W1 H5</t>
  </si>
  <si>
    <t>*0,15</t>
  </si>
  <si>
    <t>*0,07</t>
  </si>
  <si>
    <t>Saliva W2 C4</t>
  </si>
  <si>
    <t>Saliva W2 C5</t>
  </si>
  <si>
    <t>Saliva W2 L4</t>
  </si>
  <si>
    <t>*0,31</t>
  </si>
  <si>
    <t>Saliva W2 L5</t>
  </si>
  <si>
    <t>Saliva W9 C2</t>
  </si>
  <si>
    <t>Saliva W9 C4</t>
  </si>
  <si>
    <t>*1,36</t>
  </si>
  <si>
    <t>*0,09</t>
  </si>
  <si>
    <t>*0,26</t>
  </si>
  <si>
    <t>*0,33</t>
  </si>
  <si>
    <t>Saliva W9 C5</t>
  </si>
  <si>
    <t>Saliva W9 C6</t>
  </si>
  <si>
    <t>*0,54</t>
  </si>
  <si>
    <t>Saliva W9 L3</t>
  </si>
  <si>
    <t>Saliva W9 L4</t>
  </si>
  <si>
    <t>Saliva W9 L5</t>
  </si>
  <si>
    <t>Saliva W9 H2</t>
  </si>
  <si>
    <t>Saliva W9 H5</t>
  </si>
  <si>
    <t>Saliva W1 L4</t>
  </si>
  <si>
    <t>Saliva W9 L2</t>
  </si>
  <si>
    <t>Saliva W9 C3</t>
  </si>
  <si>
    <t>*0,05</t>
  </si>
  <si>
    <t>Saliva -7d H4</t>
  </si>
  <si>
    <t>Saliva -7d C2</t>
  </si>
  <si>
    <t>*0,14</t>
  </si>
  <si>
    <t>*0,65</t>
  </si>
  <si>
    <t>Saliva -7d C3</t>
  </si>
  <si>
    <t>Saliva -7d L1</t>
  </si>
  <si>
    <t>Saliva -7d L3</t>
  </si>
  <si>
    <t>Saliva -7d H1</t>
  </si>
  <si>
    <t>Saliva W1 C3</t>
  </si>
  <si>
    <t>Saliva W1 C4</t>
  </si>
  <si>
    <t>Saliva W1 C5</t>
  </si>
  <si>
    <t>*0,13</t>
  </si>
  <si>
    <t>Saliva W2 C3</t>
  </si>
  <si>
    <t>Saliva W2 C6</t>
  </si>
  <si>
    <t>Saliva W2 H2</t>
  </si>
  <si>
    <t>Saliva W2 H3</t>
  </si>
  <si>
    <t>*0,17</t>
  </si>
  <si>
    <t>Saliva W2 H4</t>
  </si>
  <si>
    <t>*0,46</t>
  </si>
  <si>
    <t>Saliva W9 L1</t>
  </si>
  <si>
    <t>*0,22</t>
  </si>
  <si>
    <t>*0,57</t>
  </si>
  <si>
    <t>Saliva W2 L3</t>
  </si>
  <si>
    <t>*0,10</t>
  </si>
  <si>
    <t>Saliva W9 H4</t>
  </si>
  <si>
    <t>Saliva -7d C4</t>
  </si>
  <si>
    <t>*1,51</t>
  </si>
  <si>
    <t>*0,48</t>
  </si>
  <si>
    <t>Saliva -7d H2</t>
  </si>
  <si>
    <t>Saliva -7d H5</t>
  </si>
  <si>
    <t>Saliva W1 H1</t>
  </si>
  <si>
    <t>*0,67</t>
  </si>
  <si>
    <t>*22,91</t>
  </si>
  <si>
    <t>Saliva W1 H4</t>
  </si>
  <si>
    <t>Saliva W2 C2</t>
  </si>
  <si>
    <t>*1,33</t>
  </si>
  <si>
    <t>Saliva W2 H5</t>
  </si>
  <si>
    <t>*1,77</t>
  </si>
  <si>
    <t>*5,55</t>
  </si>
  <si>
    <t>*0,28</t>
  </si>
  <si>
    <t>*1,43</t>
  </si>
  <si>
    <t>Saliva -7d C1</t>
  </si>
  <si>
    <t>Saliva -7d L2</t>
  </si>
  <si>
    <t>*0,66</t>
  </si>
  <si>
    <t>*2,45</t>
  </si>
  <si>
    <t>Saliva W1 C6</t>
  </si>
  <si>
    <t>Saliva W1 L2</t>
  </si>
  <si>
    <t>*0,23</t>
  </si>
  <si>
    <t>*0,08</t>
  </si>
  <si>
    <t>*0,16</t>
  </si>
  <si>
    <t>Saliva W1 L3</t>
  </si>
  <si>
    <t>*1,99</t>
  </si>
  <si>
    <t>*1,85</t>
  </si>
  <si>
    <t>*6,17</t>
  </si>
  <si>
    <t>*3,56</t>
  </si>
  <si>
    <t>*1,04</t>
  </si>
  <si>
    <t>Saliva -7d H3</t>
  </si>
  <si>
    <t>*4,96</t>
  </si>
  <si>
    <t>Saliva W1 H2</t>
  </si>
  <si>
    <t>*3,24</t>
  </si>
  <si>
    <t>Saliva W1 H3</t>
  </si>
  <si>
    <t>*31,71</t>
  </si>
  <si>
    <t>*3,69</t>
  </si>
  <si>
    <t>*14,83</t>
  </si>
  <si>
    <t>*39,21</t>
  </si>
  <si>
    <t>*3,95</t>
  </si>
  <si>
    <t>*27,83</t>
  </si>
  <si>
    <t>*2,42</t>
  </si>
  <si>
    <t>*5,18</t>
  </si>
  <si>
    <t>Saliva W2 L1</t>
  </si>
  <si>
    <t>*0,59</t>
  </si>
  <si>
    <t>Saliva W2 H1</t>
  </si>
  <si>
    <t>*0,43</t>
  </si>
  <si>
    <t>Saliva W9 H1</t>
  </si>
  <si>
    <t>*2,89</t>
  </si>
  <si>
    <t>*1,71</t>
  </si>
  <si>
    <t>*8,91</t>
  </si>
  <si>
    <t>*29,43</t>
  </si>
  <si>
    <t>*9,52</t>
  </si>
  <si>
    <t>*0,61</t>
  </si>
  <si>
    <t>Saliva W9 H3</t>
  </si>
  <si>
    <t>*9,14</t>
  </si>
  <si>
    <t>*0,18</t>
  </si>
  <si>
    <t>*0,41</t>
  </si>
  <si>
    <t xml:space="preserve">Serum -7d </t>
  </si>
  <si>
    <t>Serum W1</t>
  </si>
  <si>
    <t>Serum W9</t>
  </si>
  <si>
    <t>C F</t>
  </si>
  <si>
    <t>L F</t>
  </si>
  <si>
    <t>H F</t>
  </si>
  <si>
    <t>C M</t>
  </si>
  <si>
    <t>L M</t>
  </si>
  <si>
    <t>H M</t>
  </si>
  <si>
    <t>G-CSF average</t>
  </si>
  <si>
    <t>IFN-g average</t>
  </si>
  <si>
    <t>IL-1a average</t>
  </si>
  <si>
    <t>IL-1b average</t>
  </si>
  <si>
    <t>IL-3 average</t>
  </si>
  <si>
    <t xml:space="preserve">All values are * except L3 F W9 </t>
  </si>
  <si>
    <t xml:space="preserve">The * values are: -7d C4,C6,H4; W1 L2,L3,L4 </t>
  </si>
  <si>
    <t xml:space="preserve">The * values are: -7d L5,H4,H5; W1 L4;W9 C3,H3,H5 </t>
  </si>
  <si>
    <t xml:space="preserve">The * values are: W1 C5;W9 H1 </t>
  </si>
  <si>
    <t>The * values are: -7d H4,H5; W1 C5,C6,L4; W9 H5</t>
  </si>
  <si>
    <t>The * values are: W1 L2,L4; W9 H1, H3</t>
  </si>
  <si>
    <t xml:space="preserve"> </t>
  </si>
  <si>
    <t>Serum -7d C average</t>
  </si>
  <si>
    <t>Serum -7d L average</t>
  </si>
  <si>
    <t>Serum -7d H average</t>
  </si>
  <si>
    <t>Serum W1 C average</t>
  </si>
  <si>
    <t>Serum W1 L average</t>
  </si>
  <si>
    <t>Serum W1 H average</t>
  </si>
  <si>
    <t>Serum W9 C average</t>
  </si>
  <si>
    <t>Serum W9 L average</t>
  </si>
  <si>
    <t>Serum W9 H average</t>
  </si>
  <si>
    <t>C3 -h</t>
  </si>
  <si>
    <t>W-1: H3, W1:C2, W9:C2, W9:L2</t>
  </si>
  <si>
    <t>W1</t>
  </si>
  <si>
    <t>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</si>
</sst>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C7A7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Border="1"/>
    <xf numFmtId="1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0" xfId="0" applyFont="1"/>
    <xf numFmtId="0" fontId="0" fillId="2" borderId="7" xfId="0" applyFill="1" applyBorder="1"/>
    <xf numFmtId="0" fontId="3" fillId="2" borderId="7" xfId="0" applyFont="1" applyFill="1" applyBorder="1"/>
    <xf numFmtId="0" fontId="1" fillId="2" borderId="7" xfId="0" applyFont="1" applyFill="1" applyBorder="1"/>
    <xf numFmtId="0" fontId="0" fillId="3" borderId="7" xfId="0" applyFill="1" applyBorder="1"/>
    <xf numFmtId="0" fontId="1" fillId="3" borderId="7" xfId="0" applyFont="1" applyFill="1" applyBorder="1"/>
    <xf numFmtId="0" fontId="3" fillId="3" borderId="7" xfId="0" applyFont="1" applyFill="1" applyBorder="1"/>
    <xf numFmtId="0" fontId="0" fillId="4" borderId="7" xfId="0" applyFill="1" applyBorder="1"/>
    <xf numFmtId="0" fontId="1" fillId="4" borderId="7" xfId="0" applyFont="1" applyFill="1" applyBorder="1"/>
    <xf numFmtId="0" fontId="3" fillId="4" borderId="7" xfId="0" applyFont="1" applyFill="1" applyBorder="1"/>
    <xf numFmtId="0" fontId="2" fillId="5" borderId="0" xfId="0" applyFont="1" applyFill="1"/>
    <xf numFmtId="0" fontId="0" fillId="0" borderId="8" xfId="0" applyBorder="1"/>
    <xf numFmtId="0" fontId="0" fillId="6" borderId="7" xfId="0" applyFill="1" applyBorder="1"/>
    <xf numFmtId="0" fontId="0" fillId="5" borderId="8" xfId="0" applyFill="1" applyBorder="1"/>
    <xf numFmtId="0" fontId="0" fillId="3" borderId="7" xfId="0" applyFont="1" applyFill="1" applyBorder="1"/>
    <xf numFmtId="0" fontId="0" fillId="7" borderId="0" xfId="0" applyFill="1"/>
    <xf numFmtId="0" fontId="4" fillId="4" borderId="7" xfId="0" applyFont="1" applyFill="1" applyBorder="1"/>
    <xf numFmtId="0" fontId="0" fillId="7" borderId="7" xfId="0" applyFill="1" applyBorder="1"/>
    <xf numFmtId="2" fontId="0" fillId="5" borderId="8" xfId="0" applyNumberFormat="1" applyFill="1" applyBorder="1"/>
    <xf numFmtId="0" fontId="0" fillId="6" borderId="0" xfId="0" applyFill="1"/>
    <xf numFmtId="0" fontId="0" fillId="8" borderId="0" xfId="0" applyFill="1"/>
    <xf numFmtId="0" fontId="0" fillId="8" borderId="9" xfId="0" applyFill="1" applyBorder="1"/>
    <xf numFmtId="0" fontId="0" fillId="8" borderId="7" xfId="0" applyFill="1" applyBorder="1"/>
    <xf numFmtId="0" fontId="3" fillId="8" borderId="7" xfId="0" applyFont="1" applyFill="1" applyBorder="1"/>
    <xf numFmtId="0" fontId="0" fillId="9" borderId="9" xfId="0" applyFill="1" applyBorder="1"/>
    <xf numFmtId="0" fontId="0" fillId="9" borderId="7" xfId="0" applyFill="1" applyBorder="1"/>
    <xf numFmtId="0" fontId="2" fillId="10" borderId="0" xfId="0" applyFont="1" applyFill="1"/>
    <xf numFmtId="0" fontId="0" fillId="11" borderId="9" xfId="0" applyFill="1" applyBorder="1"/>
    <xf numFmtId="0" fontId="0" fillId="11" borderId="7" xfId="0" applyFill="1" applyBorder="1"/>
    <xf numFmtId="0" fontId="0" fillId="11" borderId="0" xfId="0" applyFill="1"/>
    <xf numFmtId="0" fontId="0" fillId="0" borderId="0" xfId="0" applyFill="1" applyBorder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7A74"/>
      <color rgb="FF0000FF"/>
      <color rgb="FFF9735D"/>
      <color rgb="FFFEB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G-CSF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Serum'!$C$45:$C$47</c:f>
              <c:numCache>
                <c:formatCode>General</c:formatCode>
                <c:ptCount val="3"/>
                <c:pt idx="0">
                  <c:v>493.75</c:v>
                </c:pt>
                <c:pt idx="1">
                  <c:v>325.10000000000002</c:v>
                </c:pt>
                <c:pt idx="2">
                  <c:v>1722.81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0-4BE6-B0C1-C0576950EB4E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Serum'!$C$4,'pg ml Serum'!$C$16,'pg ml Serum'!$C$28)</c:f>
              <c:numCache>
                <c:formatCode>General</c:formatCode>
                <c:ptCount val="3"/>
                <c:pt idx="0">
                  <c:v>429.34</c:v>
                </c:pt>
                <c:pt idx="1">
                  <c:v>419.44</c:v>
                </c:pt>
                <c:pt idx="2">
                  <c:v>2524.77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0-4BE6-B0C1-C0576950EB4E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Serum'!$C$48:$C$50</c:f>
              <c:numCache>
                <c:formatCode>General</c:formatCode>
                <c:ptCount val="3"/>
                <c:pt idx="0">
                  <c:v>306.8</c:v>
                </c:pt>
                <c:pt idx="1">
                  <c:v>663.23</c:v>
                </c:pt>
                <c:pt idx="2">
                  <c:v>482.75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0-4BE6-B0C1-C0576950EB4E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Serum'!$C$8,'pg ml Serum'!$C$20,'pg ml Serum'!$C$32)</c:f>
              <c:numCache>
                <c:formatCode>General</c:formatCode>
                <c:ptCount val="3"/>
                <c:pt idx="0">
                  <c:v>362.74</c:v>
                </c:pt>
                <c:pt idx="1">
                  <c:v>463.63</c:v>
                </c:pt>
                <c:pt idx="2">
                  <c:v>1265.58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0-4BE6-B0C1-C0576950EB4E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Serum'!$C$9,'pg ml Serum'!$C$21,'pg ml Serum'!$C$33)</c:f>
              <c:numCache>
                <c:formatCode>General</c:formatCode>
                <c:ptCount val="3"/>
                <c:pt idx="0">
                  <c:v>310.94</c:v>
                </c:pt>
                <c:pt idx="1">
                  <c:v>661.52</c:v>
                </c:pt>
                <c:pt idx="2">
                  <c:v>817.29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0-4BE6-B0C1-C0576950EB4E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Serum'!$C$51:$C$53</c:f>
              <c:numCache>
                <c:formatCode>General</c:formatCode>
                <c:ptCount val="3"/>
                <c:pt idx="0">
                  <c:v>420.61</c:v>
                </c:pt>
                <c:pt idx="1">
                  <c:v>753.21</c:v>
                </c:pt>
                <c:pt idx="2">
                  <c:v>2011.49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40-4BE6-B0C1-C0576950EB4E}"/>
            </c:ext>
          </c:extLst>
        </c:ser>
        <c:ser>
          <c:idx val="6"/>
          <c:order val="6"/>
          <c:tx>
            <c:v>H2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('pg ml Serum'!$C$12,'pg ml Serum'!$C$24,'pg ml Serum'!$C$36)</c:f>
              <c:numCache>
                <c:formatCode>General</c:formatCode>
                <c:ptCount val="3"/>
                <c:pt idx="0">
                  <c:v>340.41</c:v>
                </c:pt>
                <c:pt idx="1">
                  <c:v>619.77</c:v>
                </c:pt>
                <c:pt idx="2">
                  <c:v>699.74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40-4BE6-B0C1-C0576950EB4E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Serum'!$C$13,'pg ml Serum'!$C$25,'pg ml Serum'!$C$37)</c:f>
              <c:numCache>
                <c:formatCode>General</c:formatCode>
                <c:ptCount val="3"/>
                <c:pt idx="0">
                  <c:v>269.44</c:v>
                </c:pt>
                <c:pt idx="1">
                  <c:v>662.09</c:v>
                </c:pt>
                <c:pt idx="2">
                  <c:v>752.07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40-4BE6-B0C1-C0576950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75792"/>
        <c:axId val="133309512"/>
      </c:barChart>
      <c:catAx>
        <c:axId val="1332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9512"/>
        <c:crosses val="autoZero"/>
        <c:auto val="1"/>
        <c:lblAlgn val="ctr"/>
        <c:lblOffset val="100"/>
        <c:noMultiLvlLbl val="0"/>
      </c:catAx>
      <c:valAx>
        <c:axId val="133309512"/>
        <c:scaling>
          <c:orientation val="minMax"/>
          <c:max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IL-3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Serum'!$I$5,'pg ml Serum'!$I$17,'pg ml Serum'!$I$29)</c:f>
              <c:numCache>
                <c:formatCode>General</c:formatCode>
                <c:ptCount val="3"/>
                <c:pt idx="0">
                  <c:v>4.38</c:v>
                </c:pt>
                <c:pt idx="1">
                  <c:v>8.0299999999999994</c:v>
                </c:pt>
                <c:pt idx="2">
                  <c:v>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D-4FF9-A871-CC02ABF33AAB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Serum'!$I$6,'pg ml Serum'!$I$18,'pg ml Serum'!$I$30)</c:f>
              <c:numCache>
                <c:formatCode>General</c:formatCode>
                <c:ptCount val="3"/>
                <c:pt idx="0">
                  <c:v>5.39</c:v>
                </c:pt>
                <c:pt idx="1">
                  <c:v>4.22</c:v>
                </c:pt>
                <c:pt idx="2">
                  <c:v>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D-4FF9-A871-CC02ABF33AAB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Serum'!$I$7,'pg ml Serum'!$I$19,'pg ml Serum'!$I$31)</c:f>
              <c:numCache>
                <c:formatCode>General</c:formatCode>
                <c:ptCount val="3"/>
                <c:pt idx="0">
                  <c:v>4.01</c:v>
                </c:pt>
                <c:pt idx="1">
                  <c:v>4.26</c:v>
                </c:pt>
                <c:pt idx="2">
                  <c:v>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D-4FF9-A871-CC02ABF33AAB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Serum'!$I$10,'pg ml Serum'!$I$22,'pg ml Serum'!$I$34)</c:f>
              <c:numCache>
                <c:formatCode>General</c:formatCode>
                <c:ptCount val="3"/>
                <c:pt idx="0">
                  <c:v>6.27</c:v>
                </c:pt>
                <c:pt idx="1">
                  <c:v>3.71</c:v>
                </c:pt>
                <c:pt idx="2">
                  <c:v>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D-4FF9-A871-CC02ABF33AAB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Serum'!$I$11,'pg ml Serum'!$I$23,'pg ml Serum'!$I$35)</c:f>
              <c:numCache>
                <c:formatCode>General</c:formatCode>
                <c:ptCount val="3"/>
                <c:pt idx="0">
                  <c:v>4.13</c:v>
                </c:pt>
                <c:pt idx="1">
                  <c:v>4.26</c:v>
                </c:pt>
                <c:pt idx="2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D-4FF9-A871-CC02ABF33AAB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Serum'!$I$14,'pg ml Serum'!$I$26,'pg ml Serum'!$I$38)</c:f>
              <c:numCache>
                <c:formatCode>General</c:formatCode>
                <c:ptCount val="3"/>
                <c:pt idx="0">
                  <c:v>2.88</c:v>
                </c:pt>
                <c:pt idx="1">
                  <c:v>3.88</c:v>
                </c:pt>
                <c:pt idx="2">
                  <c:v>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D-4FF9-A871-CC02ABF33AAB}"/>
            </c:ext>
          </c:extLst>
        </c:ser>
        <c:ser>
          <c:idx val="6"/>
          <c:order val="6"/>
          <c:tx>
            <c:v>H5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('pg ml Serum'!$I$15,'pg ml Serum'!$I$27,'pg ml Serum'!$I$39)</c:f>
              <c:numCache>
                <c:formatCode>General</c:formatCode>
                <c:ptCount val="3"/>
                <c:pt idx="0">
                  <c:v>2.62</c:v>
                </c:pt>
                <c:pt idx="1">
                  <c:v>5.39</c:v>
                </c:pt>
                <c:pt idx="2">
                  <c:v>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DD-4FF9-A871-CC02ABF3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44008"/>
        <c:axId val="295048320"/>
      </c:barChart>
      <c:catAx>
        <c:axId val="29504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8320"/>
        <c:crosses val="autoZero"/>
        <c:auto val="1"/>
        <c:lblAlgn val="ctr"/>
        <c:lblOffset val="100"/>
        <c:noMultiLvlLbl val="0"/>
      </c:catAx>
      <c:valAx>
        <c:axId val="29504832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Serum'!$K$45:$K$47</c:f>
              <c:numCache>
                <c:formatCode>General</c:formatCode>
                <c:ptCount val="3"/>
                <c:pt idx="0">
                  <c:v>4.8</c:v>
                </c:pt>
                <c:pt idx="1">
                  <c:v>2.16</c:v>
                </c:pt>
                <c:pt idx="2">
                  <c:v>36.44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3-4CF1-999F-3FFFCCD7CE11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Serum'!$K$4,'pg ml Serum'!$K$16,'pg ml Serum'!$K$28)</c:f>
              <c:numCache>
                <c:formatCode>General</c:formatCode>
                <c:ptCount val="3"/>
                <c:pt idx="0">
                  <c:v>3.7</c:v>
                </c:pt>
                <c:pt idx="1">
                  <c:v>2.02</c:v>
                </c:pt>
                <c:pt idx="2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3-4CF1-999F-3FFFCCD7CE11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Serum'!$K$48:$K$50</c:f>
              <c:numCache>
                <c:formatCode>General</c:formatCode>
                <c:ptCount val="3"/>
                <c:pt idx="0">
                  <c:v>4.5199999999999996</c:v>
                </c:pt>
                <c:pt idx="1">
                  <c:v>1.87</c:v>
                </c:pt>
                <c:pt idx="2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3-4CF1-999F-3FFFCCD7CE11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Serum'!$K$8,'pg ml Serum'!$K$20,'pg ml Serum'!$K$32)</c:f>
              <c:numCache>
                <c:formatCode>General</c:formatCode>
                <c:ptCount val="3"/>
                <c:pt idx="0">
                  <c:v>8.26</c:v>
                </c:pt>
                <c:pt idx="1">
                  <c:v>0.84</c:v>
                </c:pt>
                <c:pt idx="2">
                  <c:v>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3-4CF1-999F-3FFFCCD7CE11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Serum'!$K$9,'pg ml Serum'!$K$21,'pg ml Serum'!$K$33)</c:f>
              <c:numCache>
                <c:formatCode>General</c:formatCode>
                <c:ptCount val="3"/>
                <c:pt idx="0">
                  <c:v>4.8</c:v>
                </c:pt>
                <c:pt idx="1">
                  <c:v>0.53</c:v>
                </c:pt>
                <c:pt idx="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3-4CF1-999F-3FFFCCD7CE11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Serum'!$K$51:$K$53</c:f>
              <c:numCache>
                <c:formatCode>General</c:formatCode>
                <c:ptCount val="3"/>
                <c:pt idx="0">
                  <c:v>4.8</c:v>
                </c:pt>
                <c:pt idx="1">
                  <c:v>6.68</c:v>
                </c:pt>
                <c:pt idx="2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3-4CF1-999F-3FFFCCD7CE11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Serum'!$K$12,'pg ml Serum'!$K$24,'pg ml Serum'!$K$36)</c:f>
              <c:numCache>
                <c:formatCode>General</c:formatCode>
                <c:ptCount val="3"/>
                <c:pt idx="0">
                  <c:v>4.66</c:v>
                </c:pt>
                <c:pt idx="1">
                  <c:v>4.93</c:v>
                </c:pt>
                <c:pt idx="2">
                  <c:v>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13-4CF1-999F-3FFFCCD7CE11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Serum'!$K$13,'pg ml Serum'!$K$25,'pg ml Serum'!$K$37)</c:f>
              <c:numCache>
                <c:formatCode>General</c:formatCode>
                <c:ptCount val="3"/>
                <c:pt idx="0">
                  <c:v>4.66</c:v>
                </c:pt>
                <c:pt idx="1">
                  <c:v>6.94</c:v>
                </c:pt>
                <c:pt idx="2">
                  <c:v>9.0399999999999991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13-4CF1-999F-3FFFCCD7C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43224"/>
        <c:axId val="295047144"/>
      </c:barChart>
      <c:catAx>
        <c:axId val="29504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7144"/>
        <c:crosses val="autoZero"/>
        <c:auto val="1"/>
        <c:lblAlgn val="ctr"/>
        <c:lblOffset val="100"/>
        <c:noMultiLvlLbl val="0"/>
      </c:catAx>
      <c:valAx>
        <c:axId val="295047144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IL-5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Serum'!$K$5,'pg ml Serum'!$K$17,'pg ml Serum'!$K$29)</c:f>
              <c:numCache>
                <c:formatCode>General</c:formatCode>
                <c:ptCount val="3"/>
                <c:pt idx="0">
                  <c:v>0.99</c:v>
                </c:pt>
                <c:pt idx="1">
                  <c:v>5.47</c:v>
                </c:pt>
                <c:pt idx="2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6-49CF-8290-30678B6D8379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Serum'!$K$6,'pg ml Serum'!$K$18,'pg ml Serum'!$K$30)</c:f>
              <c:numCache>
                <c:formatCode>General</c:formatCode>
                <c:ptCount val="3"/>
                <c:pt idx="0">
                  <c:v>4.25</c:v>
                </c:pt>
                <c:pt idx="1">
                  <c:v>2.16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6-49CF-8290-30678B6D8379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Serum'!$K$7,'pg ml Serum'!$K$19,'pg ml Serum'!$K$31)</c:f>
              <c:numCache>
                <c:formatCode>General</c:formatCode>
                <c:ptCount val="3"/>
                <c:pt idx="0">
                  <c:v>0.84</c:v>
                </c:pt>
                <c:pt idx="1">
                  <c:v>0</c:v>
                </c:pt>
                <c:pt idx="2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6-49CF-8290-30678B6D8379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Serum'!$K$10,'pg ml Serum'!$K$22,'pg ml Serum'!$K$34)</c:f>
              <c:numCache>
                <c:formatCode>General</c:formatCode>
                <c:ptCount val="3"/>
                <c:pt idx="0">
                  <c:v>19.559999999999999</c:v>
                </c:pt>
                <c:pt idx="1">
                  <c:v>0.37</c:v>
                </c:pt>
                <c:pt idx="2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6-49CF-8290-30678B6D8379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Serum'!$K$11,'pg ml Serum'!$K$23,'pg ml Serum'!$K$35)</c:f>
              <c:numCache>
                <c:formatCode>General</c:formatCode>
                <c:ptCount val="3"/>
                <c:pt idx="0">
                  <c:v>4.25</c:v>
                </c:pt>
                <c:pt idx="1">
                  <c:v>2.59</c:v>
                </c:pt>
                <c:pt idx="2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6-49CF-8290-30678B6D8379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Serum'!$K$14,'pg ml Serum'!$K$26,'pg ml Serum'!$K$38)</c:f>
              <c:numCache>
                <c:formatCode>General</c:formatCode>
                <c:ptCount val="3"/>
                <c:pt idx="0">
                  <c:v>0.21</c:v>
                </c:pt>
                <c:pt idx="1">
                  <c:v>1.44</c:v>
                </c:pt>
                <c:pt idx="2">
                  <c:v>4.5199999999999996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C6-49CF-8290-30678B6D8379}"/>
            </c:ext>
          </c:extLst>
        </c:ser>
        <c:ser>
          <c:idx val="6"/>
          <c:order val="6"/>
          <c:tx>
            <c:v>H5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('pg ml Serum'!$K$15,'pg ml Serum'!$K$27,'pg ml Serum'!$K$39)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1.1399999999999999</c:v>
                </c:pt>
                <c:pt idx="2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C6-49CF-8290-30678B6D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49104"/>
        <c:axId val="295045184"/>
      </c:barChart>
      <c:catAx>
        <c:axId val="2950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5184"/>
        <c:crosses val="autoZero"/>
        <c:auto val="1"/>
        <c:lblAlgn val="ctr"/>
        <c:lblOffset val="100"/>
        <c:noMultiLvlLbl val="0"/>
      </c:catAx>
      <c:valAx>
        <c:axId val="29504518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</a:t>
            </a:r>
            <a:r>
              <a:rPr lang="ru-RU"/>
              <a:t>6</a:t>
            </a:r>
            <a:r>
              <a:rPr lang="en-US"/>
              <a:t>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Serum'!$L$45:$L$47</c:f>
              <c:numCache>
                <c:formatCode>General</c:formatCode>
                <c:ptCount val="3"/>
                <c:pt idx="0">
                  <c:v>5.26</c:v>
                </c:pt>
                <c:pt idx="1">
                  <c:v>7.23</c:v>
                </c:pt>
                <c:pt idx="2">
                  <c:v>13.34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D-4A61-A44C-A45A92C065CA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Serum'!$L$4,'pg ml Serum'!$L$16,'pg ml Serum'!$L$28)</c:f>
              <c:numCache>
                <c:formatCode>General</c:formatCode>
                <c:ptCount val="3"/>
                <c:pt idx="0">
                  <c:v>3.75</c:v>
                </c:pt>
                <c:pt idx="1">
                  <c:v>11.48</c:v>
                </c:pt>
                <c:pt idx="2">
                  <c:v>113.91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D-4A61-A44C-A45A92C065CA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Serum'!$L$48:$L$50</c:f>
              <c:numCache>
                <c:formatCode>General</c:formatCode>
                <c:ptCount val="3"/>
                <c:pt idx="0">
                  <c:v>7.28</c:v>
                </c:pt>
                <c:pt idx="1">
                  <c:v>26.61</c:v>
                </c:pt>
                <c:pt idx="2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D-4A61-A44C-A45A92C065CA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Serum'!$L$8,'pg ml Serum'!$L$20,'pg ml Serum'!$L$32)</c:f>
              <c:numCache>
                <c:formatCode>General</c:formatCode>
                <c:ptCount val="3"/>
                <c:pt idx="0">
                  <c:v>6.7</c:v>
                </c:pt>
                <c:pt idx="1">
                  <c:v>12.29</c:v>
                </c:pt>
                <c:pt idx="2">
                  <c:v>85.54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D-4A61-A44C-A45A92C065CA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Serum'!$L$9,'pg ml Serum'!$L$21,'pg ml Serum'!$L$33)</c:f>
              <c:numCache>
                <c:formatCode>General</c:formatCode>
                <c:ptCount val="3"/>
                <c:pt idx="0">
                  <c:v>3.36</c:v>
                </c:pt>
                <c:pt idx="1">
                  <c:v>19.21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D-4A61-A44C-A45A92C065CA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Serum'!$L$51:$L$53</c:f>
              <c:numCache>
                <c:formatCode>General</c:formatCode>
                <c:ptCount val="3"/>
                <c:pt idx="0">
                  <c:v>3.62</c:v>
                </c:pt>
                <c:pt idx="1">
                  <c:v>3.2</c:v>
                </c:pt>
                <c:pt idx="2">
                  <c:v>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8D-4A61-A44C-A45A92C065CA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Serum'!$L$12,'pg ml Serum'!$L$24,'pg ml Serum'!$L$36)</c:f>
              <c:numCache>
                <c:formatCode>General</c:formatCode>
                <c:ptCount val="3"/>
                <c:pt idx="0">
                  <c:v>4.18</c:v>
                </c:pt>
                <c:pt idx="1">
                  <c:v>26.53</c:v>
                </c:pt>
                <c:pt idx="2">
                  <c:v>10.49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8D-4A61-A44C-A45A92C065CA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Serum'!$L$13,'pg ml Serum'!$L$25,'pg ml Serum'!$L$37)</c:f>
              <c:numCache>
                <c:formatCode>General</c:formatCode>
                <c:ptCount val="3"/>
                <c:pt idx="0">
                  <c:v>4.33</c:v>
                </c:pt>
                <c:pt idx="1">
                  <c:v>6.75</c:v>
                </c:pt>
                <c:pt idx="2">
                  <c:v>12.24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8D-4A61-A44C-A45A92C0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49496"/>
        <c:axId val="295045968"/>
      </c:barChart>
      <c:catAx>
        <c:axId val="29504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5968"/>
        <c:crosses val="autoZero"/>
        <c:auto val="1"/>
        <c:lblAlgn val="ctr"/>
        <c:lblOffset val="100"/>
        <c:noMultiLvlLbl val="0"/>
      </c:catAx>
      <c:valAx>
        <c:axId val="29504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</a:t>
            </a:r>
            <a:r>
              <a:rPr lang="ru-RU" sz="1400" b="0" i="0" u="none" strike="noStrike" baseline="0">
                <a:effectLst/>
              </a:rPr>
              <a:t>6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Serum'!$L$5,'pg ml Serum'!$L$17,'pg ml Serum'!$L$29)</c:f>
              <c:numCache>
                <c:formatCode>General</c:formatCode>
                <c:ptCount val="3"/>
                <c:pt idx="0">
                  <c:v>19.02</c:v>
                </c:pt>
                <c:pt idx="1">
                  <c:v>9.58</c:v>
                </c:pt>
                <c:pt idx="2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6-47DD-8BBC-5654CBE7BF62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Serum'!$L$6,'pg ml Serum'!$L$18,'pg ml Serum'!$L$30)</c:f>
              <c:numCache>
                <c:formatCode>General</c:formatCode>
                <c:ptCount val="3"/>
                <c:pt idx="0">
                  <c:v>1.54</c:v>
                </c:pt>
                <c:pt idx="1">
                  <c:v>2.0299999999999998</c:v>
                </c:pt>
                <c:pt idx="2">
                  <c:v>10.38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6-47DD-8BBC-5654CBE7BF62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Serum'!$L$7,'pg ml Serum'!$L$19,'pg ml Serum'!$L$31)</c:f>
              <c:numCache>
                <c:formatCode>General</c:formatCode>
                <c:ptCount val="3"/>
                <c:pt idx="0">
                  <c:v>8.99</c:v>
                </c:pt>
                <c:pt idx="1">
                  <c:v>2.57</c:v>
                </c:pt>
                <c:pt idx="2">
                  <c:v>24.65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6-47DD-8BBC-5654CBE7BF62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Serum'!$L$10,'pg ml Serum'!$L$22,'pg ml Serum'!$L$34)</c:f>
              <c:numCache>
                <c:formatCode>General</c:formatCode>
                <c:ptCount val="3"/>
                <c:pt idx="0">
                  <c:v>3.46</c:v>
                </c:pt>
                <c:pt idx="1">
                  <c:v>2.56</c:v>
                </c:pt>
                <c:pt idx="2">
                  <c:v>18.059999999999999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6-47DD-8BBC-5654CBE7BF62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Serum'!$L$11,'pg ml Serum'!$L$23,'pg ml Serum'!$L$35)</c:f>
              <c:numCache>
                <c:formatCode>General</c:formatCode>
                <c:ptCount val="3"/>
                <c:pt idx="0">
                  <c:v>2.0699999999999998</c:v>
                </c:pt>
                <c:pt idx="1">
                  <c:v>7.97</c:v>
                </c:pt>
                <c:pt idx="2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6-47DD-8BBC-5654CBE7BF62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Serum'!$L$14,'pg ml Serum'!$L$26,'pg ml Serum'!$L$38)</c:f>
              <c:numCache>
                <c:formatCode>General</c:formatCode>
                <c:ptCount val="3"/>
                <c:pt idx="0">
                  <c:v>5.29</c:v>
                </c:pt>
                <c:pt idx="1">
                  <c:v>4.1500000000000004</c:v>
                </c:pt>
                <c:pt idx="2">
                  <c:v>40.44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6-47DD-8BBC-5654CBE7BF62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Serum'!$L$15,'pg ml Serum'!$L$27,'pg ml Serum'!$L$39)</c:f>
              <c:numCache>
                <c:formatCode>General</c:formatCode>
                <c:ptCount val="3"/>
                <c:pt idx="0">
                  <c:v>8.83</c:v>
                </c:pt>
                <c:pt idx="1">
                  <c:v>6.62</c:v>
                </c:pt>
                <c:pt idx="2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B6-47DD-8BBC-5654CBE7B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09872"/>
        <c:axId val="295711832"/>
      </c:barChart>
      <c:catAx>
        <c:axId val="295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1832"/>
        <c:crosses val="autoZero"/>
        <c:auto val="1"/>
        <c:lblAlgn val="ctr"/>
        <c:lblOffset val="100"/>
        <c:noMultiLvlLbl val="0"/>
      </c:catAx>
      <c:valAx>
        <c:axId val="29571183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IL-9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Serum'!$M$45:$M$47</c:f>
              <c:numCache>
                <c:formatCode>General</c:formatCode>
                <c:ptCount val="3"/>
                <c:pt idx="0">
                  <c:v>9.73</c:v>
                </c:pt>
                <c:pt idx="1">
                  <c:v>7.09</c:v>
                </c:pt>
                <c:pt idx="2">
                  <c:v>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B-4CA4-9D92-2C6B5C0C6FD1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Serum'!$M$4,'pg ml Serum'!$M$16,'pg ml Serum'!$M$28)</c:f>
              <c:numCache>
                <c:formatCode>General</c:formatCode>
                <c:ptCount val="3"/>
                <c:pt idx="0">
                  <c:v>12.01</c:v>
                </c:pt>
                <c:pt idx="1">
                  <c:v>10.75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B-4CA4-9D92-2C6B5C0C6FD1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Serum'!$M$48:$M$50</c:f>
              <c:numCache>
                <c:formatCode>General</c:formatCode>
                <c:ptCount val="3"/>
                <c:pt idx="0">
                  <c:v>9.98</c:v>
                </c:pt>
                <c:pt idx="1">
                  <c:v>8.9499999999999993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B-4CA4-9D92-2C6B5C0C6FD1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Serum'!$M$8,'pg ml Serum'!$M$20,'pg ml Serum'!$M$32)</c:f>
              <c:numCache>
                <c:formatCode>General</c:formatCode>
                <c:ptCount val="3"/>
                <c:pt idx="0">
                  <c:v>19.27</c:v>
                </c:pt>
                <c:pt idx="1">
                  <c:v>5.15</c:v>
                </c:pt>
                <c:pt idx="2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B-4CA4-9D92-2C6B5C0C6FD1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Serum'!$M$9,'pg ml Serum'!$M$21,'pg ml Serum'!$M$33)</c:f>
              <c:numCache>
                <c:formatCode>General</c:formatCode>
                <c:ptCount val="3"/>
                <c:pt idx="0">
                  <c:v>7.36</c:v>
                </c:pt>
                <c:pt idx="1">
                  <c:v>3.41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B-4CA4-9D92-2C6B5C0C6FD1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Serum'!$M$51:$M$53</c:f>
              <c:numCache>
                <c:formatCode>General</c:formatCode>
                <c:ptCount val="3"/>
                <c:pt idx="0">
                  <c:v>8.69</c:v>
                </c:pt>
                <c:pt idx="1">
                  <c:v>22.52</c:v>
                </c:pt>
                <c:pt idx="2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DB-4CA4-9D92-2C6B5C0C6FD1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Serum'!$M$12,'pg ml Serum'!$M$24,'pg ml Serum'!$M$36)</c:f>
              <c:numCache>
                <c:formatCode>General</c:formatCode>
                <c:ptCount val="3"/>
                <c:pt idx="0">
                  <c:v>3.1</c:v>
                </c:pt>
                <c:pt idx="1">
                  <c:v>14.49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DB-4CA4-9D92-2C6B5C0C6FD1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Serum'!$M$13,'pg ml Serum'!$M$25,'pg ml Serum'!$M$37)</c:f>
              <c:numCache>
                <c:formatCode>General</c:formatCode>
                <c:ptCount val="3"/>
                <c:pt idx="0">
                  <c:v>7.89</c:v>
                </c:pt>
                <c:pt idx="1">
                  <c:v>5.15</c:v>
                </c:pt>
                <c:pt idx="2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DB-4CA4-9D92-2C6B5C0C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13008"/>
        <c:axId val="295710264"/>
      </c:barChart>
      <c:catAx>
        <c:axId val="2957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0264"/>
        <c:crosses val="autoZero"/>
        <c:auto val="1"/>
        <c:lblAlgn val="ctr"/>
        <c:lblOffset val="100"/>
        <c:noMultiLvlLbl val="0"/>
      </c:catAx>
      <c:valAx>
        <c:axId val="295710264"/>
        <c:scaling>
          <c:orientation val="minMax"/>
          <c:max val="8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IL-9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Serum'!$M$5,'pg ml Serum'!$M$17,'pg ml Serum'!$M$29)</c:f>
              <c:numCache>
                <c:formatCode>General</c:formatCode>
                <c:ptCount val="3"/>
                <c:pt idx="0">
                  <c:v>6.82</c:v>
                </c:pt>
                <c:pt idx="1">
                  <c:v>25.71</c:v>
                </c:pt>
                <c:pt idx="2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1-4F08-BB89-BC5470F3940A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Serum'!$M$6,'pg ml Serum'!$M$18,'pg ml Serum'!$M$30)</c:f>
              <c:numCache>
                <c:formatCode>General</c:formatCode>
                <c:ptCount val="3"/>
                <c:pt idx="0">
                  <c:v>9.98</c:v>
                </c:pt>
                <c:pt idx="1">
                  <c:v>11.83</c:v>
                </c:pt>
                <c:pt idx="2">
                  <c:v>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1-4F08-BB89-BC5470F3940A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Serum'!$M$7,'pg ml Serum'!$M$19,'pg ml Serum'!$M$31)</c:f>
              <c:numCache>
                <c:formatCode>General</c:formatCode>
                <c:ptCount val="3"/>
                <c:pt idx="0">
                  <c:v>5.99</c:v>
                </c:pt>
                <c:pt idx="1">
                  <c:v>4.58</c:v>
                </c:pt>
                <c:pt idx="2">
                  <c:v>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01-4F08-BB89-BC5470F3940A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Serum'!$M$10,'pg ml Serum'!$M$22,'pg ml Serum'!$M$34)</c:f>
              <c:numCache>
                <c:formatCode>General</c:formatCode>
                <c:ptCount val="3"/>
                <c:pt idx="0">
                  <c:v>9.98</c:v>
                </c:pt>
                <c:pt idx="1">
                  <c:v>2.63</c:v>
                </c:pt>
                <c:pt idx="2">
                  <c:v>81.02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01-4F08-BB89-BC5470F3940A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Serum'!$M$11,'pg ml Serum'!$M$23,'pg ml Serum'!$M$35)</c:f>
              <c:numCache>
                <c:formatCode>General</c:formatCode>
                <c:ptCount val="3"/>
                <c:pt idx="0">
                  <c:v>2.16</c:v>
                </c:pt>
                <c:pt idx="1">
                  <c:v>11.76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01-4F08-BB89-BC5470F3940A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Serum'!$M$14,'pg ml Serum'!$M$26,'pg ml Serum'!$M$38)</c:f>
              <c:numCache>
                <c:formatCode>General</c:formatCode>
                <c:ptCount val="3"/>
                <c:pt idx="0">
                  <c:v>2.16</c:v>
                </c:pt>
                <c:pt idx="1">
                  <c:v>6.54</c:v>
                </c:pt>
                <c:pt idx="2">
                  <c:v>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01-4F08-BB89-BC5470F3940A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Serum'!$M$15,'pg ml Serum'!$M$27,'pg ml Serum'!$M$39)</c:f>
              <c:numCache>
                <c:formatCode>General</c:formatCode>
                <c:ptCount val="3"/>
                <c:pt idx="0">
                  <c:v>0.79</c:v>
                </c:pt>
                <c:pt idx="1">
                  <c:v>2.8</c:v>
                </c:pt>
                <c:pt idx="2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01-4F08-BB89-BC5470F3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13400"/>
        <c:axId val="295713792"/>
      </c:barChart>
      <c:catAx>
        <c:axId val="29571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3792"/>
        <c:crosses val="autoZero"/>
        <c:auto val="1"/>
        <c:lblAlgn val="ctr"/>
        <c:lblOffset val="100"/>
        <c:noMultiLvlLbl val="0"/>
      </c:catAx>
      <c:valAx>
        <c:axId val="295713792"/>
        <c:scaling>
          <c:orientation val="minMax"/>
          <c:max val="8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</a:t>
            </a:r>
            <a:r>
              <a:rPr lang="ru-RU"/>
              <a:t>10</a:t>
            </a:r>
            <a:r>
              <a:rPr lang="en-US"/>
              <a:t>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Serum'!$N$45:$N$47</c:f>
              <c:numCache>
                <c:formatCode>General</c:formatCode>
                <c:ptCount val="3"/>
                <c:pt idx="0">
                  <c:v>13.81</c:v>
                </c:pt>
                <c:pt idx="1">
                  <c:v>19.03</c:v>
                </c:pt>
                <c:pt idx="2">
                  <c:v>21.94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D-45D5-9C55-D48337BB383D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Serum'!$N$4,'pg ml Serum'!$N$16,'pg ml Serum'!$N$28)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23.38</c:v>
                </c:pt>
                <c:pt idx="2">
                  <c:v>11.12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D-45D5-9C55-D48337BB383D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Serum'!$N$48:$N$50</c:f>
              <c:numCache>
                <c:formatCode>General</c:formatCode>
                <c:ptCount val="3"/>
                <c:pt idx="0">
                  <c:v>12.66</c:v>
                </c:pt>
                <c:pt idx="1">
                  <c:v>17.190000000000001</c:v>
                </c:pt>
                <c:pt idx="2">
                  <c:v>16.07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D-45D5-9C55-D48337BB383D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Serum'!$N$8,'pg ml Serum'!$N$20,'pg ml Serum'!$N$32)</c:f>
              <c:numCache>
                <c:formatCode>General</c:formatCode>
                <c:ptCount val="3"/>
                <c:pt idx="0">
                  <c:v>10.33</c:v>
                </c:pt>
                <c:pt idx="1">
                  <c:v>6.31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D-45D5-9C55-D48337BB383D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Serum'!$N$9,'pg ml Serum'!$N$21,'pg ml Serum'!$N$33)</c:f>
              <c:numCache>
                <c:formatCode>General</c:formatCode>
                <c:ptCount val="3"/>
                <c:pt idx="0">
                  <c:v>14.19</c:v>
                </c:pt>
                <c:pt idx="1">
                  <c:v>8.75</c:v>
                </c:pt>
                <c:pt idx="2">
                  <c:v>21.22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D-45D5-9C55-D48337BB383D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Serum'!$N$51:$N$53</c:f>
              <c:numCache>
                <c:formatCode>General</c:formatCode>
                <c:ptCount val="3"/>
                <c:pt idx="0">
                  <c:v>10.73</c:v>
                </c:pt>
                <c:pt idx="1">
                  <c:v>14.57</c:v>
                </c:pt>
                <c:pt idx="2">
                  <c:v>22.66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9D-45D5-9C55-D48337BB383D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Serum'!$N$12,'pg ml Serum'!$N$24,'pg ml Serum'!$N$36)</c:f>
              <c:numCache>
                <c:formatCode>General</c:formatCode>
                <c:ptCount val="3"/>
                <c:pt idx="0">
                  <c:v>11.89</c:v>
                </c:pt>
                <c:pt idx="1">
                  <c:v>19.399999999999999</c:v>
                </c:pt>
                <c:pt idx="2">
                  <c:v>13.43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D-45D5-9C55-D48337BB383D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Serum'!$N$13,'pg ml Serum'!$N$25,'pg ml Serum'!$N$37)</c:f>
              <c:numCache>
                <c:formatCode>General</c:formatCode>
                <c:ptCount val="3"/>
                <c:pt idx="0">
                  <c:v>10.33</c:v>
                </c:pt>
                <c:pt idx="1">
                  <c:v>9.15</c:v>
                </c:pt>
                <c:pt idx="2">
                  <c:v>12.66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9D-45D5-9C55-D48337BB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16928"/>
        <c:axId val="295709480"/>
      </c:barChart>
      <c:catAx>
        <c:axId val="2957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9480"/>
        <c:crosses val="autoZero"/>
        <c:auto val="1"/>
        <c:lblAlgn val="ctr"/>
        <c:lblOffset val="100"/>
        <c:noMultiLvlLbl val="0"/>
      </c:catAx>
      <c:valAx>
        <c:axId val="29570948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</a:t>
            </a:r>
            <a:r>
              <a:rPr lang="ru-RU" sz="1400" b="0" i="0" u="none" strike="noStrike" baseline="0">
                <a:effectLst/>
              </a:rPr>
              <a:t>10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Serum'!$N$5,'pg ml Serum'!$N$17,'pg ml Serum'!$N$29)</c:f>
              <c:numCache>
                <c:formatCode>General</c:formatCode>
                <c:ptCount val="3"/>
                <c:pt idx="0">
                  <c:v>8.35</c:v>
                </c:pt>
                <c:pt idx="1">
                  <c:v>31.13</c:v>
                </c:pt>
                <c:pt idx="2">
                  <c:v>16.82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6-4C09-837B-D73C1992D545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Serum'!$N$6,'pg ml Serum'!$N$18,'pg ml Serum'!$N$30)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13.9</c:v>
                </c:pt>
                <c:pt idx="2">
                  <c:v>16.07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6-4C09-837B-D73C1992D545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Serum'!$N$7,'pg ml Serum'!$N$19,'pg ml Serum'!$N$31)</c:f>
              <c:numCache>
                <c:formatCode>General</c:formatCode>
                <c:ptCount val="3"/>
                <c:pt idx="0">
                  <c:v>9.5500000000000007</c:v>
                </c:pt>
                <c:pt idx="1">
                  <c:v>7.94</c:v>
                </c:pt>
                <c:pt idx="2">
                  <c:v>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6-4C09-837B-D73C1992D545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Serum'!$N$10,'pg ml Serum'!$N$22,'pg ml Serum'!$N$34)</c:f>
              <c:numCache>
                <c:formatCode>General</c:formatCode>
                <c:ptCount val="3"/>
                <c:pt idx="0">
                  <c:v>12.28</c:v>
                </c:pt>
                <c:pt idx="1">
                  <c:v>7.32</c:v>
                </c:pt>
                <c:pt idx="2">
                  <c:v>46.05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6-4C09-837B-D73C1992D545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Serum'!$N$11,'pg ml Serum'!$N$23,'pg ml Serum'!$N$35)</c:f>
              <c:numCache>
                <c:formatCode>General</c:formatCode>
                <c:ptCount val="3"/>
                <c:pt idx="0">
                  <c:v>7.94</c:v>
                </c:pt>
                <c:pt idx="1">
                  <c:v>14.19</c:v>
                </c:pt>
                <c:pt idx="2">
                  <c:v>11.51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96-4C09-837B-D73C1992D545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Serum'!$N$14,'pg ml Serum'!$N$26,'pg ml Serum'!$N$38)</c:f>
              <c:numCache>
                <c:formatCode>General</c:formatCode>
                <c:ptCount val="3"/>
                <c:pt idx="0">
                  <c:v>0</c:v>
                </c:pt>
                <c:pt idx="1">
                  <c:v>3.3</c:v>
                </c:pt>
                <c:pt idx="2">
                  <c:v>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96-4C09-837B-D73C1992D545}"/>
            </c:ext>
          </c:extLst>
        </c:ser>
        <c:ser>
          <c:idx val="6"/>
          <c:order val="6"/>
          <c:tx>
            <c:v>H5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('pg ml Serum'!$N$15,'pg ml Serum'!$N$27,'pg ml Serum'!$N$39)</c:f>
              <c:numCache>
                <c:formatCode>General</c:formatCode>
                <c:ptCount val="3"/>
                <c:pt idx="0">
                  <c:v>5.47</c:v>
                </c:pt>
                <c:pt idx="1">
                  <c:v>6.31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96-4C09-837B-D73C1992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11048"/>
        <c:axId val="295711440"/>
      </c:barChart>
      <c:catAx>
        <c:axId val="2957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1440"/>
        <c:crosses val="autoZero"/>
        <c:auto val="1"/>
        <c:lblAlgn val="ctr"/>
        <c:lblOffset val="100"/>
        <c:noMultiLvlLbl val="0"/>
      </c:catAx>
      <c:valAx>
        <c:axId val="295711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</a:t>
            </a:r>
            <a:r>
              <a:rPr lang="ru-RU"/>
              <a:t>1</a:t>
            </a:r>
            <a:r>
              <a:rPr lang="en-US"/>
              <a:t>2</a:t>
            </a:r>
            <a:r>
              <a:rPr lang="en-US" baseline="0"/>
              <a:t> p40</a:t>
            </a:r>
            <a:r>
              <a:rPr lang="en-US"/>
              <a:t>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Serum'!$O$45:$O$47</c:f>
              <c:numCache>
                <c:formatCode>General</c:formatCode>
                <c:ptCount val="3"/>
                <c:pt idx="0">
                  <c:v>687.88</c:v>
                </c:pt>
                <c:pt idx="1">
                  <c:v>568.16</c:v>
                </c:pt>
                <c:pt idx="2">
                  <c:v>1068.48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3-4AE4-AE9F-099E07F4F0BC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Serum'!$O$4,'pg ml Serum'!$O$16,'pg ml Serum'!$O$28)</c:f>
              <c:numCache>
                <c:formatCode>General</c:formatCode>
                <c:ptCount val="3"/>
                <c:pt idx="0">
                  <c:v>657.72</c:v>
                </c:pt>
                <c:pt idx="1">
                  <c:v>597.20000000000005</c:v>
                </c:pt>
                <c:pt idx="2">
                  <c:v>440.53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3-4AE4-AE9F-099E07F4F0BC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Serum'!$O$48:$O$50</c:f>
              <c:numCache>
                <c:formatCode>General</c:formatCode>
                <c:ptCount val="3"/>
                <c:pt idx="0">
                  <c:v>697.16</c:v>
                </c:pt>
                <c:pt idx="1">
                  <c:v>509.52</c:v>
                </c:pt>
                <c:pt idx="2">
                  <c:v>868.99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3-4AE4-AE9F-099E07F4F0BC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Serum'!$O$8,'pg ml Serum'!$O$20,'pg ml Serum'!$O$32)</c:f>
              <c:numCache>
                <c:formatCode>General</c:formatCode>
                <c:ptCount val="3"/>
                <c:pt idx="0">
                  <c:v>737</c:v>
                </c:pt>
                <c:pt idx="1">
                  <c:v>403.81</c:v>
                </c:pt>
                <c:pt idx="2">
                  <c:v>855.63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3-4AE4-AE9F-099E07F4F0BC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Serum'!$O$9,'pg ml Serum'!$O$21,'pg ml Serum'!$O$33)</c:f>
              <c:numCache>
                <c:formatCode>General</c:formatCode>
                <c:ptCount val="3"/>
                <c:pt idx="0">
                  <c:v>1026.3499999999999</c:v>
                </c:pt>
                <c:pt idx="1">
                  <c:v>592.58000000000004</c:v>
                </c:pt>
                <c:pt idx="2">
                  <c:v>1089.4100000000001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3-4AE4-AE9F-099E07F4F0BC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Serum'!$O$51:$O$53</c:f>
              <c:numCache>
                <c:formatCode>General</c:formatCode>
                <c:ptCount val="3"/>
                <c:pt idx="0">
                  <c:v>829.91</c:v>
                </c:pt>
                <c:pt idx="1">
                  <c:v>745.31</c:v>
                </c:pt>
                <c:pt idx="2">
                  <c:v>793.57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3-4AE4-AE9F-099E07F4F0BC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Serum'!$O$12,'pg ml Serum'!$O$24,'pg ml Serum'!$O$36)</c:f>
              <c:numCache>
                <c:formatCode>General</c:formatCode>
                <c:ptCount val="3"/>
                <c:pt idx="0">
                  <c:v>522.03</c:v>
                </c:pt>
                <c:pt idx="1">
                  <c:v>631.58000000000004</c:v>
                </c:pt>
                <c:pt idx="2">
                  <c:v>921.88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33-4AE4-AE9F-099E07F4F0BC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Serum'!$O$13,'pg ml Serum'!$O$25,'pg ml Serum'!$O$37)</c:f>
              <c:numCache>
                <c:formatCode>General</c:formatCode>
                <c:ptCount val="3"/>
                <c:pt idx="0">
                  <c:v>803.57</c:v>
                </c:pt>
                <c:pt idx="1">
                  <c:v>626.28</c:v>
                </c:pt>
                <c:pt idx="2">
                  <c:v>763.94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3-4AE4-AE9F-099E07F4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14576"/>
        <c:axId val="295714968"/>
      </c:barChart>
      <c:catAx>
        <c:axId val="2957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4968"/>
        <c:crosses val="autoZero"/>
        <c:auto val="1"/>
        <c:lblAlgn val="ctr"/>
        <c:lblOffset val="100"/>
        <c:noMultiLvlLbl val="0"/>
      </c:catAx>
      <c:valAx>
        <c:axId val="295714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G-CSF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Serum'!$C$5,'pg ml Serum'!$C$17,'pg ml Serum'!$C$29)</c:f>
              <c:numCache>
                <c:formatCode>General</c:formatCode>
                <c:ptCount val="3"/>
                <c:pt idx="0">
                  <c:v>784.42</c:v>
                </c:pt>
                <c:pt idx="1">
                  <c:v>752.07</c:v>
                </c:pt>
                <c:pt idx="2">
                  <c:v>882.85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9-423C-B5F3-952A79E0D000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Serum'!$C$6,'pg ml Serum'!$C$18,'pg ml Serum'!$C$30)</c:f>
              <c:numCache>
                <c:formatCode>General</c:formatCode>
                <c:ptCount val="3"/>
                <c:pt idx="0">
                  <c:v>436.33</c:v>
                </c:pt>
                <c:pt idx="1">
                  <c:v>249.98</c:v>
                </c:pt>
                <c:pt idx="2">
                  <c:v>636.37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9-423C-B5F3-952A79E0D000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Serum'!$C$7,'pg ml Serum'!$C$19,'pg ml Serum'!$C$31)</c:f>
              <c:numCache>
                <c:formatCode>General</c:formatCode>
                <c:ptCount val="3"/>
                <c:pt idx="0">
                  <c:v>277.17</c:v>
                </c:pt>
                <c:pt idx="1">
                  <c:v>158.13999999999999</c:v>
                </c:pt>
                <c:pt idx="2">
                  <c:v>374.46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9-423C-B5F3-952A79E0D000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Serum'!$C$10,'pg ml Serum'!$C$22,'pg ml Serum'!$C$34)</c:f>
              <c:numCache>
                <c:formatCode>General</c:formatCode>
                <c:ptCount val="3"/>
                <c:pt idx="0">
                  <c:v>930.78</c:v>
                </c:pt>
                <c:pt idx="1">
                  <c:v>200.37</c:v>
                </c:pt>
                <c:pt idx="2">
                  <c:v>2056.04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9-423C-B5F3-952A79E0D000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Serum'!$C$11,'pg ml Serum'!$C$23,'pg ml Serum'!$C$35)</c:f>
              <c:numCache>
                <c:formatCode>General</c:formatCode>
                <c:ptCount val="3"/>
                <c:pt idx="0">
                  <c:v>197.57</c:v>
                </c:pt>
                <c:pt idx="1">
                  <c:v>95.83</c:v>
                </c:pt>
                <c:pt idx="2">
                  <c:v>664.37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9-423C-B5F3-952A79E0D000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Serum'!$C$14,'pg ml Serum'!$C$26,'pg ml Serum'!$C$38)</c:f>
              <c:numCache>
                <c:formatCode>General</c:formatCode>
                <c:ptCount val="3"/>
                <c:pt idx="0">
                  <c:v>397.86</c:v>
                </c:pt>
                <c:pt idx="1">
                  <c:v>149.58000000000001</c:v>
                </c:pt>
                <c:pt idx="2">
                  <c:v>449.7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59-423C-B5F3-952A79E0D000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Serum'!$C$15,'pg ml Serum'!$C$27,'pg ml Serum'!$C$39)</c:f>
              <c:numCache>
                <c:formatCode>General</c:formatCode>
                <c:ptCount val="3"/>
                <c:pt idx="0">
                  <c:v>575.03</c:v>
                </c:pt>
                <c:pt idx="1">
                  <c:v>379.73</c:v>
                </c:pt>
                <c:pt idx="2">
                  <c:v>553.17999999999995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59-423C-B5F3-952A79E0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25448"/>
        <c:axId val="133908728"/>
      </c:barChart>
      <c:catAx>
        <c:axId val="13322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8728"/>
        <c:crosses val="autoZero"/>
        <c:auto val="1"/>
        <c:lblAlgn val="ctr"/>
        <c:lblOffset val="100"/>
        <c:noMultiLvlLbl val="0"/>
      </c:catAx>
      <c:valAx>
        <c:axId val="1339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</a:t>
            </a:r>
            <a:r>
              <a:rPr lang="ru-RU" sz="1400" b="0" i="0" u="none" strike="noStrike" baseline="0">
                <a:effectLst/>
              </a:rPr>
              <a:t>1</a:t>
            </a:r>
            <a:r>
              <a:rPr lang="en-US" sz="1400" b="0" i="0" u="none" strike="noStrike" baseline="0">
                <a:effectLst/>
              </a:rPr>
              <a:t>2 p40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Serum'!$O$5,'pg ml Serum'!$O$17,'pg ml Serum'!$O$29)</c:f>
              <c:numCache>
                <c:formatCode>General</c:formatCode>
                <c:ptCount val="3"/>
                <c:pt idx="0">
                  <c:v>459.23</c:v>
                </c:pt>
                <c:pt idx="1">
                  <c:v>458.25</c:v>
                </c:pt>
                <c:pt idx="2">
                  <c:v>783.91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8-44B2-AD8A-F51A6E43F59A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Serum'!$O$6,'pg ml Serum'!$O$18,'pg ml Serum'!$O$30)</c:f>
              <c:numCache>
                <c:formatCode>General</c:formatCode>
                <c:ptCount val="3"/>
                <c:pt idx="0">
                  <c:v>468.1</c:v>
                </c:pt>
                <c:pt idx="1">
                  <c:v>529.34</c:v>
                </c:pt>
                <c:pt idx="2">
                  <c:v>644.48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8-44B2-AD8A-F51A6E43F59A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Serum'!$O$7,'pg ml Serum'!$O$19,'pg ml Serum'!$O$31)</c:f>
              <c:numCache>
                <c:formatCode>General</c:formatCode>
                <c:ptCount val="3"/>
                <c:pt idx="0">
                  <c:v>469.41</c:v>
                </c:pt>
                <c:pt idx="1">
                  <c:v>404.14</c:v>
                </c:pt>
                <c:pt idx="2">
                  <c:v>593.57000000000005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8-44B2-AD8A-F51A6E43F59A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Serum'!$O$10,'pg ml Serum'!$O$22,'pg ml Serum'!$O$34)</c:f>
              <c:numCache>
                <c:formatCode>General</c:formatCode>
                <c:ptCount val="3"/>
                <c:pt idx="0">
                  <c:v>512.48</c:v>
                </c:pt>
                <c:pt idx="1">
                  <c:v>242.31</c:v>
                </c:pt>
                <c:pt idx="2">
                  <c:v>616.70000000000005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8-44B2-AD8A-F51A6E43F59A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Serum'!$O$11,'pg ml Serum'!$O$23,'pg ml Serum'!$O$35)</c:f>
              <c:numCache>
                <c:formatCode>General</c:formatCode>
                <c:ptCount val="3"/>
                <c:pt idx="0">
                  <c:v>500.97</c:v>
                </c:pt>
                <c:pt idx="1">
                  <c:v>385.15</c:v>
                </c:pt>
                <c:pt idx="2">
                  <c:v>898.43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8-44B2-AD8A-F51A6E43F59A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Serum'!$O$14,'pg ml Serum'!$O$26,'pg ml Serum'!$O$38)</c:f>
              <c:numCache>
                <c:formatCode>General</c:formatCode>
                <c:ptCount val="3"/>
                <c:pt idx="0">
                  <c:v>338.38</c:v>
                </c:pt>
                <c:pt idx="1">
                  <c:v>341.65</c:v>
                </c:pt>
                <c:pt idx="2">
                  <c:v>558.59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A8-44B2-AD8A-F51A6E43F59A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Serum'!$O$15,'pg ml Serum'!$O$27,'pg ml Serum'!$O$39)</c:f>
              <c:numCache>
                <c:formatCode>General</c:formatCode>
                <c:ptCount val="3"/>
                <c:pt idx="0">
                  <c:v>493.73</c:v>
                </c:pt>
                <c:pt idx="1">
                  <c:v>421.18</c:v>
                </c:pt>
                <c:pt idx="2">
                  <c:v>655.07000000000005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8-44B2-AD8A-F51A6E43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16536"/>
        <c:axId val="296760992"/>
      </c:barChart>
      <c:catAx>
        <c:axId val="2957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0992"/>
        <c:crosses val="autoZero"/>
        <c:auto val="1"/>
        <c:lblAlgn val="ctr"/>
        <c:lblOffset val="100"/>
        <c:noMultiLvlLbl val="0"/>
      </c:catAx>
      <c:valAx>
        <c:axId val="29676099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</a:t>
            </a:r>
            <a:r>
              <a:rPr lang="ru-RU"/>
              <a:t>1</a:t>
            </a:r>
            <a:r>
              <a:rPr lang="en-US"/>
              <a:t>2</a:t>
            </a:r>
            <a:r>
              <a:rPr lang="en-US" baseline="0"/>
              <a:t> p70</a:t>
            </a:r>
            <a:r>
              <a:rPr lang="en-US"/>
              <a:t>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Serum'!$P$45:$P$47</c:f>
              <c:numCache>
                <c:formatCode>General</c:formatCode>
                <c:ptCount val="3"/>
                <c:pt idx="0">
                  <c:v>124.96</c:v>
                </c:pt>
                <c:pt idx="1">
                  <c:v>172.29</c:v>
                </c:pt>
                <c:pt idx="2">
                  <c:v>64.09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F-42FD-9885-F337297DC8EC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Serum'!$P$4,'pg ml Serum'!$P$16,'pg ml Serum'!$P$28)</c:f>
              <c:numCache>
                <c:formatCode>General</c:formatCode>
                <c:ptCount val="3"/>
                <c:pt idx="0">
                  <c:v>104.78</c:v>
                </c:pt>
                <c:pt idx="1">
                  <c:v>98.98</c:v>
                </c:pt>
                <c:pt idx="2">
                  <c:v>74.72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F-42FD-9885-F337297DC8EC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Serum'!$P$48:$P$50</c:f>
              <c:numCache>
                <c:formatCode>General</c:formatCode>
                <c:ptCount val="3"/>
                <c:pt idx="0">
                  <c:v>117.57</c:v>
                </c:pt>
                <c:pt idx="1">
                  <c:v>77.67</c:v>
                </c:pt>
                <c:pt idx="2">
                  <c:v>40.56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F-42FD-9885-F337297DC8EC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Serum'!$P$8,'pg ml Serum'!$P$20,'pg ml Serum'!$P$32)</c:f>
              <c:numCache>
                <c:formatCode>General</c:formatCode>
                <c:ptCount val="3"/>
                <c:pt idx="0">
                  <c:v>97.73</c:v>
                </c:pt>
                <c:pt idx="1">
                  <c:v>41.46</c:v>
                </c:pt>
                <c:pt idx="2">
                  <c:v>136.84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F-42FD-9885-F337297DC8EC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Serum'!$P$9,'pg ml Serum'!$P$21,'pg ml Serum'!$P$33)</c:f>
              <c:numCache>
                <c:formatCode>General</c:formatCode>
                <c:ptCount val="3"/>
                <c:pt idx="0">
                  <c:v>119.21</c:v>
                </c:pt>
                <c:pt idx="1">
                  <c:v>59.37</c:v>
                </c:pt>
                <c:pt idx="2">
                  <c:v>70.48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F-42FD-9885-F337297DC8EC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Serum'!$P$51:$P$53</c:f>
              <c:numCache>
                <c:formatCode>General</c:formatCode>
                <c:ptCount val="3"/>
                <c:pt idx="0">
                  <c:v>55.49</c:v>
                </c:pt>
                <c:pt idx="1">
                  <c:v>58.51</c:v>
                </c:pt>
                <c:pt idx="2">
                  <c:v>37.43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9F-42FD-9885-F337297DC8EC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Serum'!$P$12,'pg ml Serum'!$P$24,'pg ml Serum'!$P$36)</c:f>
              <c:numCache>
                <c:formatCode>General</c:formatCode>
                <c:ptCount val="3"/>
                <c:pt idx="0">
                  <c:v>58.08</c:v>
                </c:pt>
                <c:pt idx="1">
                  <c:v>74.72</c:v>
                </c:pt>
                <c:pt idx="2">
                  <c:v>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9F-42FD-9885-F337297DC8EC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Serum'!$P$13,'pg ml Serum'!$P$25,'pg ml Serum'!$P$37)</c:f>
              <c:numCache>
                <c:formatCode>General</c:formatCode>
                <c:ptCount val="3"/>
                <c:pt idx="0">
                  <c:v>173.1</c:v>
                </c:pt>
                <c:pt idx="1">
                  <c:v>79.349999999999994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9F-42FD-9885-F337297D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766088"/>
        <c:axId val="296763736"/>
      </c:barChart>
      <c:catAx>
        <c:axId val="2967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3736"/>
        <c:crosses val="autoZero"/>
        <c:auto val="1"/>
        <c:lblAlgn val="ctr"/>
        <c:lblOffset val="100"/>
        <c:noMultiLvlLbl val="0"/>
      </c:catAx>
      <c:valAx>
        <c:axId val="296763736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</a:t>
            </a:r>
            <a:r>
              <a:rPr lang="ru-RU" sz="1400" b="0" i="0" u="none" strike="noStrike" baseline="0">
                <a:effectLst/>
              </a:rPr>
              <a:t>1</a:t>
            </a:r>
            <a:r>
              <a:rPr lang="en-US" sz="1400" b="0" i="0" u="none" strike="noStrike" baseline="0">
                <a:effectLst/>
              </a:rPr>
              <a:t>2 p70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Serum'!$P$5,'pg ml Serum'!$P$17,'pg ml Serum'!$P$29)</c:f>
              <c:numCache>
                <c:formatCode>General</c:formatCode>
                <c:ptCount val="3"/>
                <c:pt idx="0">
                  <c:v>78.510000000000005</c:v>
                </c:pt>
                <c:pt idx="1">
                  <c:v>83.13</c:v>
                </c:pt>
                <c:pt idx="2">
                  <c:v>96.49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9-4A1E-B234-E92625A234F1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Serum'!$P$6,'pg ml Serum'!$P$18,'pg ml Serum'!$P$30)</c:f>
              <c:numCache>
                <c:formatCode>General</c:formatCode>
                <c:ptCount val="3"/>
                <c:pt idx="0">
                  <c:v>85.65</c:v>
                </c:pt>
                <c:pt idx="1">
                  <c:v>175.13</c:v>
                </c:pt>
                <c:pt idx="2">
                  <c:v>79.77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9-4A1E-B234-E92625A234F1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Serum'!$P$7,'pg ml Serum'!$P$19,'pg ml Serum'!$P$31)</c:f>
              <c:numCache>
                <c:formatCode>General</c:formatCode>
                <c:ptCount val="3"/>
                <c:pt idx="0">
                  <c:v>88.16</c:v>
                </c:pt>
                <c:pt idx="1">
                  <c:v>81.03</c:v>
                </c:pt>
                <c:pt idx="2">
                  <c:v>45.44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9-4A1E-B234-E92625A234F1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Serum'!$P$10,'pg ml Serum'!$P$22,'pg ml Serum'!$P$34)</c:f>
              <c:numCache>
                <c:formatCode>General</c:formatCode>
                <c:ptCount val="3"/>
                <c:pt idx="0">
                  <c:v>116.74</c:v>
                </c:pt>
                <c:pt idx="1">
                  <c:v>95.59</c:v>
                </c:pt>
                <c:pt idx="2">
                  <c:v>90.24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9-4A1E-B234-E92625A234F1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Serum'!$P$11,'pg ml Serum'!$P$23,'pg ml Serum'!$P$35)</c:f>
              <c:numCache>
                <c:formatCode>General</c:formatCode>
                <c:ptCount val="3"/>
                <c:pt idx="0">
                  <c:v>65.8</c:v>
                </c:pt>
                <c:pt idx="1">
                  <c:v>42.79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9-4A1E-B234-E92625A234F1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Serum'!$P$14,'pg ml Serum'!$P$26,'pg ml Serum'!$P$38)</c:f>
              <c:numCache>
                <c:formatCode>General</c:formatCode>
                <c:ptCount val="3"/>
                <c:pt idx="0">
                  <c:v>52.45</c:v>
                </c:pt>
                <c:pt idx="1">
                  <c:v>75.98</c:v>
                </c:pt>
                <c:pt idx="2">
                  <c:v>64.09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C9-4A1E-B234-E92625A234F1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Serum'!$P$15,'pg ml Serum'!$P$27,'pg ml Serum'!$P$39)</c:f>
              <c:numCache>
                <c:formatCode>General</c:formatCode>
                <c:ptCount val="3"/>
                <c:pt idx="0">
                  <c:v>54.19</c:v>
                </c:pt>
                <c:pt idx="1">
                  <c:v>93.99</c:v>
                </c:pt>
                <c:pt idx="2">
                  <c:v>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C9-4A1E-B234-E92625A2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764128"/>
        <c:axId val="296764520"/>
      </c:barChart>
      <c:catAx>
        <c:axId val="2967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4520"/>
        <c:crosses val="autoZero"/>
        <c:auto val="1"/>
        <c:lblAlgn val="ctr"/>
        <c:lblOffset val="100"/>
        <c:noMultiLvlLbl val="0"/>
      </c:catAx>
      <c:valAx>
        <c:axId val="296764520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Eotaxin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Serum'!$B$5,'pg ml Serum'!$B$17,'pg ml Serum'!$B$29)</c:f>
              <c:numCache>
                <c:formatCode>General</c:formatCode>
                <c:ptCount val="3"/>
                <c:pt idx="0">
                  <c:v>1439.94</c:v>
                </c:pt>
                <c:pt idx="1">
                  <c:v>1785.18</c:v>
                </c:pt>
                <c:pt idx="2">
                  <c:v>3188.95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F34-816C-51AFB21E416F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Serum'!$B$6,'pg ml Serum'!$B$18,'pg ml Serum'!$B$30)</c:f>
              <c:numCache>
                <c:formatCode>General</c:formatCode>
                <c:ptCount val="3"/>
                <c:pt idx="0">
                  <c:v>1637.29</c:v>
                </c:pt>
                <c:pt idx="1">
                  <c:v>2566.35</c:v>
                </c:pt>
                <c:pt idx="2">
                  <c:v>3047.68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4-4F34-816C-51AFB21E416F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Serum'!$B$7,'pg ml Serum'!$B$19,'pg ml Serum'!$B$31)</c:f>
              <c:numCache>
                <c:formatCode>General</c:formatCode>
                <c:ptCount val="3"/>
                <c:pt idx="0">
                  <c:v>2371.87</c:v>
                </c:pt>
                <c:pt idx="1">
                  <c:v>2796.95</c:v>
                </c:pt>
                <c:pt idx="2">
                  <c:v>3164.7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4-4F34-816C-51AFB21E416F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Serum'!$B$10,'pg ml Serum'!$B$22,'pg ml Serum'!$B$34)</c:f>
              <c:numCache>
                <c:formatCode>General</c:formatCode>
                <c:ptCount val="3"/>
                <c:pt idx="0">
                  <c:v>2019.47</c:v>
                </c:pt>
                <c:pt idx="1">
                  <c:v>2181.48</c:v>
                </c:pt>
                <c:pt idx="2">
                  <c:v>1849.83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4-4F34-816C-51AFB21E416F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Serum'!$B$11,'pg ml Serum'!$B$23,'pg ml Serum'!$B$35)</c:f>
              <c:numCache>
                <c:formatCode>General</c:formatCode>
                <c:ptCount val="3"/>
                <c:pt idx="0">
                  <c:v>1420.65</c:v>
                </c:pt>
                <c:pt idx="1">
                  <c:v>3247.75</c:v>
                </c:pt>
                <c:pt idx="2">
                  <c:v>2505.7399999999998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4-4F34-816C-51AFB21E416F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Serum'!$B$14,'pg ml Serum'!$B$26,'pg ml Serum'!$B$38)</c:f>
              <c:numCache>
                <c:formatCode>General</c:formatCode>
                <c:ptCount val="3"/>
                <c:pt idx="0">
                  <c:v>1797.12</c:v>
                </c:pt>
                <c:pt idx="1">
                  <c:v>2793.64</c:v>
                </c:pt>
                <c:pt idx="2">
                  <c:v>3098.38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4-4F34-816C-51AFB21E416F}"/>
            </c:ext>
          </c:extLst>
        </c:ser>
        <c:ser>
          <c:idx val="6"/>
          <c:order val="6"/>
          <c:tx>
            <c:v>H5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('pg ml Serum'!$B$15,'pg ml Serum'!$B$27,'pg ml Serum'!$B$39)</c:f>
              <c:numCache>
                <c:formatCode>General</c:formatCode>
                <c:ptCount val="3"/>
                <c:pt idx="0">
                  <c:v>1898.41</c:v>
                </c:pt>
                <c:pt idx="1">
                  <c:v>3679.02</c:v>
                </c:pt>
                <c:pt idx="2">
                  <c:v>2486.9899999999998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4-4F34-816C-51AFB21E4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767656"/>
        <c:axId val="296762168"/>
      </c:barChart>
      <c:catAx>
        <c:axId val="29676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2168"/>
        <c:crosses val="autoZero"/>
        <c:auto val="1"/>
        <c:lblAlgn val="ctr"/>
        <c:lblOffset val="100"/>
        <c:noMultiLvlLbl val="0"/>
      </c:catAx>
      <c:valAx>
        <c:axId val="2967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Eotaxin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Serum'!$B$45,'pg ml Serum'!$B$46,'pg ml Serum'!$B$47)</c:f>
              <c:numCache>
                <c:formatCode>General</c:formatCode>
                <c:ptCount val="3"/>
                <c:pt idx="0">
                  <c:v>2051.69</c:v>
                </c:pt>
                <c:pt idx="1">
                  <c:v>2741.85</c:v>
                </c:pt>
                <c:pt idx="2">
                  <c:v>2190.54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8-450A-8BA0-DB906FCB015E}"/>
            </c:ext>
          </c:extLst>
        </c:ser>
        <c:ser>
          <c:idx val="1"/>
          <c:order val="1"/>
          <c:tx>
            <c:v>C3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Serum'!$B$4,'pg ml Serum'!$B$16,'pg ml Serum'!$B$28)</c:f>
              <c:numCache>
                <c:formatCode>General</c:formatCode>
                <c:ptCount val="3"/>
                <c:pt idx="0">
                  <c:v>1407.45</c:v>
                </c:pt>
                <c:pt idx="1">
                  <c:v>3131.42</c:v>
                </c:pt>
                <c:pt idx="2">
                  <c:v>3205.98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8-450A-8BA0-DB906FCB015E}"/>
            </c:ext>
          </c:extLst>
        </c:ser>
        <c:ser>
          <c:idx val="2"/>
          <c:order val="2"/>
          <c:tx>
            <c:v>L1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Serum'!$B$48,'pg ml Serum'!$B$49,'pg ml Serum'!$B$50)</c:f>
              <c:numCache>
                <c:formatCode>General</c:formatCode>
                <c:ptCount val="3"/>
                <c:pt idx="0">
                  <c:v>1670.88</c:v>
                </c:pt>
                <c:pt idx="1">
                  <c:v>1804</c:v>
                </c:pt>
                <c:pt idx="2">
                  <c:v>2793.07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8-450A-8BA0-DB906FCB015E}"/>
            </c:ext>
          </c:extLst>
        </c:ser>
        <c:ser>
          <c:idx val="3"/>
          <c:order val="3"/>
          <c:tx>
            <c:v>L2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Serum'!$B$8,'pg ml Serum'!$B$20,'pg ml Serum'!$B$32)</c:f>
              <c:numCache>
                <c:formatCode>General</c:formatCode>
                <c:ptCount val="3"/>
                <c:pt idx="0">
                  <c:v>1399.87</c:v>
                </c:pt>
                <c:pt idx="1">
                  <c:v>1610.69</c:v>
                </c:pt>
                <c:pt idx="2">
                  <c:v>2549.56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8-450A-8BA0-DB906FCB015E}"/>
            </c:ext>
          </c:extLst>
        </c:ser>
        <c:ser>
          <c:idx val="4"/>
          <c:order val="4"/>
          <c:tx>
            <c:v>L3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Serum'!$B$9,'pg ml Serum'!$B$21,'pg ml Serum'!$B$33)</c:f>
              <c:numCache>
                <c:formatCode>General</c:formatCode>
                <c:ptCount val="3"/>
                <c:pt idx="0">
                  <c:v>1681.6</c:v>
                </c:pt>
                <c:pt idx="1">
                  <c:v>1778.56</c:v>
                </c:pt>
                <c:pt idx="2">
                  <c:v>1626.18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8-450A-8BA0-DB906FCB015E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Serum'!$B$51,'pg ml Serum'!$B$52,'pg ml Serum'!$B$53)</c:f>
              <c:numCache>
                <c:formatCode>General</c:formatCode>
                <c:ptCount val="3"/>
                <c:pt idx="0">
                  <c:v>1333.92</c:v>
                </c:pt>
                <c:pt idx="1">
                  <c:v>1647.42</c:v>
                </c:pt>
                <c:pt idx="2">
                  <c:v>1385.97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C8-450A-8BA0-DB906FCB015E}"/>
            </c:ext>
          </c:extLst>
        </c:ser>
        <c:ser>
          <c:idx val="6"/>
          <c:order val="6"/>
          <c:tx>
            <c:v>H2</c:v>
          </c:tx>
          <c:spPr>
            <a:solidFill>
              <a:srgbClr val="FC7A74"/>
            </a:solidFill>
            <a:ln>
              <a:solidFill>
                <a:srgbClr val="F9735D"/>
              </a:solidFill>
            </a:ln>
            <a:effectLst/>
          </c:spPr>
          <c:invertIfNegative val="0"/>
          <c:val>
            <c:numRef>
              <c:f>('pg ml Serum'!$B$12,'pg ml Serum'!$B$24,'pg ml Serum'!$B$36)</c:f>
              <c:numCache>
                <c:formatCode>General</c:formatCode>
                <c:ptCount val="3"/>
                <c:pt idx="0">
                  <c:v>670.77</c:v>
                </c:pt>
                <c:pt idx="1">
                  <c:v>2921.54</c:v>
                </c:pt>
                <c:pt idx="2">
                  <c:v>2162.48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C8-450A-8BA0-DB906FCB015E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Serum'!$B$13,'pg ml Serum'!$B$25,'pg ml Serum'!$B$37)</c:f>
              <c:numCache>
                <c:formatCode>General</c:formatCode>
                <c:ptCount val="3"/>
                <c:pt idx="0">
                  <c:v>1110.1300000000001</c:v>
                </c:pt>
                <c:pt idx="1">
                  <c:v>1879.53</c:v>
                </c:pt>
                <c:pt idx="2">
                  <c:v>2057.73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C8-450A-8BA0-DB906FCB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763344"/>
        <c:axId val="296768048"/>
      </c:barChart>
      <c:catAx>
        <c:axId val="2967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8048"/>
        <c:crosses val="autoZero"/>
        <c:auto val="1"/>
        <c:lblAlgn val="ctr"/>
        <c:lblOffset val="100"/>
        <c:noMultiLvlLbl val="0"/>
      </c:catAx>
      <c:valAx>
        <c:axId val="2967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G-CSF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Serum'!$C$45:$C$47</c:f>
              <c:numCache>
                <c:formatCode>General</c:formatCode>
                <c:ptCount val="3"/>
                <c:pt idx="0">
                  <c:v>493.75</c:v>
                </c:pt>
                <c:pt idx="1">
                  <c:v>325.10000000000002</c:v>
                </c:pt>
                <c:pt idx="2">
                  <c:v>1722.81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8-4792-98E5-177FE87C8E5F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Serum'!$C$4,'pg ml Serum'!$C$16,'pg ml Serum'!$C$28)</c:f>
              <c:numCache>
                <c:formatCode>General</c:formatCode>
                <c:ptCount val="3"/>
                <c:pt idx="0">
                  <c:v>429.34</c:v>
                </c:pt>
                <c:pt idx="1">
                  <c:v>419.44</c:v>
                </c:pt>
                <c:pt idx="2">
                  <c:v>2524.77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8-4792-98E5-177FE87C8E5F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Serum'!$C$5,'pg ml Serum'!$C$17,'pg ml Serum'!$C$29)</c:f>
              <c:numCache>
                <c:formatCode>General</c:formatCode>
                <c:ptCount val="3"/>
                <c:pt idx="0">
                  <c:v>784.42</c:v>
                </c:pt>
                <c:pt idx="1">
                  <c:v>752.07</c:v>
                </c:pt>
                <c:pt idx="2">
                  <c:v>882.85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8-4792-98E5-177FE87C8E5F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Serum'!$C$6,'pg ml Serum'!$C$18,'pg ml Serum'!$C$30)</c:f>
              <c:numCache>
                <c:formatCode>General</c:formatCode>
                <c:ptCount val="3"/>
                <c:pt idx="0">
                  <c:v>436.33</c:v>
                </c:pt>
                <c:pt idx="1">
                  <c:v>249.98</c:v>
                </c:pt>
                <c:pt idx="2">
                  <c:v>636.37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8-4792-98E5-177FE87C8E5F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Serum'!$C$7,'pg ml Serum'!$C$19,'pg ml Serum'!$C$31)</c:f>
              <c:numCache>
                <c:formatCode>General</c:formatCode>
                <c:ptCount val="3"/>
                <c:pt idx="0">
                  <c:v>277.17</c:v>
                </c:pt>
                <c:pt idx="1">
                  <c:v>158.13999999999999</c:v>
                </c:pt>
                <c:pt idx="2">
                  <c:v>374.46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8-4792-98E5-177FE87C8E5F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Serum'!$C$48:$C$50</c:f>
              <c:numCache>
                <c:formatCode>General</c:formatCode>
                <c:ptCount val="3"/>
                <c:pt idx="0">
                  <c:v>306.8</c:v>
                </c:pt>
                <c:pt idx="1">
                  <c:v>663.23</c:v>
                </c:pt>
                <c:pt idx="2">
                  <c:v>482.75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8-4792-98E5-177FE87C8E5F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Serum'!$C$8,'pg ml Serum'!$C$20,'pg ml Serum'!$C$32)</c:f>
              <c:numCache>
                <c:formatCode>General</c:formatCode>
                <c:ptCount val="3"/>
                <c:pt idx="0">
                  <c:v>362.74</c:v>
                </c:pt>
                <c:pt idx="1">
                  <c:v>463.63</c:v>
                </c:pt>
                <c:pt idx="2">
                  <c:v>1265.58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C8-4792-98E5-177FE87C8E5F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Serum'!$C$9,'pg ml Serum'!$C$21,'pg ml Serum'!$C$33)</c:f>
              <c:numCache>
                <c:formatCode>General</c:formatCode>
                <c:ptCount val="3"/>
                <c:pt idx="0">
                  <c:v>310.94</c:v>
                </c:pt>
                <c:pt idx="1">
                  <c:v>661.52</c:v>
                </c:pt>
                <c:pt idx="2">
                  <c:v>817.29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C8-4792-98E5-177FE87C8E5F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Serum'!$C$10,'pg ml Serum'!$C$22,'pg ml Serum'!$C$34)</c:f>
              <c:numCache>
                <c:formatCode>General</c:formatCode>
                <c:ptCount val="3"/>
                <c:pt idx="0">
                  <c:v>930.78</c:v>
                </c:pt>
                <c:pt idx="1">
                  <c:v>200.37</c:v>
                </c:pt>
                <c:pt idx="2">
                  <c:v>2056.04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C8-4792-98E5-177FE87C8E5F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Serum'!$C$11,'pg ml Serum'!$C$23,'pg ml Serum'!$C$35)</c:f>
              <c:numCache>
                <c:formatCode>General</c:formatCode>
                <c:ptCount val="3"/>
                <c:pt idx="0">
                  <c:v>197.57</c:v>
                </c:pt>
                <c:pt idx="1">
                  <c:v>95.83</c:v>
                </c:pt>
                <c:pt idx="2">
                  <c:v>664.37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C8-4792-98E5-177FE87C8E5F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Serum'!$C$51:$C$53</c:f>
              <c:numCache>
                <c:formatCode>General</c:formatCode>
                <c:ptCount val="3"/>
                <c:pt idx="0">
                  <c:v>420.61</c:v>
                </c:pt>
                <c:pt idx="1">
                  <c:v>753.21</c:v>
                </c:pt>
                <c:pt idx="2">
                  <c:v>2011.49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C8-4792-98E5-177FE87C8E5F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Serum'!$C$12,'pg ml Serum'!$C$24,'pg ml Serum'!$C$36)</c:f>
              <c:numCache>
                <c:formatCode>General</c:formatCode>
                <c:ptCount val="3"/>
                <c:pt idx="0">
                  <c:v>340.41</c:v>
                </c:pt>
                <c:pt idx="1">
                  <c:v>619.77</c:v>
                </c:pt>
                <c:pt idx="2">
                  <c:v>699.74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C8-4792-98E5-177FE87C8E5F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Serum'!$C$13,'pg ml Serum'!$C$25,'pg ml Serum'!$C$37)</c:f>
              <c:numCache>
                <c:formatCode>General</c:formatCode>
                <c:ptCount val="3"/>
                <c:pt idx="0">
                  <c:v>269.44</c:v>
                </c:pt>
                <c:pt idx="1">
                  <c:v>662.09</c:v>
                </c:pt>
                <c:pt idx="2">
                  <c:v>752.07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C8-4792-98E5-177FE87C8E5F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Serum'!$C$14,'pg ml Serum'!$C$26,'pg ml Serum'!$C$38)</c:f>
              <c:numCache>
                <c:formatCode>General</c:formatCode>
                <c:ptCount val="3"/>
                <c:pt idx="0">
                  <c:v>397.86</c:v>
                </c:pt>
                <c:pt idx="1">
                  <c:v>149.58000000000001</c:v>
                </c:pt>
                <c:pt idx="2">
                  <c:v>449.7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C8-4792-98E5-177FE87C8E5F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Serum'!$C$15,'pg ml Serum'!$C$27,'pg ml Serum'!$C$39)</c:f>
              <c:numCache>
                <c:formatCode>General</c:formatCode>
                <c:ptCount val="3"/>
                <c:pt idx="0">
                  <c:v>575.03</c:v>
                </c:pt>
                <c:pt idx="1">
                  <c:v>379.73</c:v>
                </c:pt>
                <c:pt idx="2">
                  <c:v>553.17999999999995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C8-4792-98E5-177FE87C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62952"/>
        <c:axId val="296767264"/>
      </c:barChart>
      <c:catAx>
        <c:axId val="29676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7264"/>
        <c:crosses val="autoZero"/>
        <c:auto val="1"/>
        <c:lblAlgn val="ctr"/>
        <c:lblOffset val="100"/>
        <c:noMultiLvlLbl val="0"/>
      </c:catAx>
      <c:valAx>
        <c:axId val="296767264"/>
        <c:scaling>
          <c:orientation val="minMax"/>
          <c:max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453518218310949"/>
          <c:y val="3.3298516256896449E-2"/>
          <c:w val="5.3209915856106224E-2"/>
          <c:h val="0.91677848304676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IFN-g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Serum'!$E$45:$E$47</c:f>
              <c:numCache>
                <c:formatCode>General</c:formatCode>
                <c:ptCount val="3"/>
                <c:pt idx="0">
                  <c:v>11.56</c:v>
                </c:pt>
                <c:pt idx="1">
                  <c:v>7.24</c:v>
                </c:pt>
                <c:pt idx="2">
                  <c:v>10.43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C-428F-A772-31623FCB3FAD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Serum'!$E$4,'pg ml Serum'!$E$16,'pg ml Serum'!$E$28)</c:f>
              <c:numCache>
                <c:formatCode>General</c:formatCode>
                <c:ptCount val="3"/>
                <c:pt idx="0">
                  <c:v>11.86</c:v>
                </c:pt>
                <c:pt idx="1">
                  <c:v>8.68</c:v>
                </c:pt>
                <c:pt idx="2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C-428F-A772-31623FCB3FAD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Serum'!$E$5,'pg ml Serum'!$E$17,'pg ml Serum'!$E$29)</c:f>
              <c:numCache>
                <c:formatCode>General</c:formatCode>
                <c:ptCount val="3"/>
                <c:pt idx="0">
                  <c:v>9.19</c:v>
                </c:pt>
                <c:pt idx="1">
                  <c:v>17.829999999999998</c:v>
                </c:pt>
                <c:pt idx="2">
                  <c:v>12.28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C-428F-A772-31623FCB3FAD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Serum'!$E$6,'pg ml Serum'!$E$18,'pg ml Serum'!$E$30)</c:f>
              <c:numCache>
                <c:formatCode>General</c:formatCode>
                <c:ptCount val="3"/>
                <c:pt idx="0">
                  <c:v>9.7100000000000009</c:v>
                </c:pt>
                <c:pt idx="1">
                  <c:v>12.39</c:v>
                </c:pt>
                <c:pt idx="2">
                  <c:v>10.73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C-428F-A772-31623FCB3FAD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Serum'!$E$7,'pg ml Serum'!$E$19,'pg ml Serum'!$E$31)</c:f>
              <c:numCache>
                <c:formatCode>General</c:formatCode>
                <c:ptCount val="3"/>
                <c:pt idx="0">
                  <c:v>7.55</c:v>
                </c:pt>
                <c:pt idx="1">
                  <c:v>6.93</c:v>
                </c:pt>
                <c:pt idx="2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1C-428F-A772-31623FCB3FAD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Serum'!$E$48:$E$50</c:f>
              <c:numCache>
                <c:formatCode>General</c:formatCode>
                <c:ptCount val="3"/>
                <c:pt idx="0">
                  <c:v>10.01</c:v>
                </c:pt>
                <c:pt idx="1">
                  <c:v>6.52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C-428F-A772-31623FCB3FAD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Serum'!$E$8,'pg ml Serum'!$E$20,'pg ml Serum'!$E$32)</c:f>
              <c:numCache>
                <c:formatCode>General</c:formatCode>
                <c:ptCount val="3"/>
                <c:pt idx="0">
                  <c:v>15.67</c:v>
                </c:pt>
                <c:pt idx="1">
                  <c:v>6.01</c:v>
                </c:pt>
                <c:pt idx="2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C-428F-A772-31623FCB3FAD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Serum'!$E$9,'pg ml Serum'!$E$21,'pg ml Serum'!$E$33)</c:f>
              <c:numCache>
                <c:formatCode>General</c:formatCode>
                <c:ptCount val="3"/>
                <c:pt idx="0">
                  <c:v>11.97</c:v>
                </c:pt>
                <c:pt idx="1">
                  <c:v>8.06</c:v>
                </c:pt>
                <c:pt idx="2">
                  <c:v>13.72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1C-428F-A772-31623FCB3FAD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Serum'!$E$10,'pg ml Serum'!$E$22,'pg ml Serum'!$E$34)</c:f>
              <c:numCache>
                <c:formatCode>General</c:formatCode>
                <c:ptCount val="3"/>
                <c:pt idx="0">
                  <c:v>10.73</c:v>
                </c:pt>
                <c:pt idx="1">
                  <c:v>9.8000000000000007</c:v>
                </c:pt>
                <c:pt idx="2">
                  <c:v>54.89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1C-428F-A772-31623FCB3FAD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Serum'!$E$11,'pg ml Serum'!$E$23,'pg ml Serum'!$E$35)</c:f>
              <c:numCache>
                <c:formatCode>General</c:formatCode>
                <c:ptCount val="3"/>
                <c:pt idx="0">
                  <c:v>8.4700000000000006</c:v>
                </c:pt>
                <c:pt idx="1">
                  <c:v>11.15</c:v>
                </c:pt>
                <c:pt idx="2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1C-428F-A772-31623FCB3FAD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Serum'!$E$51:$E$53</c:f>
              <c:numCache>
                <c:formatCode>General</c:formatCode>
                <c:ptCount val="3"/>
                <c:pt idx="0">
                  <c:v>6.83</c:v>
                </c:pt>
                <c:pt idx="1">
                  <c:v>8.89</c:v>
                </c:pt>
                <c:pt idx="2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1C-428F-A772-31623FCB3FAD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Serum'!$E$12,'pg ml Serum'!$E$24,'pg ml Serum'!$E$36)</c:f>
              <c:numCache>
                <c:formatCode>General</c:formatCode>
                <c:ptCount val="3"/>
                <c:pt idx="0">
                  <c:v>11.04</c:v>
                </c:pt>
                <c:pt idx="1">
                  <c:v>10.84</c:v>
                </c:pt>
                <c:pt idx="2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1C-428F-A772-31623FCB3FAD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Serum'!$E$13,'pg ml Serum'!$E$25,'pg ml Serum'!$E$37)</c:f>
              <c:numCache>
                <c:formatCode>General</c:formatCode>
                <c:ptCount val="3"/>
                <c:pt idx="0">
                  <c:v>9.5</c:v>
                </c:pt>
                <c:pt idx="1">
                  <c:v>10.01</c:v>
                </c:pt>
                <c:pt idx="2">
                  <c:v>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1C-428F-A772-31623FCB3FAD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Serum'!$E$14,'pg ml Serum'!$E$26,'pg ml Serum'!$E$38)</c:f>
              <c:numCache>
                <c:formatCode>General</c:formatCode>
                <c:ptCount val="3"/>
                <c:pt idx="0">
                  <c:v>4.17</c:v>
                </c:pt>
                <c:pt idx="1">
                  <c:v>6.32</c:v>
                </c:pt>
                <c:pt idx="2">
                  <c:v>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1C-428F-A772-31623FCB3FAD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Serum'!$E$15,'pg ml Serum'!$E$27,'pg ml Serum'!$E$39)</c:f>
              <c:numCache>
                <c:formatCode>General</c:formatCode>
                <c:ptCount val="3"/>
                <c:pt idx="0">
                  <c:v>4.99</c:v>
                </c:pt>
                <c:pt idx="1">
                  <c:v>8.27</c:v>
                </c:pt>
                <c:pt idx="2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1C-428F-A772-31623FCB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65304"/>
        <c:axId val="296764912"/>
      </c:barChart>
      <c:catAx>
        <c:axId val="29676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4912"/>
        <c:crosses val="autoZero"/>
        <c:auto val="1"/>
        <c:lblAlgn val="ctr"/>
        <c:lblOffset val="100"/>
        <c:noMultiLvlLbl val="0"/>
      </c:catAx>
      <c:valAx>
        <c:axId val="296764912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53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255139982502189"/>
          <c:y val="5.7098012396337793E-2"/>
          <c:w val="5.4822337548715502E-2"/>
          <c:h val="0.89006814289058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Serum'!$F$45:$F$47</c:f>
              <c:numCache>
                <c:formatCode>General</c:formatCode>
                <c:ptCount val="3"/>
                <c:pt idx="0">
                  <c:v>66.930000000000007</c:v>
                </c:pt>
                <c:pt idx="1">
                  <c:v>120.07</c:v>
                </c:pt>
                <c:pt idx="2">
                  <c:v>26.42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8-430B-9E78-9439C80B9920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Serum'!$F$4,'pg ml Serum'!$F$16,'pg ml Serum'!$F$28)</c:f>
              <c:numCache>
                <c:formatCode>General</c:formatCode>
                <c:ptCount val="3"/>
                <c:pt idx="0">
                  <c:v>41.57</c:v>
                </c:pt>
                <c:pt idx="1">
                  <c:v>50.28</c:v>
                </c:pt>
                <c:pt idx="2">
                  <c:v>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8-430B-9E78-9439C80B9920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Serum'!$F$5,'pg ml Serum'!$F$17,'pg ml Serum'!$F$29)</c:f>
              <c:numCache>
                <c:formatCode>General</c:formatCode>
                <c:ptCount val="3"/>
                <c:pt idx="0">
                  <c:v>48.37</c:v>
                </c:pt>
                <c:pt idx="1">
                  <c:v>15.34</c:v>
                </c:pt>
                <c:pt idx="2">
                  <c:v>39.020000000000003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8-430B-9E78-9439C80B9920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Serum'!$F$6,'pg ml Serum'!$F$18,'pg ml Serum'!$F$30)</c:f>
              <c:numCache>
                <c:formatCode>General</c:formatCode>
                <c:ptCount val="3"/>
                <c:pt idx="0">
                  <c:v>38.909999999999997</c:v>
                </c:pt>
                <c:pt idx="1">
                  <c:v>129.5</c:v>
                </c:pt>
                <c:pt idx="2">
                  <c:v>19.36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8-430B-9E78-9439C80B9920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Serum'!$F$7,'pg ml Serum'!$F$19,'pg ml Serum'!$F$31)</c:f>
              <c:numCache>
                <c:formatCode>General</c:formatCode>
                <c:ptCount val="3"/>
                <c:pt idx="0">
                  <c:v>67.569999999999993</c:v>
                </c:pt>
                <c:pt idx="1">
                  <c:v>41.57</c:v>
                </c:pt>
                <c:pt idx="2">
                  <c:v>29.86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8-430B-9E78-9439C80B9920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Serum'!$F$48:$F$50</c:f>
              <c:numCache>
                <c:formatCode>General</c:formatCode>
                <c:ptCount val="3"/>
                <c:pt idx="0">
                  <c:v>53.26</c:v>
                </c:pt>
                <c:pt idx="1">
                  <c:v>32.35</c:v>
                </c:pt>
                <c:pt idx="2">
                  <c:v>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8-430B-9E78-9439C80B9920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Serum'!$F$8,'pg ml Serum'!$F$20,'pg ml Serum'!$F$32)</c:f>
              <c:numCache>
                <c:formatCode>General</c:formatCode>
                <c:ptCount val="3"/>
                <c:pt idx="0">
                  <c:v>67.36</c:v>
                </c:pt>
                <c:pt idx="1">
                  <c:v>22.71</c:v>
                </c:pt>
                <c:pt idx="2">
                  <c:v>97.08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8-430B-9E78-9439C80B9920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Serum'!$F$9,'pg ml Serum'!$F$21,'pg ml Serum'!$F$33)</c:f>
              <c:numCache>
                <c:formatCode>General</c:formatCode>
                <c:ptCount val="3"/>
                <c:pt idx="0">
                  <c:v>74.87</c:v>
                </c:pt>
                <c:pt idx="1">
                  <c:v>32.97</c:v>
                </c:pt>
                <c:pt idx="2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8-430B-9E78-9439C80B9920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Serum'!$F$10,'pg ml Serum'!$F$22,'pg ml Serum'!$F$34)</c:f>
              <c:numCache>
                <c:formatCode>General</c:formatCode>
                <c:ptCount val="3"/>
                <c:pt idx="0">
                  <c:v>53.91</c:v>
                </c:pt>
                <c:pt idx="1">
                  <c:v>48.15</c:v>
                </c:pt>
                <c:pt idx="2">
                  <c:v>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8-430B-9E78-9439C80B9920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Serum'!$F$11,'pg ml Serum'!$F$23,'pg ml Serum'!$F$35)</c:f>
              <c:numCache>
                <c:formatCode>General</c:formatCode>
                <c:ptCount val="3"/>
                <c:pt idx="0">
                  <c:v>33.090000000000003</c:v>
                </c:pt>
                <c:pt idx="1">
                  <c:v>14.91</c:v>
                </c:pt>
                <c:pt idx="2">
                  <c:v>9.8800000000000008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8-430B-9E78-9439C80B9920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Serum'!$F$51:$F$53</c:f>
              <c:numCache>
                <c:formatCode>General</c:formatCode>
                <c:ptCount val="3"/>
                <c:pt idx="0">
                  <c:v>35.28</c:v>
                </c:pt>
                <c:pt idx="1">
                  <c:v>27.34</c:v>
                </c:pt>
                <c:pt idx="2">
                  <c:v>9.8800000000000008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58-430B-9E78-9439C80B9920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Serum'!$F$12,'pg ml Serum'!$F$24,'pg ml Serum'!$F$36)</c:f>
              <c:numCache>
                <c:formatCode>General</c:formatCode>
                <c:ptCount val="3"/>
                <c:pt idx="0">
                  <c:v>20.95</c:v>
                </c:pt>
                <c:pt idx="1">
                  <c:v>43.83</c:v>
                </c:pt>
                <c:pt idx="2">
                  <c:v>13.87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58-430B-9E78-9439C80B9920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Serum'!$F$13,'pg ml Serum'!$F$25,'pg ml Serum'!$F$37)</c:f>
              <c:numCache>
                <c:formatCode>General</c:formatCode>
                <c:ptCount val="3"/>
                <c:pt idx="0">
                  <c:v>135.05000000000001</c:v>
                </c:pt>
                <c:pt idx="1">
                  <c:v>57.52</c:v>
                </c:pt>
                <c:pt idx="2">
                  <c:v>17.03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58-430B-9E78-9439C80B9920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Serum'!$F$14,'pg ml Serum'!$F$26,'pg ml Serum'!$F$38)</c:f>
              <c:numCache>
                <c:formatCode>General</c:formatCode>
                <c:ptCount val="3"/>
                <c:pt idx="0">
                  <c:v>42.17</c:v>
                </c:pt>
                <c:pt idx="1">
                  <c:v>62.03</c:v>
                </c:pt>
                <c:pt idx="2">
                  <c:v>39.74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58-430B-9E78-9439C80B9920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Serum'!$F$15,'pg ml Serum'!$F$27,'pg ml Serum'!$F$39)</c:f>
              <c:numCache>
                <c:formatCode>General</c:formatCode>
                <c:ptCount val="3"/>
                <c:pt idx="0">
                  <c:v>23.18</c:v>
                </c:pt>
                <c:pt idx="1">
                  <c:v>37.35</c:v>
                </c:pt>
                <c:pt idx="2">
                  <c:v>36.01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58-430B-9E78-9439C80B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67224"/>
        <c:axId val="297162912"/>
      </c:barChart>
      <c:catAx>
        <c:axId val="29716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2912"/>
        <c:crosses val="autoZero"/>
        <c:auto val="1"/>
        <c:lblAlgn val="ctr"/>
        <c:lblOffset val="100"/>
        <c:noMultiLvlLbl val="0"/>
      </c:catAx>
      <c:valAx>
        <c:axId val="297162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23806438752118"/>
          <c:y val="6.433934245061472E-2"/>
          <c:w val="5.4961128276686935E-2"/>
          <c:h val="0.86294377676474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Eotaxin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Serum'!$B$45,'pg ml Serum'!$B$46,'pg ml Serum'!$B$47)</c:f>
              <c:numCache>
                <c:formatCode>General</c:formatCode>
                <c:ptCount val="3"/>
                <c:pt idx="0">
                  <c:v>2051.69</c:v>
                </c:pt>
                <c:pt idx="1">
                  <c:v>2741.85</c:v>
                </c:pt>
                <c:pt idx="2">
                  <c:v>2190.54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2-4115-A009-FE823AB3662E}"/>
            </c:ext>
          </c:extLst>
        </c:ser>
        <c:ser>
          <c:idx val="8"/>
          <c:order val="1"/>
          <c:tx>
            <c:v>C3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Serum'!$B$4,'pg ml Serum'!$B$16,'pg ml Serum'!$B$28)</c:f>
              <c:numCache>
                <c:formatCode>General</c:formatCode>
                <c:ptCount val="3"/>
                <c:pt idx="0">
                  <c:v>1407.45</c:v>
                </c:pt>
                <c:pt idx="1">
                  <c:v>3131.42</c:v>
                </c:pt>
                <c:pt idx="2">
                  <c:v>3205.98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2-4115-A009-FE823AB3662E}"/>
            </c:ext>
          </c:extLst>
        </c:ser>
        <c:ser>
          <c:idx val="0"/>
          <c:order val="2"/>
          <c:tx>
            <c:v>C4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Serum'!$B$5,'pg ml Serum'!$B$17,'pg ml Serum'!$B$29)</c:f>
              <c:numCache>
                <c:formatCode>General</c:formatCode>
                <c:ptCount val="3"/>
                <c:pt idx="0">
                  <c:v>1439.94</c:v>
                </c:pt>
                <c:pt idx="1">
                  <c:v>1785.18</c:v>
                </c:pt>
                <c:pt idx="2">
                  <c:v>3188.95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2-4115-A009-FE823AB3662E}"/>
            </c:ext>
          </c:extLst>
        </c:ser>
        <c:ser>
          <c:idx val="1"/>
          <c:order val="3"/>
          <c:tx>
            <c:v>C5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('pg ml Serum'!$B$6,'pg ml Serum'!$B$18,'pg ml Serum'!$B$30)</c:f>
              <c:numCache>
                <c:formatCode>General</c:formatCode>
                <c:ptCount val="3"/>
                <c:pt idx="0">
                  <c:v>1637.29</c:v>
                </c:pt>
                <c:pt idx="1">
                  <c:v>2566.35</c:v>
                </c:pt>
                <c:pt idx="2">
                  <c:v>3047.68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2-4115-A009-FE823AB3662E}"/>
            </c:ext>
          </c:extLst>
        </c:ser>
        <c:ser>
          <c:idx val="2"/>
          <c:order val="4"/>
          <c:tx>
            <c:v>C6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Serum'!$B$7,'pg ml Serum'!$B$19,'pg ml Serum'!$B$31)</c:f>
              <c:numCache>
                <c:formatCode>General</c:formatCode>
                <c:ptCount val="3"/>
                <c:pt idx="0">
                  <c:v>2371.87</c:v>
                </c:pt>
                <c:pt idx="1">
                  <c:v>2796.95</c:v>
                </c:pt>
                <c:pt idx="2">
                  <c:v>3164.7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2-4115-A009-FE823AB3662E}"/>
            </c:ext>
          </c:extLst>
        </c:ser>
        <c:ser>
          <c:idx val="9"/>
          <c:order val="5"/>
          <c:tx>
            <c:v>L1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Serum'!$B$48,'pg ml Serum'!$B$49,'pg ml Serum'!$B$50)</c:f>
              <c:numCache>
                <c:formatCode>General</c:formatCode>
                <c:ptCount val="3"/>
                <c:pt idx="0">
                  <c:v>1670.88</c:v>
                </c:pt>
                <c:pt idx="1">
                  <c:v>1804</c:v>
                </c:pt>
                <c:pt idx="2">
                  <c:v>2793.07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2-4115-A009-FE823AB3662E}"/>
            </c:ext>
          </c:extLst>
        </c:ser>
        <c:ser>
          <c:idx val="10"/>
          <c:order val="6"/>
          <c:tx>
            <c:v>L2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Serum'!$B$8,'pg ml Serum'!$B$20,'pg ml Serum'!$B$32)</c:f>
              <c:numCache>
                <c:formatCode>General</c:formatCode>
                <c:ptCount val="3"/>
                <c:pt idx="0">
                  <c:v>1399.87</c:v>
                </c:pt>
                <c:pt idx="1">
                  <c:v>1610.69</c:v>
                </c:pt>
                <c:pt idx="2">
                  <c:v>2549.56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42-4115-A009-FE823AB3662E}"/>
            </c:ext>
          </c:extLst>
        </c:ser>
        <c:ser>
          <c:idx val="11"/>
          <c:order val="7"/>
          <c:tx>
            <c:v>L3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Serum'!$B$9,'pg ml Serum'!$B$21,'pg ml Serum'!$B$33)</c:f>
              <c:numCache>
                <c:formatCode>General</c:formatCode>
                <c:ptCount val="3"/>
                <c:pt idx="0">
                  <c:v>1681.6</c:v>
                </c:pt>
                <c:pt idx="1">
                  <c:v>1778.56</c:v>
                </c:pt>
                <c:pt idx="2">
                  <c:v>1626.18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42-4115-A009-FE823AB3662E}"/>
            </c:ext>
          </c:extLst>
        </c:ser>
        <c:ser>
          <c:idx val="3"/>
          <c:order val="8"/>
          <c:tx>
            <c:v>L4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('pg ml Serum'!$B$10,'pg ml Serum'!$B$22,'pg ml Serum'!$B$34)</c:f>
              <c:numCache>
                <c:formatCode>General</c:formatCode>
                <c:ptCount val="3"/>
                <c:pt idx="0">
                  <c:v>2019.47</c:v>
                </c:pt>
                <c:pt idx="1">
                  <c:v>2181.48</c:v>
                </c:pt>
                <c:pt idx="2">
                  <c:v>1849.83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42-4115-A009-FE823AB3662E}"/>
            </c:ext>
          </c:extLst>
        </c:ser>
        <c:ser>
          <c:idx val="4"/>
          <c:order val="9"/>
          <c:tx>
            <c:v>L5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Serum'!$B$11,'pg ml Serum'!$B$23,'pg ml Serum'!$B$35)</c:f>
              <c:numCache>
                <c:formatCode>General</c:formatCode>
                <c:ptCount val="3"/>
                <c:pt idx="0">
                  <c:v>1420.65</c:v>
                </c:pt>
                <c:pt idx="1">
                  <c:v>3247.75</c:v>
                </c:pt>
                <c:pt idx="2">
                  <c:v>2505.7399999999998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42-4115-A009-FE823AB3662E}"/>
            </c:ext>
          </c:extLst>
        </c:ser>
        <c:ser>
          <c:idx val="12"/>
          <c:order val="10"/>
          <c:tx>
            <c:v>H1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Serum'!$B$51,'pg ml Serum'!$B$52,'pg ml Serum'!$B$53)</c:f>
              <c:numCache>
                <c:formatCode>General</c:formatCode>
                <c:ptCount val="3"/>
                <c:pt idx="0">
                  <c:v>1333.92</c:v>
                </c:pt>
                <c:pt idx="1">
                  <c:v>1647.42</c:v>
                </c:pt>
                <c:pt idx="2">
                  <c:v>1385.97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42-4115-A009-FE823AB3662E}"/>
            </c:ext>
          </c:extLst>
        </c:ser>
        <c:ser>
          <c:idx val="13"/>
          <c:order val="11"/>
          <c:tx>
            <c:v>H2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Serum'!$B$12,'pg ml Serum'!$B$24,'pg ml Serum'!$B$36)</c:f>
              <c:numCache>
                <c:formatCode>General</c:formatCode>
                <c:ptCount val="3"/>
                <c:pt idx="0">
                  <c:v>670.77</c:v>
                </c:pt>
                <c:pt idx="1">
                  <c:v>2921.54</c:v>
                </c:pt>
                <c:pt idx="2">
                  <c:v>2162.48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42-4115-A009-FE823AB3662E}"/>
            </c:ext>
          </c:extLst>
        </c:ser>
        <c:ser>
          <c:idx val="14"/>
          <c:order val="12"/>
          <c:tx>
            <c:v>H3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Serum'!$B$13,'pg ml Serum'!$B$25,'pg ml Serum'!$B$37)</c:f>
              <c:numCache>
                <c:formatCode>General</c:formatCode>
                <c:ptCount val="3"/>
                <c:pt idx="0">
                  <c:v>1110.1300000000001</c:v>
                </c:pt>
                <c:pt idx="1">
                  <c:v>1879.53</c:v>
                </c:pt>
                <c:pt idx="2">
                  <c:v>2057.73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42-4115-A009-FE823AB3662E}"/>
            </c:ext>
          </c:extLst>
        </c:ser>
        <c:ser>
          <c:idx val="5"/>
          <c:order val="13"/>
          <c:tx>
            <c:v>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('pg ml Serum'!$B$14,'pg ml Serum'!$B$26,'pg ml Serum'!$B$38)</c:f>
              <c:numCache>
                <c:formatCode>General</c:formatCode>
                <c:ptCount val="3"/>
                <c:pt idx="0">
                  <c:v>1797.12</c:v>
                </c:pt>
                <c:pt idx="1">
                  <c:v>2793.64</c:v>
                </c:pt>
                <c:pt idx="2">
                  <c:v>3098.38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42-4115-A009-FE823AB3662E}"/>
            </c:ext>
          </c:extLst>
        </c:ser>
        <c:ser>
          <c:idx val="6"/>
          <c:order val="14"/>
          <c:tx>
            <c:v>H5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Serum'!$B$15,'pg ml Serum'!$B$27,'pg ml Serum'!$B$39)</c:f>
              <c:numCache>
                <c:formatCode>General</c:formatCode>
                <c:ptCount val="3"/>
                <c:pt idx="0">
                  <c:v>1898.41</c:v>
                </c:pt>
                <c:pt idx="1">
                  <c:v>3679.02</c:v>
                </c:pt>
                <c:pt idx="2">
                  <c:v>2486.9899999999998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42-4115-A009-FE823AB3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63304"/>
        <c:axId val="297164480"/>
      </c:barChart>
      <c:catAx>
        <c:axId val="29716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4480"/>
        <c:crosses val="autoZero"/>
        <c:auto val="1"/>
        <c:lblAlgn val="ctr"/>
        <c:lblOffset val="100"/>
        <c:noMultiLvlLbl val="0"/>
      </c:catAx>
      <c:valAx>
        <c:axId val="2971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73543575939055"/>
          <c:y val="5.2359449163342772E-2"/>
          <c:w val="5.5594483147993187E-2"/>
          <c:h val="0.90004891120893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 (2)'!$G$45:$G$47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0.85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0-4656-8FEE-DDDB89CD30E9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(2)'!$G$4,'pg ml Serum (2)'!$G$16,'pg ml Serum (2)'!$G$28)</c:f>
              <c:numCache>
                <c:formatCode>General</c:formatCode>
                <c:ptCount val="3"/>
                <c:pt idx="0">
                  <c:v>1.28</c:v>
                </c:pt>
                <c:pt idx="1">
                  <c:v>0.92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0-4656-8FEE-DDDB89CD30E9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 (2)'!$G$5,'pg ml Serum (2)'!$G$17,'pg ml Serum (2)'!$G$29)</c:f>
              <c:numCache>
                <c:formatCode>General</c:formatCode>
                <c:ptCount val="3"/>
                <c:pt idx="0">
                  <c:v>0.63</c:v>
                </c:pt>
                <c:pt idx="1">
                  <c:v>0.49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0-4656-8FEE-DDDB89CD30E9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 (2)'!$G$6,'pg ml Serum (2)'!$G$18,'pg ml Serum (2)'!$G$30)</c:f>
              <c:numCache>
                <c:formatCode>General</c:formatCode>
                <c:ptCount val="3"/>
                <c:pt idx="0">
                  <c:v>0.34</c:v>
                </c:pt>
                <c:pt idx="1">
                  <c:v>0.88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0-4656-8FEE-DDDB89CD30E9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(2)'!$G$7,'pg ml Serum (2)'!$G$19,'pg ml Serum (2)'!$G$31)</c:f>
              <c:numCache>
                <c:formatCode>General</c:formatCode>
                <c:ptCount val="3"/>
                <c:pt idx="0">
                  <c:v>0.78</c:v>
                </c:pt>
                <c:pt idx="1">
                  <c:v>0.2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0-4656-8FEE-DDDB89CD30E9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rgbClr val="4472C4">
                  <a:lumMod val="20000"/>
                  <a:lumOff val="80000"/>
                </a:srgbClr>
              </a:solidFill>
            </a:ln>
            <a:effectLst/>
          </c:spPr>
          <c:invertIfNegative val="0"/>
          <c:val>
            <c:numRef>
              <c:f>'pg ml Serum (2)'!$G$48:$G$50</c:f>
              <c:numCache>
                <c:formatCode>General</c:formatCode>
                <c:ptCount val="3"/>
                <c:pt idx="0">
                  <c:v>1.21</c:v>
                </c:pt>
                <c:pt idx="1">
                  <c:v>1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A0-4656-8FEE-DDDB89CD30E9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(2)'!$G$8,'pg ml Serum (2)'!$G$20,'pg ml Serum (2)'!$G$32)</c:f>
              <c:numCache>
                <c:formatCode>General</c:formatCode>
                <c:ptCount val="3"/>
                <c:pt idx="0">
                  <c:v>1.07</c:v>
                </c:pt>
                <c:pt idx="1">
                  <c:v>0.2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A0-4656-8FEE-DDDB89CD30E9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(2)'!$G$9,'pg ml Serum (2)'!$G$21,'pg ml Serum (2)'!$G$33)</c:f>
              <c:numCache>
                <c:formatCode>General</c:formatCode>
                <c:ptCount val="3"/>
                <c:pt idx="0">
                  <c:v>0.63</c:v>
                </c:pt>
                <c:pt idx="1">
                  <c:v>0.12</c:v>
                </c:pt>
                <c:pt idx="2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A0-4656-8FEE-DDDB89CD30E9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 (2)'!$G$10,'pg ml Serum (2)'!$G$22,'pg ml Serum (2)'!$G$34)</c:f>
              <c:numCache>
                <c:formatCode>General</c:formatCode>
                <c:ptCount val="3"/>
                <c:pt idx="0">
                  <c:v>0.42</c:v>
                </c:pt>
                <c:pt idx="1">
                  <c:v>0.35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A0-4656-8FEE-DDDB89CD30E9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(2)'!$G$11,'pg ml Serum (2)'!$G$23,'pg ml Serum (2)'!$G$35)</c:f>
              <c:numCache>
                <c:formatCode>General</c:formatCode>
                <c:ptCount val="3"/>
                <c:pt idx="0">
                  <c:v>0.34</c:v>
                </c:pt>
                <c:pt idx="1">
                  <c:v>1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A0-4656-8FEE-DDDB89CD30E9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 (2)'!$G$51:$G$53</c:f>
              <c:numCache>
                <c:formatCode>General</c:formatCode>
                <c:ptCount val="3"/>
                <c:pt idx="0">
                  <c:v>0.85</c:v>
                </c:pt>
                <c:pt idx="1">
                  <c:v>0.85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A0-4656-8FEE-DDDB89CD30E9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(2)'!$G$12,'pg ml Serum (2)'!$G$24,'pg ml Serum (2)'!$G$36)</c:f>
              <c:numCache>
                <c:formatCode>General</c:formatCode>
                <c:ptCount val="3"/>
                <c:pt idx="0">
                  <c:v>0.49</c:v>
                </c:pt>
                <c:pt idx="1">
                  <c:v>0.63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A0-4656-8FEE-DDDB89CD30E9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(2)'!$G$13,'pg ml Serum (2)'!$G$25,'pg ml Serum (2)'!$G$37)</c:f>
              <c:numCache>
                <c:formatCode>General</c:formatCode>
                <c:ptCount val="3"/>
                <c:pt idx="0">
                  <c:v>0.63</c:v>
                </c:pt>
                <c:pt idx="1">
                  <c:v>0.49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A0-4656-8FEE-DDDB89CD30E9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 (2)'!$G$14,'pg ml Serum (2)'!$G$26,'pg ml Serum (2)'!$G$38)</c:f>
              <c:numCache>
                <c:formatCode>General</c:formatCode>
                <c:ptCount val="3"/>
                <c:pt idx="0">
                  <c:v>0.2</c:v>
                </c:pt>
                <c:pt idx="1">
                  <c:v>0.27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A0-4656-8FEE-DDDB89CD30E9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(2)'!$G$15,'pg ml Serum (2)'!$G$27,'pg ml Serum (2)'!$G$39)</c:f>
              <c:numCache>
                <c:formatCode>General</c:formatCode>
                <c:ptCount val="3"/>
                <c:pt idx="0">
                  <c:v>0.34</c:v>
                </c:pt>
                <c:pt idx="1">
                  <c:v>0.42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A0-4656-8FEE-DDDB89CD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65264"/>
        <c:axId val="297165656"/>
      </c:barChart>
      <c:catAx>
        <c:axId val="29716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5656"/>
        <c:crosses val="autoZero"/>
        <c:auto val="1"/>
        <c:lblAlgn val="ctr"/>
        <c:lblOffset val="100"/>
        <c:noMultiLvlLbl val="0"/>
      </c:catAx>
      <c:valAx>
        <c:axId val="29716565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32069205635015"/>
          <c:y val="4.857741406177437E-2"/>
          <c:w val="5.907386576677915E-2"/>
          <c:h val="0.87702569288930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IFN-g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Serum'!$E$45:$E$47</c:f>
              <c:numCache>
                <c:formatCode>General</c:formatCode>
                <c:ptCount val="3"/>
                <c:pt idx="0">
                  <c:v>11.56</c:v>
                </c:pt>
                <c:pt idx="1">
                  <c:v>7.24</c:v>
                </c:pt>
                <c:pt idx="2">
                  <c:v>10.43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2-454F-898C-A91D790EA413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Serum'!$E$4,'pg ml Serum'!$E$16,'pg ml Serum'!$E$28)</c:f>
              <c:numCache>
                <c:formatCode>General</c:formatCode>
                <c:ptCount val="3"/>
                <c:pt idx="0">
                  <c:v>11.86</c:v>
                </c:pt>
                <c:pt idx="1">
                  <c:v>8.68</c:v>
                </c:pt>
                <c:pt idx="2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2-454F-898C-A91D790EA413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Serum'!$E$48:$E$50</c:f>
              <c:numCache>
                <c:formatCode>General</c:formatCode>
                <c:ptCount val="3"/>
                <c:pt idx="0">
                  <c:v>10.01</c:v>
                </c:pt>
                <c:pt idx="1">
                  <c:v>6.52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2-454F-898C-A91D790EA413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Serum'!$E$8,'pg ml Serum'!$E$20,'pg ml Serum'!$E$32)</c:f>
              <c:numCache>
                <c:formatCode>General</c:formatCode>
                <c:ptCount val="3"/>
                <c:pt idx="0">
                  <c:v>15.67</c:v>
                </c:pt>
                <c:pt idx="1">
                  <c:v>6.01</c:v>
                </c:pt>
                <c:pt idx="2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2-454F-898C-A91D790EA413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Serum'!$E$9,'pg ml Serum'!$E$21,'pg ml Serum'!$E$33)</c:f>
              <c:numCache>
                <c:formatCode>General</c:formatCode>
                <c:ptCount val="3"/>
                <c:pt idx="0">
                  <c:v>11.97</c:v>
                </c:pt>
                <c:pt idx="1">
                  <c:v>8.06</c:v>
                </c:pt>
                <c:pt idx="2">
                  <c:v>13.72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2-454F-898C-A91D790EA413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Serum'!$E$51:$E$53</c:f>
              <c:numCache>
                <c:formatCode>General</c:formatCode>
                <c:ptCount val="3"/>
                <c:pt idx="0">
                  <c:v>6.83</c:v>
                </c:pt>
                <c:pt idx="1">
                  <c:v>8.89</c:v>
                </c:pt>
                <c:pt idx="2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42-454F-898C-A91D790EA413}"/>
            </c:ext>
          </c:extLst>
        </c:ser>
        <c:ser>
          <c:idx val="6"/>
          <c:order val="6"/>
          <c:tx>
            <c:v>H2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('pg ml Serum'!$E$12,'pg ml Serum'!$E$24,'pg ml Serum'!$E$36)</c:f>
              <c:numCache>
                <c:formatCode>General</c:formatCode>
                <c:ptCount val="3"/>
                <c:pt idx="0">
                  <c:v>11.04</c:v>
                </c:pt>
                <c:pt idx="1">
                  <c:v>10.84</c:v>
                </c:pt>
                <c:pt idx="2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42-454F-898C-A91D790EA413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Serum'!$E$13,'pg ml Serum'!$E$25,'pg ml Serum'!$E$37)</c:f>
              <c:numCache>
                <c:formatCode>General</c:formatCode>
                <c:ptCount val="3"/>
                <c:pt idx="0">
                  <c:v>9.5</c:v>
                </c:pt>
                <c:pt idx="1">
                  <c:v>10.01</c:v>
                </c:pt>
                <c:pt idx="2">
                  <c:v>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42-454F-898C-A91D790E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81944"/>
        <c:axId val="133922256"/>
      </c:barChart>
      <c:catAx>
        <c:axId val="13408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2256"/>
        <c:crosses val="autoZero"/>
        <c:auto val="1"/>
        <c:lblAlgn val="ctr"/>
        <c:lblOffset val="100"/>
        <c:noMultiLvlLbl val="0"/>
      </c:catAx>
      <c:valAx>
        <c:axId val="133922256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9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Serum'!$I$45:$I$47</c:f>
              <c:numCache>
                <c:formatCode>General</c:formatCode>
                <c:ptCount val="3"/>
                <c:pt idx="0">
                  <c:v>3.88</c:v>
                </c:pt>
                <c:pt idx="1">
                  <c:v>2.62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0-431A-B663-C526BF1A1D22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Serum'!$I$4,'pg ml Serum'!$I$16,'pg ml Serum'!$I$28)</c:f>
              <c:numCache>
                <c:formatCode>General</c:formatCode>
                <c:ptCount val="3"/>
                <c:pt idx="0">
                  <c:v>7.15</c:v>
                </c:pt>
                <c:pt idx="1">
                  <c:v>4.6399999999999997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0-431A-B663-C526BF1A1D22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Serum'!$I$5,'pg ml Serum'!$I$17,'pg ml Serum'!$I$29)</c:f>
              <c:numCache>
                <c:formatCode>General</c:formatCode>
                <c:ptCount val="3"/>
                <c:pt idx="0">
                  <c:v>4.38</c:v>
                </c:pt>
                <c:pt idx="1">
                  <c:v>8.0299999999999994</c:v>
                </c:pt>
                <c:pt idx="2">
                  <c:v>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0-431A-B663-C526BF1A1D22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Serum'!$I$6,'pg ml Serum'!$I$18,'pg ml Serum'!$I$30)</c:f>
              <c:numCache>
                <c:formatCode>General</c:formatCode>
                <c:ptCount val="3"/>
                <c:pt idx="0">
                  <c:v>5.39</c:v>
                </c:pt>
                <c:pt idx="1">
                  <c:v>4.22</c:v>
                </c:pt>
                <c:pt idx="2">
                  <c:v>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0-431A-B663-C526BF1A1D22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Serum'!$I$7,'pg ml Serum'!$I$19,'pg ml Serum'!$I$31)</c:f>
              <c:numCache>
                <c:formatCode>General</c:formatCode>
                <c:ptCount val="3"/>
                <c:pt idx="0">
                  <c:v>4.01</c:v>
                </c:pt>
                <c:pt idx="1">
                  <c:v>4.26</c:v>
                </c:pt>
                <c:pt idx="2">
                  <c:v>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0-431A-B663-C526BF1A1D22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Serum'!$I$48:$I$50</c:f>
              <c:numCache>
                <c:formatCode>General</c:formatCode>
                <c:ptCount val="3"/>
                <c:pt idx="0">
                  <c:v>4.8899999999999997</c:v>
                </c:pt>
                <c:pt idx="1">
                  <c:v>3.13</c:v>
                </c:pt>
                <c:pt idx="2">
                  <c:v>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00-431A-B663-C526BF1A1D22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Serum'!$I$8,'pg ml Serum'!$I$20,'pg ml Serum'!$I$32)</c:f>
              <c:numCache>
                <c:formatCode>General</c:formatCode>
                <c:ptCount val="3"/>
                <c:pt idx="0">
                  <c:v>5.39</c:v>
                </c:pt>
                <c:pt idx="1">
                  <c:v>1.61</c:v>
                </c:pt>
                <c:pt idx="2">
                  <c:v>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00-431A-B663-C526BF1A1D22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Serum'!$I$9,'pg ml Serum'!$I$21,'pg ml Serum'!$I$33)</c:f>
              <c:numCache>
                <c:formatCode>General</c:formatCode>
                <c:ptCount val="3"/>
                <c:pt idx="0">
                  <c:v>3.63</c:v>
                </c:pt>
                <c:pt idx="1">
                  <c:v>2.62</c:v>
                </c:pt>
                <c:pt idx="2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00-431A-B663-C526BF1A1D22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Serum'!$I$10,'pg ml Serum'!$I$22,'pg ml Serum'!$I$34)</c:f>
              <c:numCache>
                <c:formatCode>General</c:formatCode>
                <c:ptCount val="3"/>
                <c:pt idx="0">
                  <c:v>6.27</c:v>
                </c:pt>
                <c:pt idx="1">
                  <c:v>3.71</c:v>
                </c:pt>
                <c:pt idx="2">
                  <c:v>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00-431A-B663-C526BF1A1D22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Serum'!$I$11,'pg ml Serum'!$I$23,'pg ml Serum'!$I$35)</c:f>
              <c:numCache>
                <c:formatCode>General</c:formatCode>
                <c:ptCount val="3"/>
                <c:pt idx="0">
                  <c:v>4.13</c:v>
                </c:pt>
                <c:pt idx="1">
                  <c:v>4.26</c:v>
                </c:pt>
                <c:pt idx="2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00-431A-B663-C526BF1A1D22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Serum'!$I$51:$I$53</c:f>
              <c:numCache>
                <c:formatCode>General</c:formatCode>
                <c:ptCount val="3"/>
                <c:pt idx="0">
                  <c:v>2.37</c:v>
                </c:pt>
                <c:pt idx="1">
                  <c:v>3.38</c:v>
                </c:pt>
                <c:pt idx="2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00-431A-B663-C526BF1A1D22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Serum'!$I$12,'pg ml Serum'!$I$24,'pg ml Serum'!$I$36)</c:f>
              <c:numCache>
                <c:formatCode>General</c:formatCode>
                <c:ptCount val="3"/>
                <c:pt idx="0">
                  <c:v>4.01</c:v>
                </c:pt>
                <c:pt idx="1">
                  <c:v>3.76</c:v>
                </c:pt>
                <c:pt idx="2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00-431A-B663-C526BF1A1D22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Serum'!$I$13,'pg ml Serum'!$I$25,'pg ml Serum'!$I$37)</c:f>
              <c:numCache>
                <c:formatCode>General</c:formatCode>
                <c:ptCount val="3"/>
                <c:pt idx="0">
                  <c:v>2.25</c:v>
                </c:pt>
                <c:pt idx="1">
                  <c:v>2.88</c:v>
                </c:pt>
                <c:pt idx="2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00-431A-B663-C526BF1A1D22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Serum'!$I$14,'pg ml Serum'!$I$26,'pg ml Serum'!$I$38)</c:f>
              <c:numCache>
                <c:formatCode>General</c:formatCode>
                <c:ptCount val="3"/>
                <c:pt idx="0">
                  <c:v>2.88</c:v>
                </c:pt>
                <c:pt idx="1">
                  <c:v>3.88</c:v>
                </c:pt>
                <c:pt idx="2">
                  <c:v>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00-431A-B663-C526BF1A1D22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Serum'!$I$15,'pg ml Serum'!$I$27,'pg ml Serum'!$I$39)</c:f>
              <c:numCache>
                <c:formatCode>General</c:formatCode>
                <c:ptCount val="3"/>
                <c:pt idx="0">
                  <c:v>2.62</c:v>
                </c:pt>
                <c:pt idx="1">
                  <c:v>5.39</c:v>
                </c:pt>
                <c:pt idx="2">
                  <c:v>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00-431A-B663-C526BF1A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66440"/>
        <c:axId val="297169184"/>
      </c:barChart>
      <c:catAx>
        <c:axId val="29716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9184"/>
        <c:crosses val="autoZero"/>
        <c:auto val="1"/>
        <c:lblAlgn val="ctr"/>
        <c:lblOffset val="100"/>
        <c:noMultiLvlLbl val="0"/>
      </c:catAx>
      <c:valAx>
        <c:axId val="2971691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32069205635015"/>
          <c:y val="6.6052293921975327E-2"/>
          <c:w val="5.907386576677915E-2"/>
          <c:h val="0.8595508130291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Serum'!$K$45:$K$47</c:f>
              <c:numCache>
                <c:formatCode>General</c:formatCode>
                <c:ptCount val="3"/>
                <c:pt idx="0">
                  <c:v>4.8</c:v>
                </c:pt>
                <c:pt idx="1">
                  <c:v>2.16</c:v>
                </c:pt>
                <c:pt idx="2">
                  <c:v>36.44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4-4106-93EA-210537D2B8AC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Serum'!$K$4,'pg ml Serum'!$K$16,'pg ml Serum'!$K$28)</c:f>
              <c:numCache>
                <c:formatCode>General</c:formatCode>
                <c:ptCount val="3"/>
                <c:pt idx="0">
                  <c:v>3.7</c:v>
                </c:pt>
                <c:pt idx="1">
                  <c:v>2.02</c:v>
                </c:pt>
                <c:pt idx="2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4-4106-93EA-210537D2B8AC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Serum'!$K$5,'pg ml Serum'!$K$17,'pg ml Serum'!$K$29)</c:f>
              <c:numCache>
                <c:formatCode>General</c:formatCode>
                <c:ptCount val="3"/>
                <c:pt idx="0">
                  <c:v>0.99</c:v>
                </c:pt>
                <c:pt idx="1">
                  <c:v>5.47</c:v>
                </c:pt>
                <c:pt idx="2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4-4106-93EA-210537D2B8AC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Serum'!$K$6,'pg ml Serum'!$K$18,'pg ml Serum'!$K$30)</c:f>
              <c:numCache>
                <c:formatCode>General</c:formatCode>
                <c:ptCount val="3"/>
                <c:pt idx="0">
                  <c:v>4.25</c:v>
                </c:pt>
                <c:pt idx="1">
                  <c:v>2.16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4-4106-93EA-210537D2B8AC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Serum'!$K$7,'pg ml Serum'!$K$19,'pg ml Serum'!$K$31)</c:f>
              <c:numCache>
                <c:formatCode>General</c:formatCode>
                <c:ptCount val="3"/>
                <c:pt idx="0">
                  <c:v>0.84</c:v>
                </c:pt>
                <c:pt idx="1">
                  <c:v>0</c:v>
                </c:pt>
                <c:pt idx="2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4-4106-93EA-210537D2B8AC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Serum'!$K$48:$K$50</c:f>
              <c:numCache>
                <c:formatCode>General</c:formatCode>
                <c:ptCount val="3"/>
                <c:pt idx="0">
                  <c:v>4.5199999999999996</c:v>
                </c:pt>
                <c:pt idx="1">
                  <c:v>1.87</c:v>
                </c:pt>
                <c:pt idx="2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4-4106-93EA-210537D2B8AC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Serum'!$K$8,'pg ml Serum'!$K$20,'pg ml Serum'!$K$32)</c:f>
              <c:numCache>
                <c:formatCode>General</c:formatCode>
                <c:ptCount val="3"/>
                <c:pt idx="0">
                  <c:v>8.26</c:v>
                </c:pt>
                <c:pt idx="1">
                  <c:v>0.84</c:v>
                </c:pt>
                <c:pt idx="2">
                  <c:v>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4-4106-93EA-210537D2B8AC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Serum'!$K$9,'pg ml Serum'!$K$21,'pg ml Serum'!$K$33)</c:f>
              <c:numCache>
                <c:formatCode>General</c:formatCode>
                <c:ptCount val="3"/>
                <c:pt idx="0">
                  <c:v>4.8</c:v>
                </c:pt>
                <c:pt idx="1">
                  <c:v>0.53</c:v>
                </c:pt>
                <c:pt idx="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4-4106-93EA-210537D2B8AC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Serum'!$K$10,'pg ml Serum'!$K$22,'pg ml Serum'!$K$34)</c:f>
              <c:numCache>
                <c:formatCode>General</c:formatCode>
                <c:ptCount val="3"/>
                <c:pt idx="0">
                  <c:v>19.559999999999999</c:v>
                </c:pt>
                <c:pt idx="1">
                  <c:v>0.37</c:v>
                </c:pt>
                <c:pt idx="2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4-4106-93EA-210537D2B8AC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Serum'!$K$11,'pg ml Serum'!$K$23,'pg ml Serum'!$K$35)</c:f>
              <c:numCache>
                <c:formatCode>General</c:formatCode>
                <c:ptCount val="3"/>
                <c:pt idx="0">
                  <c:v>4.25</c:v>
                </c:pt>
                <c:pt idx="1">
                  <c:v>2.59</c:v>
                </c:pt>
                <c:pt idx="2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4-4106-93EA-210537D2B8AC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Serum'!$K$51:$K$53</c:f>
              <c:numCache>
                <c:formatCode>General</c:formatCode>
                <c:ptCount val="3"/>
                <c:pt idx="0">
                  <c:v>4.8</c:v>
                </c:pt>
                <c:pt idx="1">
                  <c:v>6.68</c:v>
                </c:pt>
                <c:pt idx="2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34-4106-93EA-210537D2B8AC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Serum'!$K$12,'pg ml Serum'!$K$24,'pg ml Serum'!$K$36)</c:f>
              <c:numCache>
                <c:formatCode>General</c:formatCode>
                <c:ptCount val="3"/>
                <c:pt idx="0">
                  <c:v>4.66</c:v>
                </c:pt>
                <c:pt idx="1">
                  <c:v>4.93</c:v>
                </c:pt>
                <c:pt idx="2">
                  <c:v>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34-4106-93EA-210537D2B8AC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Serum'!$K$13,'pg ml Serum'!$K$25,'pg ml Serum'!$K$37)</c:f>
              <c:numCache>
                <c:formatCode>General</c:formatCode>
                <c:ptCount val="3"/>
                <c:pt idx="0">
                  <c:v>4.66</c:v>
                </c:pt>
                <c:pt idx="1">
                  <c:v>6.94</c:v>
                </c:pt>
                <c:pt idx="2">
                  <c:v>9.0399999999999991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34-4106-93EA-210537D2B8AC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Serum'!$K$14,'pg ml Serum'!$K$26,'pg ml Serum'!$K$38)</c:f>
              <c:numCache>
                <c:formatCode>General</c:formatCode>
                <c:ptCount val="3"/>
                <c:pt idx="0">
                  <c:v>0.21</c:v>
                </c:pt>
                <c:pt idx="1">
                  <c:v>1.44</c:v>
                </c:pt>
                <c:pt idx="2">
                  <c:v>4.5199999999999996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34-4106-93EA-210537D2B8AC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Serum'!$K$15,'pg ml Serum'!$K$27,'pg ml Serum'!$K$39)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1.1399999999999999</c:v>
                </c:pt>
                <c:pt idx="2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34-4106-93EA-210537D2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69576"/>
        <c:axId val="297167616"/>
      </c:barChart>
      <c:catAx>
        <c:axId val="29716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7616"/>
        <c:crosses val="autoZero"/>
        <c:auto val="1"/>
        <c:lblAlgn val="ctr"/>
        <c:lblOffset val="100"/>
        <c:noMultiLvlLbl val="0"/>
      </c:catAx>
      <c:valAx>
        <c:axId val="297167616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32069205635015"/>
          <c:y val="4.7739830586472951E-2"/>
          <c:w val="5.907386576677915E-2"/>
          <c:h val="0.91294404402593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Serum'!$L$45:$L$47</c:f>
              <c:numCache>
                <c:formatCode>General</c:formatCode>
                <c:ptCount val="3"/>
                <c:pt idx="0">
                  <c:v>5.26</c:v>
                </c:pt>
                <c:pt idx="1">
                  <c:v>7.23</c:v>
                </c:pt>
                <c:pt idx="2">
                  <c:v>13.34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9-4C67-804C-6672962472DA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Serum'!$L$4,'pg ml Serum'!$L$16,'pg ml Serum'!$L$28)</c:f>
              <c:numCache>
                <c:formatCode>General</c:formatCode>
                <c:ptCount val="3"/>
                <c:pt idx="0">
                  <c:v>3.75</c:v>
                </c:pt>
                <c:pt idx="1">
                  <c:v>11.48</c:v>
                </c:pt>
                <c:pt idx="2">
                  <c:v>113.91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9-4C67-804C-6672962472DA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Serum'!$L$5,'pg ml Serum'!$L$17,'pg ml Serum'!$L$29)</c:f>
              <c:numCache>
                <c:formatCode>General</c:formatCode>
                <c:ptCount val="3"/>
                <c:pt idx="0">
                  <c:v>19.02</c:v>
                </c:pt>
                <c:pt idx="1">
                  <c:v>9.58</c:v>
                </c:pt>
                <c:pt idx="2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9-4C67-804C-6672962472DA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Serum'!$L$6,'pg ml Serum'!$L$18,'pg ml Serum'!$L$30)</c:f>
              <c:numCache>
                <c:formatCode>General</c:formatCode>
                <c:ptCount val="3"/>
                <c:pt idx="0">
                  <c:v>1.54</c:v>
                </c:pt>
                <c:pt idx="1">
                  <c:v>2.0299999999999998</c:v>
                </c:pt>
                <c:pt idx="2">
                  <c:v>10.38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9-4C67-804C-6672962472DA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Serum'!$L$7,'pg ml Serum'!$L$19,'pg ml Serum'!$L$31)</c:f>
              <c:numCache>
                <c:formatCode>General</c:formatCode>
                <c:ptCount val="3"/>
                <c:pt idx="0">
                  <c:v>8.99</c:v>
                </c:pt>
                <c:pt idx="1">
                  <c:v>2.57</c:v>
                </c:pt>
                <c:pt idx="2">
                  <c:v>24.65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29-4C67-804C-6672962472DA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Serum'!$L$48:$L$50</c:f>
              <c:numCache>
                <c:formatCode>General</c:formatCode>
                <c:ptCount val="3"/>
                <c:pt idx="0">
                  <c:v>7.28</c:v>
                </c:pt>
                <c:pt idx="1">
                  <c:v>26.61</c:v>
                </c:pt>
                <c:pt idx="2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29-4C67-804C-6672962472DA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Serum'!$L$8,'pg ml Serum'!$L$20,'pg ml Serum'!$L$32)</c:f>
              <c:numCache>
                <c:formatCode>General</c:formatCode>
                <c:ptCount val="3"/>
                <c:pt idx="0">
                  <c:v>6.7</c:v>
                </c:pt>
                <c:pt idx="1">
                  <c:v>12.29</c:v>
                </c:pt>
                <c:pt idx="2">
                  <c:v>85.54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29-4C67-804C-6672962472DA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Serum'!$L$9,'pg ml Serum'!$L$21,'pg ml Serum'!$L$33)</c:f>
              <c:numCache>
                <c:formatCode>General</c:formatCode>
                <c:ptCount val="3"/>
                <c:pt idx="0">
                  <c:v>3.36</c:v>
                </c:pt>
                <c:pt idx="1">
                  <c:v>19.21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9-4C67-804C-6672962472DA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Serum'!$L$10,'pg ml Serum'!$L$22,'pg ml Serum'!$L$34)</c:f>
              <c:numCache>
                <c:formatCode>General</c:formatCode>
                <c:ptCount val="3"/>
                <c:pt idx="0">
                  <c:v>3.46</c:v>
                </c:pt>
                <c:pt idx="1">
                  <c:v>2.56</c:v>
                </c:pt>
                <c:pt idx="2">
                  <c:v>18.059999999999999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29-4C67-804C-6672962472DA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Serum'!$L$11,'pg ml Serum'!$L$23,'pg ml Serum'!$L$35)</c:f>
              <c:numCache>
                <c:formatCode>General</c:formatCode>
                <c:ptCount val="3"/>
                <c:pt idx="0">
                  <c:v>2.0699999999999998</c:v>
                </c:pt>
                <c:pt idx="1">
                  <c:v>7.97</c:v>
                </c:pt>
                <c:pt idx="2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29-4C67-804C-6672962472DA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Serum'!$L$51:$L$53</c:f>
              <c:numCache>
                <c:formatCode>General</c:formatCode>
                <c:ptCount val="3"/>
                <c:pt idx="0">
                  <c:v>3.62</c:v>
                </c:pt>
                <c:pt idx="1">
                  <c:v>3.2</c:v>
                </c:pt>
                <c:pt idx="2">
                  <c:v>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29-4C67-804C-6672962472DA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Serum'!$L$12,'pg ml Serum'!$L$24,'pg ml Serum'!$L$36)</c:f>
              <c:numCache>
                <c:formatCode>General</c:formatCode>
                <c:ptCount val="3"/>
                <c:pt idx="0">
                  <c:v>4.18</c:v>
                </c:pt>
                <c:pt idx="1">
                  <c:v>26.53</c:v>
                </c:pt>
                <c:pt idx="2">
                  <c:v>10.49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29-4C67-804C-6672962472DA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Serum'!$L$13,'pg ml Serum'!$L$25,'pg ml Serum'!$L$37)</c:f>
              <c:numCache>
                <c:formatCode>General</c:formatCode>
                <c:ptCount val="3"/>
                <c:pt idx="0">
                  <c:v>4.33</c:v>
                </c:pt>
                <c:pt idx="1">
                  <c:v>6.75</c:v>
                </c:pt>
                <c:pt idx="2">
                  <c:v>12.24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29-4C67-804C-6672962472DA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Serum'!$L$14,'pg ml Serum'!$L$26,'pg ml Serum'!$L$38)</c:f>
              <c:numCache>
                <c:formatCode>General</c:formatCode>
                <c:ptCount val="3"/>
                <c:pt idx="0">
                  <c:v>5.29</c:v>
                </c:pt>
                <c:pt idx="1">
                  <c:v>4.1500000000000004</c:v>
                </c:pt>
                <c:pt idx="2">
                  <c:v>40.44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29-4C67-804C-6672962472DA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Serum'!$L$15,'pg ml Serum'!$L$27,'pg ml Serum'!$L$39)</c:f>
              <c:numCache>
                <c:formatCode>General</c:formatCode>
                <c:ptCount val="3"/>
                <c:pt idx="0">
                  <c:v>8.83</c:v>
                </c:pt>
                <c:pt idx="1">
                  <c:v>6.62</c:v>
                </c:pt>
                <c:pt idx="2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29-4C67-804C-66729624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62520"/>
        <c:axId val="297168008"/>
      </c:barChart>
      <c:catAx>
        <c:axId val="29716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8008"/>
        <c:crosses val="autoZero"/>
        <c:auto val="1"/>
        <c:lblAlgn val="ctr"/>
        <c:lblOffset val="100"/>
        <c:noMultiLvlLbl val="0"/>
      </c:catAx>
      <c:valAx>
        <c:axId val="2971680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32069205635015"/>
          <c:y val="4.7739830586472951E-2"/>
          <c:w val="5.907386576677915E-2"/>
          <c:h val="0.91294404402593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Serum'!$M$45:$M$47</c:f>
              <c:numCache>
                <c:formatCode>General</c:formatCode>
                <c:ptCount val="3"/>
                <c:pt idx="0">
                  <c:v>9.73</c:v>
                </c:pt>
                <c:pt idx="1">
                  <c:v>7.09</c:v>
                </c:pt>
                <c:pt idx="2">
                  <c:v>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1-4F05-A497-B8B8D188311B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Serum'!$M$4,'pg ml Serum'!$M$16,'pg ml Serum'!$M$28)</c:f>
              <c:numCache>
                <c:formatCode>General</c:formatCode>
                <c:ptCount val="3"/>
                <c:pt idx="0">
                  <c:v>12.01</c:v>
                </c:pt>
                <c:pt idx="1">
                  <c:v>10.75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1-4F05-A497-B8B8D188311B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Serum'!$M$5,'pg ml Serum'!$M$17,'pg ml Serum'!$M$29)</c:f>
              <c:numCache>
                <c:formatCode>General</c:formatCode>
                <c:ptCount val="3"/>
                <c:pt idx="0">
                  <c:v>6.82</c:v>
                </c:pt>
                <c:pt idx="1">
                  <c:v>25.71</c:v>
                </c:pt>
                <c:pt idx="2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1-4F05-A497-B8B8D188311B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Serum'!$M$6,'pg ml Serum'!$M$18,'pg ml Serum'!$M$30)</c:f>
              <c:numCache>
                <c:formatCode>General</c:formatCode>
                <c:ptCount val="3"/>
                <c:pt idx="0">
                  <c:v>9.98</c:v>
                </c:pt>
                <c:pt idx="1">
                  <c:v>11.83</c:v>
                </c:pt>
                <c:pt idx="2">
                  <c:v>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1-4F05-A497-B8B8D188311B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Serum'!$M$7,'pg ml Serum'!$M$19,'pg ml Serum'!$M$31)</c:f>
              <c:numCache>
                <c:formatCode>General</c:formatCode>
                <c:ptCount val="3"/>
                <c:pt idx="0">
                  <c:v>5.99</c:v>
                </c:pt>
                <c:pt idx="1">
                  <c:v>4.58</c:v>
                </c:pt>
                <c:pt idx="2">
                  <c:v>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1-4F05-A497-B8B8D188311B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Serum'!$M$48:$M$50</c:f>
              <c:numCache>
                <c:formatCode>General</c:formatCode>
                <c:ptCount val="3"/>
                <c:pt idx="0">
                  <c:v>9.98</c:v>
                </c:pt>
                <c:pt idx="1">
                  <c:v>8.9499999999999993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1-4F05-A497-B8B8D188311B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Serum'!$M$8,'pg ml Serum'!$M$20,'pg ml Serum'!$M$32)</c:f>
              <c:numCache>
                <c:formatCode>General</c:formatCode>
                <c:ptCount val="3"/>
                <c:pt idx="0">
                  <c:v>19.27</c:v>
                </c:pt>
                <c:pt idx="1">
                  <c:v>5.15</c:v>
                </c:pt>
                <c:pt idx="2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41-4F05-A497-B8B8D188311B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Serum'!$M$9,'pg ml Serum'!$M$21,'pg ml Serum'!$M$33)</c:f>
              <c:numCache>
                <c:formatCode>General</c:formatCode>
                <c:ptCount val="3"/>
                <c:pt idx="0">
                  <c:v>7.36</c:v>
                </c:pt>
                <c:pt idx="1">
                  <c:v>3.41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41-4F05-A497-B8B8D188311B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Serum'!$M$10,'pg ml Serum'!$M$22,'pg ml Serum'!$M$34)</c:f>
              <c:numCache>
                <c:formatCode>General</c:formatCode>
                <c:ptCount val="3"/>
                <c:pt idx="0">
                  <c:v>9.98</c:v>
                </c:pt>
                <c:pt idx="1">
                  <c:v>2.63</c:v>
                </c:pt>
                <c:pt idx="2">
                  <c:v>81.02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1-4F05-A497-B8B8D188311B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Serum'!$M$11,'pg ml Serum'!$M$23,'pg ml Serum'!$M$35)</c:f>
              <c:numCache>
                <c:formatCode>General</c:formatCode>
                <c:ptCount val="3"/>
                <c:pt idx="0">
                  <c:v>2.16</c:v>
                </c:pt>
                <c:pt idx="1">
                  <c:v>11.76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41-4F05-A497-B8B8D188311B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Serum'!$M$51:$M$53</c:f>
              <c:numCache>
                <c:formatCode>General</c:formatCode>
                <c:ptCount val="3"/>
                <c:pt idx="0">
                  <c:v>8.69</c:v>
                </c:pt>
                <c:pt idx="1">
                  <c:v>22.52</c:v>
                </c:pt>
                <c:pt idx="2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41-4F05-A497-B8B8D188311B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Serum'!$M$12,'pg ml Serum'!$M$24,'pg ml Serum'!$M$36)</c:f>
              <c:numCache>
                <c:formatCode>General</c:formatCode>
                <c:ptCount val="3"/>
                <c:pt idx="0">
                  <c:v>3.1</c:v>
                </c:pt>
                <c:pt idx="1">
                  <c:v>14.49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41-4F05-A497-B8B8D188311B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Serum'!$M$13,'pg ml Serum'!$M$25,'pg ml Serum'!$M$37)</c:f>
              <c:numCache>
                <c:formatCode>General</c:formatCode>
                <c:ptCount val="3"/>
                <c:pt idx="0">
                  <c:v>7.89</c:v>
                </c:pt>
                <c:pt idx="1">
                  <c:v>5.15</c:v>
                </c:pt>
                <c:pt idx="2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41-4F05-A497-B8B8D188311B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Serum'!$M$14,'pg ml Serum'!$M$26,'pg ml Serum'!$M$38)</c:f>
              <c:numCache>
                <c:formatCode>General</c:formatCode>
                <c:ptCount val="3"/>
                <c:pt idx="0">
                  <c:v>2.16</c:v>
                </c:pt>
                <c:pt idx="1">
                  <c:v>6.54</c:v>
                </c:pt>
                <c:pt idx="2">
                  <c:v>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41-4F05-A497-B8B8D188311B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Serum'!$M$15,'pg ml Serum'!$M$27,'pg ml Serum'!$M$39)</c:f>
              <c:numCache>
                <c:formatCode>General</c:formatCode>
                <c:ptCount val="3"/>
                <c:pt idx="0">
                  <c:v>0.79</c:v>
                </c:pt>
                <c:pt idx="1">
                  <c:v>2.8</c:v>
                </c:pt>
                <c:pt idx="2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41-4F05-A497-B8B8D188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63696"/>
        <c:axId val="297164088"/>
      </c:barChart>
      <c:catAx>
        <c:axId val="29716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4088"/>
        <c:crosses val="autoZero"/>
        <c:auto val="1"/>
        <c:lblAlgn val="ctr"/>
        <c:lblOffset val="100"/>
        <c:noMultiLvlLbl val="0"/>
      </c:catAx>
      <c:valAx>
        <c:axId val="297164088"/>
        <c:scaling>
          <c:orientation val="minMax"/>
          <c:max val="8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32069205635015"/>
          <c:y val="5.9831729014526158E-2"/>
          <c:w val="5.907386576677915E-2"/>
          <c:h val="0.90085214559788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Serum'!$N$45:$N$47</c:f>
              <c:numCache>
                <c:formatCode>General</c:formatCode>
                <c:ptCount val="3"/>
                <c:pt idx="0">
                  <c:v>13.81</c:v>
                </c:pt>
                <c:pt idx="1">
                  <c:v>19.03</c:v>
                </c:pt>
                <c:pt idx="2">
                  <c:v>21.94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2-4796-85BB-1AC4854A196A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Serum'!$N$4,'pg ml Serum'!$N$16,'pg ml Serum'!$N$28)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23.38</c:v>
                </c:pt>
                <c:pt idx="2">
                  <c:v>11.12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2-4796-85BB-1AC4854A196A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Serum'!$N$5,'pg ml Serum'!$N$17,'pg ml Serum'!$N$29)</c:f>
              <c:numCache>
                <c:formatCode>General</c:formatCode>
                <c:ptCount val="3"/>
                <c:pt idx="0">
                  <c:v>8.35</c:v>
                </c:pt>
                <c:pt idx="1">
                  <c:v>31.13</c:v>
                </c:pt>
                <c:pt idx="2">
                  <c:v>16.82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2-4796-85BB-1AC4854A196A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Serum'!$N$6,'pg ml Serum'!$N$18,'pg ml Serum'!$N$30)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13.9</c:v>
                </c:pt>
                <c:pt idx="2">
                  <c:v>16.07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2-4796-85BB-1AC4854A196A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Serum'!$N$7,'pg ml Serum'!$N$19,'pg ml Serum'!$N$31)</c:f>
              <c:numCache>
                <c:formatCode>General</c:formatCode>
                <c:ptCount val="3"/>
                <c:pt idx="0">
                  <c:v>9.5500000000000007</c:v>
                </c:pt>
                <c:pt idx="1">
                  <c:v>7.94</c:v>
                </c:pt>
                <c:pt idx="2">
                  <c:v>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72-4796-85BB-1AC4854A196A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Serum'!$N$48:$N$50</c:f>
              <c:numCache>
                <c:formatCode>General</c:formatCode>
                <c:ptCount val="3"/>
                <c:pt idx="0">
                  <c:v>12.66</c:v>
                </c:pt>
                <c:pt idx="1">
                  <c:v>17.190000000000001</c:v>
                </c:pt>
                <c:pt idx="2">
                  <c:v>16.07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72-4796-85BB-1AC4854A196A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Serum'!$N$8,'pg ml Serum'!$N$20,'pg ml Serum'!$N$32)</c:f>
              <c:numCache>
                <c:formatCode>General</c:formatCode>
                <c:ptCount val="3"/>
                <c:pt idx="0">
                  <c:v>10.33</c:v>
                </c:pt>
                <c:pt idx="1">
                  <c:v>6.31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72-4796-85BB-1AC4854A196A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Serum'!$N$9,'pg ml Serum'!$N$21,'pg ml Serum'!$N$33)</c:f>
              <c:numCache>
                <c:formatCode>General</c:formatCode>
                <c:ptCount val="3"/>
                <c:pt idx="0">
                  <c:v>14.19</c:v>
                </c:pt>
                <c:pt idx="1">
                  <c:v>8.75</c:v>
                </c:pt>
                <c:pt idx="2">
                  <c:v>21.22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72-4796-85BB-1AC4854A196A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Serum'!$N$10,'pg ml Serum'!$N$22,'pg ml Serum'!$N$34)</c:f>
              <c:numCache>
                <c:formatCode>General</c:formatCode>
                <c:ptCount val="3"/>
                <c:pt idx="0">
                  <c:v>12.28</c:v>
                </c:pt>
                <c:pt idx="1">
                  <c:v>7.32</c:v>
                </c:pt>
                <c:pt idx="2">
                  <c:v>46.05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72-4796-85BB-1AC4854A196A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Serum'!$N$11,'pg ml Serum'!$N$23,'pg ml Serum'!$N$35)</c:f>
              <c:numCache>
                <c:formatCode>General</c:formatCode>
                <c:ptCount val="3"/>
                <c:pt idx="0">
                  <c:v>7.94</c:v>
                </c:pt>
                <c:pt idx="1">
                  <c:v>14.19</c:v>
                </c:pt>
                <c:pt idx="2">
                  <c:v>11.51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72-4796-85BB-1AC4854A196A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Serum'!$N$51:$N$53</c:f>
              <c:numCache>
                <c:formatCode>General</c:formatCode>
                <c:ptCount val="3"/>
                <c:pt idx="0">
                  <c:v>10.73</c:v>
                </c:pt>
                <c:pt idx="1">
                  <c:v>14.57</c:v>
                </c:pt>
                <c:pt idx="2">
                  <c:v>22.66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72-4796-85BB-1AC4854A196A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Serum'!$N$12,'pg ml Serum'!$N$24,'pg ml Serum'!$N$36)</c:f>
              <c:numCache>
                <c:formatCode>General</c:formatCode>
                <c:ptCount val="3"/>
                <c:pt idx="0">
                  <c:v>11.89</c:v>
                </c:pt>
                <c:pt idx="1">
                  <c:v>19.399999999999999</c:v>
                </c:pt>
                <c:pt idx="2">
                  <c:v>13.43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72-4796-85BB-1AC4854A196A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Serum'!$N$13,'pg ml Serum'!$N$25,'pg ml Serum'!$N$37)</c:f>
              <c:numCache>
                <c:formatCode>General</c:formatCode>
                <c:ptCount val="3"/>
                <c:pt idx="0">
                  <c:v>10.33</c:v>
                </c:pt>
                <c:pt idx="1">
                  <c:v>9.15</c:v>
                </c:pt>
                <c:pt idx="2">
                  <c:v>12.66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72-4796-85BB-1AC4854A196A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Serum'!$N$14,'pg ml Serum'!$N$26,'pg ml Serum'!$N$38)</c:f>
              <c:numCache>
                <c:formatCode>General</c:formatCode>
                <c:ptCount val="3"/>
                <c:pt idx="0">
                  <c:v>0</c:v>
                </c:pt>
                <c:pt idx="1">
                  <c:v>3.3</c:v>
                </c:pt>
                <c:pt idx="2">
                  <c:v>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72-4796-85BB-1AC4854A196A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Serum'!$N$15,'pg ml Serum'!$N$27,'pg ml Serum'!$N$39)</c:f>
              <c:numCache>
                <c:formatCode>General</c:formatCode>
                <c:ptCount val="3"/>
                <c:pt idx="0">
                  <c:v>5.47</c:v>
                </c:pt>
                <c:pt idx="1">
                  <c:v>6.31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72-4796-85BB-1AC4854A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68968"/>
        <c:axId val="298275632"/>
      </c:barChart>
      <c:catAx>
        <c:axId val="29826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5632"/>
        <c:crosses val="autoZero"/>
        <c:auto val="1"/>
        <c:lblAlgn val="ctr"/>
        <c:lblOffset val="100"/>
        <c:noMultiLvlLbl val="0"/>
      </c:catAx>
      <c:valAx>
        <c:axId val="29827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6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32069205635015"/>
          <c:y val="2.5641806866040177E-2"/>
          <c:w val="5.907386576677915E-2"/>
          <c:h val="0.93259385503051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IL-12 p40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Serum'!$O$45:$O$47</c:f>
              <c:numCache>
                <c:formatCode>General</c:formatCode>
                <c:ptCount val="3"/>
                <c:pt idx="0">
                  <c:v>687.88</c:v>
                </c:pt>
                <c:pt idx="1">
                  <c:v>568.16</c:v>
                </c:pt>
                <c:pt idx="2">
                  <c:v>1068.48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D3B-BA5F-E2BB1F0DF29F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Serum'!$O$4,'pg ml Serum'!$O$16,'pg ml Serum'!$O$28)</c:f>
              <c:numCache>
                <c:formatCode>General</c:formatCode>
                <c:ptCount val="3"/>
                <c:pt idx="0">
                  <c:v>657.72</c:v>
                </c:pt>
                <c:pt idx="1">
                  <c:v>597.20000000000005</c:v>
                </c:pt>
                <c:pt idx="2">
                  <c:v>440.53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D3B-BA5F-E2BB1F0DF29F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Serum'!$O$5,'pg ml Serum'!$O$17,'pg ml Serum'!$O$29)</c:f>
              <c:numCache>
                <c:formatCode>General</c:formatCode>
                <c:ptCount val="3"/>
                <c:pt idx="0">
                  <c:v>459.23</c:v>
                </c:pt>
                <c:pt idx="1">
                  <c:v>458.25</c:v>
                </c:pt>
                <c:pt idx="2">
                  <c:v>783.91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F-4D3B-BA5F-E2BB1F0DF29F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Serum'!$O$6,'pg ml Serum'!$O$18,'pg ml Serum'!$O$30)</c:f>
              <c:numCache>
                <c:formatCode>General</c:formatCode>
                <c:ptCount val="3"/>
                <c:pt idx="0">
                  <c:v>468.1</c:v>
                </c:pt>
                <c:pt idx="1">
                  <c:v>529.34</c:v>
                </c:pt>
                <c:pt idx="2">
                  <c:v>644.48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F-4D3B-BA5F-E2BB1F0DF29F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Serum'!$O$7,'pg ml Serum'!$O$19,'pg ml Serum'!$O$31)</c:f>
              <c:numCache>
                <c:formatCode>General</c:formatCode>
                <c:ptCount val="3"/>
                <c:pt idx="0">
                  <c:v>469.41</c:v>
                </c:pt>
                <c:pt idx="1">
                  <c:v>404.14</c:v>
                </c:pt>
                <c:pt idx="2">
                  <c:v>593.57000000000005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F-4D3B-BA5F-E2BB1F0DF29F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Serum'!$O$48:$O$50</c:f>
              <c:numCache>
                <c:formatCode>General</c:formatCode>
                <c:ptCount val="3"/>
                <c:pt idx="0">
                  <c:v>697.16</c:v>
                </c:pt>
                <c:pt idx="1">
                  <c:v>509.52</c:v>
                </c:pt>
                <c:pt idx="2">
                  <c:v>868.99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F-4D3B-BA5F-E2BB1F0DF29F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Serum'!$O$8,'pg ml Serum'!$O$20,'pg ml Serum'!$O$32)</c:f>
              <c:numCache>
                <c:formatCode>General</c:formatCode>
                <c:ptCount val="3"/>
                <c:pt idx="0">
                  <c:v>737</c:v>
                </c:pt>
                <c:pt idx="1">
                  <c:v>403.81</c:v>
                </c:pt>
                <c:pt idx="2">
                  <c:v>855.63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F-4D3B-BA5F-E2BB1F0DF29F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Serum'!$O$9,'pg ml Serum'!$O$21,'pg ml Serum'!$O$33)</c:f>
              <c:numCache>
                <c:formatCode>General</c:formatCode>
                <c:ptCount val="3"/>
                <c:pt idx="0">
                  <c:v>1026.3499999999999</c:v>
                </c:pt>
                <c:pt idx="1">
                  <c:v>592.58000000000004</c:v>
                </c:pt>
                <c:pt idx="2">
                  <c:v>1089.4100000000001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F-4D3B-BA5F-E2BB1F0DF29F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Serum'!$O$10,'pg ml Serum'!$O$22,'pg ml Serum'!$O$34)</c:f>
              <c:numCache>
                <c:formatCode>General</c:formatCode>
                <c:ptCount val="3"/>
                <c:pt idx="0">
                  <c:v>512.48</c:v>
                </c:pt>
                <c:pt idx="1">
                  <c:v>242.31</c:v>
                </c:pt>
                <c:pt idx="2">
                  <c:v>616.70000000000005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1F-4D3B-BA5F-E2BB1F0DF29F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Serum'!$O$11,'pg ml Serum'!$O$23,'pg ml Serum'!$O$35)</c:f>
              <c:numCache>
                <c:formatCode>General</c:formatCode>
                <c:ptCount val="3"/>
                <c:pt idx="0">
                  <c:v>500.97</c:v>
                </c:pt>
                <c:pt idx="1">
                  <c:v>385.15</c:v>
                </c:pt>
                <c:pt idx="2">
                  <c:v>898.43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1F-4D3B-BA5F-E2BB1F0DF29F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Serum'!$O$51:$O$53</c:f>
              <c:numCache>
                <c:formatCode>General</c:formatCode>
                <c:ptCount val="3"/>
                <c:pt idx="0">
                  <c:v>829.91</c:v>
                </c:pt>
                <c:pt idx="1">
                  <c:v>745.31</c:v>
                </c:pt>
                <c:pt idx="2">
                  <c:v>793.57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1F-4D3B-BA5F-E2BB1F0DF29F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Serum'!$O$12,'pg ml Serum'!$O$24,'pg ml Serum'!$O$36)</c:f>
              <c:numCache>
                <c:formatCode>General</c:formatCode>
                <c:ptCount val="3"/>
                <c:pt idx="0">
                  <c:v>522.03</c:v>
                </c:pt>
                <c:pt idx="1">
                  <c:v>631.58000000000004</c:v>
                </c:pt>
                <c:pt idx="2">
                  <c:v>921.88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1F-4D3B-BA5F-E2BB1F0DF29F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Serum'!$O$13,'pg ml Serum'!$O$25,'pg ml Serum'!$O$37)</c:f>
              <c:numCache>
                <c:formatCode>General</c:formatCode>
                <c:ptCount val="3"/>
                <c:pt idx="0">
                  <c:v>803.57</c:v>
                </c:pt>
                <c:pt idx="1">
                  <c:v>626.28</c:v>
                </c:pt>
                <c:pt idx="2">
                  <c:v>763.94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1F-4D3B-BA5F-E2BB1F0DF29F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Serum'!$O$14,'pg ml Serum'!$O$26,'pg ml Serum'!$O$38)</c:f>
              <c:numCache>
                <c:formatCode>General</c:formatCode>
                <c:ptCount val="3"/>
                <c:pt idx="0">
                  <c:v>338.38</c:v>
                </c:pt>
                <c:pt idx="1">
                  <c:v>341.65</c:v>
                </c:pt>
                <c:pt idx="2">
                  <c:v>558.59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1F-4D3B-BA5F-E2BB1F0DF29F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Serum'!$O$15,'pg ml Serum'!$O$27,'pg ml Serum'!$O$39)</c:f>
              <c:numCache>
                <c:formatCode>General</c:formatCode>
                <c:ptCount val="3"/>
                <c:pt idx="0">
                  <c:v>493.73</c:v>
                </c:pt>
                <c:pt idx="1">
                  <c:v>421.18</c:v>
                </c:pt>
                <c:pt idx="2">
                  <c:v>655.07000000000005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1F-4D3B-BA5F-E2BB1F0D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74064"/>
        <c:axId val="298271320"/>
      </c:barChart>
      <c:catAx>
        <c:axId val="29827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1320"/>
        <c:crosses val="autoZero"/>
        <c:auto val="1"/>
        <c:lblAlgn val="ctr"/>
        <c:lblOffset val="100"/>
        <c:noMultiLvlLbl val="0"/>
      </c:catAx>
      <c:valAx>
        <c:axId val="298271320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IL-12 p70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Serum'!$P$45:$P$47</c:f>
              <c:numCache>
                <c:formatCode>General</c:formatCode>
                <c:ptCount val="3"/>
                <c:pt idx="0">
                  <c:v>124.96</c:v>
                </c:pt>
                <c:pt idx="1">
                  <c:v>172.29</c:v>
                </c:pt>
                <c:pt idx="2">
                  <c:v>64.09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E4A-9E83-8F25637087E1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Serum'!$P$4,'pg ml Serum'!$P$16,'pg ml Serum'!$P$28)</c:f>
              <c:numCache>
                <c:formatCode>General</c:formatCode>
                <c:ptCount val="3"/>
                <c:pt idx="0">
                  <c:v>104.78</c:v>
                </c:pt>
                <c:pt idx="1">
                  <c:v>98.98</c:v>
                </c:pt>
                <c:pt idx="2">
                  <c:v>74.72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5-4E4A-9E83-8F25637087E1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Serum'!$P$5,'pg ml Serum'!$P$17,'pg ml Serum'!$P$29)</c:f>
              <c:numCache>
                <c:formatCode>General</c:formatCode>
                <c:ptCount val="3"/>
                <c:pt idx="0">
                  <c:v>78.510000000000005</c:v>
                </c:pt>
                <c:pt idx="1">
                  <c:v>83.13</c:v>
                </c:pt>
                <c:pt idx="2">
                  <c:v>96.49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5-4E4A-9E83-8F25637087E1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Serum'!$P$6,'pg ml Serum'!$P$18,'pg ml Serum'!$P$30)</c:f>
              <c:numCache>
                <c:formatCode>General</c:formatCode>
                <c:ptCount val="3"/>
                <c:pt idx="0">
                  <c:v>85.65</c:v>
                </c:pt>
                <c:pt idx="1">
                  <c:v>175.13</c:v>
                </c:pt>
                <c:pt idx="2">
                  <c:v>79.77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5-4E4A-9E83-8F25637087E1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Serum'!$P$7,'pg ml Serum'!$P$19,'pg ml Serum'!$P$31)</c:f>
              <c:numCache>
                <c:formatCode>General</c:formatCode>
                <c:ptCount val="3"/>
                <c:pt idx="0">
                  <c:v>88.16</c:v>
                </c:pt>
                <c:pt idx="1">
                  <c:v>81.03</c:v>
                </c:pt>
                <c:pt idx="2">
                  <c:v>45.44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5-4E4A-9E83-8F25637087E1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Serum'!$P$48:$P$50</c:f>
              <c:numCache>
                <c:formatCode>General</c:formatCode>
                <c:ptCount val="3"/>
                <c:pt idx="0">
                  <c:v>117.57</c:v>
                </c:pt>
                <c:pt idx="1">
                  <c:v>77.67</c:v>
                </c:pt>
                <c:pt idx="2">
                  <c:v>40.56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95-4E4A-9E83-8F25637087E1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Serum'!$P$8,'pg ml Serum'!$P$20,'pg ml Serum'!$P$32)</c:f>
              <c:numCache>
                <c:formatCode>General</c:formatCode>
                <c:ptCount val="3"/>
                <c:pt idx="0">
                  <c:v>97.73</c:v>
                </c:pt>
                <c:pt idx="1">
                  <c:v>41.46</c:v>
                </c:pt>
                <c:pt idx="2">
                  <c:v>136.84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95-4E4A-9E83-8F25637087E1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Serum'!$P$9,'pg ml Serum'!$P$21,'pg ml Serum'!$P$33)</c:f>
              <c:numCache>
                <c:formatCode>General</c:formatCode>
                <c:ptCount val="3"/>
                <c:pt idx="0">
                  <c:v>119.21</c:v>
                </c:pt>
                <c:pt idx="1">
                  <c:v>59.37</c:v>
                </c:pt>
                <c:pt idx="2">
                  <c:v>70.48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95-4E4A-9E83-8F25637087E1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Serum'!$P$10,'pg ml Serum'!$P$22,'pg ml Serum'!$P$34)</c:f>
              <c:numCache>
                <c:formatCode>General</c:formatCode>
                <c:ptCount val="3"/>
                <c:pt idx="0">
                  <c:v>116.74</c:v>
                </c:pt>
                <c:pt idx="1">
                  <c:v>95.59</c:v>
                </c:pt>
                <c:pt idx="2">
                  <c:v>90.24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95-4E4A-9E83-8F25637087E1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Serum'!$P$11,'pg ml Serum'!$P$23,'pg ml Serum'!$P$35)</c:f>
              <c:numCache>
                <c:formatCode>General</c:formatCode>
                <c:ptCount val="3"/>
                <c:pt idx="0">
                  <c:v>65.8</c:v>
                </c:pt>
                <c:pt idx="1">
                  <c:v>42.79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95-4E4A-9E83-8F25637087E1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Serum'!$P$51:$P$53</c:f>
              <c:numCache>
                <c:formatCode>General</c:formatCode>
                <c:ptCount val="3"/>
                <c:pt idx="0">
                  <c:v>55.49</c:v>
                </c:pt>
                <c:pt idx="1">
                  <c:v>58.51</c:v>
                </c:pt>
                <c:pt idx="2">
                  <c:v>37.43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95-4E4A-9E83-8F25637087E1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Serum'!$P$12,'pg ml Serum'!$P$24,'pg ml Serum'!$P$36)</c:f>
              <c:numCache>
                <c:formatCode>General</c:formatCode>
                <c:ptCount val="3"/>
                <c:pt idx="0">
                  <c:v>58.08</c:v>
                </c:pt>
                <c:pt idx="1">
                  <c:v>74.72</c:v>
                </c:pt>
                <c:pt idx="2">
                  <c:v>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95-4E4A-9E83-8F25637087E1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Serum'!$P$13,'pg ml Serum'!$P$25,'pg ml Serum'!$P$37)</c:f>
              <c:numCache>
                <c:formatCode>General</c:formatCode>
                <c:ptCount val="3"/>
                <c:pt idx="0">
                  <c:v>173.1</c:v>
                </c:pt>
                <c:pt idx="1">
                  <c:v>79.349999999999994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95-4E4A-9E83-8F25637087E1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Serum'!$P$14,'pg ml Serum'!$P$26,'pg ml Serum'!$P$38)</c:f>
              <c:numCache>
                <c:formatCode>General</c:formatCode>
                <c:ptCount val="3"/>
                <c:pt idx="0">
                  <c:v>52.45</c:v>
                </c:pt>
                <c:pt idx="1">
                  <c:v>75.98</c:v>
                </c:pt>
                <c:pt idx="2">
                  <c:v>64.09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95-4E4A-9E83-8F25637087E1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Serum'!$P$15,'pg ml Serum'!$P$27,'pg ml Serum'!$P$39)</c:f>
              <c:numCache>
                <c:formatCode>General</c:formatCode>
                <c:ptCount val="3"/>
                <c:pt idx="0">
                  <c:v>54.19</c:v>
                </c:pt>
                <c:pt idx="1">
                  <c:v>93.99</c:v>
                </c:pt>
                <c:pt idx="2">
                  <c:v>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95-4E4A-9E83-8F256370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74456"/>
        <c:axId val="298270144"/>
      </c:barChart>
      <c:catAx>
        <c:axId val="29827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0144"/>
        <c:crosses val="autoZero"/>
        <c:auto val="1"/>
        <c:lblAlgn val="ctr"/>
        <c:lblOffset val="100"/>
        <c:noMultiLvlLbl val="0"/>
      </c:catAx>
      <c:valAx>
        <c:axId val="29827014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85583944864037"/>
          <c:y val="4.1764338103444446E-2"/>
          <c:w val="5.907386576677915E-2"/>
          <c:h val="0.92453258941181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</a:t>
            </a:r>
            <a:r>
              <a:rPr lang="ru-RU"/>
              <a:t>1</a:t>
            </a:r>
            <a:r>
              <a:rPr lang="en-US"/>
              <a:t>3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Serum'!$Q$45:$Q$47</c:f>
              <c:numCache>
                <c:formatCode>General</c:formatCode>
                <c:ptCount val="3"/>
                <c:pt idx="0">
                  <c:v>35.68</c:v>
                </c:pt>
                <c:pt idx="1">
                  <c:v>10.91</c:v>
                </c:pt>
                <c:pt idx="2">
                  <c:v>45.32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8-439D-8294-674CB5DB282D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Serum'!$Q$4,'pg ml Serum'!$Q$16,'pg ml Serum'!$Q$28)</c:f>
              <c:numCache>
                <c:formatCode>General</c:formatCode>
                <c:ptCount val="3"/>
                <c:pt idx="0">
                  <c:v>67.72</c:v>
                </c:pt>
                <c:pt idx="1">
                  <c:v>28.05</c:v>
                </c:pt>
                <c:pt idx="2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8-439D-8294-674CB5DB282D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Serum'!$Q$48:$Q$50</c:f>
              <c:numCache>
                <c:formatCode>General</c:formatCode>
                <c:ptCount val="3"/>
                <c:pt idx="0">
                  <c:v>45.32</c:v>
                </c:pt>
                <c:pt idx="1">
                  <c:v>19.91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8-439D-8294-674CB5DB282D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Serum'!$Q$8,'pg ml Serum'!$Q$20,'pg ml Serum'!$Q$32)</c:f>
              <c:numCache>
                <c:formatCode>General</c:formatCode>
                <c:ptCount val="3"/>
                <c:pt idx="0">
                  <c:v>94.58</c:v>
                </c:pt>
                <c:pt idx="1">
                  <c:v>25.4</c:v>
                </c:pt>
                <c:pt idx="2">
                  <c:v>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C8-439D-8294-674CB5DB282D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Serum'!$Q$9,'pg ml Serum'!$Q$21,'pg ml Serum'!$Q$33)</c:f>
              <c:numCache>
                <c:formatCode>General</c:formatCode>
                <c:ptCount val="3"/>
                <c:pt idx="0">
                  <c:v>42.96</c:v>
                </c:pt>
                <c:pt idx="1">
                  <c:v>42.96</c:v>
                </c:pt>
                <c:pt idx="2">
                  <c:v>78.290000000000006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C8-439D-8294-674CB5DB282D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Serum'!$Q$51:$Q$53</c:f>
              <c:numCache>
                <c:formatCode>General</c:formatCode>
                <c:ptCount val="3"/>
                <c:pt idx="0">
                  <c:v>19.91</c:v>
                </c:pt>
                <c:pt idx="1">
                  <c:v>19.91</c:v>
                </c:pt>
                <c:pt idx="2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C8-439D-8294-674CB5DB282D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Serum'!$Q$12,'pg ml Serum'!$Q$24,'pg ml Serum'!$Q$36)</c:f>
              <c:numCache>
                <c:formatCode>General</c:formatCode>
                <c:ptCount val="3"/>
                <c:pt idx="0">
                  <c:v>102.49</c:v>
                </c:pt>
                <c:pt idx="1">
                  <c:v>28.05</c:v>
                </c:pt>
                <c:pt idx="2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C8-439D-8294-674CB5DB282D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Serum'!$Q$13,'pg ml Serum'!$Q$25,'pg ml Serum'!$Q$37)</c:f>
              <c:numCache>
                <c:formatCode>General</c:formatCode>
                <c:ptCount val="3"/>
                <c:pt idx="0">
                  <c:v>49.97</c:v>
                </c:pt>
                <c:pt idx="1">
                  <c:v>49.97</c:v>
                </c:pt>
                <c:pt idx="2">
                  <c:v>45.32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C8-439D-8294-674CB5DB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274848"/>
        <c:axId val="298273672"/>
      </c:barChart>
      <c:catAx>
        <c:axId val="2982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3672"/>
        <c:crosses val="autoZero"/>
        <c:auto val="1"/>
        <c:lblAlgn val="ctr"/>
        <c:lblOffset val="100"/>
        <c:noMultiLvlLbl val="0"/>
      </c:catAx>
      <c:valAx>
        <c:axId val="2982736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</a:t>
            </a:r>
            <a:r>
              <a:rPr lang="ru-RU" sz="1400" b="0" i="0" u="none" strike="noStrike" baseline="0">
                <a:effectLst/>
              </a:rPr>
              <a:t>1</a:t>
            </a:r>
            <a:r>
              <a:rPr lang="en-US" sz="1400" b="0" i="0" u="none" strike="noStrike" baseline="0">
                <a:effectLst/>
              </a:rPr>
              <a:t>3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Serum'!$Q$5,'pg ml Serum'!$Q$17,'pg ml Serum'!$Q$29)</c:f>
              <c:numCache>
                <c:formatCode>General</c:formatCode>
                <c:ptCount val="3"/>
                <c:pt idx="0">
                  <c:v>49.97</c:v>
                </c:pt>
                <c:pt idx="1">
                  <c:v>38.14</c:v>
                </c:pt>
                <c:pt idx="2">
                  <c:v>10.91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C-4085-9AED-032330E5109A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Serum'!$Q$6,'pg ml Serum'!$Q$18,'pg ml Serum'!$Q$30)</c:f>
              <c:numCache>
                <c:formatCode>General</c:formatCode>
                <c:ptCount val="3"/>
                <c:pt idx="0">
                  <c:v>38.14</c:v>
                </c:pt>
                <c:pt idx="1">
                  <c:v>9.44</c:v>
                </c:pt>
                <c:pt idx="2">
                  <c:v>22.69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C-4085-9AED-032330E5109A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Serum'!$Q$7,'pg ml Serum'!$Q$19,'pg ml Serum'!$Q$31)</c:f>
              <c:numCache>
                <c:formatCode>General</c:formatCode>
                <c:ptCount val="3"/>
                <c:pt idx="0">
                  <c:v>30.64</c:v>
                </c:pt>
                <c:pt idx="1">
                  <c:v>10.91</c:v>
                </c:pt>
                <c:pt idx="2">
                  <c:v>22.69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C-4085-9AED-032330E5109A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Serum'!$Q$10,'pg ml Serum'!$Q$22,'pg ml Serum'!$Q$34)</c:f>
              <c:numCache>
                <c:formatCode>General</c:formatCode>
                <c:ptCount val="3"/>
                <c:pt idx="0">
                  <c:v>47.66</c:v>
                </c:pt>
                <c:pt idx="1">
                  <c:v>0</c:v>
                </c:pt>
                <c:pt idx="2">
                  <c:v>78.290000000000006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C-4085-9AED-032330E5109A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Serum'!$Q$11,'pg ml Serum'!$Q$23,'pg ml Serum'!$Q$35)</c:f>
              <c:numCache>
                <c:formatCode>General</c:formatCode>
                <c:ptCount val="3"/>
                <c:pt idx="0">
                  <c:v>33.18</c:v>
                </c:pt>
                <c:pt idx="1">
                  <c:v>28.05</c:v>
                </c:pt>
                <c:pt idx="2">
                  <c:v>38.14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C-4085-9AED-032330E5109A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Serum'!$Q$14,'pg ml Serum'!$Q$26,'pg ml Serum'!$Q$38)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C-4085-9AED-032330E5109A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Serum'!$Q$15,'pg ml Serum'!$Q$27,'pg ml Serum'!$Q$39)</c:f>
              <c:numCache>
                <c:formatCode>General</c:formatCode>
                <c:ptCount val="3"/>
                <c:pt idx="0">
                  <c:v>10.91</c:v>
                </c:pt>
                <c:pt idx="1">
                  <c:v>22.69</c:v>
                </c:pt>
                <c:pt idx="2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C-4085-9AED-032330E5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269360"/>
        <c:axId val="298273280"/>
      </c:barChart>
      <c:catAx>
        <c:axId val="2982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3280"/>
        <c:crosses val="autoZero"/>
        <c:auto val="1"/>
        <c:lblAlgn val="ctr"/>
        <c:lblOffset val="100"/>
        <c:noMultiLvlLbl val="0"/>
      </c:catAx>
      <c:valAx>
        <c:axId val="29827328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Serum'!$Q$45:$Q$47</c:f>
              <c:numCache>
                <c:formatCode>General</c:formatCode>
                <c:ptCount val="3"/>
                <c:pt idx="0">
                  <c:v>35.68</c:v>
                </c:pt>
                <c:pt idx="1">
                  <c:v>10.91</c:v>
                </c:pt>
                <c:pt idx="2">
                  <c:v>45.32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7-46C6-B518-968FA09627B0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Serum'!$Q$4,'pg ml Serum'!$Q$16,'pg ml Serum'!$Q$28)</c:f>
              <c:numCache>
                <c:formatCode>General</c:formatCode>
                <c:ptCount val="3"/>
                <c:pt idx="0">
                  <c:v>67.72</c:v>
                </c:pt>
                <c:pt idx="1">
                  <c:v>28.05</c:v>
                </c:pt>
                <c:pt idx="2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7-46C6-B518-968FA09627B0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Serum'!$Q$5,'pg ml Serum'!$Q$17,'pg ml Serum'!$Q$29)</c:f>
              <c:numCache>
                <c:formatCode>General</c:formatCode>
                <c:ptCount val="3"/>
                <c:pt idx="0">
                  <c:v>49.97</c:v>
                </c:pt>
                <c:pt idx="1">
                  <c:v>38.14</c:v>
                </c:pt>
                <c:pt idx="2">
                  <c:v>10.91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7-46C6-B518-968FA09627B0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Serum'!$Q$6,'pg ml Serum'!$Q$18,'pg ml Serum'!$Q$30)</c:f>
              <c:numCache>
                <c:formatCode>General</c:formatCode>
                <c:ptCount val="3"/>
                <c:pt idx="0">
                  <c:v>38.14</c:v>
                </c:pt>
                <c:pt idx="1">
                  <c:v>9.44</c:v>
                </c:pt>
                <c:pt idx="2">
                  <c:v>22.69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7-46C6-B518-968FA09627B0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Serum'!$Q$7,'pg ml Serum'!$Q$19,'pg ml Serum'!$Q$31)</c:f>
              <c:numCache>
                <c:formatCode>General</c:formatCode>
                <c:ptCount val="3"/>
                <c:pt idx="0">
                  <c:v>30.64</c:v>
                </c:pt>
                <c:pt idx="1">
                  <c:v>10.91</c:v>
                </c:pt>
                <c:pt idx="2">
                  <c:v>22.69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7-46C6-B518-968FA09627B0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Serum'!$Q$48:$Q$50</c:f>
              <c:numCache>
                <c:formatCode>General</c:formatCode>
                <c:ptCount val="3"/>
                <c:pt idx="0">
                  <c:v>45.32</c:v>
                </c:pt>
                <c:pt idx="1">
                  <c:v>19.91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7-46C6-B518-968FA09627B0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Serum'!$Q$8,'pg ml Serum'!$Q$20,'pg ml Serum'!$Q$32)</c:f>
              <c:numCache>
                <c:formatCode>General</c:formatCode>
                <c:ptCount val="3"/>
                <c:pt idx="0">
                  <c:v>94.58</c:v>
                </c:pt>
                <c:pt idx="1">
                  <c:v>25.4</c:v>
                </c:pt>
                <c:pt idx="2">
                  <c:v>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67-46C6-B518-968FA09627B0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Serum'!$Q$9,'pg ml Serum'!$Q$21,'pg ml Serum'!$Q$33)</c:f>
              <c:numCache>
                <c:formatCode>General</c:formatCode>
                <c:ptCount val="3"/>
                <c:pt idx="0">
                  <c:v>42.96</c:v>
                </c:pt>
                <c:pt idx="1">
                  <c:v>42.96</c:v>
                </c:pt>
                <c:pt idx="2">
                  <c:v>78.290000000000006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67-46C6-B518-968FA09627B0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Serum'!$Q$10,'pg ml Serum'!$Q$22,'pg ml Serum'!$Q$34)</c:f>
              <c:numCache>
                <c:formatCode>General</c:formatCode>
                <c:ptCount val="3"/>
                <c:pt idx="0">
                  <c:v>47.66</c:v>
                </c:pt>
                <c:pt idx="1">
                  <c:v>0</c:v>
                </c:pt>
                <c:pt idx="2">
                  <c:v>78.290000000000006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67-46C6-B518-968FA09627B0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Serum'!$Q$11,'pg ml Serum'!$Q$23,'pg ml Serum'!$Q$35)</c:f>
              <c:numCache>
                <c:formatCode>General</c:formatCode>
                <c:ptCount val="3"/>
                <c:pt idx="0">
                  <c:v>33.18</c:v>
                </c:pt>
                <c:pt idx="1">
                  <c:v>28.05</c:v>
                </c:pt>
                <c:pt idx="2">
                  <c:v>38.14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67-46C6-B518-968FA09627B0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Serum'!$Q$51:$Q$53</c:f>
              <c:numCache>
                <c:formatCode>General</c:formatCode>
                <c:ptCount val="3"/>
                <c:pt idx="0">
                  <c:v>19.91</c:v>
                </c:pt>
                <c:pt idx="1">
                  <c:v>19.91</c:v>
                </c:pt>
                <c:pt idx="2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67-46C6-B518-968FA09627B0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Serum'!$Q$12,'pg ml Serum'!$Q$24,'pg ml Serum'!$Q$36)</c:f>
              <c:numCache>
                <c:formatCode>General</c:formatCode>
                <c:ptCount val="3"/>
                <c:pt idx="0">
                  <c:v>102.49</c:v>
                </c:pt>
                <c:pt idx="1">
                  <c:v>28.05</c:v>
                </c:pt>
                <c:pt idx="2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67-46C6-B518-968FA09627B0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Serum'!$Q$13,'pg ml Serum'!$Q$25,'pg ml Serum'!$Q$37)</c:f>
              <c:numCache>
                <c:formatCode>General</c:formatCode>
                <c:ptCount val="3"/>
                <c:pt idx="0">
                  <c:v>49.97</c:v>
                </c:pt>
                <c:pt idx="1">
                  <c:v>49.97</c:v>
                </c:pt>
                <c:pt idx="2">
                  <c:v>45.32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67-46C6-B518-968FA09627B0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Serum'!$Q$14,'pg ml Serum'!$Q$26,'pg ml Serum'!$Q$38)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67-46C6-B518-968FA09627B0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Serum'!$Q$15,'pg ml Serum'!$Q$27,'pg ml Serum'!$Q$39)</c:f>
              <c:numCache>
                <c:formatCode>General</c:formatCode>
                <c:ptCount val="3"/>
                <c:pt idx="0">
                  <c:v>10.91</c:v>
                </c:pt>
                <c:pt idx="1">
                  <c:v>22.69</c:v>
                </c:pt>
                <c:pt idx="2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67-46C6-B518-968FA096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70536"/>
        <c:axId val="298271712"/>
      </c:barChart>
      <c:catAx>
        <c:axId val="29827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1712"/>
        <c:crosses val="autoZero"/>
        <c:auto val="1"/>
        <c:lblAlgn val="ctr"/>
        <c:lblOffset val="100"/>
        <c:noMultiLvlLbl val="0"/>
      </c:catAx>
      <c:valAx>
        <c:axId val="29827171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32069205635015"/>
          <c:y val="5.9831729014526158E-2"/>
          <c:w val="5.907386576677915E-2"/>
          <c:h val="0.90085214559788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IFN-g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Serum'!$E$5,'pg ml Serum'!$E$17,'pg ml Serum'!$E$29)</c:f>
              <c:numCache>
                <c:formatCode>General</c:formatCode>
                <c:ptCount val="3"/>
                <c:pt idx="0">
                  <c:v>9.19</c:v>
                </c:pt>
                <c:pt idx="1">
                  <c:v>17.829999999999998</c:v>
                </c:pt>
                <c:pt idx="2">
                  <c:v>12.28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1-48BE-A234-283FA76CD4C7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Serum'!$E$6,'pg ml Serum'!$E$18,'pg ml Serum'!$E$30)</c:f>
              <c:numCache>
                <c:formatCode>General</c:formatCode>
                <c:ptCount val="3"/>
                <c:pt idx="0">
                  <c:v>9.7100000000000009</c:v>
                </c:pt>
                <c:pt idx="1">
                  <c:v>12.39</c:v>
                </c:pt>
                <c:pt idx="2">
                  <c:v>10.73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1-48BE-A234-283FA76CD4C7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Serum'!$E$7,'pg ml Serum'!$E$19,'pg ml Serum'!$E$31)</c:f>
              <c:numCache>
                <c:formatCode>General</c:formatCode>
                <c:ptCount val="3"/>
                <c:pt idx="0">
                  <c:v>7.55</c:v>
                </c:pt>
                <c:pt idx="1">
                  <c:v>6.93</c:v>
                </c:pt>
                <c:pt idx="2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1-48BE-A234-283FA76CD4C7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Serum'!$E$10,'pg ml Serum'!$E$22,'pg ml Serum'!$E$34)</c:f>
              <c:numCache>
                <c:formatCode>General</c:formatCode>
                <c:ptCount val="3"/>
                <c:pt idx="0">
                  <c:v>10.73</c:v>
                </c:pt>
                <c:pt idx="1">
                  <c:v>9.8000000000000007</c:v>
                </c:pt>
                <c:pt idx="2">
                  <c:v>54.89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1-48BE-A234-283FA76CD4C7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Serum'!$E$11,'pg ml Serum'!$E$23,'pg ml Serum'!$E$35)</c:f>
              <c:numCache>
                <c:formatCode>General</c:formatCode>
                <c:ptCount val="3"/>
                <c:pt idx="0">
                  <c:v>8.4700000000000006</c:v>
                </c:pt>
                <c:pt idx="1">
                  <c:v>11.15</c:v>
                </c:pt>
                <c:pt idx="2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1-48BE-A234-283FA76CD4C7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Serum'!$E$14,'pg ml Serum'!$E$26,'pg ml Serum'!$E$38)</c:f>
              <c:numCache>
                <c:formatCode>General</c:formatCode>
                <c:ptCount val="3"/>
                <c:pt idx="0">
                  <c:v>4.17</c:v>
                </c:pt>
                <c:pt idx="1">
                  <c:v>6.32</c:v>
                </c:pt>
                <c:pt idx="2">
                  <c:v>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1-48BE-A234-283FA76CD4C7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Serum'!$E$15,'pg ml Serum'!$E$27,'pg ml Serum'!$E$39)</c:f>
              <c:numCache>
                <c:formatCode>General</c:formatCode>
                <c:ptCount val="3"/>
                <c:pt idx="0">
                  <c:v>4.99</c:v>
                </c:pt>
                <c:pt idx="1">
                  <c:v>8.27</c:v>
                </c:pt>
                <c:pt idx="2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51-48BE-A234-283FA76C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98424"/>
        <c:axId val="134497640"/>
      </c:barChart>
      <c:catAx>
        <c:axId val="13449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7640"/>
        <c:crosses val="autoZero"/>
        <c:auto val="1"/>
        <c:lblAlgn val="ctr"/>
        <c:lblOffset val="100"/>
        <c:noMultiLvlLbl val="0"/>
      </c:catAx>
      <c:valAx>
        <c:axId val="134497640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84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</a:t>
            </a:r>
            <a:r>
              <a:rPr lang="ru-RU"/>
              <a:t>1</a:t>
            </a:r>
            <a:r>
              <a:rPr lang="en-US"/>
              <a:t>7A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Serum'!$R$45:$R$47</c:f>
              <c:numCache>
                <c:formatCode>General</c:formatCode>
                <c:ptCount val="3"/>
                <c:pt idx="0">
                  <c:v>59.79</c:v>
                </c:pt>
                <c:pt idx="1">
                  <c:v>48.8</c:v>
                </c:pt>
                <c:pt idx="2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F-46BD-91EE-07E1E76A7EF5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Serum'!$R$4,'pg ml Serum'!$R$16,'pg ml Serum'!$R$28)</c:f>
              <c:numCache>
                <c:formatCode>General</c:formatCode>
                <c:ptCount val="3"/>
                <c:pt idx="0">
                  <c:v>78.14</c:v>
                </c:pt>
                <c:pt idx="1">
                  <c:v>65.180000000000007</c:v>
                </c:pt>
                <c:pt idx="2">
                  <c:v>44.36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F-46BD-91EE-07E1E76A7EF5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Serum'!$R$48:$R$50</c:f>
              <c:numCache>
                <c:formatCode>General</c:formatCode>
                <c:ptCount val="3"/>
                <c:pt idx="0">
                  <c:v>57.46</c:v>
                </c:pt>
                <c:pt idx="1">
                  <c:v>35.31</c:v>
                </c:pt>
                <c:pt idx="2">
                  <c:v>36.299999999999997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F-46BD-91EE-07E1E76A7EF5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Serum'!$R$8,'pg ml Serum'!$R$20,'pg ml Serum'!$R$32)</c:f>
              <c:numCache>
                <c:formatCode>General</c:formatCode>
                <c:ptCount val="3"/>
                <c:pt idx="0">
                  <c:v>49.21</c:v>
                </c:pt>
                <c:pt idx="1">
                  <c:v>36.43</c:v>
                </c:pt>
                <c:pt idx="2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F-46BD-91EE-07E1E76A7EF5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Serum'!$R$9,'pg ml Serum'!$R$21,'pg ml Serum'!$R$33)</c:f>
              <c:numCache>
                <c:formatCode>General</c:formatCode>
                <c:ptCount val="3"/>
                <c:pt idx="0">
                  <c:v>46.52</c:v>
                </c:pt>
                <c:pt idx="1">
                  <c:v>34.909999999999997</c:v>
                </c:pt>
                <c:pt idx="2">
                  <c:v>70.08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F-46BD-91EE-07E1E76A7EF5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Serum'!$R$51:$R$53</c:f>
              <c:numCache>
                <c:formatCode>General</c:formatCode>
                <c:ptCount val="3"/>
                <c:pt idx="0">
                  <c:v>37.51</c:v>
                </c:pt>
                <c:pt idx="1">
                  <c:v>44.36</c:v>
                </c:pt>
                <c:pt idx="2">
                  <c:v>32.35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7F-46BD-91EE-07E1E76A7EF5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Serum'!$R$12,'pg ml Serum'!$R$24,'pg ml Serum'!$R$36)</c:f>
              <c:numCache>
                <c:formatCode>General</c:formatCode>
                <c:ptCount val="3"/>
                <c:pt idx="0">
                  <c:v>12</c:v>
                </c:pt>
                <c:pt idx="1">
                  <c:v>16.39</c:v>
                </c:pt>
                <c:pt idx="2">
                  <c:v>35.94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F-46BD-91EE-07E1E76A7EF5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Serum'!$R$13,'pg ml Serum'!$R$25,'pg ml Serum'!$R$37)</c:f>
              <c:numCache>
                <c:formatCode>General</c:formatCode>
                <c:ptCount val="3"/>
                <c:pt idx="0">
                  <c:v>39.700000000000003</c:v>
                </c:pt>
                <c:pt idx="1">
                  <c:v>53.2</c:v>
                </c:pt>
                <c:pt idx="2">
                  <c:v>41.63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7F-46BD-91EE-07E1E76A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270928"/>
        <c:axId val="299274760"/>
      </c:barChart>
      <c:catAx>
        <c:axId val="2982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4760"/>
        <c:crosses val="autoZero"/>
        <c:auto val="1"/>
        <c:lblAlgn val="ctr"/>
        <c:lblOffset val="100"/>
        <c:noMultiLvlLbl val="0"/>
      </c:catAx>
      <c:valAx>
        <c:axId val="29927476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</a:t>
            </a:r>
            <a:r>
              <a:rPr lang="ru-RU" sz="1400" b="0" i="0" u="none" strike="noStrike" baseline="0">
                <a:effectLst/>
              </a:rPr>
              <a:t>1</a:t>
            </a:r>
            <a:r>
              <a:rPr lang="en-US" sz="1400" b="0" i="0" u="none" strike="noStrike" baseline="0">
                <a:effectLst/>
              </a:rPr>
              <a:t>7A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Serum'!$R$5,'pg ml Serum'!$R$17,'pg ml Serum'!$R$29)</c:f>
              <c:numCache>
                <c:formatCode>General</c:formatCode>
                <c:ptCount val="3"/>
                <c:pt idx="0">
                  <c:v>45.31</c:v>
                </c:pt>
                <c:pt idx="1">
                  <c:v>67.7</c:v>
                </c:pt>
                <c:pt idx="2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1-432F-9F2A-D98D3FC47339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Serum'!$R$6,'pg ml Serum'!$R$18,'pg ml Serum'!$R$30)</c:f>
              <c:numCache>
                <c:formatCode>General</c:formatCode>
                <c:ptCount val="3"/>
                <c:pt idx="0">
                  <c:v>56.47</c:v>
                </c:pt>
                <c:pt idx="1">
                  <c:v>41.17</c:v>
                </c:pt>
                <c:pt idx="2">
                  <c:v>71.61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1-432F-9F2A-D98D3FC47339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Serum'!$R$7,'pg ml Serum'!$R$19,'pg ml Serum'!$R$31)</c:f>
              <c:numCache>
                <c:formatCode>General</c:formatCode>
                <c:ptCount val="3"/>
                <c:pt idx="0">
                  <c:v>48.85</c:v>
                </c:pt>
                <c:pt idx="1">
                  <c:v>38.85</c:v>
                </c:pt>
                <c:pt idx="2">
                  <c:v>62.66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1-432F-9F2A-D98D3FC47339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Serum'!$R$10,'pg ml Serum'!$R$22,'pg ml Serum'!$R$34)</c:f>
              <c:numCache>
                <c:formatCode>General</c:formatCode>
                <c:ptCount val="3"/>
                <c:pt idx="0">
                  <c:v>77.73</c:v>
                </c:pt>
                <c:pt idx="1">
                  <c:v>36.33</c:v>
                </c:pt>
                <c:pt idx="2">
                  <c:v>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1-432F-9F2A-D98D3FC47339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Serum'!$R$11,'pg ml Serum'!$R$23,'pg ml Serum'!$R$35)</c:f>
              <c:numCache>
                <c:formatCode>General</c:formatCode>
                <c:ptCount val="3"/>
                <c:pt idx="0">
                  <c:v>46.11</c:v>
                </c:pt>
                <c:pt idx="1">
                  <c:v>57.37</c:v>
                </c:pt>
                <c:pt idx="2">
                  <c:v>44.72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1-432F-9F2A-D98D3FC47339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Serum'!$R$14,'pg ml Serum'!$R$26,'pg ml Serum'!$R$38)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47.59</c:v>
                </c:pt>
                <c:pt idx="2">
                  <c:v>58.22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71-432F-9F2A-D98D3FC47339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Serum'!$R$15,'pg ml Serum'!$R$27,'pg ml Serum'!$R$39)</c:f>
              <c:numCache>
                <c:formatCode>General</c:formatCode>
                <c:ptCount val="3"/>
                <c:pt idx="0">
                  <c:v>46.61</c:v>
                </c:pt>
                <c:pt idx="1">
                  <c:v>66.8</c:v>
                </c:pt>
                <c:pt idx="2">
                  <c:v>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1-432F-9F2A-D98D3FC47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71232"/>
        <c:axId val="299271624"/>
      </c:barChart>
      <c:catAx>
        <c:axId val="2992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1624"/>
        <c:crosses val="autoZero"/>
        <c:auto val="1"/>
        <c:lblAlgn val="ctr"/>
        <c:lblOffset val="100"/>
        <c:noMultiLvlLbl val="0"/>
      </c:catAx>
      <c:valAx>
        <c:axId val="29927162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IL-17A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Serum'!$R$45:$R$47</c:f>
              <c:numCache>
                <c:formatCode>General</c:formatCode>
                <c:ptCount val="3"/>
                <c:pt idx="0">
                  <c:v>59.79</c:v>
                </c:pt>
                <c:pt idx="1">
                  <c:v>48.8</c:v>
                </c:pt>
                <c:pt idx="2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4B1-97BE-DD684A01BEC3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Serum'!$R$4,'pg ml Serum'!$R$16,'pg ml Serum'!$R$28)</c:f>
              <c:numCache>
                <c:formatCode>General</c:formatCode>
                <c:ptCount val="3"/>
                <c:pt idx="0">
                  <c:v>78.14</c:v>
                </c:pt>
                <c:pt idx="1">
                  <c:v>65.180000000000007</c:v>
                </c:pt>
                <c:pt idx="2">
                  <c:v>44.36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F-44B1-97BE-DD684A01BEC3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Serum'!$R$5,'pg ml Serum'!$R$17,'pg ml Serum'!$R$29)</c:f>
              <c:numCache>
                <c:formatCode>General</c:formatCode>
                <c:ptCount val="3"/>
                <c:pt idx="0">
                  <c:v>45.31</c:v>
                </c:pt>
                <c:pt idx="1">
                  <c:v>67.7</c:v>
                </c:pt>
                <c:pt idx="2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F-44B1-97BE-DD684A01BEC3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Serum'!$R$6,'pg ml Serum'!$R$18,'pg ml Serum'!$R$30)</c:f>
              <c:numCache>
                <c:formatCode>General</c:formatCode>
                <c:ptCount val="3"/>
                <c:pt idx="0">
                  <c:v>56.47</c:v>
                </c:pt>
                <c:pt idx="1">
                  <c:v>41.17</c:v>
                </c:pt>
                <c:pt idx="2">
                  <c:v>71.61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F-44B1-97BE-DD684A01BEC3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Serum'!$R$7,'pg ml Serum'!$R$19,'pg ml Serum'!$R$31)</c:f>
              <c:numCache>
                <c:formatCode>General</c:formatCode>
                <c:ptCount val="3"/>
                <c:pt idx="0">
                  <c:v>48.85</c:v>
                </c:pt>
                <c:pt idx="1">
                  <c:v>38.85</c:v>
                </c:pt>
                <c:pt idx="2">
                  <c:v>62.66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4F-44B1-97BE-DD684A01BEC3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Serum'!$R$48:$R$50</c:f>
              <c:numCache>
                <c:formatCode>General</c:formatCode>
                <c:ptCount val="3"/>
                <c:pt idx="0">
                  <c:v>57.46</c:v>
                </c:pt>
                <c:pt idx="1">
                  <c:v>35.31</c:v>
                </c:pt>
                <c:pt idx="2">
                  <c:v>36.299999999999997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4F-44B1-97BE-DD684A01BEC3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Serum'!$R$8,'pg ml Serum'!$R$20,'pg ml Serum'!$R$32)</c:f>
              <c:numCache>
                <c:formatCode>General</c:formatCode>
                <c:ptCount val="3"/>
                <c:pt idx="0">
                  <c:v>49.21</c:v>
                </c:pt>
                <c:pt idx="1">
                  <c:v>36.43</c:v>
                </c:pt>
                <c:pt idx="2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4F-44B1-97BE-DD684A01BEC3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Serum'!$R$9,'pg ml Serum'!$R$21,'pg ml Serum'!$R$33)</c:f>
              <c:numCache>
                <c:formatCode>General</c:formatCode>
                <c:ptCount val="3"/>
                <c:pt idx="0">
                  <c:v>46.52</c:v>
                </c:pt>
                <c:pt idx="1">
                  <c:v>34.909999999999997</c:v>
                </c:pt>
                <c:pt idx="2">
                  <c:v>70.08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4F-44B1-97BE-DD684A01BEC3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Serum'!$R$10,'pg ml Serum'!$R$22,'pg ml Serum'!$R$34)</c:f>
              <c:numCache>
                <c:formatCode>General</c:formatCode>
                <c:ptCount val="3"/>
                <c:pt idx="0">
                  <c:v>77.73</c:v>
                </c:pt>
                <c:pt idx="1">
                  <c:v>36.33</c:v>
                </c:pt>
                <c:pt idx="2">
                  <c:v>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4F-44B1-97BE-DD684A01BEC3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Serum'!$R$11,'pg ml Serum'!$R$23,'pg ml Serum'!$R$35)</c:f>
              <c:numCache>
                <c:formatCode>General</c:formatCode>
                <c:ptCount val="3"/>
                <c:pt idx="0">
                  <c:v>46.11</c:v>
                </c:pt>
                <c:pt idx="1">
                  <c:v>57.37</c:v>
                </c:pt>
                <c:pt idx="2">
                  <c:v>44.72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4F-44B1-97BE-DD684A01BEC3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Serum'!$R$51:$R$53</c:f>
              <c:numCache>
                <c:formatCode>General</c:formatCode>
                <c:ptCount val="3"/>
                <c:pt idx="0">
                  <c:v>37.51</c:v>
                </c:pt>
                <c:pt idx="1">
                  <c:v>44.36</c:v>
                </c:pt>
                <c:pt idx="2">
                  <c:v>32.35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4F-44B1-97BE-DD684A01BEC3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Serum'!$R$12,'pg ml Serum'!$R$24,'pg ml Serum'!$R$36)</c:f>
              <c:numCache>
                <c:formatCode>General</c:formatCode>
                <c:ptCount val="3"/>
                <c:pt idx="0">
                  <c:v>12</c:v>
                </c:pt>
                <c:pt idx="1">
                  <c:v>16.39</c:v>
                </c:pt>
                <c:pt idx="2">
                  <c:v>35.94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4F-44B1-97BE-DD684A01BEC3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Serum'!$R$13,'pg ml Serum'!$R$25,'pg ml Serum'!$R$37)</c:f>
              <c:numCache>
                <c:formatCode>General</c:formatCode>
                <c:ptCount val="3"/>
                <c:pt idx="0">
                  <c:v>39.700000000000003</c:v>
                </c:pt>
                <c:pt idx="1">
                  <c:v>53.2</c:v>
                </c:pt>
                <c:pt idx="2">
                  <c:v>41.63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4F-44B1-97BE-DD684A01BEC3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Serum'!$R$14,'pg ml Serum'!$R$26,'pg ml Serum'!$R$38)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47.59</c:v>
                </c:pt>
                <c:pt idx="2">
                  <c:v>58.22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4F-44B1-97BE-DD684A01BEC3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Serum'!$R$15,'pg ml Serum'!$R$27,'pg ml Serum'!$R$39)</c:f>
              <c:numCache>
                <c:formatCode>General</c:formatCode>
                <c:ptCount val="3"/>
                <c:pt idx="0">
                  <c:v>46.61</c:v>
                </c:pt>
                <c:pt idx="1">
                  <c:v>66.8</c:v>
                </c:pt>
                <c:pt idx="2">
                  <c:v>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4F-44B1-97BE-DD684A01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269664"/>
        <c:axId val="299268488"/>
      </c:barChart>
      <c:catAx>
        <c:axId val="2992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8488"/>
        <c:crosses val="autoZero"/>
        <c:auto val="1"/>
        <c:lblAlgn val="ctr"/>
        <c:lblOffset val="100"/>
        <c:noMultiLvlLbl val="0"/>
      </c:catAx>
      <c:valAx>
        <c:axId val="29926848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32069205635015"/>
          <c:y val="8.4015525870632574E-2"/>
          <c:w val="5.907386576677915E-2"/>
          <c:h val="0.8766683487417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Serum'!$S$45:$S$47</c:f>
              <c:numCache>
                <c:formatCode>General</c:formatCode>
                <c:ptCount val="3"/>
                <c:pt idx="0">
                  <c:v>48.63</c:v>
                </c:pt>
                <c:pt idx="1">
                  <c:v>103.69</c:v>
                </c:pt>
                <c:pt idx="2">
                  <c:v>74.180000000000007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C-45B3-A0D2-AEE839D56C6A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Serum'!$S$4,'pg ml Serum'!$S$16,'pg ml Serum'!$S$28)</c:f>
              <c:numCache>
                <c:formatCode>General</c:formatCode>
                <c:ptCount val="3"/>
                <c:pt idx="0">
                  <c:v>42.78</c:v>
                </c:pt>
                <c:pt idx="1">
                  <c:v>139.65</c:v>
                </c:pt>
                <c:pt idx="2">
                  <c:v>228.62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C-45B3-A0D2-AEE839D56C6A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Serum'!$S$48:$S$50</c:f>
              <c:numCache>
                <c:formatCode>General</c:formatCode>
                <c:ptCount val="3"/>
                <c:pt idx="0">
                  <c:v>47.06</c:v>
                </c:pt>
                <c:pt idx="1">
                  <c:v>63.38</c:v>
                </c:pt>
                <c:pt idx="2">
                  <c:v>57.37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C-45B3-A0D2-AEE839D56C6A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Serum'!$S$8,'pg ml Serum'!$S$20,'pg ml Serum'!$S$32)</c:f>
              <c:numCache>
                <c:formatCode>General</c:formatCode>
                <c:ptCount val="3"/>
                <c:pt idx="0">
                  <c:v>46.78</c:v>
                </c:pt>
                <c:pt idx="1">
                  <c:v>57.09</c:v>
                </c:pt>
                <c:pt idx="2">
                  <c:v>112.81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C-45B3-A0D2-AEE839D56C6A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Serum'!$S$9,'pg ml Serum'!$S$21,'pg ml Serum'!$S$33)</c:f>
              <c:numCache>
                <c:formatCode>General</c:formatCode>
                <c:ptCount val="3"/>
                <c:pt idx="0">
                  <c:v>52.45</c:v>
                </c:pt>
                <c:pt idx="1">
                  <c:v>70.459999999999994</c:v>
                </c:pt>
                <c:pt idx="2">
                  <c:v>71.150000000000006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3C-45B3-A0D2-AEE839D56C6A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Serum'!$S$51:$S$53</c:f>
              <c:numCache>
                <c:formatCode>General</c:formatCode>
                <c:ptCount val="3"/>
                <c:pt idx="0">
                  <c:v>47.77</c:v>
                </c:pt>
                <c:pt idx="1">
                  <c:v>61.43</c:v>
                </c:pt>
                <c:pt idx="2">
                  <c:v>398.88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3C-45B3-A0D2-AEE839D56C6A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Serum'!$S$12,'pg ml Serum'!$S$24,'pg ml Serum'!$S$36)</c:f>
              <c:numCache>
                <c:formatCode>General</c:formatCode>
                <c:ptCount val="3"/>
                <c:pt idx="0">
                  <c:v>28.97</c:v>
                </c:pt>
                <c:pt idx="1">
                  <c:v>115.75</c:v>
                </c:pt>
                <c:pt idx="2">
                  <c:v>41.49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3C-45B3-A0D2-AEE839D56C6A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Serum'!$S$13,'pg ml Serum'!$S$25,'pg ml Serum'!$S$37)</c:f>
              <c:numCache>
                <c:formatCode>General</c:formatCode>
                <c:ptCount val="3"/>
                <c:pt idx="0">
                  <c:v>36.869999999999997</c:v>
                </c:pt>
                <c:pt idx="1">
                  <c:v>79.540000000000006</c:v>
                </c:pt>
                <c:pt idx="2">
                  <c:v>106.38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3C-45B3-A0D2-AEE839D5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70840"/>
        <c:axId val="299272016"/>
      </c:barChart>
      <c:catAx>
        <c:axId val="29927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2016"/>
        <c:crosses val="autoZero"/>
        <c:auto val="1"/>
        <c:lblAlgn val="ctr"/>
        <c:lblOffset val="100"/>
        <c:noMultiLvlLbl val="0"/>
      </c:catAx>
      <c:valAx>
        <c:axId val="29927201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KC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Serum'!$S$5,'pg ml Serum'!$S$17,'pg ml Serum'!$S$29)</c:f>
              <c:numCache>
                <c:formatCode>General</c:formatCode>
                <c:ptCount val="3"/>
                <c:pt idx="0">
                  <c:v>39.18</c:v>
                </c:pt>
                <c:pt idx="1">
                  <c:v>51.46</c:v>
                </c:pt>
                <c:pt idx="2">
                  <c:v>80.63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A-4D97-AFE6-71D78320D01E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Serum'!$S$6,'pg ml Serum'!$S$18,'pg ml Serum'!$S$30)</c:f>
              <c:numCache>
                <c:formatCode>General</c:formatCode>
                <c:ptCount val="3"/>
                <c:pt idx="0">
                  <c:v>55.55</c:v>
                </c:pt>
                <c:pt idx="1">
                  <c:v>33.619999999999997</c:v>
                </c:pt>
                <c:pt idx="2">
                  <c:v>57.37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A-4D97-AFE6-71D78320D01E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Serum'!$S$7,'pg ml Serum'!$S$19,'pg ml Serum'!$S$31)</c:f>
              <c:numCache>
                <c:formatCode>General</c:formatCode>
                <c:ptCount val="3"/>
                <c:pt idx="0">
                  <c:v>50.89</c:v>
                </c:pt>
                <c:pt idx="1">
                  <c:v>19.22</c:v>
                </c:pt>
                <c:pt idx="2">
                  <c:v>74.319999999999993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A-4D97-AFE6-71D78320D01E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Serum'!$S$10,'pg ml Serum'!$S$22,'pg ml Serum'!$S$34)</c:f>
              <c:numCache>
                <c:formatCode>General</c:formatCode>
                <c:ptCount val="3"/>
                <c:pt idx="0">
                  <c:v>47.92</c:v>
                </c:pt>
                <c:pt idx="1">
                  <c:v>21.15</c:v>
                </c:pt>
                <c:pt idx="2">
                  <c:v>125.08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A-4D97-AFE6-71D78320D01E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Serum'!$S$11,'pg ml Serum'!$S$23,'pg ml Serum'!$S$35)</c:f>
              <c:numCache>
                <c:formatCode>General</c:formatCode>
                <c:ptCount val="3"/>
                <c:pt idx="0">
                  <c:v>37.01</c:v>
                </c:pt>
                <c:pt idx="1">
                  <c:v>36.29</c:v>
                </c:pt>
                <c:pt idx="2">
                  <c:v>121.62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A-4D97-AFE6-71D78320D01E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Serum'!$S$14,'pg ml Serum'!$S$26,'pg ml Serum'!$S$38)</c:f>
              <c:numCache>
                <c:formatCode>General</c:formatCode>
                <c:ptCount val="3"/>
                <c:pt idx="0">
                  <c:v>41.92</c:v>
                </c:pt>
                <c:pt idx="1">
                  <c:v>31.62</c:v>
                </c:pt>
                <c:pt idx="2">
                  <c:v>84.19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A-4D97-AFE6-71D78320D01E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Serum'!$S$15,'pg ml Serum'!$S$27,'pg ml Serum'!$S$39)</c:f>
              <c:numCache>
                <c:formatCode>General</c:formatCode>
                <c:ptCount val="3"/>
                <c:pt idx="0">
                  <c:v>37.01</c:v>
                </c:pt>
                <c:pt idx="1">
                  <c:v>68.8</c:v>
                </c:pt>
                <c:pt idx="2">
                  <c:v>40.770000000000003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A-4D97-AFE6-71D78320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72408"/>
        <c:axId val="299270056"/>
      </c:barChart>
      <c:catAx>
        <c:axId val="29927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0056"/>
        <c:crosses val="autoZero"/>
        <c:auto val="1"/>
        <c:lblAlgn val="ctr"/>
        <c:lblOffset val="100"/>
        <c:noMultiLvlLbl val="0"/>
      </c:catAx>
      <c:valAx>
        <c:axId val="29927005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Serum'!$S$45:$S$47</c:f>
              <c:numCache>
                <c:formatCode>General</c:formatCode>
                <c:ptCount val="3"/>
                <c:pt idx="0">
                  <c:v>48.63</c:v>
                </c:pt>
                <c:pt idx="1">
                  <c:v>103.69</c:v>
                </c:pt>
                <c:pt idx="2">
                  <c:v>74.180000000000007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2D1-A4BC-ACA6C1DEF0C5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Serum'!$S$4,'pg ml Serum'!$S$16,'pg ml Serum'!$S$28)</c:f>
              <c:numCache>
                <c:formatCode>General</c:formatCode>
                <c:ptCount val="3"/>
                <c:pt idx="0">
                  <c:v>42.78</c:v>
                </c:pt>
                <c:pt idx="1">
                  <c:v>139.65</c:v>
                </c:pt>
                <c:pt idx="2">
                  <c:v>228.62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F-42D1-A4BC-ACA6C1DEF0C5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Serum'!$S$5,'pg ml Serum'!$S$17,'pg ml Serum'!$S$29)</c:f>
              <c:numCache>
                <c:formatCode>General</c:formatCode>
                <c:ptCount val="3"/>
                <c:pt idx="0">
                  <c:v>39.18</c:v>
                </c:pt>
                <c:pt idx="1">
                  <c:v>51.46</c:v>
                </c:pt>
                <c:pt idx="2">
                  <c:v>80.63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F-42D1-A4BC-ACA6C1DEF0C5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Serum'!$S$6,'pg ml Serum'!$S$18,'pg ml Serum'!$S$30)</c:f>
              <c:numCache>
                <c:formatCode>General</c:formatCode>
                <c:ptCount val="3"/>
                <c:pt idx="0">
                  <c:v>55.55</c:v>
                </c:pt>
                <c:pt idx="1">
                  <c:v>33.619999999999997</c:v>
                </c:pt>
                <c:pt idx="2">
                  <c:v>57.37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F-42D1-A4BC-ACA6C1DEF0C5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Serum'!$S$7,'pg ml Serum'!$S$19,'pg ml Serum'!$S$31)</c:f>
              <c:numCache>
                <c:formatCode>General</c:formatCode>
                <c:ptCount val="3"/>
                <c:pt idx="0">
                  <c:v>50.89</c:v>
                </c:pt>
                <c:pt idx="1">
                  <c:v>19.22</c:v>
                </c:pt>
                <c:pt idx="2">
                  <c:v>74.319999999999993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F-42D1-A4BC-ACA6C1DEF0C5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Serum'!$S$48:$S$50</c:f>
              <c:numCache>
                <c:formatCode>General</c:formatCode>
                <c:ptCount val="3"/>
                <c:pt idx="0">
                  <c:v>47.06</c:v>
                </c:pt>
                <c:pt idx="1">
                  <c:v>63.38</c:v>
                </c:pt>
                <c:pt idx="2">
                  <c:v>57.37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CF-42D1-A4BC-ACA6C1DEF0C5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Serum'!$S$8,'pg ml Serum'!$S$20,'pg ml Serum'!$S$32)</c:f>
              <c:numCache>
                <c:formatCode>General</c:formatCode>
                <c:ptCount val="3"/>
                <c:pt idx="0">
                  <c:v>46.78</c:v>
                </c:pt>
                <c:pt idx="1">
                  <c:v>57.09</c:v>
                </c:pt>
                <c:pt idx="2">
                  <c:v>112.81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F-42D1-A4BC-ACA6C1DEF0C5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Serum'!$S$9,'pg ml Serum'!$S$21,'pg ml Serum'!$S$33)</c:f>
              <c:numCache>
                <c:formatCode>General</c:formatCode>
                <c:ptCount val="3"/>
                <c:pt idx="0">
                  <c:v>52.45</c:v>
                </c:pt>
                <c:pt idx="1">
                  <c:v>70.459999999999994</c:v>
                </c:pt>
                <c:pt idx="2">
                  <c:v>71.150000000000006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CF-42D1-A4BC-ACA6C1DEF0C5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Serum'!$S$10,'pg ml Serum'!$S$22,'pg ml Serum'!$S$34)</c:f>
              <c:numCache>
                <c:formatCode>General</c:formatCode>
                <c:ptCount val="3"/>
                <c:pt idx="0">
                  <c:v>47.92</c:v>
                </c:pt>
                <c:pt idx="1">
                  <c:v>21.15</c:v>
                </c:pt>
                <c:pt idx="2">
                  <c:v>125.08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CF-42D1-A4BC-ACA6C1DEF0C5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Serum'!$S$11,'pg ml Serum'!$S$23,'pg ml Serum'!$S$35)</c:f>
              <c:numCache>
                <c:formatCode>General</c:formatCode>
                <c:ptCount val="3"/>
                <c:pt idx="0">
                  <c:v>37.01</c:v>
                </c:pt>
                <c:pt idx="1">
                  <c:v>36.29</c:v>
                </c:pt>
                <c:pt idx="2">
                  <c:v>121.62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CF-42D1-A4BC-ACA6C1DEF0C5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Serum'!$S$51:$S$53</c:f>
              <c:numCache>
                <c:formatCode>General</c:formatCode>
                <c:ptCount val="3"/>
                <c:pt idx="0">
                  <c:v>47.77</c:v>
                </c:pt>
                <c:pt idx="1">
                  <c:v>61.43</c:v>
                </c:pt>
                <c:pt idx="2">
                  <c:v>398.88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CF-42D1-A4BC-ACA6C1DEF0C5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Serum'!$S$12,'pg ml Serum'!$S$24,'pg ml Serum'!$S$36)</c:f>
              <c:numCache>
                <c:formatCode>General</c:formatCode>
                <c:ptCount val="3"/>
                <c:pt idx="0">
                  <c:v>28.97</c:v>
                </c:pt>
                <c:pt idx="1">
                  <c:v>115.75</c:v>
                </c:pt>
                <c:pt idx="2">
                  <c:v>41.49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CF-42D1-A4BC-ACA6C1DEF0C5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Serum'!$S$13,'pg ml Serum'!$S$25,'pg ml Serum'!$S$37)</c:f>
              <c:numCache>
                <c:formatCode>General</c:formatCode>
                <c:ptCount val="3"/>
                <c:pt idx="0">
                  <c:v>36.869999999999997</c:v>
                </c:pt>
                <c:pt idx="1">
                  <c:v>79.540000000000006</c:v>
                </c:pt>
                <c:pt idx="2">
                  <c:v>106.38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CF-42D1-A4BC-ACA6C1DEF0C5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Serum'!$S$14,'pg ml Serum'!$S$26,'pg ml Serum'!$S$38)</c:f>
              <c:numCache>
                <c:formatCode>General</c:formatCode>
                <c:ptCount val="3"/>
                <c:pt idx="0">
                  <c:v>41.92</c:v>
                </c:pt>
                <c:pt idx="1">
                  <c:v>31.62</c:v>
                </c:pt>
                <c:pt idx="2">
                  <c:v>84.19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CF-42D1-A4BC-ACA6C1DEF0C5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Serum'!$S$15,'pg ml Serum'!$S$27,'pg ml Serum'!$S$39)</c:f>
              <c:numCache>
                <c:formatCode>General</c:formatCode>
                <c:ptCount val="3"/>
                <c:pt idx="0">
                  <c:v>37.01</c:v>
                </c:pt>
                <c:pt idx="1">
                  <c:v>68.8</c:v>
                </c:pt>
                <c:pt idx="2">
                  <c:v>40.770000000000003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CF-42D1-A4BC-ACA6C1DE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273192"/>
        <c:axId val="299273584"/>
      </c:barChart>
      <c:catAx>
        <c:axId val="29927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3584"/>
        <c:crosses val="autoZero"/>
        <c:auto val="1"/>
        <c:lblAlgn val="ctr"/>
        <c:lblOffset val="100"/>
        <c:noMultiLvlLbl val="0"/>
      </c:catAx>
      <c:valAx>
        <c:axId val="29927358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611439648882066"/>
          <c:y val="0.10050618672665916"/>
          <c:w val="6.0012842209513029E-2"/>
          <c:h val="0.79300367059380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MCP-1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Serum'!$T$45:$T$47</c:f>
              <c:numCache>
                <c:formatCode>General</c:formatCode>
                <c:ptCount val="3"/>
                <c:pt idx="0">
                  <c:v>127.66</c:v>
                </c:pt>
                <c:pt idx="1">
                  <c:v>112.42</c:v>
                </c:pt>
                <c:pt idx="2">
                  <c:v>181.86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4-4256-BE30-8D025E065BC3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Serum'!$T$4,'pg ml Serum'!$T$16,'pg ml Serum'!$T$28)</c:f>
              <c:numCache>
                <c:formatCode>General</c:formatCode>
                <c:ptCount val="3"/>
                <c:pt idx="0">
                  <c:v>145.19999999999999</c:v>
                </c:pt>
                <c:pt idx="1">
                  <c:v>155.86000000000001</c:v>
                </c:pt>
                <c:pt idx="2">
                  <c:v>146.74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4-4256-BE30-8D025E065BC3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Serum'!$T$48:$T$50</c:f>
              <c:numCache>
                <c:formatCode>General</c:formatCode>
                <c:ptCount val="3"/>
                <c:pt idx="0">
                  <c:v>110.67</c:v>
                </c:pt>
                <c:pt idx="1">
                  <c:v>99.87</c:v>
                </c:pt>
                <c:pt idx="2">
                  <c:v>99.87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4-4256-BE30-8D025E065BC3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Serum'!$T$8,'pg ml Serum'!$T$20,'pg ml Serum'!$T$32)</c:f>
              <c:numCache>
                <c:formatCode>General</c:formatCode>
                <c:ptCount val="3"/>
                <c:pt idx="0">
                  <c:v>164.74</c:v>
                </c:pt>
                <c:pt idx="1">
                  <c:v>72.12</c:v>
                </c:pt>
                <c:pt idx="2">
                  <c:v>114.16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4-4256-BE30-8D025E065BC3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Serum'!$T$9,'pg ml Serum'!$T$21,'pg ml Serum'!$T$33)</c:f>
              <c:numCache>
                <c:formatCode>General</c:formatCode>
                <c:ptCount val="3"/>
                <c:pt idx="0">
                  <c:v>103.53</c:v>
                </c:pt>
                <c:pt idx="1">
                  <c:v>92.36</c:v>
                </c:pt>
                <c:pt idx="2">
                  <c:v>191.51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4-4256-BE30-8D025E065BC3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Serum'!$T$51:$T$53</c:f>
              <c:numCache>
                <c:formatCode>General</c:formatCode>
                <c:ptCount val="3"/>
                <c:pt idx="0">
                  <c:v>105.34</c:v>
                </c:pt>
                <c:pt idx="1">
                  <c:v>134.16</c:v>
                </c:pt>
                <c:pt idx="2">
                  <c:v>90.43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14-4256-BE30-8D025E065BC3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Serum'!$T$12,'pg ml Serum'!$T$24,'pg ml Serum'!$T$36)</c:f>
              <c:numCache>
                <c:formatCode>General</c:formatCode>
                <c:ptCount val="3"/>
                <c:pt idx="0">
                  <c:v>78.45</c:v>
                </c:pt>
                <c:pt idx="1">
                  <c:v>306.57</c:v>
                </c:pt>
                <c:pt idx="2">
                  <c:v>114.16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14-4256-BE30-8D025E065BC3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Serum'!$T$13,'pg ml Serum'!$T$25,'pg ml Serum'!$T$37)</c:f>
              <c:numCache>
                <c:formatCode>General</c:formatCode>
                <c:ptCount val="3"/>
                <c:pt idx="0">
                  <c:v>142.09</c:v>
                </c:pt>
                <c:pt idx="1">
                  <c:v>190.14</c:v>
                </c:pt>
                <c:pt idx="2">
                  <c:v>146.74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14-4256-BE30-8D025E06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69272"/>
        <c:axId val="299273976"/>
      </c:barChart>
      <c:catAx>
        <c:axId val="29926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3976"/>
        <c:crosses val="autoZero"/>
        <c:auto val="1"/>
        <c:lblAlgn val="ctr"/>
        <c:lblOffset val="100"/>
        <c:noMultiLvlLbl val="0"/>
      </c:catAx>
      <c:valAx>
        <c:axId val="299273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MCP-1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Serum'!$T$5,'pg ml Serum'!$T$17,'pg ml Serum'!$T$29)</c:f>
              <c:numCache>
                <c:formatCode>General</c:formatCode>
                <c:ptCount val="3"/>
                <c:pt idx="0">
                  <c:v>124.35</c:v>
                </c:pt>
                <c:pt idx="1">
                  <c:v>103.53</c:v>
                </c:pt>
                <c:pt idx="2">
                  <c:v>149.81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7-4326-9E17-AEAED8973A53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Serum'!$T$6,'pg ml Serum'!$T$18,'pg ml Serum'!$T$30)</c:f>
              <c:numCache>
                <c:formatCode>General</c:formatCode>
                <c:ptCount val="3"/>
                <c:pt idx="0">
                  <c:v>107.13</c:v>
                </c:pt>
                <c:pt idx="1">
                  <c:v>67.19</c:v>
                </c:pt>
                <c:pt idx="2">
                  <c:v>135.76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7-4326-9E17-AEAED8973A53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Serum'!$T$7,'pg ml Serum'!$T$19,'pg ml Serum'!$T$31)</c:f>
              <c:numCache>
                <c:formatCode>General</c:formatCode>
                <c:ptCount val="3"/>
                <c:pt idx="0">
                  <c:v>72.12</c:v>
                </c:pt>
                <c:pt idx="1">
                  <c:v>51.25</c:v>
                </c:pt>
                <c:pt idx="2">
                  <c:v>110.67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7-4326-9E17-AEAED8973A53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Serum'!$T$10,'pg ml Serum'!$T$22,'pg ml Serum'!$T$34)</c:f>
              <c:numCache>
                <c:formatCode>General</c:formatCode>
                <c:ptCount val="3"/>
                <c:pt idx="0">
                  <c:v>160.33000000000001</c:v>
                </c:pt>
                <c:pt idx="1">
                  <c:v>60.76</c:v>
                </c:pt>
                <c:pt idx="2">
                  <c:v>146.74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7-4326-9E17-AEAED8973A53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Serum'!$T$11,'pg ml Serum'!$T$23,'pg ml Serum'!$T$35)</c:f>
              <c:numCache>
                <c:formatCode>General</c:formatCode>
                <c:ptCount val="3"/>
                <c:pt idx="0">
                  <c:v>105.34</c:v>
                </c:pt>
                <c:pt idx="1">
                  <c:v>164.74</c:v>
                </c:pt>
                <c:pt idx="2">
                  <c:v>84.54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B7-4326-9E17-AEAED8973A53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Serum'!$T$14,'pg ml Serum'!$T$26,'pg ml Serum'!$T$38)</c:f>
              <c:numCache>
                <c:formatCode>General</c:formatCode>
                <c:ptCount val="3"/>
                <c:pt idx="0">
                  <c:v>58.59</c:v>
                </c:pt>
                <c:pt idx="1">
                  <c:v>117.6</c:v>
                </c:pt>
                <c:pt idx="2">
                  <c:v>78.45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B7-4326-9E17-AEAED8973A53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Serum'!$T$15,'pg ml Serum'!$T$27,'pg ml Serum'!$T$39)</c:f>
              <c:numCache>
                <c:formatCode>General</c:formatCode>
                <c:ptCount val="3"/>
                <c:pt idx="0">
                  <c:v>24.88</c:v>
                </c:pt>
                <c:pt idx="1">
                  <c:v>101.71</c:v>
                </c:pt>
                <c:pt idx="2">
                  <c:v>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B7-4326-9E17-AEAED897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49448"/>
        <c:axId val="299756112"/>
      </c:barChart>
      <c:catAx>
        <c:axId val="29974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6112"/>
        <c:crosses val="autoZero"/>
        <c:auto val="1"/>
        <c:lblAlgn val="ctr"/>
        <c:lblOffset val="100"/>
        <c:noMultiLvlLbl val="0"/>
      </c:catAx>
      <c:valAx>
        <c:axId val="29975611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MCP-1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4249245815227"/>
          <c:y val="0.1161967418546366"/>
          <c:w val="0.78610938674159503"/>
          <c:h val="0.81112698083792156"/>
        </c:manualLayout>
      </c:layout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Serum'!$T$45:$T$47</c:f>
              <c:numCache>
                <c:formatCode>General</c:formatCode>
                <c:ptCount val="3"/>
                <c:pt idx="0">
                  <c:v>127.66</c:v>
                </c:pt>
                <c:pt idx="1">
                  <c:v>112.42</c:v>
                </c:pt>
                <c:pt idx="2">
                  <c:v>181.86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7-4613-BCC7-9FB607552609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Serum'!$T$4,'pg ml Serum'!$T$16,'pg ml Serum'!$T$28)</c:f>
              <c:numCache>
                <c:formatCode>General</c:formatCode>
                <c:ptCount val="3"/>
                <c:pt idx="0">
                  <c:v>145.19999999999999</c:v>
                </c:pt>
                <c:pt idx="1">
                  <c:v>155.86000000000001</c:v>
                </c:pt>
                <c:pt idx="2">
                  <c:v>146.74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7-4613-BCC7-9FB607552609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Serum'!$T$5,'pg ml Serum'!$T$17,'pg ml Serum'!$T$29)</c:f>
              <c:numCache>
                <c:formatCode>General</c:formatCode>
                <c:ptCount val="3"/>
                <c:pt idx="0">
                  <c:v>124.35</c:v>
                </c:pt>
                <c:pt idx="1">
                  <c:v>103.53</c:v>
                </c:pt>
                <c:pt idx="2">
                  <c:v>149.81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7-4613-BCC7-9FB607552609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Serum'!$T$6,'pg ml Serum'!$T$18,'pg ml Serum'!$T$30)</c:f>
              <c:numCache>
                <c:formatCode>General</c:formatCode>
                <c:ptCount val="3"/>
                <c:pt idx="0">
                  <c:v>107.13</c:v>
                </c:pt>
                <c:pt idx="1">
                  <c:v>67.19</c:v>
                </c:pt>
                <c:pt idx="2">
                  <c:v>135.76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7-4613-BCC7-9FB607552609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Serum'!$T$7,'pg ml Serum'!$T$19,'pg ml Serum'!$T$31)</c:f>
              <c:numCache>
                <c:formatCode>General</c:formatCode>
                <c:ptCount val="3"/>
                <c:pt idx="0">
                  <c:v>72.12</c:v>
                </c:pt>
                <c:pt idx="1">
                  <c:v>51.25</c:v>
                </c:pt>
                <c:pt idx="2">
                  <c:v>110.67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F7-4613-BCC7-9FB607552609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Serum'!$T$48:$T$50</c:f>
              <c:numCache>
                <c:formatCode>General</c:formatCode>
                <c:ptCount val="3"/>
                <c:pt idx="0">
                  <c:v>110.67</c:v>
                </c:pt>
                <c:pt idx="1">
                  <c:v>99.87</c:v>
                </c:pt>
                <c:pt idx="2">
                  <c:v>99.87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F7-4613-BCC7-9FB607552609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Serum'!$T$8,'pg ml Serum'!$T$20,'pg ml Serum'!$T$32)</c:f>
              <c:numCache>
                <c:formatCode>General</c:formatCode>
                <c:ptCount val="3"/>
                <c:pt idx="0">
                  <c:v>164.74</c:v>
                </c:pt>
                <c:pt idx="1">
                  <c:v>72.12</c:v>
                </c:pt>
                <c:pt idx="2">
                  <c:v>114.16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F7-4613-BCC7-9FB607552609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Serum'!$T$9,'pg ml Serum'!$T$21,'pg ml Serum'!$T$33)</c:f>
              <c:numCache>
                <c:formatCode>General</c:formatCode>
                <c:ptCount val="3"/>
                <c:pt idx="0">
                  <c:v>103.53</c:v>
                </c:pt>
                <c:pt idx="1">
                  <c:v>92.36</c:v>
                </c:pt>
                <c:pt idx="2">
                  <c:v>191.51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F7-4613-BCC7-9FB607552609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Serum'!$T$10,'pg ml Serum'!$T$22,'pg ml Serum'!$T$34)</c:f>
              <c:numCache>
                <c:formatCode>General</c:formatCode>
                <c:ptCount val="3"/>
                <c:pt idx="0">
                  <c:v>160.33000000000001</c:v>
                </c:pt>
                <c:pt idx="1">
                  <c:v>60.76</c:v>
                </c:pt>
                <c:pt idx="2">
                  <c:v>146.74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F7-4613-BCC7-9FB607552609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Serum'!$T$11,'pg ml Serum'!$T$23,'pg ml Serum'!$T$35)</c:f>
              <c:numCache>
                <c:formatCode>General</c:formatCode>
                <c:ptCount val="3"/>
                <c:pt idx="0">
                  <c:v>105.34</c:v>
                </c:pt>
                <c:pt idx="1">
                  <c:v>164.74</c:v>
                </c:pt>
                <c:pt idx="2">
                  <c:v>84.54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F7-4613-BCC7-9FB607552609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Serum'!$T$51:$T$53</c:f>
              <c:numCache>
                <c:formatCode>General</c:formatCode>
                <c:ptCount val="3"/>
                <c:pt idx="0">
                  <c:v>105.34</c:v>
                </c:pt>
                <c:pt idx="1">
                  <c:v>134.16</c:v>
                </c:pt>
                <c:pt idx="2">
                  <c:v>90.43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F7-4613-BCC7-9FB607552609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Serum'!$T$12,'pg ml Serum'!$T$24,'pg ml Serum'!$T$36)</c:f>
              <c:numCache>
                <c:formatCode>General</c:formatCode>
                <c:ptCount val="3"/>
                <c:pt idx="0">
                  <c:v>78.45</c:v>
                </c:pt>
                <c:pt idx="1">
                  <c:v>306.57</c:v>
                </c:pt>
                <c:pt idx="2">
                  <c:v>114.16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F7-4613-BCC7-9FB607552609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Serum'!$T$13,'pg ml Serum'!$T$25,'pg ml Serum'!$T$37)</c:f>
              <c:numCache>
                <c:formatCode>General</c:formatCode>
                <c:ptCount val="3"/>
                <c:pt idx="0">
                  <c:v>142.09</c:v>
                </c:pt>
                <c:pt idx="1">
                  <c:v>190.14</c:v>
                </c:pt>
                <c:pt idx="2">
                  <c:v>146.74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F7-4613-BCC7-9FB607552609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Serum'!$T$14,'pg ml Serum'!$T$26,'pg ml Serum'!$T$38)</c:f>
              <c:numCache>
                <c:formatCode>General</c:formatCode>
                <c:ptCount val="3"/>
                <c:pt idx="0">
                  <c:v>58.59</c:v>
                </c:pt>
                <c:pt idx="1">
                  <c:v>117.6</c:v>
                </c:pt>
                <c:pt idx="2">
                  <c:v>78.45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F7-4613-BCC7-9FB607552609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Serum'!$T$15,'pg ml Serum'!$T$27,'pg ml Serum'!$T$39)</c:f>
              <c:numCache>
                <c:formatCode>General</c:formatCode>
                <c:ptCount val="3"/>
                <c:pt idx="0">
                  <c:v>24.88</c:v>
                </c:pt>
                <c:pt idx="1">
                  <c:v>101.71</c:v>
                </c:pt>
                <c:pt idx="2">
                  <c:v>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F7-4613-BCC7-9FB60755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750624"/>
        <c:axId val="299756896"/>
      </c:barChart>
      <c:catAx>
        <c:axId val="2997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6896"/>
        <c:crosses val="autoZero"/>
        <c:auto val="1"/>
        <c:lblAlgn val="ctr"/>
        <c:lblOffset val="100"/>
        <c:noMultiLvlLbl val="0"/>
      </c:catAx>
      <c:valAx>
        <c:axId val="299756896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611439648882066"/>
          <c:y val="0.10677185088706018"/>
          <c:w val="6.0012842209513029E-2"/>
          <c:h val="0.79300367059380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MIP-1a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Serum'!$U$45:$U$47</c:f>
              <c:numCache>
                <c:formatCode>General</c:formatCode>
                <c:ptCount val="3"/>
                <c:pt idx="0">
                  <c:v>2.0699999999999998</c:v>
                </c:pt>
                <c:pt idx="1">
                  <c:v>1.85</c:v>
                </c:pt>
                <c:pt idx="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4-4937-9BC2-465FAFA14897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Serum'!$U$4,'pg ml Serum'!$U$16,'pg ml Serum'!$U$28)</c:f>
              <c:numCache>
                <c:formatCode>General</c:formatCode>
                <c:ptCount val="3"/>
                <c:pt idx="0">
                  <c:v>1.94</c:v>
                </c:pt>
                <c:pt idx="1">
                  <c:v>2.98</c:v>
                </c:pt>
                <c:pt idx="2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4-4937-9BC2-465FAFA14897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Serum'!$U$48:$U$50</c:f>
              <c:numCache>
                <c:formatCode>General</c:formatCode>
                <c:ptCount val="3"/>
                <c:pt idx="0">
                  <c:v>2.81</c:v>
                </c:pt>
                <c:pt idx="1">
                  <c:v>1.25</c:v>
                </c:pt>
                <c:pt idx="2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4-4937-9BC2-465FAFA14897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Serum'!$U$8,'pg ml Serum'!$U$20,'pg ml Serum'!$U$32)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0.81</c:v>
                </c:pt>
                <c:pt idx="2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4-4937-9BC2-465FAFA14897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Serum'!$U$9,'pg ml Serum'!$U$21,'pg ml Serum'!$U$33)</c:f>
              <c:numCache>
                <c:formatCode>General</c:formatCode>
                <c:ptCount val="3"/>
                <c:pt idx="0">
                  <c:v>2.5</c:v>
                </c:pt>
                <c:pt idx="1">
                  <c:v>1.32</c:v>
                </c:pt>
                <c:pt idx="2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4-4937-9BC2-465FAFA14897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Serum'!$U$51:$U$53</c:f>
              <c:numCache>
                <c:formatCode>General</c:formatCode>
                <c:ptCount val="3"/>
                <c:pt idx="0">
                  <c:v>1.36</c:v>
                </c:pt>
                <c:pt idx="1">
                  <c:v>1.47</c:v>
                </c:pt>
                <c:pt idx="2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24-4937-9BC2-465FAFA14897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Serum'!$U$12,'pg ml Serum'!$U$24,'pg ml Serum'!$U$36)</c:f>
              <c:numCache>
                <c:formatCode>General</c:formatCode>
                <c:ptCount val="3"/>
                <c:pt idx="0">
                  <c:v>1.19</c:v>
                </c:pt>
                <c:pt idx="1">
                  <c:v>2.65</c:v>
                </c:pt>
                <c:pt idx="2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24-4937-9BC2-465FAFA14897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Serum'!$U$13,'pg ml Serum'!$U$25,'pg ml Serum'!$U$37)</c:f>
              <c:numCache>
                <c:formatCode>General</c:formatCode>
                <c:ptCount val="3"/>
                <c:pt idx="0">
                  <c:v>1.85</c:v>
                </c:pt>
                <c:pt idx="1">
                  <c:v>1.72</c:v>
                </c:pt>
                <c:pt idx="2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24-4937-9BC2-465FAFA14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49840"/>
        <c:axId val="299752584"/>
      </c:barChart>
      <c:catAx>
        <c:axId val="299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2584"/>
        <c:crosses val="autoZero"/>
        <c:auto val="1"/>
        <c:lblAlgn val="ctr"/>
        <c:lblOffset val="100"/>
        <c:noMultiLvlLbl val="0"/>
      </c:catAx>
      <c:valAx>
        <c:axId val="299752584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IL-1a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Serum'!$F$45:$F$47</c:f>
              <c:numCache>
                <c:formatCode>General</c:formatCode>
                <c:ptCount val="3"/>
                <c:pt idx="0">
                  <c:v>66.930000000000007</c:v>
                </c:pt>
                <c:pt idx="1">
                  <c:v>120.07</c:v>
                </c:pt>
                <c:pt idx="2">
                  <c:v>26.42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A-423E-A371-C14468D9C18F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Serum'!$F$4,'pg ml Serum'!$F$16,'pg ml Serum'!$F$28)</c:f>
              <c:numCache>
                <c:formatCode>General</c:formatCode>
                <c:ptCount val="3"/>
                <c:pt idx="0">
                  <c:v>41.57</c:v>
                </c:pt>
                <c:pt idx="1">
                  <c:v>50.28</c:v>
                </c:pt>
                <c:pt idx="2">
                  <c:v>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A-423E-A371-C14468D9C18F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Serum'!$F$48:$F$50</c:f>
              <c:numCache>
                <c:formatCode>General</c:formatCode>
                <c:ptCount val="3"/>
                <c:pt idx="0">
                  <c:v>53.26</c:v>
                </c:pt>
                <c:pt idx="1">
                  <c:v>32.35</c:v>
                </c:pt>
                <c:pt idx="2">
                  <c:v>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A-423E-A371-C14468D9C18F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Serum'!$F$8,'pg ml Serum'!$F$20,'pg ml Serum'!$F$32)</c:f>
              <c:numCache>
                <c:formatCode>General</c:formatCode>
                <c:ptCount val="3"/>
                <c:pt idx="0">
                  <c:v>67.36</c:v>
                </c:pt>
                <c:pt idx="1">
                  <c:v>22.71</c:v>
                </c:pt>
                <c:pt idx="2">
                  <c:v>97.08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A-423E-A371-C14468D9C18F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Serum'!$F$9,'pg ml Serum'!$F$21,'pg ml Serum'!$F$33)</c:f>
              <c:numCache>
                <c:formatCode>General</c:formatCode>
                <c:ptCount val="3"/>
                <c:pt idx="0">
                  <c:v>74.87</c:v>
                </c:pt>
                <c:pt idx="1">
                  <c:v>32.97</c:v>
                </c:pt>
                <c:pt idx="2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A-423E-A371-C14468D9C18F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Serum'!$F$51:$F$53</c:f>
              <c:numCache>
                <c:formatCode>General</c:formatCode>
                <c:ptCount val="3"/>
                <c:pt idx="0">
                  <c:v>35.28</c:v>
                </c:pt>
                <c:pt idx="1">
                  <c:v>27.34</c:v>
                </c:pt>
                <c:pt idx="2">
                  <c:v>9.8800000000000008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A-423E-A371-C14468D9C18F}"/>
            </c:ext>
          </c:extLst>
        </c:ser>
        <c:ser>
          <c:idx val="6"/>
          <c:order val="6"/>
          <c:tx>
            <c:v>H2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('pg ml Serum'!$F$12,'pg ml Serum'!$F$24,'pg ml Serum'!$F$36)</c:f>
              <c:numCache>
                <c:formatCode>General</c:formatCode>
                <c:ptCount val="3"/>
                <c:pt idx="0">
                  <c:v>20.95</c:v>
                </c:pt>
                <c:pt idx="1">
                  <c:v>43.83</c:v>
                </c:pt>
                <c:pt idx="2">
                  <c:v>13.87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A-423E-A371-C14468D9C18F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Serum'!$F$13,'pg ml Serum'!$F$25,'pg ml Serum'!$F$37)</c:f>
              <c:numCache>
                <c:formatCode>General</c:formatCode>
                <c:ptCount val="3"/>
                <c:pt idx="0">
                  <c:v>135.05000000000001</c:v>
                </c:pt>
                <c:pt idx="1">
                  <c:v>57.52</c:v>
                </c:pt>
                <c:pt idx="2">
                  <c:v>17.03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A-423E-A371-C14468D9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98816"/>
        <c:axId val="134496072"/>
      </c:barChart>
      <c:catAx>
        <c:axId val="1344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6072"/>
        <c:crosses val="autoZero"/>
        <c:auto val="1"/>
        <c:lblAlgn val="ctr"/>
        <c:lblOffset val="100"/>
        <c:noMultiLvlLbl val="0"/>
      </c:catAx>
      <c:valAx>
        <c:axId val="13449607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MIP-1a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Serum'!$U$5,'pg ml Serum'!$U$17,'pg ml Serum'!$U$29)</c:f>
              <c:numCache>
                <c:formatCode>General</c:formatCode>
                <c:ptCount val="3"/>
                <c:pt idx="0">
                  <c:v>2.17</c:v>
                </c:pt>
                <c:pt idx="1">
                  <c:v>3.2</c:v>
                </c:pt>
                <c:pt idx="2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F-40F0-9904-D322D4709306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Serum'!$U$6,'pg ml Serum'!$U$18,'pg ml Serum'!$U$30)</c:f>
              <c:numCache>
                <c:formatCode>General</c:formatCode>
                <c:ptCount val="3"/>
                <c:pt idx="0">
                  <c:v>1.79</c:v>
                </c:pt>
                <c:pt idx="1">
                  <c:v>2.31</c:v>
                </c:pt>
                <c:pt idx="2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F-40F0-9904-D322D4709306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Serum'!$U$7,'pg ml Serum'!$U$19,'pg ml Serum'!$U$31)</c:f>
              <c:numCache>
                <c:formatCode>General</c:formatCode>
                <c:ptCount val="3"/>
                <c:pt idx="0">
                  <c:v>1.94</c:v>
                </c:pt>
                <c:pt idx="1">
                  <c:v>1.62</c:v>
                </c:pt>
                <c:pt idx="2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F-40F0-9904-D322D4709306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Serum'!$U$10,'pg ml Serum'!$U$22,'pg ml Serum'!$U$34)</c:f>
              <c:numCache>
                <c:formatCode>General</c:formatCode>
                <c:ptCount val="3"/>
                <c:pt idx="0">
                  <c:v>2.68</c:v>
                </c:pt>
                <c:pt idx="1">
                  <c:v>1.28</c:v>
                </c:pt>
                <c:pt idx="2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F-40F0-9904-D322D4709306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Serum'!$U$11,'pg ml Serum'!$U$23,'pg ml Serum'!$U$35)</c:f>
              <c:numCache>
                <c:formatCode>General</c:formatCode>
                <c:ptCount val="3"/>
                <c:pt idx="0">
                  <c:v>1.08</c:v>
                </c:pt>
                <c:pt idx="1">
                  <c:v>2.54</c:v>
                </c:pt>
                <c:pt idx="2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F-40F0-9904-D322D4709306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Serum'!$U$14,'pg ml Serum'!$U$26,'pg ml Serum'!$U$38)</c:f>
              <c:numCache>
                <c:formatCode>General</c:formatCode>
                <c:ptCount val="3"/>
                <c:pt idx="0">
                  <c:v>1.77</c:v>
                </c:pt>
                <c:pt idx="1">
                  <c:v>2.0499999999999998</c:v>
                </c:pt>
                <c:pt idx="2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F-40F0-9904-D322D4709306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Serum'!$U$15,'pg ml Serum'!$U$27,'pg ml Serum'!$U$39)</c:f>
              <c:numCache>
                <c:formatCode>General</c:formatCode>
                <c:ptCount val="3"/>
                <c:pt idx="0">
                  <c:v>12.85</c:v>
                </c:pt>
                <c:pt idx="1">
                  <c:v>3.75</c:v>
                </c:pt>
                <c:pt idx="2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F-40F0-9904-D322D470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51800"/>
        <c:axId val="299754544"/>
      </c:barChart>
      <c:catAx>
        <c:axId val="2997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4544"/>
        <c:crosses val="autoZero"/>
        <c:auto val="1"/>
        <c:lblAlgn val="ctr"/>
        <c:lblOffset val="100"/>
        <c:noMultiLvlLbl val="0"/>
      </c:catAx>
      <c:valAx>
        <c:axId val="299754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MIP-1a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Serum'!$U$45:$U$47</c:f>
              <c:numCache>
                <c:formatCode>General</c:formatCode>
                <c:ptCount val="3"/>
                <c:pt idx="0">
                  <c:v>2.0699999999999998</c:v>
                </c:pt>
                <c:pt idx="1">
                  <c:v>1.85</c:v>
                </c:pt>
                <c:pt idx="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D-46DD-8991-72FB4CDC2996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Serum'!$U$4,'pg ml Serum'!$U$16,'pg ml Serum'!$U$28)</c:f>
              <c:numCache>
                <c:formatCode>General</c:formatCode>
                <c:ptCount val="3"/>
                <c:pt idx="0">
                  <c:v>1.94</c:v>
                </c:pt>
                <c:pt idx="1">
                  <c:v>2.98</c:v>
                </c:pt>
                <c:pt idx="2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D-46DD-8991-72FB4CDC2996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Serum'!$U$5,'pg ml Serum'!$U$17,'pg ml Serum'!$U$29)</c:f>
              <c:numCache>
                <c:formatCode>General</c:formatCode>
                <c:ptCount val="3"/>
                <c:pt idx="0">
                  <c:v>2.17</c:v>
                </c:pt>
                <c:pt idx="1">
                  <c:v>3.2</c:v>
                </c:pt>
                <c:pt idx="2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D-46DD-8991-72FB4CDC2996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Serum'!$U$6,'pg ml Serum'!$U$18,'pg ml Serum'!$U$30)</c:f>
              <c:numCache>
                <c:formatCode>General</c:formatCode>
                <c:ptCount val="3"/>
                <c:pt idx="0">
                  <c:v>1.79</c:v>
                </c:pt>
                <c:pt idx="1">
                  <c:v>2.31</c:v>
                </c:pt>
                <c:pt idx="2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D-46DD-8991-72FB4CDC2996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Serum'!$U$7,'pg ml Serum'!$U$19,'pg ml Serum'!$U$31)</c:f>
              <c:numCache>
                <c:formatCode>General</c:formatCode>
                <c:ptCount val="3"/>
                <c:pt idx="0">
                  <c:v>1.94</c:v>
                </c:pt>
                <c:pt idx="1">
                  <c:v>1.62</c:v>
                </c:pt>
                <c:pt idx="2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D-46DD-8991-72FB4CDC2996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Serum'!$U$48:$U$50</c:f>
              <c:numCache>
                <c:formatCode>General</c:formatCode>
                <c:ptCount val="3"/>
                <c:pt idx="0">
                  <c:v>2.81</c:v>
                </c:pt>
                <c:pt idx="1">
                  <c:v>1.25</c:v>
                </c:pt>
                <c:pt idx="2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AD-46DD-8991-72FB4CDC2996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Serum'!$U$8,'pg ml Serum'!$U$20,'pg ml Serum'!$U$32)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0.81</c:v>
                </c:pt>
                <c:pt idx="2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AD-46DD-8991-72FB4CDC2996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Serum'!$U$9,'pg ml Serum'!$U$21,'pg ml Serum'!$U$33)</c:f>
              <c:numCache>
                <c:formatCode>General</c:formatCode>
                <c:ptCount val="3"/>
                <c:pt idx="0">
                  <c:v>2.5</c:v>
                </c:pt>
                <c:pt idx="1">
                  <c:v>1.32</c:v>
                </c:pt>
                <c:pt idx="2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AD-46DD-8991-72FB4CDC2996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Serum'!$U$10,'pg ml Serum'!$U$22,'pg ml Serum'!$U$34)</c:f>
              <c:numCache>
                <c:formatCode>General</c:formatCode>
                <c:ptCount val="3"/>
                <c:pt idx="0">
                  <c:v>2.68</c:v>
                </c:pt>
                <c:pt idx="1">
                  <c:v>1.28</c:v>
                </c:pt>
                <c:pt idx="2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D-46DD-8991-72FB4CDC2996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Serum'!$U$11,'pg ml Serum'!$U$23,'pg ml Serum'!$U$35)</c:f>
              <c:numCache>
                <c:formatCode>General</c:formatCode>
                <c:ptCount val="3"/>
                <c:pt idx="0">
                  <c:v>1.08</c:v>
                </c:pt>
                <c:pt idx="1">
                  <c:v>2.54</c:v>
                </c:pt>
                <c:pt idx="2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AD-46DD-8991-72FB4CDC2996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Serum'!$U$51:$U$53</c:f>
              <c:numCache>
                <c:formatCode>General</c:formatCode>
                <c:ptCount val="3"/>
                <c:pt idx="0">
                  <c:v>1.36</c:v>
                </c:pt>
                <c:pt idx="1">
                  <c:v>1.47</c:v>
                </c:pt>
                <c:pt idx="2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AD-46DD-8991-72FB4CDC2996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Serum'!$U$12,'pg ml Serum'!$U$24,'pg ml Serum'!$U$36)</c:f>
              <c:numCache>
                <c:formatCode>General</c:formatCode>
                <c:ptCount val="3"/>
                <c:pt idx="0">
                  <c:v>1.19</c:v>
                </c:pt>
                <c:pt idx="1">
                  <c:v>2.65</c:v>
                </c:pt>
                <c:pt idx="2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AD-46DD-8991-72FB4CDC2996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Serum'!$U$13,'pg ml Serum'!$U$25,'pg ml Serum'!$U$37)</c:f>
              <c:numCache>
                <c:formatCode>General</c:formatCode>
                <c:ptCount val="3"/>
                <c:pt idx="0">
                  <c:v>1.85</c:v>
                </c:pt>
                <c:pt idx="1">
                  <c:v>1.72</c:v>
                </c:pt>
                <c:pt idx="2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AD-46DD-8991-72FB4CDC2996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Serum'!$U$14,'pg ml Serum'!$U$26,'pg ml Serum'!$U$38)</c:f>
              <c:numCache>
                <c:formatCode>General</c:formatCode>
                <c:ptCount val="3"/>
                <c:pt idx="0">
                  <c:v>1.77</c:v>
                </c:pt>
                <c:pt idx="1">
                  <c:v>2.0499999999999998</c:v>
                </c:pt>
                <c:pt idx="2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AD-46DD-8991-72FB4CDC2996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Serum'!$U$15,'pg ml Serum'!$U$27,'pg ml Serum'!$U$39)</c:f>
              <c:numCache>
                <c:formatCode>General</c:formatCode>
                <c:ptCount val="3"/>
                <c:pt idx="0">
                  <c:v>12.85</c:v>
                </c:pt>
                <c:pt idx="1">
                  <c:v>3.75</c:v>
                </c:pt>
                <c:pt idx="2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AD-46DD-8991-72FB4CDC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751016"/>
        <c:axId val="299752192"/>
      </c:barChart>
      <c:catAx>
        <c:axId val="29975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2192"/>
        <c:crosses val="autoZero"/>
        <c:auto val="1"/>
        <c:lblAlgn val="ctr"/>
        <c:lblOffset val="100"/>
        <c:noMultiLvlLbl val="0"/>
      </c:catAx>
      <c:valAx>
        <c:axId val="299752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MIP-1b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Serum'!$V$45:$V$47</c:f>
              <c:numCache>
                <c:formatCode>General</c:formatCode>
                <c:ptCount val="3"/>
                <c:pt idx="0">
                  <c:v>91.45</c:v>
                </c:pt>
                <c:pt idx="1">
                  <c:v>82.22</c:v>
                </c:pt>
                <c:pt idx="2">
                  <c:v>78.56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E-4288-8552-DE142C2A7980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Serum'!$V$4,'pg ml Serum'!$V$16,'pg ml Serum'!$V$28)</c:f>
              <c:numCache>
                <c:formatCode>General</c:formatCode>
                <c:ptCount val="3"/>
                <c:pt idx="0">
                  <c:v>77.33</c:v>
                </c:pt>
                <c:pt idx="1">
                  <c:v>102.05</c:v>
                </c:pt>
                <c:pt idx="2">
                  <c:v>54.05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E-4288-8552-DE142C2A7980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Serum'!$V$48:$V$50</c:f>
              <c:numCache>
                <c:formatCode>General</c:formatCode>
                <c:ptCount val="3"/>
                <c:pt idx="0">
                  <c:v>81.819999999999993</c:v>
                </c:pt>
                <c:pt idx="1">
                  <c:v>51.85</c:v>
                </c:pt>
                <c:pt idx="2">
                  <c:v>50.07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E-4288-8552-DE142C2A7980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Serum'!$V$8,'pg ml Serum'!$V$20,'pg ml Serum'!$V$32)</c:f>
              <c:numCache>
                <c:formatCode>General</c:formatCode>
                <c:ptCount val="3"/>
                <c:pt idx="0">
                  <c:v>96.58</c:v>
                </c:pt>
                <c:pt idx="1">
                  <c:v>7.12</c:v>
                </c:pt>
                <c:pt idx="2">
                  <c:v>69.05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E-4288-8552-DE142C2A7980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Serum'!$V$9,'pg ml Serum'!$V$21,'pg ml Serum'!$V$33)</c:f>
              <c:numCache>
                <c:formatCode>General</c:formatCode>
                <c:ptCount val="3"/>
                <c:pt idx="0">
                  <c:v>159.9</c:v>
                </c:pt>
                <c:pt idx="1">
                  <c:v>69.47</c:v>
                </c:pt>
                <c:pt idx="2">
                  <c:v>74.45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6E-4288-8552-DE142C2A7980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Serum'!$V$51:$V$53</c:f>
              <c:numCache>
                <c:formatCode>General</c:formatCode>
                <c:ptCount val="3"/>
                <c:pt idx="0">
                  <c:v>49.62</c:v>
                </c:pt>
                <c:pt idx="1">
                  <c:v>54.49</c:v>
                </c:pt>
                <c:pt idx="2">
                  <c:v>16.02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6E-4288-8552-DE142C2A7980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Serum'!$V$12,'pg ml Serum'!$V$24,'pg ml Serum'!$V$36)</c:f>
              <c:numCache>
                <c:formatCode>General</c:formatCode>
                <c:ptCount val="3"/>
                <c:pt idx="0">
                  <c:v>44.21</c:v>
                </c:pt>
                <c:pt idx="1">
                  <c:v>85.05</c:v>
                </c:pt>
                <c:pt idx="2">
                  <c:v>23.49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6E-4288-8552-DE142C2A7980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Serum'!$V$13,'pg ml Serum'!$V$25,'pg ml Serum'!$V$37)</c:f>
              <c:numCache>
                <c:formatCode>General</c:formatCode>
                <c:ptCount val="3"/>
                <c:pt idx="0">
                  <c:v>62.28</c:v>
                </c:pt>
                <c:pt idx="1">
                  <c:v>41.91</c:v>
                </c:pt>
                <c:pt idx="2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6E-4288-8552-DE142C2A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53368"/>
        <c:axId val="299753760"/>
      </c:barChart>
      <c:catAx>
        <c:axId val="29975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3760"/>
        <c:crosses val="autoZero"/>
        <c:auto val="1"/>
        <c:lblAlgn val="ctr"/>
        <c:lblOffset val="100"/>
        <c:noMultiLvlLbl val="0"/>
      </c:catAx>
      <c:valAx>
        <c:axId val="299753760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MIP-1b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Serum'!$V$5,'pg ml Serum'!$V$17,'pg ml Serum'!$V$29)</c:f>
              <c:numCache>
                <c:formatCode>General</c:formatCode>
                <c:ptCount val="3"/>
                <c:pt idx="0">
                  <c:v>34.4</c:v>
                </c:pt>
                <c:pt idx="1">
                  <c:v>104.37</c:v>
                </c:pt>
                <c:pt idx="2">
                  <c:v>121.9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4-49F7-9338-AD433884BB2C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Serum'!$V$6,'pg ml Serum'!$V$18,'pg ml Serum'!$V$30)</c:f>
              <c:numCache>
                <c:formatCode>General</c:formatCode>
                <c:ptCount val="3"/>
                <c:pt idx="0">
                  <c:v>73.209999999999994</c:v>
                </c:pt>
                <c:pt idx="1">
                  <c:v>131.91999999999999</c:v>
                </c:pt>
                <c:pt idx="2">
                  <c:v>73.63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4-49F7-9338-AD433884BB2C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Serum'!$V$7,'pg ml Serum'!$V$19,'pg ml Serum'!$V$31)</c:f>
              <c:numCache>
                <c:formatCode>General</c:formatCode>
                <c:ptCount val="3"/>
                <c:pt idx="0">
                  <c:v>70.72</c:v>
                </c:pt>
                <c:pt idx="1">
                  <c:v>60.56</c:v>
                </c:pt>
                <c:pt idx="2">
                  <c:v>66.53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4-49F7-9338-AD433884BB2C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Serum'!$V$10,'pg ml Serum'!$V$22,'pg ml Serum'!$V$34)</c:f>
              <c:numCache>
                <c:formatCode>General</c:formatCode>
                <c:ptCount val="3"/>
                <c:pt idx="0">
                  <c:v>88.26</c:v>
                </c:pt>
                <c:pt idx="1">
                  <c:v>17.920000000000002</c:v>
                </c:pt>
                <c:pt idx="2">
                  <c:v>277.57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4-49F7-9338-AD433884BB2C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Serum'!$V$11,'pg ml Serum'!$V$23,'pg ml Serum'!$V$35)</c:f>
              <c:numCache>
                <c:formatCode>General</c:formatCode>
                <c:ptCount val="3"/>
                <c:pt idx="0">
                  <c:v>39.130000000000003</c:v>
                </c:pt>
                <c:pt idx="1">
                  <c:v>104.37</c:v>
                </c:pt>
                <c:pt idx="2">
                  <c:v>56.24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4-49F7-9338-AD433884BB2C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Serum'!$V$14,'pg ml Serum'!$V$26,'pg ml Serum'!$V$38)</c:f>
              <c:numCache>
                <c:formatCode>General</c:formatCode>
                <c:ptCount val="3"/>
                <c:pt idx="0">
                  <c:v>37.72</c:v>
                </c:pt>
                <c:pt idx="1">
                  <c:v>71.55</c:v>
                </c:pt>
                <c:pt idx="2">
                  <c:v>61.42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F4-49F7-9338-AD433884BB2C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Serum'!$V$15,'pg ml Serum'!$V$27,'pg ml Serum'!$V$39)</c:f>
              <c:numCache>
                <c:formatCode>General</c:formatCode>
                <c:ptCount val="3"/>
                <c:pt idx="0">
                  <c:v>68.63</c:v>
                </c:pt>
                <c:pt idx="1">
                  <c:v>95.4</c:v>
                </c:pt>
                <c:pt idx="2">
                  <c:v>58.84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F4-49F7-9338-AD433884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54936"/>
        <c:axId val="299755328"/>
      </c:barChart>
      <c:catAx>
        <c:axId val="2997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5328"/>
        <c:crosses val="autoZero"/>
        <c:auto val="1"/>
        <c:lblAlgn val="ctr"/>
        <c:lblOffset val="100"/>
        <c:noMultiLvlLbl val="0"/>
      </c:catAx>
      <c:valAx>
        <c:axId val="299755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MIP-1b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Serum'!$V$45:$V$47</c:f>
              <c:numCache>
                <c:formatCode>General</c:formatCode>
                <c:ptCount val="3"/>
                <c:pt idx="0">
                  <c:v>91.45</c:v>
                </c:pt>
                <c:pt idx="1">
                  <c:v>82.22</c:v>
                </c:pt>
                <c:pt idx="2">
                  <c:v>78.56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3-4668-AF09-C1AE427AB6F1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Serum'!$V$4,'pg ml Serum'!$V$16,'pg ml Serum'!$V$28)</c:f>
              <c:numCache>
                <c:formatCode>General</c:formatCode>
                <c:ptCount val="3"/>
                <c:pt idx="0">
                  <c:v>77.33</c:v>
                </c:pt>
                <c:pt idx="1">
                  <c:v>102.05</c:v>
                </c:pt>
                <c:pt idx="2">
                  <c:v>54.05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3-4668-AF09-C1AE427AB6F1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Serum'!$V$5,'pg ml Serum'!$V$17,'pg ml Serum'!$V$29)</c:f>
              <c:numCache>
                <c:formatCode>General</c:formatCode>
                <c:ptCount val="3"/>
                <c:pt idx="0">
                  <c:v>34.4</c:v>
                </c:pt>
                <c:pt idx="1">
                  <c:v>104.37</c:v>
                </c:pt>
                <c:pt idx="2">
                  <c:v>121.9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3-4668-AF09-C1AE427AB6F1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Serum'!$V$6,'pg ml Serum'!$V$18,'pg ml Serum'!$V$30)</c:f>
              <c:numCache>
                <c:formatCode>General</c:formatCode>
                <c:ptCount val="3"/>
                <c:pt idx="0">
                  <c:v>73.209999999999994</c:v>
                </c:pt>
                <c:pt idx="1">
                  <c:v>131.91999999999999</c:v>
                </c:pt>
                <c:pt idx="2">
                  <c:v>73.63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3-4668-AF09-C1AE427AB6F1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Serum'!$V$7,'pg ml Serum'!$V$19,'pg ml Serum'!$V$31)</c:f>
              <c:numCache>
                <c:formatCode>General</c:formatCode>
                <c:ptCount val="3"/>
                <c:pt idx="0">
                  <c:v>70.72</c:v>
                </c:pt>
                <c:pt idx="1">
                  <c:v>60.56</c:v>
                </c:pt>
                <c:pt idx="2">
                  <c:v>66.53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3-4668-AF09-C1AE427AB6F1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Serum'!$V$48:$V$50</c:f>
              <c:numCache>
                <c:formatCode>General</c:formatCode>
                <c:ptCount val="3"/>
                <c:pt idx="0">
                  <c:v>81.819999999999993</c:v>
                </c:pt>
                <c:pt idx="1">
                  <c:v>51.85</c:v>
                </c:pt>
                <c:pt idx="2">
                  <c:v>50.07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3-4668-AF09-C1AE427AB6F1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Serum'!$V$8,'pg ml Serum'!$V$20,'pg ml Serum'!$V$32)</c:f>
              <c:numCache>
                <c:formatCode>General</c:formatCode>
                <c:ptCount val="3"/>
                <c:pt idx="0">
                  <c:v>96.58</c:v>
                </c:pt>
                <c:pt idx="1">
                  <c:v>7.12</c:v>
                </c:pt>
                <c:pt idx="2">
                  <c:v>69.05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73-4668-AF09-C1AE427AB6F1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Serum'!$V$9,'pg ml Serum'!$V$21,'pg ml Serum'!$V$33)</c:f>
              <c:numCache>
                <c:formatCode>General</c:formatCode>
                <c:ptCount val="3"/>
                <c:pt idx="0">
                  <c:v>159.9</c:v>
                </c:pt>
                <c:pt idx="1">
                  <c:v>69.47</c:v>
                </c:pt>
                <c:pt idx="2">
                  <c:v>74.45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73-4668-AF09-C1AE427AB6F1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Serum'!$V$10,'pg ml Serum'!$V$22,'pg ml Serum'!$V$34)</c:f>
              <c:numCache>
                <c:formatCode>General</c:formatCode>
                <c:ptCount val="3"/>
                <c:pt idx="0">
                  <c:v>88.26</c:v>
                </c:pt>
                <c:pt idx="1">
                  <c:v>17.920000000000002</c:v>
                </c:pt>
                <c:pt idx="2">
                  <c:v>277.57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73-4668-AF09-C1AE427AB6F1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Serum'!$V$11,'pg ml Serum'!$V$23,'pg ml Serum'!$V$35)</c:f>
              <c:numCache>
                <c:formatCode>General</c:formatCode>
                <c:ptCount val="3"/>
                <c:pt idx="0">
                  <c:v>39.130000000000003</c:v>
                </c:pt>
                <c:pt idx="1">
                  <c:v>104.37</c:v>
                </c:pt>
                <c:pt idx="2">
                  <c:v>56.24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73-4668-AF09-C1AE427AB6F1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Serum'!$V$51:$V$53</c:f>
              <c:numCache>
                <c:formatCode>General</c:formatCode>
                <c:ptCount val="3"/>
                <c:pt idx="0">
                  <c:v>49.62</c:v>
                </c:pt>
                <c:pt idx="1">
                  <c:v>54.49</c:v>
                </c:pt>
                <c:pt idx="2">
                  <c:v>16.02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73-4668-AF09-C1AE427AB6F1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Serum'!$V$12,'pg ml Serum'!$V$24,'pg ml Serum'!$V$36)</c:f>
              <c:numCache>
                <c:formatCode>General</c:formatCode>
                <c:ptCount val="3"/>
                <c:pt idx="0">
                  <c:v>44.21</c:v>
                </c:pt>
                <c:pt idx="1">
                  <c:v>85.05</c:v>
                </c:pt>
                <c:pt idx="2">
                  <c:v>23.49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73-4668-AF09-C1AE427AB6F1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Serum'!$V$13,'pg ml Serum'!$V$25,'pg ml Serum'!$V$37)</c:f>
              <c:numCache>
                <c:formatCode>General</c:formatCode>
                <c:ptCount val="3"/>
                <c:pt idx="0">
                  <c:v>62.28</c:v>
                </c:pt>
                <c:pt idx="1">
                  <c:v>41.91</c:v>
                </c:pt>
                <c:pt idx="2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73-4668-AF09-C1AE427AB6F1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Serum'!$V$14,'pg ml Serum'!$V$26,'pg ml Serum'!$V$38)</c:f>
              <c:numCache>
                <c:formatCode>General</c:formatCode>
                <c:ptCount val="3"/>
                <c:pt idx="0">
                  <c:v>37.72</c:v>
                </c:pt>
                <c:pt idx="1">
                  <c:v>71.55</c:v>
                </c:pt>
                <c:pt idx="2">
                  <c:v>61.42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73-4668-AF09-C1AE427AB6F1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Serum'!$V$15,'pg ml Serum'!$V$27,'pg ml Serum'!$V$39)</c:f>
              <c:numCache>
                <c:formatCode>General</c:formatCode>
                <c:ptCount val="3"/>
                <c:pt idx="0">
                  <c:v>68.63</c:v>
                </c:pt>
                <c:pt idx="1">
                  <c:v>95.4</c:v>
                </c:pt>
                <c:pt idx="2">
                  <c:v>58.84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73-4668-AF09-C1AE427A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69560"/>
        <c:axId val="300270344"/>
      </c:barChart>
      <c:catAx>
        <c:axId val="30026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70344"/>
        <c:crosses val="autoZero"/>
        <c:auto val="1"/>
        <c:lblAlgn val="ctr"/>
        <c:lblOffset val="100"/>
        <c:noMultiLvlLbl val="0"/>
      </c:catAx>
      <c:valAx>
        <c:axId val="300270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RANTES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Serum'!$W$45:$W$47</c:f>
              <c:numCache>
                <c:formatCode>General</c:formatCode>
                <c:ptCount val="3"/>
                <c:pt idx="0">
                  <c:v>149.75</c:v>
                </c:pt>
                <c:pt idx="1">
                  <c:v>132.24</c:v>
                </c:pt>
                <c:pt idx="2">
                  <c:v>125.6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1-43C4-AC99-E47619E712BB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Serum'!$W$4,'pg ml Serum'!$W$16,'pg ml Serum'!$W$28)</c:f>
              <c:numCache>
                <c:formatCode>General</c:formatCode>
                <c:ptCount val="3"/>
                <c:pt idx="0">
                  <c:v>213.17</c:v>
                </c:pt>
                <c:pt idx="1">
                  <c:v>183.87</c:v>
                </c:pt>
                <c:pt idx="2">
                  <c:v>246.82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1-43C4-AC99-E47619E712BB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Serum'!$W$48:$W$50</c:f>
              <c:numCache>
                <c:formatCode>General</c:formatCode>
                <c:ptCount val="3"/>
                <c:pt idx="0">
                  <c:v>150.88999999999999</c:v>
                </c:pt>
                <c:pt idx="1">
                  <c:v>105.5</c:v>
                </c:pt>
                <c:pt idx="2">
                  <c:v>151.27000000000001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1-43C4-AC99-E47619E712BB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Serum'!$W$8,'pg ml Serum'!$W$20,'pg ml Serum'!$W$32)</c:f>
              <c:numCache>
                <c:formatCode>General</c:formatCode>
                <c:ptCount val="3"/>
                <c:pt idx="0">
                  <c:v>145.58000000000001</c:v>
                </c:pt>
                <c:pt idx="1">
                  <c:v>137.08000000000001</c:v>
                </c:pt>
                <c:pt idx="2">
                  <c:v>213.54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1-43C4-AC99-E47619E712BB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Serum'!$W$9,'pg ml Serum'!$W$21,'pg ml Serum'!$W$33)</c:f>
              <c:numCache>
                <c:formatCode>General</c:formatCode>
                <c:ptCount val="3"/>
                <c:pt idx="0">
                  <c:v>194.45</c:v>
                </c:pt>
                <c:pt idx="1">
                  <c:v>134.15</c:v>
                </c:pt>
                <c:pt idx="2">
                  <c:v>170.75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1-43C4-AC99-E47619E712BB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Serum'!$W$51:$W$53</c:f>
              <c:numCache>
                <c:formatCode>General</c:formatCode>
                <c:ptCount val="3"/>
                <c:pt idx="0">
                  <c:v>138.1</c:v>
                </c:pt>
                <c:pt idx="1">
                  <c:v>95.33</c:v>
                </c:pt>
                <c:pt idx="2">
                  <c:v>143.43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91-43C4-AC99-E47619E712BB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Serum'!$W$12,'pg ml Serum'!$W$24,'pg ml Serum'!$W$36)</c:f>
              <c:numCache>
                <c:formatCode>General</c:formatCode>
                <c:ptCount val="3"/>
                <c:pt idx="0">
                  <c:v>122.78</c:v>
                </c:pt>
                <c:pt idx="1">
                  <c:v>157.44</c:v>
                </c:pt>
                <c:pt idx="2">
                  <c:v>152.28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91-43C4-AC99-E47619E712BB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Serum'!$W$13,'pg ml Serum'!$W$25,'pg ml Serum'!$W$37)</c:f>
              <c:numCache>
                <c:formatCode>General</c:formatCode>
                <c:ptCount val="3"/>
                <c:pt idx="0">
                  <c:v>130.07</c:v>
                </c:pt>
                <c:pt idx="1">
                  <c:v>111.97</c:v>
                </c:pt>
                <c:pt idx="2">
                  <c:v>144.57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91-43C4-AC99-E47619E7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69168"/>
        <c:axId val="300265640"/>
      </c:barChart>
      <c:catAx>
        <c:axId val="3002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5640"/>
        <c:crosses val="autoZero"/>
        <c:auto val="1"/>
        <c:lblAlgn val="ctr"/>
        <c:lblOffset val="100"/>
        <c:noMultiLvlLbl val="0"/>
      </c:catAx>
      <c:valAx>
        <c:axId val="30026564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RANTES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Serum'!$W$5,'pg ml Serum'!$W$17,'pg ml Serum'!$W$29)</c:f>
              <c:numCache>
                <c:formatCode>General</c:formatCode>
                <c:ptCount val="3"/>
                <c:pt idx="0">
                  <c:v>110.68</c:v>
                </c:pt>
                <c:pt idx="1">
                  <c:v>138.22</c:v>
                </c:pt>
                <c:pt idx="2">
                  <c:v>238.45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F-44FF-9181-2A8E0FCC8CE0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Serum'!$W$6,'pg ml Serum'!$W$18,'pg ml Serum'!$W$30)</c:f>
              <c:numCache>
                <c:formatCode>General</c:formatCode>
                <c:ptCount val="3"/>
                <c:pt idx="0">
                  <c:v>134.91999999999999</c:v>
                </c:pt>
                <c:pt idx="1">
                  <c:v>121.45</c:v>
                </c:pt>
                <c:pt idx="2">
                  <c:v>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F-44FF-9181-2A8E0FCC8CE0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Serum'!$W$7,'pg ml Serum'!$W$19,'pg ml Serum'!$W$31)</c:f>
              <c:numCache>
                <c:formatCode>General</c:formatCode>
                <c:ptCount val="3"/>
                <c:pt idx="0">
                  <c:v>171.13</c:v>
                </c:pt>
                <c:pt idx="1">
                  <c:v>192.33</c:v>
                </c:pt>
                <c:pt idx="2">
                  <c:v>243.37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F-44FF-9181-2A8E0FCC8CE0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Serum'!$W$10,'pg ml Serum'!$W$22,'pg ml Serum'!$W$34)</c:f>
              <c:numCache>
                <c:formatCode>General</c:formatCode>
                <c:ptCount val="3"/>
                <c:pt idx="0">
                  <c:v>165.24</c:v>
                </c:pt>
                <c:pt idx="1">
                  <c:v>131.84</c:v>
                </c:pt>
                <c:pt idx="2">
                  <c:v>102.25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F-44FF-9181-2A8E0FCC8CE0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Serum'!$W$11,'pg ml Serum'!$W$23,'pg ml Serum'!$W$35)</c:f>
              <c:numCache>
                <c:formatCode>General</c:formatCode>
                <c:ptCount val="3"/>
                <c:pt idx="0">
                  <c:v>113.14</c:v>
                </c:pt>
                <c:pt idx="1">
                  <c:v>130.19999999999999</c:v>
                </c:pt>
                <c:pt idx="2">
                  <c:v>67.66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FF-44FF-9181-2A8E0FCC8CE0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Serum'!$W$14,'pg ml Serum'!$W$26,'pg ml Serum'!$W$38)</c:f>
              <c:numCache>
                <c:formatCode>General</c:formatCode>
                <c:ptCount val="3"/>
                <c:pt idx="0">
                  <c:v>125.86</c:v>
                </c:pt>
                <c:pt idx="1">
                  <c:v>149.12</c:v>
                </c:pt>
                <c:pt idx="2">
                  <c:v>197.43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FF-44FF-9181-2A8E0FCC8CE0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Serum'!$W$15,'pg ml Serum'!$W$27,'pg ml Serum'!$W$39)</c:f>
              <c:numCache>
                <c:formatCode>General</c:formatCode>
                <c:ptCount val="3"/>
                <c:pt idx="0">
                  <c:v>143.30000000000001</c:v>
                </c:pt>
                <c:pt idx="1">
                  <c:v>161.09</c:v>
                </c:pt>
                <c:pt idx="2">
                  <c:v>191.59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FF-44FF-9181-2A8E0FCC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66816"/>
        <c:axId val="300268776"/>
      </c:barChart>
      <c:catAx>
        <c:axId val="3002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8776"/>
        <c:crosses val="autoZero"/>
        <c:auto val="1"/>
        <c:lblAlgn val="ctr"/>
        <c:lblOffset val="100"/>
        <c:noMultiLvlLbl val="0"/>
      </c:catAx>
      <c:valAx>
        <c:axId val="30026877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RANTES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Serum'!$W$45:$W$47</c:f>
              <c:numCache>
                <c:formatCode>General</c:formatCode>
                <c:ptCount val="3"/>
                <c:pt idx="0">
                  <c:v>149.75</c:v>
                </c:pt>
                <c:pt idx="1">
                  <c:v>132.24</c:v>
                </c:pt>
                <c:pt idx="2">
                  <c:v>125.6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C-48E6-A3E7-A25063F156EA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Serum'!$W$4,'pg ml Serum'!$W$16,'pg ml Serum'!$W$28)</c:f>
              <c:numCache>
                <c:formatCode>General</c:formatCode>
                <c:ptCount val="3"/>
                <c:pt idx="0">
                  <c:v>213.17</c:v>
                </c:pt>
                <c:pt idx="1">
                  <c:v>183.87</c:v>
                </c:pt>
                <c:pt idx="2">
                  <c:v>246.82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C-48E6-A3E7-A25063F156EA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Serum'!$W$5,'pg ml Serum'!$W$17,'pg ml Serum'!$W$29)</c:f>
              <c:numCache>
                <c:formatCode>General</c:formatCode>
                <c:ptCount val="3"/>
                <c:pt idx="0">
                  <c:v>110.68</c:v>
                </c:pt>
                <c:pt idx="1">
                  <c:v>138.22</c:v>
                </c:pt>
                <c:pt idx="2">
                  <c:v>238.45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C-48E6-A3E7-A25063F156EA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Serum'!$W$6,'pg ml Serum'!$W$18,'pg ml Serum'!$W$30)</c:f>
              <c:numCache>
                <c:formatCode>General</c:formatCode>
                <c:ptCount val="3"/>
                <c:pt idx="0">
                  <c:v>134.91999999999999</c:v>
                </c:pt>
                <c:pt idx="1">
                  <c:v>121.45</c:v>
                </c:pt>
                <c:pt idx="2">
                  <c:v>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C-48E6-A3E7-A25063F156EA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Serum'!$W$7,'pg ml Serum'!$W$19,'pg ml Serum'!$W$31)</c:f>
              <c:numCache>
                <c:formatCode>General</c:formatCode>
                <c:ptCount val="3"/>
                <c:pt idx="0">
                  <c:v>171.13</c:v>
                </c:pt>
                <c:pt idx="1">
                  <c:v>192.33</c:v>
                </c:pt>
                <c:pt idx="2">
                  <c:v>243.37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C-48E6-A3E7-A25063F156EA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Serum'!$W$48:$W$50</c:f>
              <c:numCache>
                <c:formatCode>General</c:formatCode>
                <c:ptCount val="3"/>
                <c:pt idx="0">
                  <c:v>150.88999999999999</c:v>
                </c:pt>
                <c:pt idx="1">
                  <c:v>105.5</c:v>
                </c:pt>
                <c:pt idx="2">
                  <c:v>151.27000000000001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C-48E6-A3E7-A25063F156EA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Serum'!$W$8,'pg ml Serum'!$W$20,'pg ml Serum'!$W$32)</c:f>
              <c:numCache>
                <c:formatCode>General</c:formatCode>
                <c:ptCount val="3"/>
                <c:pt idx="0">
                  <c:v>145.58000000000001</c:v>
                </c:pt>
                <c:pt idx="1">
                  <c:v>137.08000000000001</c:v>
                </c:pt>
                <c:pt idx="2">
                  <c:v>213.54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C-48E6-A3E7-A25063F156EA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Serum'!$W$9,'pg ml Serum'!$W$21,'pg ml Serum'!$W$33)</c:f>
              <c:numCache>
                <c:formatCode>General</c:formatCode>
                <c:ptCount val="3"/>
                <c:pt idx="0">
                  <c:v>194.45</c:v>
                </c:pt>
                <c:pt idx="1">
                  <c:v>134.15</c:v>
                </c:pt>
                <c:pt idx="2">
                  <c:v>170.75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C-48E6-A3E7-A25063F156EA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Serum'!$W$10,'pg ml Serum'!$W$22,'pg ml Serum'!$W$34)</c:f>
              <c:numCache>
                <c:formatCode>General</c:formatCode>
                <c:ptCount val="3"/>
                <c:pt idx="0">
                  <c:v>165.24</c:v>
                </c:pt>
                <c:pt idx="1">
                  <c:v>131.84</c:v>
                </c:pt>
                <c:pt idx="2">
                  <c:v>102.25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C-48E6-A3E7-A25063F156EA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Serum'!$W$11,'pg ml Serum'!$W$23,'pg ml Serum'!$W$35)</c:f>
              <c:numCache>
                <c:formatCode>General</c:formatCode>
                <c:ptCount val="3"/>
                <c:pt idx="0">
                  <c:v>113.14</c:v>
                </c:pt>
                <c:pt idx="1">
                  <c:v>130.19999999999999</c:v>
                </c:pt>
                <c:pt idx="2">
                  <c:v>67.66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C-48E6-A3E7-A25063F156EA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Serum'!$W$51:$W$53</c:f>
              <c:numCache>
                <c:formatCode>General</c:formatCode>
                <c:ptCount val="3"/>
                <c:pt idx="0">
                  <c:v>138.1</c:v>
                </c:pt>
                <c:pt idx="1">
                  <c:v>95.33</c:v>
                </c:pt>
                <c:pt idx="2">
                  <c:v>143.43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6C-48E6-A3E7-A25063F156EA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Serum'!$W$12,'pg ml Serum'!$W$24,'pg ml Serum'!$W$36)</c:f>
              <c:numCache>
                <c:formatCode>General</c:formatCode>
                <c:ptCount val="3"/>
                <c:pt idx="0">
                  <c:v>122.78</c:v>
                </c:pt>
                <c:pt idx="1">
                  <c:v>157.44</c:v>
                </c:pt>
                <c:pt idx="2">
                  <c:v>152.28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6C-48E6-A3E7-A25063F156EA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Serum'!$W$13,'pg ml Serum'!$W$25,'pg ml Serum'!$W$37)</c:f>
              <c:numCache>
                <c:formatCode>General</c:formatCode>
                <c:ptCount val="3"/>
                <c:pt idx="0">
                  <c:v>130.07</c:v>
                </c:pt>
                <c:pt idx="1">
                  <c:v>111.97</c:v>
                </c:pt>
                <c:pt idx="2">
                  <c:v>144.57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6C-48E6-A3E7-A25063F156EA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Serum'!$W$14,'pg ml Serum'!$W$26,'pg ml Serum'!$W$38)</c:f>
              <c:numCache>
                <c:formatCode>General</c:formatCode>
                <c:ptCount val="3"/>
                <c:pt idx="0">
                  <c:v>125.86</c:v>
                </c:pt>
                <c:pt idx="1">
                  <c:v>149.12</c:v>
                </c:pt>
                <c:pt idx="2">
                  <c:v>197.43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6C-48E6-A3E7-A25063F156EA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Serum'!$W$15,'pg ml Serum'!$W$27,'pg ml Serum'!$W$39)</c:f>
              <c:numCache>
                <c:formatCode>General</c:formatCode>
                <c:ptCount val="3"/>
                <c:pt idx="0">
                  <c:v>143.30000000000001</c:v>
                </c:pt>
                <c:pt idx="1">
                  <c:v>161.09</c:v>
                </c:pt>
                <c:pt idx="2">
                  <c:v>191.59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6C-48E6-A3E7-A25063F1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71912"/>
        <c:axId val="300266032"/>
      </c:barChart>
      <c:catAx>
        <c:axId val="30027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6032"/>
        <c:crosses val="autoZero"/>
        <c:auto val="1"/>
        <c:lblAlgn val="ctr"/>
        <c:lblOffset val="100"/>
        <c:noMultiLvlLbl val="0"/>
      </c:catAx>
      <c:valAx>
        <c:axId val="30026603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TNF-a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Serum'!$X$45:$X$47</c:f>
              <c:numCache>
                <c:formatCode>General</c:formatCode>
                <c:ptCount val="3"/>
                <c:pt idx="0">
                  <c:v>24.83</c:v>
                </c:pt>
                <c:pt idx="1">
                  <c:v>18.399999999999999</c:v>
                </c:pt>
                <c:pt idx="2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567-A003-A86E4C06A868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Serum'!$X$4,'pg ml Serum'!$X$16,'pg ml Serum'!$X$28)</c:f>
              <c:numCache>
                <c:formatCode>General</c:formatCode>
                <c:ptCount val="3"/>
                <c:pt idx="0">
                  <c:v>35.76</c:v>
                </c:pt>
                <c:pt idx="1">
                  <c:v>26.11</c:v>
                </c:pt>
                <c:pt idx="2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7-4567-A003-A86E4C06A868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Serum'!$X$48:$X$50</c:f>
              <c:numCache>
                <c:formatCode>General</c:formatCode>
                <c:ptCount val="3"/>
                <c:pt idx="0">
                  <c:v>26.11</c:v>
                </c:pt>
                <c:pt idx="1">
                  <c:v>15.82</c:v>
                </c:pt>
                <c:pt idx="2">
                  <c:v>11.96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7-4567-A003-A86E4C06A868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Serum'!$X$8,'pg ml Serum'!$X$20,'pg ml Serum'!$X$32)</c:f>
              <c:numCache>
                <c:formatCode>General</c:formatCode>
                <c:ptCount val="3"/>
                <c:pt idx="0">
                  <c:v>20.97</c:v>
                </c:pt>
                <c:pt idx="1">
                  <c:v>9.39</c:v>
                </c:pt>
                <c:pt idx="2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7-4567-A003-A86E4C06A868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Serum'!$X$9,'pg ml Serum'!$X$21,'pg ml Serum'!$X$33)</c:f>
              <c:numCache>
                <c:formatCode>General</c:formatCode>
                <c:ptCount val="3"/>
                <c:pt idx="0">
                  <c:v>17.11</c:v>
                </c:pt>
                <c:pt idx="1">
                  <c:v>13.25</c:v>
                </c:pt>
                <c:pt idx="2">
                  <c:v>35.76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D7-4567-A003-A86E4C06A868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Serum'!$X$51:$X$53</c:f>
              <c:numCache>
                <c:formatCode>General</c:formatCode>
                <c:ptCount val="3"/>
                <c:pt idx="0">
                  <c:v>13.89</c:v>
                </c:pt>
                <c:pt idx="1">
                  <c:v>19.04</c:v>
                </c:pt>
                <c:pt idx="2">
                  <c:v>16.47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D7-4567-A003-A86E4C06A868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Serum'!$X$12,'pg ml Serum'!$X$24,'pg ml Serum'!$X$36)</c:f>
              <c:numCache>
                <c:formatCode>General</c:formatCode>
                <c:ptCount val="3"/>
                <c:pt idx="0">
                  <c:v>14.54</c:v>
                </c:pt>
                <c:pt idx="1">
                  <c:v>14.54</c:v>
                </c:pt>
                <c:pt idx="2">
                  <c:v>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D7-4567-A003-A86E4C06A868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Serum'!$X$13,'pg ml Serum'!$X$25,'pg ml Serum'!$X$37)</c:f>
              <c:numCache>
                <c:formatCode>General</c:formatCode>
                <c:ptCount val="3"/>
                <c:pt idx="0">
                  <c:v>15.18</c:v>
                </c:pt>
                <c:pt idx="1">
                  <c:v>13.25</c:v>
                </c:pt>
                <c:pt idx="2">
                  <c:v>17.11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D7-4567-A003-A86E4C06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67208"/>
        <c:axId val="300268384"/>
      </c:barChart>
      <c:catAx>
        <c:axId val="30026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8384"/>
        <c:crosses val="autoZero"/>
        <c:auto val="1"/>
        <c:lblAlgn val="ctr"/>
        <c:lblOffset val="100"/>
        <c:noMultiLvlLbl val="0"/>
      </c:catAx>
      <c:valAx>
        <c:axId val="30026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TNF-a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Serum'!$X$5,'pg ml Serum'!$X$17,'pg ml Serum'!$X$29)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49.27</c:v>
                </c:pt>
                <c:pt idx="2">
                  <c:v>21.61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2-4AF8-9601-04659640A32A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Serum'!$X$6,'pg ml Serum'!$X$18,'pg ml Serum'!$X$30)</c:f>
              <c:numCache>
                <c:formatCode>General</c:formatCode>
                <c:ptCount val="3"/>
                <c:pt idx="0">
                  <c:v>22.26</c:v>
                </c:pt>
                <c:pt idx="1">
                  <c:v>17.37</c:v>
                </c:pt>
                <c:pt idx="2">
                  <c:v>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2-4AF8-9601-04659640A32A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Serum'!$X$7,'pg ml Serum'!$X$19,'pg ml Serum'!$X$31)</c:f>
              <c:numCache>
                <c:formatCode>General</c:formatCode>
                <c:ptCount val="3"/>
                <c:pt idx="0">
                  <c:v>15.82</c:v>
                </c:pt>
                <c:pt idx="1">
                  <c:v>14.54</c:v>
                </c:pt>
                <c:pt idx="2">
                  <c:v>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2-4AF8-9601-04659640A32A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Serum'!$X$10,'pg ml Serum'!$X$22,'pg ml Serum'!$X$34)</c:f>
              <c:numCache>
                <c:formatCode>General</c:formatCode>
                <c:ptCount val="3"/>
                <c:pt idx="0">
                  <c:v>28.69</c:v>
                </c:pt>
                <c:pt idx="1">
                  <c:v>9.67</c:v>
                </c:pt>
                <c:pt idx="2">
                  <c:v>24.83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2-4AF8-9601-04659640A32A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Serum'!$X$11,'pg ml Serum'!$X$23,'pg ml Serum'!$X$35)</c:f>
              <c:numCache>
                <c:formatCode>General</c:formatCode>
                <c:ptCount val="3"/>
                <c:pt idx="0">
                  <c:v>15.82</c:v>
                </c:pt>
                <c:pt idx="1">
                  <c:v>20.97</c:v>
                </c:pt>
                <c:pt idx="2">
                  <c:v>11.96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2-4AF8-9601-04659640A32A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Serum'!$X$14,'pg ml Serum'!$X$26,'pg ml Serum'!$X$38)</c:f>
              <c:numCache>
                <c:formatCode>General</c:formatCode>
                <c:ptCount val="3"/>
                <c:pt idx="0">
                  <c:v>9.39</c:v>
                </c:pt>
                <c:pt idx="1">
                  <c:v>15.82</c:v>
                </c:pt>
                <c:pt idx="2">
                  <c:v>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2-4AF8-9601-04659640A32A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Serum'!$X$15,'pg ml Serum'!$X$27,'pg ml Serum'!$X$39)</c:f>
              <c:numCache>
                <c:formatCode>General</c:formatCode>
                <c:ptCount val="3"/>
                <c:pt idx="0">
                  <c:v>13.89</c:v>
                </c:pt>
                <c:pt idx="1">
                  <c:v>15.18</c:v>
                </c:pt>
                <c:pt idx="2">
                  <c:v>14.54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72-4AF8-9601-04659640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72304"/>
        <c:axId val="300266424"/>
      </c:barChart>
      <c:catAx>
        <c:axId val="3002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6424"/>
        <c:crosses val="autoZero"/>
        <c:auto val="1"/>
        <c:lblAlgn val="ctr"/>
        <c:lblOffset val="100"/>
        <c:noMultiLvlLbl val="0"/>
      </c:catAx>
      <c:valAx>
        <c:axId val="30026642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IL-1a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Serum'!$F$5,'pg ml Serum'!$F$17,'pg ml Serum'!$F$29)</c:f>
              <c:numCache>
                <c:formatCode>General</c:formatCode>
                <c:ptCount val="3"/>
                <c:pt idx="0">
                  <c:v>48.37</c:v>
                </c:pt>
                <c:pt idx="1">
                  <c:v>15.34</c:v>
                </c:pt>
                <c:pt idx="2">
                  <c:v>39.020000000000003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B-4E55-8BB5-CFC9DBCC8139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Serum'!$F$6,'pg ml Serum'!$F$18,'pg ml Serum'!$F$30)</c:f>
              <c:numCache>
                <c:formatCode>General</c:formatCode>
                <c:ptCount val="3"/>
                <c:pt idx="0">
                  <c:v>38.909999999999997</c:v>
                </c:pt>
                <c:pt idx="1">
                  <c:v>129.5</c:v>
                </c:pt>
                <c:pt idx="2">
                  <c:v>19.36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B-4E55-8BB5-CFC9DBCC8139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Serum'!$F$7,'pg ml Serum'!$F$19,'pg ml Serum'!$F$31)</c:f>
              <c:numCache>
                <c:formatCode>General</c:formatCode>
                <c:ptCount val="3"/>
                <c:pt idx="0">
                  <c:v>67.569999999999993</c:v>
                </c:pt>
                <c:pt idx="1">
                  <c:v>41.57</c:v>
                </c:pt>
                <c:pt idx="2">
                  <c:v>29.86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B-4E55-8BB5-CFC9DBCC8139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Serum'!$F$10,'pg ml Serum'!$F$22,'pg ml Serum'!$F$34)</c:f>
              <c:numCache>
                <c:formatCode>General</c:formatCode>
                <c:ptCount val="3"/>
                <c:pt idx="0">
                  <c:v>53.91</c:v>
                </c:pt>
                <c:pt idx="1">
                  <c:v>48.15</c:v>
                </c:pt>
                <c:pt idx="2">
                  <c:v>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B-4E55-8BB5-CFC9DBCC8139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Serum'!$F$11,'pg ml Serum'!$F$23,'pg ml Serum'!$F$35)</c:f>
              <c:numCache>
                <c:formatCode>General</c:formatCode>
                <c:ptCount val="3"/>
                <c:pt idx="0">
                  <c:v>33.090000000000003</c:v>
                </c:pt>
                <c:pt idx="1">
                  <c:v>14.91</c:v>
                </c:pt>
                <c:pt idx="2">
                  <c:v>9.8800000000000008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B-4E55-8BB5-CFC9DBCC8139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Serum'!$F$14,'pg ml Serum'!$F$26,'pg ml Serum'!$F$38)</c:f>
              <c:numCache>
                <c:formatCode>General</c:formatCode>
                <c:ptCount val="3"/>
                <c:pt idx="0">
                  <c:v>42.17</c:v>
                </c:pt>
                <c:pt idx="1">
                  <c:v>62.03</c:v>
                </c:pt>
                <c:pt idx="2">
                  <c:v>39.74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B-4E55-8BB5-CFC9DBCC8139}"/>
            </c:ext>
          </c:extLst>
        </c:ser>
        <c:ser>
          <c:idx val="6"/>
          <c:order val="6"/>
          <c:tx>
            <c:v>H5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Serum'!$F$15,'pg ml Serum'!$F$27,'pg ml Serum'!$F$39)</c:f>
              <c:numCache>
                <c:formatCode>General</c:formatCode>
                <c:ptCount val="3"/>
                <c:pt idx="0">
                  <c:v>23.18</c:v>
                </c:pt>
                <c:pt idx="1">
                  <c:v>37.35</c:v>
                </c:pt>
                <c:pt idx="2">
                  <c:v>36.01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B-4E55-8BB5-CFC9DBCC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99600"/>
        <c:axId val="134496856"/>
      </c:barChart>
      <c:catAx>
        <c:axId val="1344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6856"/>
        <c:crosses val="autoZero"/>
        <c:auto val="1"/>
        <c:lblAlgn val="ctr"/>
        <c:lblOffset val="100"/>
        <c:noMultiLvlLbl val="0"/>
      </c:catAx>
      <c:valAx>
        <c:axId val="134496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TNF-a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Serum'!$X$45:$X$47</c:f>
              <c:numCache>
                <c:formatCode>General</c:formatCode>
                <c:ptCount val="3"/>
                <c:pt idx="0">
                  <c:v>24.83</c:v>
                </c:pt>
                <c:pt idx="1">
                  <c:v>18.399999999999999</c:v>
                </c:pt>
                <c:pt idx="2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6-4789-9321-2372F70BABB3}"/>
            </c:ext>
          </c:extLst>
        </c:ser>
        <c:ser>
          <c:idx val="8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Serum'!$X$4,'pg ml Serum'!$X$16,'pg ml Serum'!$X$28)</c:f>
              <c:numCache>
                <c:formatCode>General</c:formatCode>
                <c:ptCount val="3"/>
                <c:pt idx="0">
                  <c:v>35.76</c:v>
                </c:pt>
                <c:pt idx="1">
                  <c:v>26.11</c:v>
                </c:pt>
                <c:pt idx="2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6-4789-9321-2372F70BABB3}"/>
            </c:ext>
          </c:extLst>
        </c:ser>
        <c:ser>
          <c:idx val="0"/>
          <c:order val="2"/>
          <c:tx>
            <c:v>C4</c:v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Serum'!$X$5,'pg ml Serum'!$X$17,'pg ml Serum'!$X$29)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49.27</c:v>
                </c:pt>
                <c:pt idx="2">
                  <c:v>21.61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6-4789-9321-2372F70BABB3}"/>
            </c:ext>
          </c:extLst>
        </c:ser>
        <c:ser>
          <c:idx val="1"/>
          <c:order val="3"/>
          <c:tx>
            <c:v>C5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('pg ml Serum'!$X$6,'pg ml Serum'!$X$18,'pg ml Serum'!$X$30)</c:f>
              <c:numCache>
                <c:formatCode>General</c:formatCode>
                <c:ptCount val="3"/>
                <c:pt idx="0">
                  <c:v>22.26</c:v>
                </c:pt>
                <c:pt idx="1">
                  <c:v>17.37</c:v>
                </c:pt>
                <c:pt idx="2">
                  <c:v>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6-4789-9321-2372F70BABB3}"/>
            </c:ext>
          </c:extLst>
        </c:ser>
        <c:ser>
          <c:idx val="2"/>
          <c:order val="4"/>
          <c:tx>
            <c:v>C6</c:v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Serum'!$X$7,'pg ml Serum'!$X$19,'pg ml Serum'!$X$31)</c:f>
              <c:numCache>
                <c:formatCode>General</c:formatCode>
                <c:ptCount val="3"/>
                <c:pt idx="0">
                  <c:v>15.82</c:v>
                </c:pt>
                <c:pt idx="1">
                  <c:v>14.54</c:v>
                </c:pt>
                <c:pt idx="2">
                  <c:v>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6-4789-9321-2372F70BABB3}"/>
            </c:ext>
          </c:extLst>
        </c:ser>
        <c:ser>
          <c:idx val="9"/>
          <c:order val="5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Serum'!$X$48:$X$50</c:f>
              <c:numCache>
                <c:formatCode>General</c:formatCode>
                <c:ptCount val="3"/>
                <c:pt idx="0">
                  <c:v>26.11</c:v>
                </c:pt>
                <c:pt idx="1">
                  <c:v>15.82</c:v>
                </c:pt>
                <c:pt idx="2">
                  <c:v>11.96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6-4789-9321-2372F70BABB3}"/>
            </c:ext>
          </c:extLst>
        </c:ser>
        <c:ser>
          <c:idx val="10"/>
          <c:order val="6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Serum'!$X$8,'pg ml Serum'!$X$20,'pg ml Serum'!$X$32)</c:f>
              <c:numCache>
                <c:formatCode>General</c:formatCode>
                <c:ptCount val="3"/>
                <c:pt idx="0">
                  <c:v>20.97</c:v>
                </c:pt>
                <c:pt idx="1">
                  <c:v>9.39</c:v>
                </c:pt>
                <c:pt idx="2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6-4789-9321-2372F70BABB3}"/>
            </c:ext>
          </c:extLst>
        </c:ser>
        <c:ser>
          <c:idx val="11"/>
          <c:order val="7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Serum'!$X$9,'pg ml Serum'!$X$21,'pg ml Serum'!$X$33)</c:f>
              <c:numCache>
                <c:formatCode>General</c:formatCode>
                <c:ptCount val="3"/>
                <c:pt idx="0">
                  <c:v>17.11</c:v>
                </c:pt>
                <c:pt idx="1">
                  <c:v>13.25</c:v>
                </c:pt>
                <c:pt idx="2">
                  <c:v>35.76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6-4789-9321-2372F70BABB3}"/>
            </c:ext>
          </c:extLst>
        </c:ser>
        <c:ser>
          <c:idx val="3"/>
          <c:order val="8"/>
          <c:tx>
            <c:v>L4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('pg ml Serum'!$X$10,'pg ml Serum'!$X$22,'pg ml Serum'!$X$34)</c:f>
              <c:numCache>
                <c:formatCode>General</c:formatCode>
                <c:ptCount val="3"/>
                <c:pt idx="0">
                  <c:v>28.69</c:v>
                </c:pt>
                <c:pt idx="1">
                  <c:v>9.67</c:v>
                </c:pt>
                <c:pt idx="2">
                  <c:v>24.83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6-4789-9321-2372F70BABB3}"/>
            </c:ext>
          </c:extLst>
        </c:ser>
        <c:ser>
          <c:idx val="4"/>
          <c:order val="9"/>
          <c:tx>
            <c:v>L5</c:v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Serum'!$X$11,'pg ml Serum'!$X$23,'pg ml Serum'!$X$35)</c:f>
              <c:numCache>
                <c:formatCode>General</c:formatCode>
                <c:ptCount val="3"/>
                <c:pt idx="0">
                  <c:v>15.82</c:v>
                </c:pt>
                <c:pt idx="1">
                  <c:v>20.97</c:v>
                </c:pt>
                <c:pt idx="2">
                  <c:v>11.96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6-4789-9321-2372F70BABB3}"/>
            </c:ext>
          </c:extLst>
        </c:ser>
        <c:ser>
          <c:idx val="12"/>
          <c:order val="10"/>
          <c:tx>
            <c:v>H1</c:v>
          </c:tx>
          <c:spPr>
            <a:solidFill>
              <a:srgbClr val="ED7D31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Serum'!$X$51:$X$53</c:f>
              <c:numCache>
                <c:formatCode>General</c:formatCode>
                <c:ptCount val="3"/>
                <c:pt idx="0">
                  <c:v>13.89</c:v>
                </c:pt>
                <c:pt idx="1">
                  <c:v>19.04</c:v>
                </c:pt>
                <c:pt idx="2">
                  <c:v>16.47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6-4789-9321-2372F70BABB3}"/>
            </c:ext>
          </c:extLst>
        </c:ser>
        <c:ser>
          <c:idx val="13"/>
          <c:order val="11"/>
          <c:tx>
            <c:v>H2</c:v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Serum'!$X$12,'pg ml Serum'!$X$24,'pg ml Serum'!$X$36)</c:f>
              <c:numCache>
                <c:formatCode>General</c:formatCode>
                <c:ptCount val="3"/>
                <c:pt idx="0">
                  <c:v>14.54</c:v>
                </c:pt>
                <c:pt idx="1">
                  <c:v>14.54</c:v>
                </c:pt>
                <c:pt idx="2">
                  <c:v>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6-4789-9321-2372F70BABB3}"/>
            </c:ext>
          </c:extLst>
        </c:ser>
        <c:ser>
          <c:idx val="14"/>
          <c:order val="12"/>
          <c:tx>
            <c:v>H3</c:v>
          </c:tx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Serum'!$X$13,'pg ml Serum'!$X$25,'pg ml Serum'!$X$37)</c:f>
              <c:numCache>
                <c:formatCode>General</c:formatCode>
                <c:ptCount val="3"/>
                <c:pt idx="0">
                  <c:v>15.18</c:v>
                </c:pt>
                <c:pt idx="1">
                  <c:v>13.25</c:v>
                </c:pt>
                <c:pt idx="2">
                  <c:v>17.11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6-4789-9321-2372F70BABB3}"/>
            </c:ext>
          </c:extLst>
        </c:ser>
        <c:ser>
          <c:idx val="5"/>
          <c:order val="13"/>
          <c:tx>
            <c:v>H4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('pg ml Serum'!$X$14,'pg ml Serum'!$X$26,'pg ml Serum'!$X$38)</c:f>
              <c:numCache>
                <c:formatCode>General</c:formatCode>
                <c:ptCount val="3"/>
                <c:pt idx="0">
                  <c:v>9.39</c:v>
                </c:pt>
                <c:pt idx="1">
                  <c:v>15.82</c:v>
                </c:pt>
                <c:pt idx="2">
                  <c:v>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46-4789-9321-2372F70BABB3}"/>
            </c:ext>
          </c:extLst>
        </c:ser>
        <c:ser>
          <c:idx val="6"/>
          <c:order val="14"/>
          <c:tx>
            <c:v>H5</c:v>
          </c:tx>
          <c:spPr>
            <a:solidFill>
              <a:srgbClr val="ED7D31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Serum'!$X$15,'pg ml Serum'!$X$27,'pg ml Serum'!$X$39)</c:f>
              <c:numCache>
                <c:formatCode>General</c:formatCode>
                <c:ptCount val="3"/>
                <c:pt idx="0">
                  <c:v>13.89</c:v>
                </c:pt>
                <c:pt idx="1">
                  <c:v>15.18</c:v>
                </c:pt>
                <c:pt idx="2">
                  <c:v>14.54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46-4789-9321-2372F70B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67992"/>
        <c:axId val="301300080"/>
      </c:barChart>
      <c:catAx>
        <c:axId val="30026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0080"/>
        <c:crosses val="autoZero"/>
        <c:auto val="1"/>
        <c:lblAlgn val="ctr"/>
        <c:lblOffset val="100"/>
        <c:noMultiLvlLbl val="0"/>
      </c:catAx>
      <c:valAx>
        <c:axId val="30130008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Eotaxin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Results!$B$444:$B$446</c:f>
              <c:numCache>
                <c:formatCode>General</c:formatCode>
                <c:ptCount val="3"/>
                <c:pt idx="0">
                  <c:v>1781.6479999999999</c:v>
                </c:pt>
                <c:pt idx="1">
                  <c:v>2604.35</c:v>
                </c:pt>
                <c:pt idx="2">
                  <c:v>2959.5700000000006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0E2-8F6F-FE722AF81DFF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Results!$B$448:$B$450</c:f>
              <c:numCache>
                <c:formatCode>General</c:formatCode>
                <c:ptCount val="3"/>
                <c:pt idx="0">
                  <c:v>1638.4940000000001</c:v>
                </c:pt>
                <c:pt idx="1">
                  <c:v>2124.4960000000001</c:v>
                </c:pt>
                <c:pt idx="2">
                  <c:v>2264.8759999999997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0E2-8F6F-FE722AF81DFF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Results!$B$452:$B$454</c:f>
              <c:numCache>
                <c:formatCode>General</c:formatCode>
                <c:ptCount val="3"/>
                <c:pt idx="0">
                  <c:v>1362.0700000000002</c:v>
                </c:pt>
                <c:pt idx="1">
                  <c:v>2584.23</c:v>
                </c:pt>
                <c:pt idx="2">
                  <c:v>2238.3100000000004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2-40E2-8F6F-FE722AF8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02824"/>
        <c:axId val="301307136"/>
      </c:barChart>
      <c:catAx>
        <c:axId val="30130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7136"/>
        <c:crosses val="autoZero"/>
        <c:auto val="1"/>
        <c:lblAlgn val="ctr"/>
        <c:lblOffset val="100"/>
        <c:noMultiLvlLbl val="0"/>
      </c:catAx>
      <c:valAx>
        <c:axId val="3013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G-CSF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Results!$C$444:$C$446</c:f>
              <c:numCache>
                <c:formatCode>General</c:formatCode>
                <c:ptCount val="3"/>
                <c:pt idx="0">
                  <c:v>484.20199999999994</c:v>
                </c:pt>
                <c:pt idx="1">
                  <c:v>380.94600000000003</c:v>
                </c:pt>
                <c:pt idx="2">
                  <c:v>1228.252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47DC-A2A5-715074F0F6BC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Results!$C$448:$C$450</c:f>
              <c:numCache>
                <c:formatCode>General</c:formatCode>
                <c:ptCount val="3"/>
                <c:pt idx="0">
                  <c:v>421.76599999999996</c:v>
                </c:pt>
                <c:pt idx="1">
                  <c:v>416.916</c:v>
                </c:pt>
                <c:pt idx="2">
                  <c:v>1057.2059999999999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47DC-A2A5-715074F0F6BC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Results!$C$452:$C$454</c:f>
              <c:numCache>
                <c:formatCode>General</c:formatCode>
                <c:ptCount val="3"/>
                <c:pt idx="0">
                  <c:v>400.67</c:v>
                </c:pt>
                <c:pt idx="1">
                  <c:v>512.87599999999998</c:v>
                </c:pt>
                <c:pt idx="2">
                  <c:v>893.2360000000001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47DC-A2A5-715074F0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06744"/>
        <c:axId val="301297728"/>
      </c:barChart>
      <c:catAx>
        <c:axId val="30130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7728"/>
        <c:crosses val="autoZero"/>
        <c:auto val="1"/>
        <c:lblAlgn val="ctr"/>
        <c:lblOffset val="100"/>
        <c:noMultiLvlLbl val="0"/>
      </c:catAx>
      <c:valAx>
        <c:axId val="3012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IFN-g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Results!$E$444:$E$446</c:f>
              <c:numCache>
                <c:formatCode>General</c:formatCode>
                <c:ptCount val="3"/>
                <c:pt idx="0">
                  <c:v>9.9740000000000002</c:v>
                </c:pt>
                <c:pt idx="1">
                  <c:v>10.614000000000001</c:v>
                </c:pt>
                <c:pt idx="2">
                  <c:v>9.0920000000000023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C-42BC-90F6-A2992BFF383F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Results!$E$448:$E$450</c:f>
              <c:numCache>
                <c:formatCode>General</c:formatCode>
                <c:ptCount val="3"/>
                <c:pt idx="0">
                  <c:v>11.37</c:v>
                </c:pt>
                <c:pt idx="1">
                  <c:v>8.3079999999999998</c:v>
                </c:pt>
                <c:pt idx="2">
                  <c:v>18.478000000000002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C-42BC-90F6-A2992BFF383F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Results!$E$452:$E$454</c:f>
              <c:numCache>
                <c:formatCode>General</c:formatCode>
                <c:ptCount val="3"/>
                <c:pt idx="0">
                  <c:v>7.306</c:v>
                </c:pt>
                <c:pt idx="1">
                  <c:v>8.8659999999999997</c:v>
                </c:pt>
                <c:pt idx="2">
                  <c:v>7.3659999999999997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C-42BC-90F6-A2992BFF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99296"/>
        <c:axId val="301307920"/>
      </c:barChart>
      <c:catAx>
        <c:axId val="3012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7920"/>
        <c:crosses val="autoZero"/>
        <c:auto val="1"/>
        <c:lblAlgn val="ctr"/>
        <c:lblOffset val="100"/>
        <c:noMultiLvlLbl val="0"/>
      </c:catAx>
      <c:valAx>
        <c:axId val="301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Results!$F$444:$F$446</c:f>
              <c:numCache>
                <c:formatCode>General</c:formatCode>
                <c:ptCount val="3"/>
                <c:pt idx="0">
                  <c:v>52.67</c:v>
                </c:pt>
                <c:pt idx="1">
                  <c:v>71.352000000000004</c:v>
                </c:pt>
                <c:pt idx="2">
                  <c:v>31.874000000000002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7-476E-87B6-67649DBCE901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Results!$F$448:$F$450</c:f>
              <c:numCache>
                <c:formatCode>General</c:formatCode>
                <c:ptCount val="3"/>
                <c:pt idx="0">
                  <c:v>56.498000000000005</c:v>
                </c:pt>
                <c:pt idx="1">
                  <c:v>30.218</c:v>
                </c:pt>
                <c:pt idx="2">
                  <c:v>31.895999999999997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7-476E-87B6-67649DBCE901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Results!$F$452:$F$454</c:f>
              <c:numCache>
                <c:formatCode>General</c:formatCode>
                <c:ptCount val="3"/>
                <c:pt idx="0">
                  <c:v>51.326000000000008</c:v>
                </c:pt>
                <c:pt idx="1">
                  <c:v>45.613999999999997</c:v>
                </c:pt>
                <c:pt idx="2">
                  <c:v>23.306000000000001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7-476E-87B6-67649DBC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02040"/>
        <c:axId val="301304784"/>
      </c:barChart>
      <c:catAx>
        <c:axId val="3013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784"/>
        <c:crosses val="autoZero"/>
        <c:auto val="1"/>
        <c:lblAlgn val="ctr"/>
        <c:lblOffset val="100"/>
        <c:noMultiLvlLbl val="0"/>
      </c:catAx>
      <c:valAx>
        <c:axId val="3013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Results!$G$444:$G$446</c:f>
              <c:numCache>
                <c:formatCode>General</c:formatCode>
                <c:ptCount val="3"/>
                <c:pt idx="0">
                  <c:v>0.83399999999999996</c:v>
                </c:pt>
                <c:pt idx="1">
                  <c:v>0.66799999999999993</c:v>
                </c:pt>
                <c:pt idx="2">
                  <c:v>0.61999999999999988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5-492B-B504-F57F42EEEDEB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Results!$G$448:$G$450</c:f>
              <c:numCache>
                <c:formatCode>General</c:formatCode>
                <c:ptCount val="3"/>
                <c:pt idx="0">
                  <c:v>0.73399999999999999</c:v>
                </c:pt>
                <c:pt idx="1">
                  <c:v>0.53400000000000003</c:v>
                </c:pt>
                <c:pt idx="2">
                  <c:v>1.1960000000000002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5-492B-B504-F57F42EEEDEB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Results!$G$452:$G$454</c:f>
              <c:numCache>
                <c:formatCode>General</c:formatCode>
                <c:ptCount val="3"/>
                <c:pt idx="0">
                  <c:v>0.502</c:v>
                </c:pt>
                <c:pt idx="1">
                  <c:v>0.53200000000000003</c:v>
                </c:pt>
                <c:pt idx="2">
                  <c:v>0.55999999999999994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5-492B-B504-F57F42EE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98120"/>
        <c:axId val="301302432"/>
      </c:barChart>
      <c:catAx>
        <c:axId val="3012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2432"/>
        <c:crosses val="autoZero"/>
        <c:auto val="1"/>
        <c:lblAlgn val="ctr"/>
        <c:lblOffset val="100"/>
        <c:noMultiLvlLbl val="0"/>
      </c:catAx>
      <c:valAx>
        <c:axId val="301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Results!$I$444:$I$446</c:f>
              <c:numCache>
                <c:formatCode>General</c:formatCode>
                <c:ptCount val="3"/>
                <c:pt idx="0">
                  <c:v>4.9620000000000006</c:v>
                </c:pt>
                <c:pt idx="1">
                  <c:v>4.7539999999999996</c:v>
                </c:pt>
                <c:pt idx="2">
                  <c:v>4.7080000000000002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4-4DAE-B509-7658FB18FC83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Results!$I$448:$I$450</c:f>
              <c:numCache>
                <c:formatCode>General</c:formatCode>
                <c:ptCount val="3"/>
                <c:pt idx="0">
                  <c:v>4.8620000000000001</c:v>
                </c:pt>
                <c:pt idx="1">
                  <c:v>3.0659999999999998</c:v>
                </c:pt>
                <c:pt idx="2">
                  <c:v>5.694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4-4DAE-B509-7658FB18FC83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Results!$I$452:$I$454</c:f>
              <c:numCache>
                <c:formatCode>General</c:formatCode>
                <c:ptCount val="3"/>
                <c:pt idx="0">
                  <c:v>2.8259999999999996</c:v>
                </c:pt>
                <c:pt idx="1">
                  <c:v>3.8579999999999997</c:v>
                </c:pt>
                <c:pt idx="2">
                  <c:v>4.6360000000000001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4-4DAE-B509-7658FB18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98512"/>
        <c:axId val="301298904"/>
      </c:barChart>
      <c:catAx>
        <c:axId val="3012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8904"/>
        <c:crosses val="autoZero"/>
        <c:auto val="1"/>
        <c:lblAlgn val="ctr"/>
        <c:lblOffset val="100"/>
        <c:noMultiLvlLbl val="0"/>
      </c:catAx>
      <c:valAx>
        <c:axId val="3012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Results!$K$444:$K$446</c:f>
              <c:numCache>
                <c:formatCode>General</c:formatCode>
                <c:ptCount val="3"/>
                <c:pt idx="0">
                  <c:v>2.9159999999999999</c:v>
                </c:pt>
                <c:pt idx="1">
                  <c:v>2.3619999999999997</c:v>
                </c:pt>
                <c:pt idx="2">
                  <c:v>10.306000000000001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5-4357-B1F4-94BDBB5FCD27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Results!$K$448:$K$450</c:f>
              <c:numCache>
                <c:formatCode>General</c:formatCode>
                <c:ptCount val="3"/>
                <c:pt idx="0">
                  <c:v>8.2780000000000005</c:v>
                </c:pt>
                <c:pt idx="1">
                  <c:v>1.24</c:v>
                </c:pt>
                <c:pt idx="2">
                  <c:v>6.4960000000000004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5-4357-B1F4-94BDBB5FCD27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Results!$K$452:$K$454</c:f>
              <c:numCache>
                <c:formatCode>General</c:formatCode>
                <c:ptCount val="3"/>
                <c:pt idx="0">
                  <c:v>3.0940000000000003</c:v>
                </c:pt>
                <c:pt idx="1">
                  <c:v>4.2260000000000009</c:v>
                </c:pt>
                <c:pt idx="2">
                  <c:v>6.0460000000000003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5-4357-B1F4-94BDBB5F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05176"/>
        <c:axId val="301300864"/>
      </c:barChart>
      <c:catAx>
        <c:axId val="3013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0864"/>
        <c:crosses val="autoZero"/>
        <c:auto val="1"/>
        <c:lblAlgn val="ctr"/>
        <c:lblOffset val="100"/>
        <c:noMultiLvlLbl val="0"/>
      </c:catAx>
      <c:valAx>
        <c:axId val="3013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Results!$L$444:$L$446</c:f>
              <c:numCache>
                <c:formatCode>General</c:formatCode>
                <c:ptCount val="3"/>
                <c:pt idx="0">
                  <c:v>7.7120000000000006</c:v>
                </c:pt>
                <c:pt idx="1">
                  <c:v>6.5780000000000003</c:v>
                </c:pt>
                <c:pt idx="2">
                  <c:v>34.024000000000001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8-400E-A72D-E0C3A148F0F8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Results!$L$448:$L$450</c:f>
              <c:numCache>
                <c:formatCode>General</c:formatCode>
                <c:ptCount val="3"/>
                <c:pt idx="0">
                  <c:v>4.5739999999999998</c:v>
                </c:pt>
                <c:pt idx="1">
                  <c:v>13.728</c:v>
                </c:pt>
                <c:pt idx="2">
                  <c:v>28.386000000000003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8-400E-A72D-E0C3A148F0F8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Results!$L$452:$L$454</c:f>
              <c:numCache>
                <c:formatCode>General</c:formatCode>
                <c:ptCount val="3"/>
                <c:pt idx="0">
                  <c:v>5.25</c:v>
                </c:pt>
                <c:pt idx="1">
                  <c:v>9.4499999999999993</c:v>
                </c:pt>
                <c:pt idx="2">
                  <c:v>24.529999999999998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8-400E-A72D-E0C3A148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09096"/>
        <c:axId val="301299688"/>
      </c:barChart>
      <c:catAx>
        <c:axId val="3013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9688"/>
        <c:crosses val="autoZero"/>
        <c:auto val="1"/>
        <c:lblAlgn val="ctr"/>
        <c:lblOffset val="100"/>
        <c:noMultiLvlLbl val="0"/>
      </c:catAx>
      <c:valAx>
        <c:axId val="3012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Results!$M$444:$M$446</c:f>
              <c:numCache>
                <c:formatCode>General</c:formatCode>
                <c:ptCount val="3"/>
                <c:pt idx="0">
                  <c:v>8.9060000000000024</c:v>
                </c:pt>
                <c:pt idx="1">
                  <c:v>11.991999999999999</c:v>
                </c:pt>
                <c:pt idx="2">
                  <c:v>6.984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C-4029-9BE1-4C4CEAF0C469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Results!$M$448:$M$450</c:f>
              <c:numCache>
                <c:formatCode>General</c:formatCode>
                <c:ptCount val="3"/>
                <c:pt idx="0">
                  <c:v>9.75</c:v>
                </c:pt>
                <c:pt idx="1">
                  <c:v>6.38</c:v>
                </c:pt>
                <c:pt idx="2">
                  <c:v>21.633999999999997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C-4029-9BE1-4C4CEAF0C469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Results!$M$452:$M$454</c:f>
              <c:numCache>
                <c:formatCode>General</c:formatCode>
                <c:ptCount val="3"/>
                <c:pt idx="0">
                  <c:v>4.5259999999999998</c:v>
                </c:pt>
                <c:pt idx="1">
                  <c:v>10.299999999999999</c:v>
                </c:pt>
                <c:pt idx="2">
                  <c:v>4.4320000000000004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C-4029-9BE1-4C4CEAF0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04000"/>
        <c:axId val="301301256"/>
      </c:barChart>
      <c:catAx>
        <c:axId val="3013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256"/>
        <c:crosses val="autoZero"/>
        <c:auto val="1"/>
        <c:lblAlgn val="ctr"/>
        <c:lblOffset val="100"/>
        <c:noMultiLvlLbl val="0"/>
      </c:catAx>
      <c:valAx>
        <c:axId val="30130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IL-1b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 (2)'!$G$45:$G$47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0.85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B17-A758-3DB500511892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(2)'!$G$4,'pg ml Serum (2)'!$G$16,'pg ml Serum (2)'!$G$28)</c:f>
              <c:numCache>
                <c:formatCode>General</c:formatCode>
                <c:ptCount val="3"/>
                <c:pt idx="0">
                  <c:v>1.28</c:v>
                </c:pt>
                <c:pt idx="1">
                  <c:v>0.92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B17-A758-3DB500511892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rgbClr val="4472C4">
                  <a:lumMod val="20000"/>
                  <a:lumOff val="80000"/>
                </a:srgbClr>
              </a:solidFill>
            </a:ln>
            <a:effectLst/>
          </c:spPr>
          <c:invertIfNegative val="0"/>
          <c:val>
            <c:numRef>
              <c:f>'pg ml Serum (2)'!$G$48:$G$50</c:f>
              <c:numCache>
                <c:formatCode>General</c:formatCode>
                <c:ptCount val="3"/>
                <c:pt idx="0">
                  <c:v>1.21</c:v>
                </c:pt>
                <c:pt idx="1">
                  <c:v>1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B17-A758-3DB500511892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(2)'!$G$8,'pg ml Serum (2)'!$G$20,'pg ml Serum (2)'!$G$32)</c:f>
              <c:numCache>
                <c:formatCode>General</c:formatCode>
                <c:ptCount val="3"/>
                <c:pt idx="0">
                  <c:v>1.07</c:v>
                </c:pt>
                <c:pt idx="1">
                  <c:v>0.2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B17-A758-3DB500511892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 (2)'!$G$9,'pg ml Serum (2)'!$G$21,'pg ml Serum (2)'!$G$33)</c:f>
              <c:numCache>
                <c:formatCode>General</c:formatCode>
                <c:ptCount val="3"/>
                <c:pt idx="0">
                  <c:v>0.63</c:v>
                </c:pt>
                <c:pt idx="1">
                  <c:v>0.12</c:v>
                </c:pt>
                <c:pt idx="2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B17-A758-3DB500511892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 (2)'!$G$51:$G$53</c:f>
              <c:numCache>
                <c:formatCode>General</c:formatCode>
                <c:ptCount val="3"/>
                <c:pt idx="0">
                  <c:v>0.85</c:v>
                </c:pt>
                <c:pt idx="1">
                  <c:v>0.85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B17-A758-3DB500511892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 (2)'!$G$12,'pg ml Serum (2)'!$G$24,'pg ml Serum (2)'!$G$36)</c:f>
              <c:numCache>
                <c:formatCode>General</c:formatCode>
                <c:ptCount val="3"/>
                <c:pt idx="0">
                  <c:v>0.49</c:v>
                </c:pt>
                <c:pt idx="1">
                  <c:v>0.63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B17-A758-3DB500511892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 (2)'!$G$13,'pg ml Serum (2)'!$G$25,'pg ml Serum (2)'!$G$37)</c:f>
              <c:numCache>
                <c:formatCode>General</c:formatCode>
                <c:ptCount val="3"/>
                <c:pt idx="0">
                  <c:v>0.63</c:v>
                </c:pt>
                <c:pt idx="1">
                  <c:v>0.49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8-4B17-A758-3DB50051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50672"/>
        <c:axId val="295049888"/>
      </c:barChart>
      <c:catAx>
        <c:axId val="2950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9888"/>
        <c:crosses val="autoZero"/>
        <c:auto val="1"/>
        <c:lblAlgn val="ctr"/>
        <c:lblOffset val="100"/>
        <c:noMultiLvlLbl val="0"/>
      </c:catAx>
      <c:valAx>
        <c:axId val="295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Results!$N$444:$N$446</c:f>
              <c:numCache>
                <c:formatCode>General</c:formatCode>
                <c:ptCount val="3"/>
                <c:pt idx="0">
                  <c:v>13.956</c:v>
                </c:pt>
                <c:pt idx="1">
                  <c:v>19.076000000000001</c:v>
                </c:pt>
                <c:pt idx="2">
                  <c:v>15.178000000000001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F-4436-A4DD-5FC71E53F207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Results!$N$448:$N$450</c:f>
              <c:numCache>
                <c:formatCode>General</c:formatCode>
                <c:ptCount val="3"/>
                <c:pt idx="0">
                  <c:v>11.48</c:v>
                </c:pt>
                <c:pt idx="1">
                  <c:v>10.751999999999999</c:v>
                </c:pt>
                <c:pt idx="2">
                  <c:v>18.970000000000002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F-4436-A4DD-5FC71E53F207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Results!$N$452:$N$454</c:f>
              <c:numCache>
                <c:formatCode>General</c:formatCode>
                <c:ptCount val="3"/>
                <c:pt idx="0">
                  <c:v>7.6840000000000002</c:v>
                </c:pt>
                <c:pt idx="1">
                  <c:v>10.545999999999999</c:v>
                </c:pt>
                <c:pt idx="2">
                  <c:v>11.336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F-4436-A4DD-5FC71E53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01648"/>
        <c:axId val="301305960"/>
      </c:barChart>
      <c:catAx>
        <c:axId val="3013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960"/>
        <c:crosses val="autoZero"/>
        <c:auto val="1"/>
        <c:lblAlgn val="ctr"/>
        <c:lblOffset val="100"/>
        <c:noMultiLvlLbl val="0"/>
      </c:catAx>
      <c:valAx>
        <c:axId val="3013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IL-12 p40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Results!$O$444:$O$446</c:f>
              <c:numCache>
                <c:formatCode>General</c:formatCode>
                <c:ptCount val="3"/>
                <c:pt idx="0">
                  <c:v>548.46799999999996</c:v>
                </c:pt>
                <c:pt idx="1">
                  <c:v>511.41800000000001</c:v>
                </c:pt>
                <c:pt idx="2">
                  <c:v>706.19400000000007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4-48AB-888F-7F9CC94F2B6D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Results!$O$448:$O$450</c:f>
              <c:numCache>
                <c:formatCode>General</c:formatCode>
                <c:ptCount val="3"/>
                <c:pt idx="0">
                  <c:v>694.79200000000003</c:v>
                </c:pt>
                <c:pt idx="1">
                  <c:v>426.67399999999998</c:v>
                </c:pt>
                <c:pt idx="2">
                  <c:v>865.83199999999999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4-48AB-888F-7F9CC94F2B6D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Results!$O$452:$O$454</c:f>
              <c:numCache>
                <c:formatCode>General</c:formatCode>
                <c:ptCount val="3"/>
                <c:pt idx="0">
                  <c:v>597.52400000000011</c:v>
                </c:pt>
                <c:pt idx="1">
                  <c:v>553.19999999999993</c:v>
                </c:pt>
                <c:pt idx="2">
                  <c:v>738.61000000000013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4-48AB-888F-7F9CC94F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12624"/>
        <c:axId val="301310664"/>
      </c:barChart>
      <c:catAx>
        <c:axId val="3013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0664"/>
        <c:crosses val="autoZero"/>
        <c:auto val="1"/>
        <c:lblAlgn val="ctr"/>
        <c:lblOffset val="100"/>
        <c:noMultiLvlLbl val="0"/>
      </c:catAx>
      <c:valAx>
        <c:axId val="3013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IL-12 p70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Results!$P$444:$P$446</c:f>
              <c:numCache>
                <c:formatCode>General</c:formatCode>
                <c:ptCount val="3"/>
                <c:pt idx="0">
                  <c:v>96.411999999999992</c:v>
                </c:pt>
                <c:pt idx="1">
                  <c:v>122.11199999999999</c:v>
                </c:pt>
                <c:pt idx="2">
                  <c:v>72.102000000000004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F-40F1-8C1B-536168A0682B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Results!$P$448:$P$450</c:f>
              <c:numCache>
                <c:formatCode>General</c:formatCode>
                <c:ptCount val="3"/>
                <c:pt idx="0">
                  <c:v>103.41</c:v>
                </c:pt>
                <c:pt idx="1">
                  <c:v>63.376000000000012</c:v>
                </c:pt>
                <c:pt idx="2">
                  <c:v>67.623999999999995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F-40F1-8C1B-536168A0682B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Results!$P$452:$P$454</c:f>
              <c:numCache>
                <c:formatCode>General</c:formatCode>
                <c:ptCount val="3"/>
                <c:pt idx="0">
                  <c:v>78.661999999999992</c:v>
                </c:pt>
                <c:pt idx="1">
                  <c:v>76.510000000000005</c:v>
                </c:pt>
                <c:pt idx="2">
                  <c:v>52.518000000000008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F-40F1-8C1B-536168A0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11448"/>
        <c:axId val="301312232"/>
      </c:barChart>
      <c:catAx>
        <c:axId val="30131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2232"/>
        <c:crosses val="autoZero"/>
        <c:auto val="1"/>
        <c:lblAlgn val="ctr"/>
        <c:lblOffset val="100"/>
        <c:noMultiLvlLbl val="0"/>
      </c:catAx>
      <c:valAx>
        <c:axId val="30131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Results!$Q$444:$Q$446</c:f>
              <c:numCache>
                <c:formatCode>General</c:formatCode>
                <c:ptCount val="3"/>
                <c:pt idx="0">
                  <c:v>44.429999999999993</c:v>
                </c:pt>
                <c:pt idx="1">
                  <c:v>19.489999999999998</c:v>
                </c:pt>
                <c:pt idx="2">
                  <c:v>23.729999999999997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1-4BC9-AC0D-82E1C565E81D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Results!$Q$448:$Q$450</c:f>
              <c:numCache>
                <c:formatCode>General</c:formatCode>
                <c:ptCount val="3"/>
                <c:pt idx="0">
                  <c:v>52.739999999999995</c:v>
                </c:pt>
                <c:pt idx="1">
                  <c:v>23.264000000000003</c:v>
                </c:pt>
                <c:pt idx="2">
                  <c:v>46.08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1-4BC9-AC0D-82E1C565E81D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Results!$Q$452:$Q$454</c:f>
              <c:numCache>
                <c:formatCode>General</c:formatCode>
                <c:ptCount val="3"/>
                <c:pt idx="0">
                  <c:v>36.655999999999999</c:v>
                </c:pt>
                <c:pt idx="1">
                  <c:v>24.124000000000002</c:v>
                </c:pt>
                <c:pt idx="2">
                  <c:v>19.574000000000002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1-4BC9-AC0D-82E1C565E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13408"/>
        <c:axId val="301313016"/>
      </c:barChart>
      <c:catAx>
        <c:axId val="3013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3016"/>
        <c:crosses val="autoZero"/>
        <c:auto val="1"/>
        <c:lblAlgn val="ctr"/>
        <c:lblOffset val="100"/>
        <c:noMultiLvlLbl val="0"/>
      </c:catAx>
      <c:valAx>
        <c:axId val="3013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IL-17A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Results!$R$444:$R$446</c:f>
              <c:numCache>
                <c:formatCode>General</c:formatCode>
                <c:ptCount val="3"/>
                <c:pt idx="0">
                  <c:v>57.712000000000003</c:v>
                </c:pt>
                <c:pt idx="1">
                  <c:v>52.340000000000011</c:v>
                </c:pt>
                <c:pt idx="2">
                  <c:v>56.225999999999999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B-473E-93FC-738CABB397B8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Results!$R$448:$R$450</c:f>
              <c:numCache>
                <c:formatCode>General</c:formatCode>
                <c:ptCount val="3"/>
                <c:pt idx="0">
                  <c:v>55.406000000000006</c:v>
                </c:pt>
                <c:pt idx="1">
                  <c:v>40.070000000000007</c:v>
                </c:pt>
                <c:pt idx="2">
                  <c:v>45.37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B-473E-93FC-738CABB397B8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Results!$R$452:$R$454</c:f>
              <c:numCache>
                <c:formatCode>General</c:formatCode>
                <c:ptCount val="3"/>
                <c:pt idx="0">
                  <c:v>30.884000000000004</c:v>
                </c:pt>
                <c:pt idx="1">
                  <c:v>45.668000000000006</c:v>
                </c:pt>
                <c:pt idx="2">
                  <c:v>44.275999999999996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B-473E-93FC-738CABB3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87688"/>
        <c:axId val="302398664"/>
      </c:barChart>
      <c:catAx>
        <c:axId val="30238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8664"/>
        <c:crosses val="autoZero"/>
        <c:auto val="1"/>
        <c:lblAlgn val="ctr"/>
        <c:lblOffset val="100"/>
        <c:noMultiLvlLbl val="0"/>
      </c:catAx>
      <c:valAx>
        <c:axId val="3023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Results!$S$444:$S$446</c:f>
              <c:numCache>
                <c:formatCode>General</c:formatCode>
                <c:ptCount val="3"/>
                <c:pt idx="0">
                  <c:v>47.405999999999992</c:v>
                </c:pt>
                <c:pt idx="1">
                  <c:v>69.527999999999992</c:v>
                </c:pt>
                <c:pt idx="2">
                  <c:v>103.024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6-4E51-91C1-5A0760B671C6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Results!$S$448:$S$450</c:f>
              <c:numCache>
                <c:formatCode>General</c:formatCode>
                <c:ptCount val="3"/>
                <c:pt idx="0">
                  <c:v>46.244000000000007</c:v>
                </c:pt>
                <c:pt idx="1">
                  <c:v>49.673999999999999</c:v>
                </c:pt>
                <c:pt idx="2">
                  <c:v>97.606000000000009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6-4E51-91C1-5A0760B671C6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Results!$S$452:$S$454</c:f>
              <c:numCache>
                <c:formatCode>General</c:formatCode>
                <c:ptCount val="3"/>
                <c:pt idx="0">
                  <c:v>38.508000000000003</c:v>
                </c:pt>
                <c:pt idx="1">
                  <c:v>71.428000000000011</c:v>
                </c:pt>
                <c:pt idx="2">
                  <c:v>134.34200000000001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6-4E51-91C1-5A0760B6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5528"/>
        <c:axId val="302394352"/>
      </c:barChart>
      <c:catAx>
        <c:axId val="302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4352"/>
        <c:crosses val="autoZero"/>
        <c:auto val="1"/>
        <c:lblAlgn val="ctr"/>
        <c:lblOffset val="100"/>
        <c:noMultiLvlLbl val="0"/>
      </c:catAx>
      <c:valAx>
        <c:axId val="3023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MCP-1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Results!$T$444:$T$446</c:f>
              <c:numCache>
                <c:formatCode>General</c:formatCode>
                <c:ptCount val="3"/>
                <c:pt idx="0">
                  <c:v>115.292</c:v>
                </c:pt>
                <c:pt idx="1">
                  <c:v>98.050000000000011</c:v>
                </c:pt>
                <c:pt idx="2">
                  <c:v>144.96800000000002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301-B60E-377D6B24BB27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Results!$T$448:$T$450</c:f>
              <c:numCache>
                <c:formatCode>General</c:formatCode>
                <c:ptCount val="3"/>
                <c:pt idx="0">
                  <c:v>128.92200000000003</c:v>
                </c:pt>
                <c:pt idx="1">
                  <c:v>97.97</c:v>
                </c:pt>
                <c:pt idx="2">
                  <c:v>127.36399999999999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301-B60E-377D6B24BB27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Results!$T$452:$T$454</c:f>
              <c:numCache>
                <c:formatCode>General</c:formatCode>
                <c:ptCount val="3"/>
                <c:pt idx="0">
                  <c:v>81.87</c:v>
                </c:pt>
                <c:pt idx="1">
                  <c:v>170.036</c:v>
                </c:pt>
                <c:pt idx="2">
                  <c:v>97.674000000000007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301-B60E-377D6B24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2392"/>
        <c:axId val="302399056"/>
      </c:barChart>
      <c:catAx>
        <c:axId val="30239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9056"/>
        <c:crosses val="autoZero"/>
        <c:auto val="1"/>
        <c:lblAlgn val="ctr"/>
        <c:lblOffset val="100"/>
        <c:noMultiLvlLbl val="0"/>
      </c:catAx>
      <c:valAx>
        <c:axId val="3023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MIP-1a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Results!$U$444:$U$446</c:f>
              <c:numCache>
                <c:formatCode>General</c:formatCode>
                <c:ptCount val="3"/>
                <c:pt idx="0">
                  <c:v>1.982</c:v>
                </c:pt>
                <c:pt idx="1">
                  <c:v>2.3920000000000003</c:v>
                </c:pt>
                <c:pt idx="2">
                  <c:v>2.9660000000000002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E-4270-9E48-533F6BEE2906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Results!$U$448:$U$450</c:f>
              <c:numCache>
                <c:formatCode>General</c:formatCode>
                <c:ptCount val="3"/>
                <c:pt idx="0">
                  <c:v>2.2239999999999998</c:v>
                </c:pt>
                <c:pt idx="1">
                  <c:v>1.44</c:v>
                </c:pt>
                <c:pt idx="2">
                  <c:v>2.4159999999999995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E-4270-9E48-533F6BEE2906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Results!$U$452:$U$454</c:f>
              <c:numCache>
                <c:formatCode>General</c:formatCode>
                <c:ptCount val="3"/>
                <c:pt idx="0">
                  <c:v>3.8039999999999998</c:v>
                </c:pt>
                <c:pt idx="1">
                  <c:v>2.3280000000000003</c:v>
                </c:pt>
                <c:pt idx="2">
                  <c:v>1.8699999999999999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E-4270-9E48-533F6BEE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0432"/>
        <c:axId val="302395920"/>
      </c:barChart>
      <c:catAx>
        <c:axId val="3023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5920"/>
        <c:crosses val="autoZero"/>
        <c:auto val="1"/>
        <c:lblAlgn val="ctr"/>
        <c:lblOffset val="100"/>
        <c:noMultiLvlLbl val="0"/>
      </c:catAx>
      <c:valAx>
        <c:axId val="3023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MIP-1b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Results!$V$444:$V$446</c:f>
              <c:numCache>
                <c:formatCode>General</c:formatCode>
                <c:ptCount val="3"/>
                <c:pt idx="0">
                  <c:v>69.421999999999997</c:v>
                </c:pt>
                <c:pt idx="1">
                  <c:v>96.22399999999999</c:v>
                </c:pt>
                <c:pt idx="2">
                  <c:v>78.933999999999997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7D-949E-26A8F42D8D48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Results!$V$448:$V$450</c:f>
              <c:numCache>
                <c:formatCode>General</c:formatCode>
                <c:ptCount val="3"/>
                <c:pt idx="0">
                  <c:v>93.137999999999991</c:v>
                </c:pt>
                <c:pt idx="1">
                  <c:v>50.146000000000001</c:v>
                </c:pt>
                <c:pt idx="2">
                  <c:v>105.476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0-487D-949E-26A8F42D8D48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Results!$V$452:$V$454</c:f>
              <c:numCache>
                <c:formatCode>General</c:formatCode>
                <c:ptCount val="3"/>
                <c:pt idx="0">
                  <c:v>52.492000000000004</c:v>
                </c:pt>
                <c:pt idx="1">
                  <c:v>69.679999999999993</c:v>
                </c:pt>
                <c:pt idx="2">
                  <c:v>34.934000000000005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0-487D-949E-26A8F42D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4744"/>
        <c:axId val="302391216"/>
      </c:barChart>
      <c:catAx>
        <c:axId val="30239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1216"/>
        <c:crosses val="autoZero"/>
        <c:auto val="1"/>
        <c:lblAlgn val="ctr"/>
        <c:lblOffset val="100"/>
        <c:noMultiLvlLbl val="0"/>
      </c:catAx>
      <c:valAx>
        <c:axId val="3023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Results!$W$444:$W$446</c:f>
              <c:numCache>
                <c:formatCode>General</c:formatCode>
                <c:ptCount val="3"/>
                <c:pt idx="0">
                  <c:v>155.93</c:v>
                </c:pt>
                <c:pt idx="1">
                  <c:v>153.62200000000001</c:v>
                </c:pt>
                <c:pt idx="2">
                  <c:v>204.94799999999995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3-4998-BFFC-B056F179EBC1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Results!$W$448:$W$450</c:f>
              <c:numCache>
                <c:formatCode>General</c:formatCode>
                <c:ptCount val="3"/>
                <c:pt idx="0">
                  <c:v>153.86000000000001</c:v>
                </c:pt>
                <c:pt idx="1">
                  <c:v>127.75399999999999</c:v>
                </c:pt>
                <c:pt idx="2">
                  <c:v>141.09399999999999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3-4998-BFFC-B056F179EBC1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Results!$W$452:$W$454</c:f>
              <c:numCache>
                <c:formatCode>General</c:formatCode>
                <c:ptCount val="3"/>
                <c:pt idx="0">
                  <c:v>132.02199999999999</c:v>
                </c:pt>
                <c:pt idx="1">
                  <c:v>134.99</c:v>
                </c:pt>
                <c:pt idx="2">
                  <c:v>165.86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3-4998-BFFC-B056F179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3176"/>
        <c:axId val="302391608"/>
      </c:barChart>
      <c:catAx>
        <c:axId val="302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1608"/>
        <c:crosses val="autoZero"/>
        <c:auto val="1"/>
        <c:lblAlgn val="ctr"/>
        <c:lblOffset val="100"/>
        <c:noMultiLvlLbl val="0"/>
      </c:catAx>
      <c:valAx>
        <c:axId val="3023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IL-1b</a:t>
            </a:r>
            <a:r>
              <a:rPr lang="en-US"/>
              <a:t>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('pg ml Serum (2)'!$G$5,'pg ml Serum (2)'!$G$17,'pg ml Serum (2)'!$G$29)</c:f>
              <c:numCache>
                <c:formatCode>General</c:formatCode>
                <c:ptCount val="3"/>
                <c:pt idx="0">
                  <c:v>0.63</c:v>
                </c:pt>
                <c:pt idx="1">
                  <c:v>0.49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A-4625-B4E6-E23C8847091C}"/>
            </c:ext>
          </c:extLst>
        </c:ser>
        <c:ser>
          <c:idx val="1"/>
          <c:order val="1"/>
          <c:tx>
            <c:v>C5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 (2)'!$G$6,'pg ml Serum (2)'!$G$18,'pg ml Serum (2)'!$G$30)</c:f>
              <c:numCache>
                <c:formatCode>General</c:formatCode>
                <c:ptCount val="3"/>
                <c:pt idx="0">
                  <c:v>0.34</c:v>
                </c:pt>
                <c:pt idx="1">
                  <c:v>0.88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A-4625-B4E6-E23C8847091C}"/>
            </c:ext>
          </c:extLst>
        </c:ser>
        <c:ser>
          <c:idx val="2"/>
          <c:order val="2"/>
          <c:tx>
            <c:v>C6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 (2)'!$G$7,'pg ml Serum (2)'!$G$19,'pg ml Serum (2)'!$G$31)</c:f>
              <c:numCache>
                <c:formatCode>General</c:formatCode>
                <c:ptCount val="3"/>
                <c:pt idx="0">
                  <c:v>0.78</c:v>
                </c:pt>
                <c:pt idx="1">
                  <c:v>0.2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A-4625-B4E6-E23C8847091C}"/>
            </c:ext>
          </c:extLst>
        </c:ser>
        <c:ser>
          <c:idx val="3"/>
          <c:order val="3"/>
          <c:tx>
            <c:v>L4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 (2)'!$G$10,'pg ml Serum (2)'!$G$22,'pg ml Serum (2)'!$G$34)</c:f>
              <c:numCache>
                <c:formatCode>General</c:formatCode>
                <c:ptCount val="3"/>
                <c:pt idx="0">
                  <c:v>0.42</c:v>
                </c:pt>
                <c:pt idx="1">
                  <c:v>0.35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A-4625-B4E6-E23C8847091C}"/>
            </c:ext>
          </c:extLst>
        </c:ser>
        <c:ser>
          <c:idx val="4"/>
          <c:order val="4"/>
          <c:tx>
            <c:v>L5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('pg ml Serum (2)'!$G$11,'pg ml Serum (2)'!$G$23,'pg ml Serum (2)'!$G$35)</c:f>
              <c:numCache>
                <c:formatCode>General</c:formatCode>
                <c:ptCount val="3"/>
                <c:pt idx="0">
                  <c:v>0.34</c:v>
                </c:pt>
                <c:pt idx="1">
                  <c:v>1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A-4625-B4E6-E23C8847091C}"/>
            </c:ext>
          </c:extLst>
        </c:ser>
        <c:ser>
          <c:idx val="5"/>
          <c:order val="5"/>
          <c:tx>
            <c:v>H4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('pg ml Serum (2)'!$G$14,'pg ml Serum (2)'!$G$26,'pg ml Serum (2)'!$G$38)</c:f>
              <c:numCache>
                <c:formatCode>General</c:formatCode>
                <c:ptCount val="3"/>
                <c:pt idx="0">
                  <c:v>0.2</c:v>
                </c:pt>
                <c:pt idx="1">
                  <c:v>0.27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A-4625-B4E6-E23C8847091C}"/>
            </c:ext>
          </c:extLst>
        </c:ser>
        <c:ser>
          <c:idx val="6"/>
          <c:order val="6"/>
          <c:tx>
            <c:v>H5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('pg ml Serum (2)'!$G$15,'pg ml Serum (2)'!$G$27,'pg ml Serum (2)'!$G$39)</c:f>
              <c:numCache>
                <c:formatCode>General</c:formatCode>
                <c:ptCount val="3"/>
                <c:pt idx="0">
                  <c:v>0.34</c:v>
                </c:pt>
                <c:pt idx="1">
                  <c:v>0.42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0A-4625-B4E6-E23C8847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43616"/>
        <c:axId val="295050280"/>
      </c:barChart>
      <c:catAx>
        <c:axId val="2950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50280"/>
        <c:crosses val="autoZero"/>
        <c:auto val="1"/>
        <c:lblAlgn val="ctr"/>
        <c:lblOffset val="100"/>
        <c:noMultiLvlLbl val="0"/>
      </c:catAx>
      <c:valAx>
        <c:axId val="295050280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Results!$X$444:$X$446</c:f>
              <c:numCache>
                <c:formatCode>General</c:formatCode>
                <c:ptCount val="3"/>
                <c:pt idx="0">
                  <c:v>23.413999999999998</c:v>
                </c:pt>
                <c:pt idx="1">
                  <c:v>25.137999999999998</c:v>
                </c:pt>
                <c:pt idx="2">
                  <c:v>21.226000000000003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5-4FE6-8766-EBA8BD0B7D88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Results!$X$448:$X$450</c:f>
              <c:numCache>
                <c:formatCode>General</c:formatCode>
                <c:ptCount val="3"/>
                <c:pt idx="0">
                  <c:v>21.74</c:v>
                </c:pt>
                <c:pt idx="1">
                  <c:v>13.819999999999999</c:v>
                </c:pt>
                <c:pt idx="2">
                  <c:v>20.451999999999998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5-4FE6-8766-EBA8BD0B7D88}"/>
            </c:ext>
          </c:extLst>
        </c:ser>
        <c:ser>
          <c:idx val="5"/>
          <c:order val="2"/>
          <c:tx>
            <c:v>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Results!$X$452:$X$454</c:f>
              <c:numCache>
                <c:formatCode>General</c:formatCode>
                <c:ptCount val="3"/>
                <c:pt idx="0">
                  <c:v>13.378</c:v>
                </c:pt>
                <c:pt idx="1">
                  <c:v>15.565999999999999</c:v>
                </c:pt>
                <c:pt idx="2">
                  <c:v>15.954000000000002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5-4FE6-8766-EBA8BD0B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2000"/>
        <c:axId val="302389648"/>
      </c:barChart>
      <c:catAx>
        <c:axId val="3023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89648"/>
        <c:crosses val="autoZero"/>
        <c:auto val="1"/>
        <c:lblAlgn val="ctr"/>
        <c:lblOffset val="100"/>
        <c:noMultiLvlLbl val="0"/>
      </c:catAx>
      <c:valAx>
        <c:axId val="3023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IFN-g F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Average!$B$52:$B$54</c:f>
              <c:numCache>
                <c:formatCode>0.00</c:formatCode>
                <c:ptCount val="3"/>
                <c:pt idx="0">
                  <c:v>11.71</c:v>
                </c:pt>
                <c:pt idx="1">
                  <c:v>7.96</c:v>
                </c:pt>
                <c:pt idx="2">
                  <c:v>7.8599999999999994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6-4F41-9954-5476EBC2C30E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Average!$C$52:$C$54</c:f>
              <c:numCache>
                <c:formatCode>0.00</c:formatCode>
                <c:ptCount val="3"/>
                <c:pt idx="0">
                  <c:v>12.549999999999999</c:v>
                </c:pt>
                <c:pt idx="1">
                  <c:v>6.8633333333333333</c:v>
                </c:pt>
                <c:pt idx="2">
                  <c:v>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6-4F41-9954-5476EBC2C30E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Average!$D$52:$D$54</c:f>
              <c:numCache>
                <c:formatCode>0.00</c:formatCode>
                <c:ptCount val="3"/>
                <c:pt idx="0">
                  <c:v>9.1233333333333331</c:v>
                </c:pt>
                <c:pt idx="1">
                  <c:v>9.913333333333334</c:v>
                </c:pt>
                <c:pt idx="2">
                  <c:v>6.8666666666666671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6-4F41-9954-5476EBC2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3960"/>
        <c:axId val="302395136"/>
      </c:barChart>
      <c:catAx>
        <c:axId val="30239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5136"/>
        <c:crosses val="autoZero"/>
        <c:auto val="1"/>
        <c:lblAlgn val="ctr"/>
        <c:lblOffset val="100"/>
        <c:noMultiLvlLbl val="0"/>
      </c:catAx>
      <c:valAx>
        <c:axId val="302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Eotaxin F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Average!$B$1:$B$3</c:f>
              <c:numCache>
                <c:formatCode>General</c:formatCode>
                <c:ptCount val="3"/>
                <c:pt idx="0">
                  <c:v>1729.5700000000002</c:v>
                </c:pt>
                <c:pt idx="1">
                  <c:v>2936.6350000000002</c:v>
                </c:pt>
                <c:pt idx="2">
                  <c:v>2698.26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4-489E-B224-016DEBA781B9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Average!$C$1:$C$3</c:f>
              <c:numCache>
                <c:formatCode>General</c:formatCode>
                <c:ptCount val="3"/>
                <c:pt idx="0">
                  <c:v>1584.1166666666668</c:v>
                </c:pt>
                <c:pt idx="1">
                  <c:v>1731.0833333333333</c:v>
                </c:pt>
                <c:pt idx="2">
                  <c:v>2322.936666666667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4-489E-B224-016DEBA781B9}"/>
            </c:ext>
          </c:extLst>
        </c:ser>
        <c:ser>
          <c:idx val="5"/>
          <c:order val="2"/>
          <c:tx>
            <c:v>H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Average!$D$1:$D$3</c:f>
              <c:numCache>
                <c:formatCode>General</c:formatCode>
                <c:ptCount val="3"/>
                <c:pt idx="0">
                  <c:v>1038.2733333333333</c:v>
                </c:pt>
                <c:pt idx="1">
                  <c:v>2149.4966666666664</c:v>
                </c:pt>
                <c:pt idx="2">
                  <c:v>1868.7266666666667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4-489E-B224-016DEBA7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7880"/>
        <c:axId val="302388080"/>
      </c:barChart>
      <c:catAx>
        <c:axId val="30239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88080"/>
        <c:crosses val="autoZero"/>
        <c:auto val="1"/>
        <c:lblAlgn val="ctr"/>
        <c:lblOffset val="100"/>
        <c:noMultiLvlLbl val="0"/>
      </c:catAx>
      <c:valAx>
        <c:axId val="3023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Eotaxin M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Average!$E$1:$E$3</c:f>
              <c:numCache>
                <c:formatCode>General</c:formatCode>
                <c:ptCount val="3"/>
                <c:pt idx="0">
                  <c:v>1816.3666666666668</c:v>
                </c:pt>
                <c:pt idx="1">
                  <c:v>2382.8266666666664</c:v>
                </c:pt>
                <c:pt idx="2">
                  <c:v>3133.7766666666662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B-46A6-AAC5-A2FA36E18A65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Average!$F$1:$F$3</c:f>
              <c:numCache>
                <c:formatCode>General</c:formatCode>
                <c:ptCount val="3"/>
                <c:pt idx="0">
                  <c:v>1720.06</c:v>
                </c:pt>
                <c:pt idx="1">
                  <c:v>2714.6149999999998</c:v>
                </c:pt>
                <c:pt idx="2">
                  <c:v>2177.7849999999999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B-46A6-AAC5-A2FA36E18A65}"/>
            </c:ext>
          </c:extLst>
        </c:ser>
        <c:ser>
          <c:idx val="5"/>
          <c:order val="2"/>
          <c:tx>
            <c:v>H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Average!$G$1:$G$3</c:f>
              <c:numCache>
                <c:formatCode>General</c:formatCode>
                <c:ptCount val="3"/>
                <c:pt idx="0">
                  <c:v>1847.7649999999999</c:v>
                </c:pt>
                <c:pt idx="1">
                  <c:v>3236.33</c:v>
                </c:pt>
                <c:pt idx="2">
                  <c:v>2792.6849999999999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B-46A6-AAC5-A2FA36E1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6704"/>
        <c:axId val="302397488"/>
      </c:barChart>
      <c:catAx>
        <c:axId val="3023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7488"/>
        <c:crosses val="autoZero"/>
        <c:auto val="1"/>
        <c:lblAlgn val="ctr"/>
        <c:lblOffset val="100"/>
        <c:noMultiLvlLbl val="0"/>
      </c:catAx>
      <c:valAx>
        <c:axId val="3023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G-CSF F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Average!$B$27:$B$29</c:f>
              <c:numCache>
                <c:formatCode>General</c:formatCode>
                <c:ptCount val="3"/>
                <c:pt idx="0">
                  <c:v>461.54499999999996</c:v>
                </c:pt>
                <c:pt idx="1">
                  <c:v>372.27</c:v>
                </c:pt>
                <c:pt idx="2">
                  <c:v>2123.79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5F9-AA39-2F58862F331D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Average!$C$27:$C$29</c:f>
              <c:numCache>
                <c:formatCode>General</c:formatCode>
                <c:ptCount val="3"/>
                <c:pt idx="0">
                  <c:v>326.82666666666665</c:v>
                </c:pt>
                <c:pt idx="1">
                  <c:v>596.12666666666667</c:v>
                </c:pt>
                <c:pt idx="2">
                  <c:v>855.20666666666659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1-45F9-AA39-2F58862F331D}"/>
            </c:ext>
          </c:extLst>
        </c:ser>
        <c:ser>
          <c:idx val="5"/>
          <c:order val="2"/>
          <c:tx>
            <c:v>H</c:v>
          </c:tx>
          <c:spPr>
            <a:solidFill>
              <a:srgbClr val="FC7A74"/>
            </a:solidFill>
            <a:ln>
              <a:noFill/>
            </a:ln>
            <a:effectLst/>
          </c:spPr>
          <c:invertIfNegative val="0"/>
          <c:val>
            <c:numRef>
              <c:f>Average!$D$27:$D$29</c:f>
              <c:numCache>
                <c:formatCode>General</c:formatCode>
                <c:ptCount val="3"/>
                <c:pt idx="0">
                  <c:v>343.48666666666668</c:v>
                </c:pt>
                <c:pt idx="1">
                  <c:v>678.35666666666668</c:v>
                </c:pt>
                <c:pt idx="2">
                  <c:v>1154.4333333333334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1-45F9-AA39-2F58862F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99448"/>
        <c:axId val="302387296"/>
      </c:barChart>
      <c:catAx>
        <c:axId val="30239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87296"/>
        <c:crosses val="autoZero"/>
        <c:auto val="1"/>
        <c:lblAlgn val="ctr"/>
        <c:lblOffset val="100"/>
        <c:noMultiLvlLbl val="0"/>
      </c:catAx>
      <c:valAx>
        <c:axId val="3023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9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G-CSF M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Average!$E$27:$E$29</c:f>
              <c:numCache>
                <c:formatCode>General</c:formatCode>
                <c:ptCount val="3"/>
                <c:pt idx="0">
                  <c:v>499.30666666666667</c:v>
                </c:pt>
                <c:pt idx="1">
                  <c:v>386.73</c:v>
                </c:pt>
                <c:pt idx="2">
                  <c:v>631.22666666666669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4-4679-BD84-CF2302A3D09B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Average!$F$27:$F$29</c:f>
              <c:numCache>
                <c:formatCode>General</c:formatCode>
                <c:ptCount val="3"/>
                <c:pt idx="0">
                  <c:v>564.17499999999995</c:v>
                </c:pt>
                <c:pt idx="1">
                  <c:v>148.1</c:v>
                </c:pt>
                <c:pt idx="2">
                  <c:v>1360.2049999999999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4-4679-BD84-CF2302A3D09B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Average!$G$27:$G$29</c:f>
              <c:numCache>
                <c:formatCode>General</c:formatCode>
                <c:ptCount val="3"/>
                <c:pt idx="0">
                  <c:v>486.44499999999999</c:v>
                </c:pt>
                <c:pt idx="1">
                  <c:v>264.65500000000003</c:v>
                </c:pt>
                <c:pt idx="2">
                  <c:v>501.43999999999994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4-4679-BD84-CF2302A3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02584"/>
        <c:axId val="302400232"/>
      </c:barChart>
      <c:catAx>
        <c:axId val="3024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0232"/>
        <c:crosses val="autoZero"/>
        <c:auto val="1"/>
        <c:lblAlgn val="ctr"/>
        <c:lblOffset val="100"/>
        <c:noMultiLvlLbl val="0"/>
      </c:catAx>
      <c:valAx>
        <c:axId val="3024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IFN-g F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Average!$B$52:$B$54</c:f>
              <c:numCache>
                <c:formatCode>0.00</c:formatCode>
                <c:ptCount val="3"/>
                <c:pt idx="0">
                  <c:v>11.71</c:v>
                </c:pt>
                <c:pt idx="1">
                  <c:v>7.96</c:v>
                </c:pt>
                <c:pt idx="2">
                  <c:v>7.8599999999999994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B-4DEB-8415-9F6D03FCE4E7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Average!$C$52:$C$54</c:f>
              <c:numCache>
                <c:formatCode>0.00</c:formatCode>
                <c:ptCount val="3"/>
                <c:pt idx="0">
                  <c:v>12.549999999999999</c:v>
                </c:pt>
                <c:pt idx="1">
                  <c:v>6.8633333333333333</c:v>
                </c:pt>
                <c:pt idx="2">
                  <c:v>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B-4DEB-8415-9F6D03FCE4E7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Average!$D$52:$D$54</c:f>
              <c:numCache>
                <c:formatCode>0.00</c:formatCode>
                <c:ptCount val="3"/>
                <c:pt idx="0">
                  <c:v>9.1233333333333331</c:v>
                </c:pt>
                <c:pt idx="1">
                  <c:v>9.913333333333334</c:v>
                </c:pt>
                <c:pt idx="2">
                  <c:v>6.8666666666666671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B-4DEB-8415-9F6D03FC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01800"/>
        <c:axId val="302400624"/>
      </c:barChart>
      <c:catAx>
        <c:axId val="30240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0624"/>
        <c:crosses val="autoZero"/>
        <c:auto val="1"/>
        <c:lblAlgn val="ctr"/>
        <c:lblOffset val="100"/>
        <c:noMultiLvlLbl val="0"/>
      </c:catAx>
      <c:valAx>
        <c:axId val="3024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IFN-g M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Average!$E$52:$E$54</c:f>
              <c:numCache>
                <c:formatCode>0.00</c:formatCode>
                <c:ptCount val="3"/>
                <c:pt idx="0">
                  <c:v>8.8166666666666664</c:v>
                </c:pt>
                <c:pt idx="1">
                  <c:v>12.383333333333333</c:v>
                </c:pt>
                <c:pt idx="2">
                  <c:v>9.9133333333333322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C-49F5-BFE8-2AB9E8C82E99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Average!$F$52:$F$54</c:f>
              <c:numCache>
                <c:formatCode>0.00</c:formatCode>
                <c:ptCount val="3"/>
                <c:pt idx="0">
                  <c:v>9.6000000000000014</c:v>
                </c:pt>
                <c:pt idx="1">
                  <c:v>10.475000000000001</c:v>
                </c:pt>
                <c:pt idx="2">
                  <c:v>32.71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C-49F5-BFE8-2AB9E8C82E99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Average!$G$52:$G$54</c:f>
              <c:numCache>
                <c:formatCode>0.00</c:formatCode>
                <c:ptCount val="3"/>
                <c:pt idx="0">
                  <c:v>4.58</c:v>
                </c:pt>
                <c:pt idx="1">
                  <c:v>7.2949999999999999</c:v>
                </c:pt>
                <c:pt idx="2">
                  <c:v>8.1150000000000002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C-49F5-BFE8-2AB9E8C8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02976"/>
        <c:axId val="302402192"/>
      </c:barChart>
      <c:catAx>
        <c:axId val="3024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2192"/>
        <c:crosses val="autoZero"/>
        <c:auto val="1"/>
        <c:lblAlgn val="ctr"/>
        <c:lblOffset val="100"/>
        <c:noMultiLvlLbl val="0"/>
      </c:catAx>
      <c:valAx>
        <c:axId val="3024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IL-1a F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Average!$B$77:$B$79</c:f>
              <c:numCache>
                <c:formatCode>0.00</c:formatCode>
                <c:ptCount val="3"/>
                <c:pt idx="0">
                  <c:v>54.25</c:v>
                </c:pt>
                <c:pt idx="1">
                  <c:v>85.174999999999997</c:v>
                </c:pt>
                <c:pt idx="2">
                  <c:v>35.564999999999998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F-498B-A0C2-276A65056DE3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Average!$C$77:$C$79</c:f>
              <c:numCache>
                <c:formatCode>0.00</c:formatCode>
                <c:ptCount val="3"/>
                <c:pt idx="0">
                  <c:v>65.163333333333341</c:v>
                </c:pt>
                <c:pt idx="1">
                  <c:v>29.343333333333334</c:v>
                </c:pt>
                <c:pt idx="2">
                  <c:v>42.883333333333333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F-498B-A0C2-276A65056DE3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Average!$D$77:$D$79</c:f>
              <c:numCache>
                <c:formatCode>0.00</c:formatCode>
                <c:ptCount val="3"/>
                <c:pt idx="0">
                  <c:v>63.760000000000012</c:v>
                </c:pt>
                <c:pt idx="1">
                  <c:v>42.896666666666668</c:v>
                </c:pt>
                <c:pt idx="2">
                  <c:v>13.593333333333334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F-498B-A0C2-276A6505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11352"/>
        <c:axId val="303608608"/>
      </c:barChart>
      <c:catAx>
        <c:axId val="30361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8608"/>
        <c:crosses val="autoZero"/>
        <c:auto val="1"/>
        <c:lblAlgn val="ctr"/>
        <c:lblOffset val="100"/>
        <c:noMultiLvlLbl val="0"/>
      </c:catAx>
      <c:valAx>
        <c:axId val="3036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1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IL-1a M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Average!$E$77:$E$79</c:f>
              <c:numCache>
                <c:formatCode>0.00</c:formatCode>
                <c:ptCount val="3"/>
                <c:pt idx="0">
                  <c:v>51.616666666666667</c:v>
                </c:pt>
                <c:pt idx="1">
                  <c:v>62.136666666666663</c:v>
                </c:pt>
                <c:pt idx="2">
                  <c:v>29.413333333333338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1-42A2-A4F0-4F6906D16804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Average!$F$77:$F$79</c:f>
              <c:numCache>
                <c:formatCode>0.00</c:formatCode>
                <c:ptCount val="3"/>
                <c:pt idx="0">
                  <c:v>43.5</c:v>
                </c:pt>
                <c:pt idx="1">
                  <c:v>31.53</c:v>
                </c:pt>
                <c:pt idx="2">
                  <c:v>15.414999999999999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1-42A2-A4F0-4F6906D16804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Average!$G$77:$G$79</c:f>
              <c:numCache>
                <c:formatCode>0.00</c:formatCode>
                <c:ptCount val="3"/>
                <c:pt idx="0">
                  <c:v>32.674999999999997</c:v>
                </c:pt>
                <c:pt idx="1">
                  <c:v>49.69</c:v>
                </c:pt>
                <c:pt idx="2">
                  <c:v>37.875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1-42A2-A4F0-4F6906D1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10176"/>
        <c:axId val="303609000"/>
      </c:barChart>
      <c:catAx>
        <c:axId val="3036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9000"/>
        <c:crosses val="autoZero"/>
        <c:auto val="1"/>
        <c:lblAlgn val="ctr"/>
        <c:lblOffset val="100"/>
        <c:noMultiLvlLbl val="0"/>
      </c:catAx>
      <c:valAx>
        <c:axId val="3036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IL-3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</c:v>
          </c:tx>
          <c:spPr>
            <a:solidFill>
              <a:srgbClr val="70AD47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'pg ml Serum'!$I$45:$I$47</c:f>
              <c:numCache>
                <c:formatCode>General</c:formatCode>
                <c:ptCount val="3"/>
                <c:pt idx="0">
                  <c:v>3.88</c:v>
                </c:pt>
                <c:pt idx="1">
                  <c:v>2.62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F-479B-BA54-E89A5468281D}"/>
            </c:ext>
          </c:extLst>
        </c:ser>
        <c:ser>
          <c:idx val="1"/>
          <c:order val="1"/>
          <c:tx>
            <c:v>C3</c:v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Serum'!$I$4,'pg ml Serum'!$I$16,'pg ml Serum'!$I$28)</c:f>
              <c:numCache>
                <c:formatCode>General</c:formatCode>
                <c:ptCount val="3"/>
                <c:pt idx="0">
                  <c:v>7.15</c:v>
                </c:pt>
                <c:pt idx="1">
                  <c:v>4.6399999999999997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F-479B-BA54-E89A5468281D}"/>
            </c:ext>
          </c:extLst>
        </c:ser>
        <c:ser>
          <c:idx val="2"/>
          <c:order val="2"/>
          <c:tx>
            <c:v>L1</c:v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'pg ml Serum'!$I$48:$I$50</c:f>
              <c:numCache>
                <c:formatCode>General</c:formatCode>
                <c:ptCount val="3"/>
                <c:pt idx="0">
                  <c:v>4.8899999999999997</c:v>
                </c:pt>
                <c:pt idx="1">
                  <c:v>3.13</c:v>
                </c:pt>
                <c:pt idx="2">
                  <c:v>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F-479B-BA54-E89A5468281D}"/>
            </c:ext>
          </c:extLst>
        </c:ser>
        <c:ser>
          <c:idx val="3"/>
          <c:order val="3"/>
          <c:tx>
            <c:v>L2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Serum'!$I$8,'pg ml Serum'!$I$20,'pg ml Serum'!$I$32)</c:f>
              <c:numCache>
                <c:formatCode>General</c:formatCode>
                <c:ptCount val="3"/>
                <c:pt idx="0">
                  <c:v>5.39</c:v>
                </c:pt>
                <c:pt idx="1">
                  <c:v>1.61</c:v>
                </c:pt>
                <c:pt idx="2">
                  <c:v>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F-479B-BA54-E89A5468281D}"/>
            </c:ext>
          </c:extLst>
        </c:ser>
        <c:ser>
          <c:idx val="4"/>
          <c:order val="4"/>
          <c:tx>
            <c:v>L3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val>
            <c:numRef>
              <c:f>('pg ml Serum'!$I$9,'pg ml Serum'!$I$21,'pg ml Serum'!$I$33)</c:f>
              <c:numCache>
                <c:formatCode>General</c:formatCode>
                <c:ptCount val="3"/>
                <c:pt idx="0">
                  <c:v>3.63</c:v>
                </c:pt>
                <c:pt idx="1">
                  <c:v>2.62</c:v>
                </c:pt>
                <c:pt idx="2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F-479B-BA54-E89A5468281D}"/>
            </c:ext>
          </c:extLst>
        </c:ser>
        <c:ser>
          <c:idx val="5"/>
          <c:order val="5"/>
          <c:tx>
            <c:v>H1</c:v>
          </c:tx>
          <c:spPr>
            <a:solidFill>
              <a:srgbClr val="FEBABA"/>
            </a:solidFill>
            <a:ln>
              <a:noFill/>
            </a:ln>
            <a:effectLst/>
          </c:spPr>
          <c:invertIfNegative val="0"/>
          <c:val>
            <c:numRef>
              <c:f>'pg ml Serum'!$I$51:$I$53</c:f>
              <c:numCache>
                <c:formatCode>General</c:formatCode>
                <c:ptCount val="3"/>
                <c:pt idx="0">
                  <c:v>2.37</c:v>
                </c:pt>
                <c:pt idx="1">
                  <c:v>3.38</c:v>
                </c:pt>
                <c:pt idx="2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F-479B-BA54-E89A5468281D}"/>
            </c:ext>
          </c:extLst>
        </c:ser>
        <c:ser>
          <c:idx val="6"/>
          <c:order val="6"/>
          <c:tx>
            <c:v>H2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('pg ml Serum'!$I$12,'pg ml Serum'!$I$24,'pg ml Serum'!$I$36)</c:f>
              <c:numCache>
                <c:formatCode>General</c:formatCode>
                <c:ptCount val="3"/>
                <c:pt idx="0">
                  <c:v>4.01</c:v>
                </c:pt>
                <c:pt idx="1">
                  <c:v>3.76</c:v>
                </c:pt>
                <c:pt idx="2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F-479B-BA54-E89A5468281D}"/>
            </c:ext>
          </c:extLst>
        </c:ser>
        <c:ser>
          <c:idx val="7"/>
          <c:order val="7"/>
          <c:tx>
            <c:v>H3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('pg ml Serum'!$I$13,'pg ml Serum'!$I$25,'pg ml Serum'!$I$37)</c:f>
              <c:numCache>
                <c:formatCode>General</c:formatCode>
                <c:ptCount val="3"/>
                <c:pt idx="0">
                  <c:v>2.25</c:v>
                </c:pt>
                <c:pt idx="1">
                  <c:v>2.88</c:v>
                </c:pt>
                <c:pt idx="2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F-479B-BA54-E89A5468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46752"/>
        <c:axId val="295044400"/>
      </c:barChart>
      <c:catAx>
        <c:axId val="2950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4400"/>
        <c:crosses val="autoZero"/>
        <c:auto val="1"/>
        <c:lblAlgn val="ctr"/>
        <c:lblOffset val="100"/>
        <c:noMultiLvlLbl val="0"/>
      </c:catAx>
      <c:valAx>
        <c:axId val="295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IL-1b F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Average!$B$101:$B$103</c:f>
              <c:numCache>
                <c:formatCode>0.00</c:formatCode>
                <c:ptCount val="3"/>
                <c:pt idx="0">
                  <c:v>1.21</c:v>
                </c:pt>
                <c:pt idx="1">
                  <c:v>0.88500000000000001</c:v>
                </c:pt>
                <c:pt idx="2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C-4EE9-BFD8-BD28D2737EF4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Average!$C$101:$C$103</c:f>
              <c:numCache>
                <c:formatCode>0.00</c:formatCode>
                <c:ptCount val="3"/>
                <c:pt idx="0">
                  <c:v>0.97000000000000008</c:v>
                </c:pt>
                <c:pt idx="1">
                  <c:v>0.43999999999999995</c:v>
                </c:pt>
                <c:pt idx="2">
                  <c:v>1.4733333333333334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C-4EE9-BFD8-BD28D2737EF4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Average!$D$101:$D$103</c:f>
              <c:numCache>
                <c:formatCode>0.00</c:formatCode>
                <c:ptCount val="3"/>
                <c:pt idx="0">
                  <c:v>0.65666666666666662</c:v>
                </c:pt>
                <c:pt idx="1">
                  <c:v>0.65666666666666673</c:v>
                </c:pt>
                <c:pt idx="2">
                  <c:v>0.7533333333333333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C-4EE9-BFD8-BD28D273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10960"/>
        <c:axId val="303609392"/>
      </c:barChart>
      <c:catAx>
        <c:axId val="3036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9392"/>
        <c:crosses val="autoZero"/>
        <c:auto val="1"/>
        <c:lblAlgn val="ctr"/>
        <c:lblOffset val="100"/>
        <c:noMultiLvlLbl val="0"/>
      </c:catAx>
      <c:valAx>
        <c:axId val="3036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IL-1b M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Average!$E$101:$E$103</c:f>
              <c:numCache>
                <c:formatCode>0.00</c:formatCode>
                <c:ptCount val="3"/>
                <c:pt idx="0">
                  <c:v>0.58333333333333337</c:v>
                </c:pt>
                <c:pt idx="1">
                  <c:v>0.52333333333333332</c:v>
                </c:pt>
                <c:pt idx="2">
                  <c:v>0.53666666666666674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A-4BEA-8139-07ACE82585D7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Average!$F$101:$F$103</c:f>
              <c:numCache>
                <c:formatCode>0.00</c:formatCode>
                <c:ptCount val="3"/>
                <c:pt idx="0">
                  <c:v>0.38</c:v>
                </c:pt>
                <c:pt idx="1">
                  <c:v>0.67500000000000004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A-4BEA-8139-07ACE82585D7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Average!$G$101:$G$103</c:f>
              <c:numCache>
                <c:formatCode>0.00</c:formatCode>
                <c:ptCount val="3"/>
                <c:pt idx="0">
                  <c:v>0.27</c:v>
                </c:pt>
                <c:pt idx="1">
                  <c:v>0.34499999999999997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A-4BEA-8139-07ACE825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06256"/>
        <c:axId val="303596064"/>
      </c:barChart>
      <c:catAx>
        <c:axId val="3036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96064"/>
        <c:crosses val="autoZero"/>
        <c:auto val="1"/>
        <c:lblAlgn val="ctr"/>
        <c:lblOffset val="100"/>
        <c:noMultiLvlLbl val="0"/>
      </c:catAx>
      <c:valAx>
        <c:axId val="3035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IL-3 F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Average!$B$101:$B$103</c:f>
              <c:numCache>
                <c:formatCode>0.00</c:formatCode>
                <c:ptCount val="3"/>
                <c:pt idx="0">
                  <c:v>1.21</c:v>
                </c:pt>
                <c:pt idx="1">
                  <c:v>0.88500000000000001</c:v>
                </c:pt>
                <c:pt idx="2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E-48AD-8187-A855217C46CC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Average!$C$101:$C$103</c:f>
              <c:numCache>
                <c:formatCode>0.00</c:formatCode>
                <c:ptCount val="3"/>
                <c:pt idx="0">
                  <c:v>0.97000000000000008</c:v>
                </c:pt>
                <c:pt idx="1">
                  <c:v>0.43999999999999995</c:v>
                </c:pt>
                <c:pt idx="2">
                  <c:v>1.4733333333333334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E-48AD-8187-A855217C46CC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Average!$D$101:$D$103</c:f>
              <c:numCache>
                <c:formatCode>0.00</c:formatCode>
                <c:ptCount val="3"/>
                <c:pt idx="0">
                  <c:v>0.65666666666666662</c:v>
                </c:pt>
                <c:pt idx="1">
                  <c:v>0.65666666666666673</c:v>
                </c:pt>
                <c:pt idx="2">
                  <c:v>0.7533333333333333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E-48AD-8187-A855217C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02728"/>
        <c:axId val="303607040"/>
      </c:barChart>
      <c:catAx>
        <c:axId val="3036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7040"/>
        <c:crosses val="autoZero"/>
        <c:auto val="1"/>
        <c:lblAlgn val="ctr"/>
        <c:lblOffset val="100"/>
        <c:noMultiLvlLbl val="0"/>
      </c:catAx>
      <c:valAx>
        <c:axId val="303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IL-3 M</a:t>
            </a:r>
            <a:r>
              <a:rPr lang="ru-RU"/>
              <a:t> </a:t>
            </a: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Average!$A$1:$A$4</c:f>
              <c:strCache>
                <c:ptCount val="3"/>
                <c:pt idx="0">
                  <c:v>Serum -7d </c:v>
                </c:pt>
                <c:pt idx="1">
                  <c:v>Serum W1</c:v>
                </c:pt>
                <c:pt idx="2">
                  <c:v>Serum W9</c:v>
                </c:pt>
              </c:strCache>
            </c:strRef>
          </c:cat>
          <c:val>
            <c:numRef>
              <c:f>Average!$E$101:$E$103</c:f>
              <c:numCache>
                <c:formatCode>0.00</c:formatCode>
                <c:ptCount val="3"/>
                <c:pt idx="0">
                  <c:v>0.58333333333333337</c:v>
                </c:pt>
                <c:pt idx="1">
                  <c:v>0.52333333333333332</c:v>
                </c:pt>
                <c:pt idx="2">
                  <c:v>0.53666666666666674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B-4992-9648-6C8D98336F18}"/>
            </c:ext>
          </c:extLst>
        </c:ser>
        <c:ser>
          <c:idx val="2"/>
          <c:order val="1"/>
          <c:tx>
            <c:v>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Average!$F$101:$F$103</c:f>
              <c:numCache>
                <c:formatCode>0.00</c:formatCode>
                <c:ptCount val="3"/>
                <c:pt idx="0">
                  <c:v>0.38</c:v>
                </c:pt>
                <c:pt idx="1">
                  <c:v>0.67500000000000004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B-4992-9648-6C8D98336F18}"/>
            </c:ext>
          </c:extLst>
        </c:ser>
        <c:ser>
          <c:idx val="5"/>
          <c:order val="2"/>
          <c:tx>
            <c:v>H</c:v>
          </c:tx>
          <c:spPr>
            <a:solidFill>
              <a:srgbClr val="F9735D"/>
            </a:solidFill>
            <a:ln>
              <a:noFill/>
            </a:ln>
            <a:effectLst/>
          </c:spPr>
          <c:invertIfNegative val="0"/>
          <c:val>
            <c:numRef>
              <c:f>Average!$G$101:$G$103</c:f>
              <c:numCache>
                <c:formatCode>0.00</c:formatCode>
                <c:ptCount val="3"/>
                <c:pt idx="0">
                  <c:v>0.27</c:v>
                </c:pt>
                <c:pt idx="1">
                  <c:v>0.34499999999999997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B-4992-9648-6C8D9833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01944"/>
        <c:axId val="303604296"/>
      </c:barChart>
      <c:catAx>
        <c:axId val="30360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4296"/>
        <c:crosses val="autoZero"/>
        <c:auto val="1"/>
        <c:lblAlgn val="ctr"/>
        <c:lblOffset val="100"/>
        <c:noMultiLvlLbl val="0"/>
      </c:catAx>
      <c:valAx>
        <c:axId val="3036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19</xdr:row>
      <xdr:rowOff>118110</xdr:rowOff>
    </xdr:from>
    <xdr:to>
      <xdr:col>27</xdr:col>
      <xdr:colOff>262890</xdr:colOff>
      <xdr:row>35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300990</xdr:colOff>
      <xdr:row>20</xdr:row>
      <xdr:rowOff>30480</xdr:rowOff>
    </xdr:from>
    <xdr:to>
      <xdr:col>37</xdr:col>
      <xdr:colOff>163830</xdr:colOff>
      <xdr:row>36</xdr:row>
      <xdr:rowOff>34290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483870</xdr:colOff>
      <xdr:row>36</xdr:row>
      <xdr:rowOff>186690</xdr:rowOff>
    </xdr:from>
    <xdr:to>
      <xdr:col>27</xdr:col>
      <xdr:colOff>388620</xdr:colOff>
      <xdr:row>54</xdr:row>
      <xdr:rowOff>182880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167640</xdr:colOff>
      <xdr:row>36</xdr:row>
      <xdr:rowOff>148590</xdr:rowOff>
    </xdr:from>
    <xdr:to>
      <xdr:col>37</xdr:col>
      <xdr:colOff>38100</xdr:colOff>
      <xdr:row>56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278130</xdr:colOff>
      <xdr:row>57</xdr:row>
      <xdr:rowOff>72390</xdr:rowOff>
    </xdr:from>
    <xdr:to>
      <xdr:col>27</xdr:col>
      <xdr:colOff>388620</xdr:colOff>
      <xdr:row>73</xdr:row>
      <xdr:rowOff>45720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327660</xdr:colOff>
      <xdr:row>56</xdr:row>
      <xdr:rowOff>179070</xdr:rowOff>
    </xdr:from>
    <xdr:to>
      <xdr:col>36</xdr:col>
      <xdr:colOff>289560</xdr:colOff>
      <xdr:row>73</xdr:row>
      <xdr:rowOff>125730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243840</xdr:colOff>
      <xdr:row>80</xdr:row>
      <xdr:rowOff>38100</xdr:rowOff>
    </xdr:from>
    <xdr:to>
      <xdr:col>27</xdr:col>
      <xdr:colOff>354330</xdr:colOff>
      <xdr:row>96</xdr:row>
      <xdr:rowOff>19050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358140</xdr:colOff>
      <xdr:row>79</xdr:row>
      <xdr:rowOff>163830</xdr:rowOff>
    </xdr:from>
    <xdr:to>
      <xdr:col>36</xdr:col>
      <xdr:colOff>320040</xdr:colOff>
      <xdr:row>96</xdr:row>
      <xdr:rowOff>102870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160020</xdr:colOff>
      <xdr:row>100</xdr:row>
      <xdr:rowOff>179070</xdr:rowOff>
    </xdr:from>
    <xdr:to>
      <xdr:col>27</xdr:col>
      <xdr:colOff>270510</xdr:colOff>
      <xdr:row>116</xdr:row>
      <xdr:rowOff>160020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45720</xdr:colOff>
      <xdr:row>100</xdr:row>
      <xdr:rowOff>87630</xdr:rowOff>
    </xdr:from>
    <xdr:to>
      <xdr:col>37</xdr:col>
      <xdr:colOff>7620</xdr:colOff>
      <xdr:row>117</xdr:row>
      <xdr:rowOff>26670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262890</xdr:colOff>
      <xdr:row>120</xdr:row>
      <xdr:rowOff>144780</xdr:rowOff>
    </xdr:from>
    <xdr:to>
      <xdr:col>27</xdr:col>
      <xdr:colOff>373380</xdr:colOff>
      <xdr:row>138</xdr:row>
      <xdr:rowOff>3810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411480</xdr:colOff>
      <xdr:row>120</xdr:row>
      <xdr:rowOff>137160</xdr:rowOff>
    </xdr:from>
    <xdr:to>
      <xdr:col>36</xdr:col>
      <xdr:colOff>373380</xdr:colOff>
      <xdr:row>137</xdr:row>
      <xdr:rowOff>83820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331470</xdr:colOff>
      <xdr:row>139</xdr:row>
      <xdr:rowOff>182880</xdr:rowOff>
    </xdr:from>
    <xdr:to>
      <xdr:col>27</xdr:col>
      <xdr:colOff>441960</xdr:colOff>
      <xdr:row>157</xdr:row>
      <xdr:rowOff>34290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426720</xdr:colOff>
      <xdr:row>139</xdr:row>
      <xdr:rowOff>182880</xdr:rowOff>
    </xdr:from>
    <xdr:to>
      <xdr:col>36</xdr:col>
      <xdr:colOff>388620</xdr:colOff>
      <xdr:row>156</xdr:row>
      <xdr:rowOff>121920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243840</xdr:colOff>
      <xdr:row>160</xdr:row>
      <xdr:rowOff>156210</xdr:rowOff>
    </xdr:from>
    <xdr:to>
      <xdr:col>27</xdr:col>
      <xdr:colOff>354330</xdr:colOff>
      <xdr:row>178</xdr:row>
      <xdr:rowOff>7620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590550</xdr:colOff>
      <xdr:row>160</xdr:row>
      <xdr:rowOff>148590</xdr:rowOff>
    </xdr:from>
    <xdr:to>
      <xdr:col>36</xdr:col>
      <xdr:colOff>552450</xdr:colOff>
      <xdr:row>177</xdr:row>
      <xdr:rowOff>95250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312420</xdr:colOff>
      <xdr:row>182</xdr:row>
      <xdr:rowOff>49530</xdr:rowOff>
    </xdr:from>
    <xdr:to>
      <xdr:col>27</xdr:col>
      <xdr:colOff>422910</xdr:colOff>
      <xdr:row>199</xdr:row>
      <xdr:rowOff>99060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575310</xdr:colOff>
      <xdr:row>182</xdr:row>
      <xdr:rowOff>68580</xdr:rowOff>
    </xdr:from>
    <xdr:to>
      <xdr:col>36</xdr:col>
      <xdr:colOff>537210</xdr:colOff>
      <xdr:row>199</xdr:row>
      <xdr:rowOff>15240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281940</xdr:colOff>
      <xdr:row>202</xdr:row>
      <xdr:rowOff>133350</xdr:rowOff>
    </xdr:from>
    <xdr:to>
      <xdr:col>27</xdr:col>
      <xdr:colOff>392430</xdr:colOff>
      <xdr:row>219</xdr:row>
      <xdr:rowOff>175260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129540</xdr:colOff>
      <xdr:row>201</xdr:row>
      <xdr:rowOff>171450</xdr:rowOff>
    </xdr:from>
    <xdr:to>
      <xdr:col>37</xdr:col>
      <xdr:colOff>91440</xdr:colOff>
      <xdr:row>218</xdr:row>
      <xdr:rowOff>118110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365760</xdr:colOff>
      <xdr:row>223</xdr:row>
      <xdr:rowOff>133350</xdr:rowOff>
    </xdr:from>
    <xdr:to>
      <xdr:col>27</xdr:col>
      <xdr:colOff>476250</xdr:colOff>
      <xdr:row>240</xdr:row>
      <xdr:rowOff>182880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91440</xdr:colOff>
      <xdr:row>223</xdr:row>
      <xdr:rowOff>125730</xdr:rowOff>
    </xdr:from>
    <xdr:to>
      <xdr:col>37</xdr:col>
      <xdr:colOff>53340</xdr:colOff>
      <xdr:row>240</xdr:row>
      <xdr:rowOff>72390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209550</xdr:colOff>
      <xdr:row>1</xdr:row>
      <xdr:rowOff>182880</xdr:rowOff>
    </xdr:from>
    <xdr:to>
      <xdr:col>37</xdr:col>
      <xdr:colOff>72390</xdr:colOff>
      <xdr:row>17</xdr:row>
      <xdr:rowOff>186690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426720</xdr:colOff>
      <xdr:row>1</xdr:row>
      <xdr:rowOff>148590</xdr:rowOff>
    </xdr:from>
    <xdr:to>
      <xdr:col>27</xdr:col>
      <xdr:colOff>251460</xdr:colOff>
      <xdr:row>17</xdr:row>
      <xdr:rowOff>129540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19</xdr:row>
      <xdr:rowOff>60960</xdr:rowOff>
    </xdr:from>
    <xdr:to>
      <xdr:col>7</xdr:col>
      <xdr:colOff>800100</xdr:colOff>
      <xdr:row>34</xdr:row>
      <xdr:rowOff>57150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38100</xdr:colOff>
      <xdr:row>36</xdr:row>
      <xdr:rowOff>19050</xdr:rowOff>
    </xdr:from>
    <xdr:to>
      <xdr:col>8</xdr:col>
      <xdr:colOff>281940</xdr:colOff>
      <xdr:row>53</xdr:row>
      <xdr:rowOff>156210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56</xdr:row>
      <xdr:rowOff>175260</xdr:rowOff>
    </xdr:from>
    <xdr:to>
      <xdr:col>8</xdr:col>
      <xdr:colOff>228600</xdr:colOff>
      <xdr:row>72</xdr:row>
      <xdr:rowOff>137160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0</xdr:row>
      <xdr:rowOff>175260</xdr:rowOff>
    </xdr:from>
    <xdr:to>
      <xdr:col>7</xdr:col>
      <xdr:colOff>819150</xdr:colOff>
      <xdr:row>16</xdr:row>
      <xdr:rowOff>38100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80</xdr:row>
      <xdr:rowOff>91440</xdr:rowOff>
    </xdr:from>
    <xdr:to>
      <xdr:col>7</xdr:col>
      <xdr:colOff>704850</xdr:colOff>
      <xdr:row>96</xdr:row>
      <xdr:rowOff>72390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361950</xdr:colOff>
      <xdr:row>100</xdr:row>
      <xdr:rowOff>95250</xdr:rowOff>
    </xdr:from>
    <xdr:to>
      <xdr:col>8</xdr:col>
      <xdr:colOff>171450</xdr:colOff>
      <xdr:row>116</xdr:row>
      <xdr:rowOff>68580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119</xdr:row>
      <xdr:rowOff>99060</xdr:rowOff>
    </xdr:from>
    <xdr:to>
      <xdr:col>7</xdr:col>
      <xdr:colOff>704850</xdr:colOff>
      <xdr:row>136</xdr:row>
      <xdr:rowOff>140970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139</xdr:row>
      <xdr:rowOff>133350</xdr:rowOff>
    </xdr:from>
    <xdr:to>
      <xdr:col>7</xdr:col>
      <xdr:colOff>704850</xdr:colOff>
      <xdr:row>156</xdr:row>
      <xdr:rowOff>175260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57150</xdr:colOff>
      <xdr:row>162</xdr:row>
      <xdr:rowOff>45720</xdr:rowOff>
    </xdr:from>
    <xdr:to>
      <xdr:col>7</xdr:col>
      <xdr:colOff>762000</xdr:colOff>
      <xdr:row>179</xdr:row>
      <xdr:rowOff>87630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76200</xdr:colOff>
      <xdr:row>182</xdr:row>
      <xdr:rowOff>80010</xdr:rowOff>
    </xdr:from>
    <xdr:to>
      <xdr:col>7</xdr:col>
      <xdr:colOff>781050</xdr:colOff>
      <xdr:row>199</xdr:row>
      <xdr:rowOff>121920</xdr:rowOff>
    </xdr:to>
    <xdr:graphicFrame macro="">
      <xdr:nvGraphicFramePr>
        <xdr:cNvPr id="53" name="Диаграмма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76200</xdr:colOff>
      <xdr:row>201</xdr:row>
      <xdr:rowOff>186690</xdr:rowOff>
    </xdr:from>
    <xdr:to>
      <xdr:col>7</xdr:col>
      <xdr:colOff>781050</xdr:colOff>
      <xdr:row>219</xdr:row>
      <xdr:rowOff>38100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222</xdr:row>
      <xdr:rowOff>22860</xdr:rowOff>
    </xdr:from>
    <xdr:to>
      <xdr:col>7</xdr:col>
      <xdr:colOff>704850</xdr:colOff>
      <xdr:row>239</xdr:row>
      <xdr:rowOff>64770</xdr:rowOff>
    </xdr:to>
    <xdr:graphicFrame macro="">
      <xdr:nvGraphicFramePr>
        <xdr:cNvPr id="55" name="Диаграмма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297180</xdr:colOff>
      <xdr:row>247</xdr:row>
      <xdr:rowOff>22860</xdr:rowOff>
    </xdr:from>
    <xdr:to>
      <xdr:col>27</xdr:col>
      <xdr:colOff>407670</xdr:colOff>
      <xdr:row>264</xdr:row>
      <xdr:rowOff>64770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582930</xdr:colOff>
      <xdr:row>247</xdr:row>
      <xdr:rowOff>22860</xdr:rowOff>
    </xdr:from>
    <xdr:to>
      <xdr:col>36</xdr:col>
      <xdr:colOff>544830</xdr:colOff>
      <xdr:row>263</xdr:row>
      <xdr:rowOff>152400</xdr:rowOff>
    </xdr:to>
    <xdr:graphicFrame macro="">
      <xdr:nvGraphicFramePr>
        <xdr:cNvPr id="57" name="Диаграмма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83820</xdr:colOff>
      <xdr:row>248</xdr:row>
      <xdr:rowOff>125730</xdr:rowOff>
    </xdr:from>
    <xdr:to>
      <xdr:col>7</xdr:col>
      <xdr:colOff>788670</xdr:colOff>
      <xdr:row>265</xdr:row>
      <xdr:rowOff>175260</xdr:rowOff>
    </xdr:to>
    <xdr:graphicFrame macro="">
      <xdr:nvGraphicFramePr>
        <xdr:cNvPr id="59" name="Диаграмма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445770</xdr:colOff>
      <xdr:row>266</xdr:row>
      <xdr:rowOff>171450</xdr:rowOff>
    </xdr:from>
    <xdr:to>
      <xdr:col>27</xdr:col>
      <xdr:colOff>556260</xdr:colOff>
      <xdr:row>284</xdr:row>
      <xdr:rowOff>22860</xdr:rowOff>
    </xdr:to>
    <xdr:graphicFrame macro="">
      <xdr:nvGraphicFramePr>
        <xdr:cNvPr id="60" name="Диаграмма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29</xdr:col>
      <xdr:colOff>83820</xdr:colOff>
      <xdr:row>267</xdr:row>
      <xdr:rowOff>26670</xdr:rowOff>
    </xdr:from>
    <xdr:to>
      <xdr:col>37</xdr:col>
      <xdr:colOff>45720</xdr:colOff>
      <xdr:row>283</xdr:row>
      <xdr:rowOff>163830</xdr:rowOff>
    </xdr:to>
    <xdr:graphicFrame macro="">
      <xdr:nvGraphicFramePr>
        <xdr:cNvPr id="61" name="Диаграмма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57150</xdr:colOff>
      <xdr:row>268</xdr:row>
      <xdr:rowOff>114300</xdr:rowOff>
    </xdr:from>
    <xdr:to>
      <xdr:col>7</xdr:col>
      <xdr:colOff>762000</xdr:colOff>
      <xdr:row>285</xdr:row>
      <xdr:rowOff>156210</xdr:rowOff>
    </xdr:to>
    <xdr:graphicFrame macro="">
      <xdr:nvGraphicFramePr>
        <xdr:cNvPr id="62" name="Диаграмма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18</xdr:col>
      <xdr:colOff>304800</xdr:colOff>
      <xdr:row>287</xdr:row>
      <xdr:rowOff>38100</xdr:rowOff>
    </xdr:from>
    <xdr:to>
      <xdr:col>27</xdr:col>
      <xdr:colOff>323850</xdr:colOff>
      <xdr:row>309</xdr:row>
      <xdr:rowOff>76200</xdr:rowOff>
    </xdr:to>
    <xdr:graphicFrame macro="">
      <xdr:nvGraphicFramePr>
        <xdr:cNvPr id="63" name="Диаграмма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567690</xdr:colOff>
      <xdr:row>287</xdr:row>
      <xdr:rowOff>53340</xdr:rowOff>
    </xdr:from>
    <xdr:to>
      <xdr:col>36</xdr:col>
      <xdr:colOff>582930</xdr:colOff>
      <xdr:row>309</xdr:row>
      <xdr:rowOff>53340</xdr:rowOff>
    </xdr:to>
    <xdr:graphicFrame macro="">
      <xdr:nvGraphicFramePr>
        <xdr:cNvPr id="64" name="Диаграмма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288</xdr:row>
      <xdr:rowOff>152400</xdr:rowOff>
    </xdr:from>
    <xdr:to>
      <xdr:col>7</xdr:col>
      <xdr:colOff>613410</xdr:colOff>
      <xdr:row>310</xdr:row>
      <xdr:rowOff>182880</xdr:rowOff>
    </xdr:to>
    <xdr:graphicFrame macro="">
      <xdr:nvGraphicFramePr>
        <xdr:cNvPr id="65" name="Диаграмма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18</xdr:col>
      <xdr:colOff>350520</xdr:colOff>
      <xdr:row>314</xdr:row>
      <xdr:rowOff>15240</xdr:rowOff>
    </xdr:from>
    <xdr:to>
      <xdr:col>27</xdr:col>
      <xdr:colOff>369570</xdr:colOff>
      <xdr:row>336</xdr:row>
      <xdr:rowOff>45720</xdr:rowOff>
    </xdr:to>
    <xdr:graphicFrame macro="">
      <xdr:nvGraphicFramePr>
        <xdr:cNvPr id="66" name="Диаграмма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29</xdr:col>
      <xdr:colOff>87630</xdr:colOff>
      <xdr:row>313</xdr:row>
      <xdr:rowOff>160020</xdr:rowOff>
    </xdr:from>
    <xdr:to>
      <xdr:col>37</xdr:col>
      <xdr:colOff>102870</xdr:colOff>
      <xdr:row>335</xdr:row>
      <xdr:rowOff>160020</xdr:rowOff>
    </xdr:to>
    <xdr:graphicFrame macro="">
      <xdr:nvGraphicFramePr>
        <xdr:cNvPr id="67" name="Диаграмма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190500</xdr:colOff>
      <xdr:row>315</xdr:row>
      <xdr:rowOff>114300</xdr:rowOff>
    </xdr:from>
    <xdr:to>
      <xdr:col>7</xdr:col>
      <xdr:colOff>803910</xdr:colOff>
      <xdr:row>337</xdr:row>
      <xdr:rowOff>144780</xdr:rowOff>
    </xdr:to>
    <xdr:graphicFrame macro="">
      <xdr:nvGraphicFramePr>
        <xdr:cNvPr id="68" name="Диаграмма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18</xdr:col>
      <xdr:colOff>438150</xdr:colOff>
      <xdr:row>340</xdr:row>
      <xdr:rowOff>19050</xdr:rowOff>
    </xdr:from>
    <xdr:to>
      <xdr:col>27</xdr:col>
      <xdr:colOff>457200</xdr:colOff>
      <xdr:row>362</xdr:row>
      <xdr:rowOff>49530</xdr:rowOff>
    </xdr:to>
    <xdr:graphicFrame macro="">
      <xdr:nvGraphicFramePr>
        <xdr:cNvPr id="69" name="Диаграмма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29</xdr:col>
      <xdr:colOff>152400</xdr:colOff>
      <xdr:row>340</xdr:row>
      <xdr:rowOff>87630</xdr:rowOff>
    </xdr:from>
    <xdr:to>
      <xdr:col>37</xdr:col>
      <xdr:colOff>167640</xdr:colOff>
      <xdr:row>362</xdr:row>
      <xdr:rowOff>87630</xdr:rowOff>
    </xdr:to>
    <xdr:graphicFrame macro="">
      <xdr:nvGraphicFramePr>
        <xdr:cNvPr id="70" name="Диаграмма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95250</xdr:colOff>
      <xdr:row>340</xdr:row>
      <xdr:rowOff>114300</xdr:rowOff>
    </xdr:from>
    <xdr:to>
      <xdr:col>7</xdr:col>
      <xdr:colOff>708660</xdr:colOff>
      <xdr:row>362</xdr:row>
      <xdr:rowOff>144780</xdr:rowOff>
    </xdr:to>
    <xdr:graphicFrame macro="">
      <xdr:nvGraphicFramePr>
        <xdr:cNvPr id="71" name="Диаграмма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18</xdr:col>
      <xdr:colOff>342900</xdr:colOff>
      <xdr:row>367</xdr:row>
      <xdr:rowOff>57150</xdr:rowOff>
    </xdr:from>
    <xdr:to>
      <xdr:col>27</xdr:col>
      <xdr:colOff>361950</xdr:colOff>
      <xdr:row>389</xdr:row>
      <xdr:rowOff>87630</xdr:rowOff>
    </xdr:to>
    <xdr:graphicFrame macro="">
      <xdr:nvGraphicFramePr>
        <xdr:cNvPr id="72" name="Диаграмма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26670</xdr:colOff>
      <xdr:row>367</xdr:row>
      <xdr:rowOff>87630</xdr:rowOff>
    </xdr:from>
    <xdr:to>
      <xdr:col>37</xdr:col>
      <xdr:colOff>41910</xdr:colOff>
      <xdr:row>389</xdr:row>
      <xdr:rowOff>87630</xdr:rowOff>
    </xdr:to>
    <xdr:graphicFrame macro="">
      <xdr:nvGraphicFramePr>
        <xdr:cNvPr id="73" name="Диаграмма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110490</xdr:colOff>
      <xdr:row>367</xdr:row>
      <xdr:rowOff>163830</xdr:rowOff>
    </xdr:from>
    <xdr:to>
      <xdr:col>7</xdr:col>
      <xdr:colOff>723900</xdr:colOff>
      <xdr:row>390</xdr:row>
      <xdr:rowOff>3810</xdr:rowOff>
    </xdr:to>
    <xdr:graphicFrame macro="">
      <xdr:nvGraphicFramePr>
        <xdr:cNvPr id="74" name="Диаграмма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18</xdr:col>
      <xdr:colOff>342900</xdr:colOff>
      <xdr:row>393</xdr:row>
      <xdr:rowOff>171450</xdr:rowOff>
    </xdr:from>
    <xdr:to>
      <xdr:col>27</xdr:col>
      <xdr:colOff>361950</xdr:colOff>
      <xdr:row>416</xdr:row>
      <xdr:rowOff>11430</xdr:rowOff>
    </xdr:to>
    <xdr:graphicFrame macro="">
      <xdr:nvGraphicFramePr>
        <xdr:cNvPr id="75" name="Диаграмма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29</xdr:col>
      <xdr:colOff>102870</xdr:colOff>
      <xdr:row>393</xdr:row>
      <xdr:rowOff>171450</xdr:rowOff>
    </xdr:from>
    <xdr:to>
      <xdr:col>37</xdr:col>
      <xdr:colOff>118110</xdr:colOff>
      <xdr:row>415</xdr:row>
      <xdr:rowOff>171450</xdr:rowOff>
    </xdr:to>
    <xdr:graphicFrame macro="">
      <xdr:nvGraphicFramePr>
        <xdr:cNvPr id="76" name="Диаграмма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152400</xdr:colOff>
      <xdr:row>394</xdr:row>
      <xdr:rowOff>95250</xdr:rowOff>
    </xdr:from>
    <xdr:to>
      <xdr:col>7</xdr:col>
      <xdr:colOff>765810</xdr:colOff>
      <xdr:row>416</xdr:row>
      <xdr:rowOff>125730</xdr:rowOff>
    </xdr:to>
    <xdr:graphicFrame macro="">
      <xdr:nvGraphicFramePr>
        <xdr:cNvPr id="77" name="Диаграмма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18</xdr:col>
      <xdr:colOff>323850</xdr:colOff>
      <xdr:row>418</xdr:row>
      <xdr:rowOff>38100</xdr:rowOff>
    </xdr:from>
    <xdr:to>
      <xdr:col>27</xdr:col>
      <xdr:colOff>342900</xdr:colOff>
      <xdr:row>440</xdr:row>
      <xdr:rowOff>68580</xdr:rowOff>
    </xdr:to>
    <xdr:graphicFrame macro="">
      <xdr:nvGraphicFramePr>
        <xdr:cNvPr id="78" name="Диаграмма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29</xdr:col>
      <xdr:colOff>0</xdr:colOff>
      <xdr:row>418</xdr:row>
      <xdr:rowOff>38100</xdr:rowOff>
    </xdr:from>
    <xdr:to>
      <xdr:col>37</xdr:col>
      <xdr:colOff>15240</xdr:colOff>
      <xdr:row>440</xdr:row>
      <xdr:rowOff>38100</xdr:rowOff>
    </xdr:to>
    <xdr:graphicFrame macro="">
      <xdr:nvGraphicFramePr>
        <xdr:cNvPr id="79" name="Диаграмма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87630</xdr:colOff>
      <xdr:row>418</xdr:row>
      <xdr:rowOff>171450</xdr:rowOff>
    </xdr:from>
    <xdr:to>
      <xdr:col>7</xdr:col>
      <xdr:colOff>701040</xdr:colOff>
      <xdr:row>441</xdr:row>
      <xdr:rowOff>11430</xdr:rowOff>
    </xdr:to>
    <xdr:graphicFrame macro="">
      <xdr:nvGraphicFramePr>
        <xdr:cNvPr id="80" name="Диаграмма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449580</xdr:colOff>
      <xdr:row>0</xdr:row>
      <xdr:rowOff>160020</xdr:rowOff>
    </xdr:from>
    <xdr:to>
      <xdr:col>17</xdr:col>
      <xdr:colOff>274320</xdr:colOff>
      <xdr:row>16</xdr:row>
      <xdr:rowOff>140970</xdr:rowOff>
    </xdr:to>
    <xdr:graphicFrame macro="">
      <xdr:nvGraphicFramePr>
        <xdr:cNvPr id="82" name="Диаграмма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461010</xdr:colOff>
      <xdr:row>19</xdr:row>
      <xdr:rowOff>53340</xdr:rowOff>
    </xdr:from>
    <xdr:to>
      <xdr:col>17</xdr:col>
      <xdr:colOff>285750</xdr:colOff>
      <xdr:row>35</xdr:row>
      <xdr:rowOff>26670</xdr:rowOff>
    </xdr:to>
    <xdr:graphicFrame macro="">
      <xdr:nvGraphicFramePr>
        <xdr:cNvPr id="83" name="Диаграмма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491490</xdr:colOff>
      <xdr:row>36</xdr:row>
      <xdr:rowOff>179070</xdr:rowOff>
    </xdr:from>
    <xdr:to>
      <xdr:col>17</xdr:col>
      <xdr:colOff>316230</xdr:colOff>
      <xdr:row>52</xdr:row>
      <xdr:rowOff>160020</xdr:rowOff>
    </xdr:to>
    <xdr:graphicFrame macro="">
      <xdr:nvGraphicFramePr>
        <xdr:cNvPr id="84" name="Диаграмма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601980</xdr:colOff>
      <xdr:row>56</xdr:row>
      <xdr:rowOff>152400</xdr:rowOff>
    </xdr:from>
    <xdr:to>
      <xdr:col>17</xdr:col>
      <xdr:colOff>426720</xdr:colOff>
      <xdr:row>72</xdr:row>
      <xdr:rowOff>125730</xdr:rowOff>
    </xdr:to>
    <xdr:graphicFrame macro="">
      <xdr:nvGraphicFramePr>
        <xdr:cNvPr id="85" name="Диаграмма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438150</xdr:colOff>
      <xdr:row>80</xdr:row>
      <xdr:rowOff>83820</xdr:rowOff>
    </xdr:from>
    <xdr:to>
      <xdr:col>17</xdr:col>
      <xdr:colOff>262890</xdr:colOff>
      <xdr:row>96</xdr:row>
      <xdr:rowOff>64770</xdr:rowOff>
    </xdr:to>
    <xdr:graphicFrame macro="">
      <xdr:nvGraphicFramePr>
        <xdr:cNvPr id="86" name="Диаграмма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598170</xdr:colOff>
      <xdr:row>100</xdr:row>
      <xdr:rowOff>80010</xdr:rowOff>
    </xdr:from>
    <xdr:to>
      <xdr:col>17</xdr:col>
      <xdr:colOff>422910</xdr:colOff>
      <xdr:row>116</xdr:row>
      <xdr:rowOff>60960</xdr:rowOff>
    </xdr:to>
    <xdr:graphicFrame macro="">
      <xdr:nvGraphicFramePr>
        <xdr:cNvPr id="87" name="Диаграмма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594360</xdr:colOff>
      <xdr:row>120</xdr:row>
      <xdr:rowOff>38100</xdr:rowOff>
    </xdr:from>
    <xdr:to>
      <xdr:col>17</xdr:col>
      <xdr:colOff>419100</xdr:colOff>
      <xdr:row>136</xdr:row>
      <xdr:rowOff>11430</xdr:rowOff>
    </xdr:to>
    <xdr:graphicFrame macro="">
      <xdr:nvGraphicFramePr>
        <xdr:cNvPr id="88" name="Диаграмма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495300</xdr:colOff>
      <xdr:row>139</xdr:row>
      <xdr:rowOff>114300</xdr:rowOff>
    </xdr:from>
    <xdr:to>
      <xdr:col>17</xdr:col>
      <xdr:colOff>320040</xdr:colOff>
      <xdr:row>155</xdr:row>
      <xdr:rowOff>87630</xdr:rowOff>
    </xdr:to>
    <xdr:graphicFrame macro="">
      <xdr:nvGraphicFramePr>
        <xdr:cNvPr id="89" name="Диаграмма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552450</xdr:colOff>
      <xdr:row>162</xdr:row>
      <xdr:rowOff>22860</xdr:rowOff>
    </xdr:from>
    <xdr:to>
      <xdr:col>17</xdr:col>
      <xdr:colOff>377190</xdr:colOff>
      <xdr:row>178</xdr:row>
      <xdr:rowOff>3810</xdr:rowOff>
    </xdr:to>
    <xdr:graphicFrame macro="">
      <xdr:nvGraphicFramePr>
        <xdr:cNvPr id="90" name="Диаграмма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514350</xdr:colOff>
      <xdr:row>183</xdr:row>
      <xdr:rowOff>0</xdr:rowOff>
    </xdr:from>
    <xdr:to>
      <xdr:col>17</xdr:col>
      <xdr:colOff>339090</xdr:colOff>
      <xdr:row>198</xdr:row>
      <xdr:rowOff>163830</xdr:rowOff>
    </xdr:to>
    <xdr:graphicFrame macro="">
      <xdr:nvGraphicFramePr>
        <xdr:cNvPr id="91" name="Диаграмма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373380</xdr:colOff>
      <xdr:row>202</xdr:row>
      <xdr:rowOff>152400</xdr:rowOff>
    </xdr:from>
    <xdr:to>
      <xdr:col>17</xdr:col>
      <xdr:colOff>198120</xdr:colOff>
      <xdr:row>218</xdr:row>
      <xdr:rowOff>125730</xdr:rowOff>
    </xdr:to>
    <xdr:graphicFrame macro="">
      <xdr:nvGraphicFramePr>
        <xdr:cNvPr id="92" name="Диаграмма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335280</xdr:colOff>
      <xdr:row>223</xdr:row>
      <xdr:rowOff>57150</xdr:rowOff>
    </xdr:from>
    <xdr:to>
      <xdr:col>17</xdr:col>
      <xdr:colOff>160020</xdr:colOff>
      <xdr:row>239</xdr:row>
      <xdr:rowOff>30480</xdr:rowOff>
    </xdr:to>
    <xdr:graphicFrame macro="">
      <xdr:nvGraphicFramePr>
        <xdr:cNvPr id="93" name="Диаграмма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544830</xdr:colOff>
      <xdr:row>248</xdr:row>
      <xdr:rowOff>106680</xdr:rowOff>
    </xdr:from>
    <xdr:to>
      <xdr:col>17</xdr:col>
      <xdr:colOff>369570</xdr:colOff>
      <xdr:row>264</xdr:row>
      <xdr:rowOff>87630</xdr:rowOff>
    </xdr:to>
    <xdr:graphicFrame macro="">
      <xdr:nvGraphicFramePr>
        <xdr:cNvPr id="94" name="Диаграмма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342900</xdr:colOff>
      <xdr:row>269</xdr:row>
      <xdr:rowOff>38100</xdr:rowOff>
    </xdr:from>
    <xdr:to>
      <xdr:col>17</xdr:col>
      <xdr:colOff>167640</xdr:colOff>
      <xdr:row>285</xdr:row>
      <xdr:rowOff>11430</xdr:rowOff>
    </xdr:to>
    <xdr:graphicFrame macro="">
      <xdr:nvGraphicFramePr>
        <xdr:cNvPr id="95" name="Диаграмма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487680</xdr:colOff>
      <xdr:row>293</xdr:row>
      <xdr:rowOff>175260</xdr:rowOff>
    </xdr:from>
    <xdr:to>
      <xdr:col>17</xdr:col>
      <xdr:colOff>312420</xdr:colOff>
      <xdr:row>309</xdr:row>
      <xdr:rowOff>156210</xdr:rowOff>
    </xdr:to>
    <xdr:graphicFrame macro="">
      <xdr:nvGraphicFramePr>
        <xdr:cNvPr id="96" name="Диаграмма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495300</xdr:colOff>
      <xdr:row>316</xdr:row>
      <xdr:rowOff>175260</xdr:rowOff>
    </xdr:from>
    <xdr:to>
      <xdr:col>17</xdr:col>
      <xdr:colOff>320040</xdr:colOff>
      <xdr:row>332</xdr:row>
      <xdr:rowOff>156210</xdr:rowOff>
    </xdr:to>
    <xdr:graphicFrame macro="">
      <xdr:nvGraphicFramePr>
        <xdr:cNvPr id="97" name="Диаграмма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9</xdr:col>
      <xdr:colOff>34290</xdr:colOff>
      <xdr:row>340</xdr:row>
      <xdr:rowOff>152400</xdr:rowOff>
    </xdr:from>
    <xdr:to>
      <xdr:col>17</xdr:col>
      <xdr:colOff>468630</xdr:colOff>
      <xdr:row>356</xdr:row>
      <xdr:rowOff>133350</xdr:rowOff>
    </xdr:to>
    <xdr:graphicFrame macro="">
      <xdr:nvGraphicFramePr>
        <xdr:cNvPr id="98" name="Диаграмма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476250</xdr:colOff>
      <xdr:row>368</xdr:row>
      <xdr:rowOff>114300</xdr:rowOff>
    </xdr:from>
    <xdr:to>
      <xdr:col>17</xdr:col>
      <xdr:colOff>300990</xdr:colOff>
      <xdr:row>384</xdr:row>
      <xdr:rowOff>87630</xdr:rowOff>
    </xdr:to>
    <xdr:graphicFrame macro="">
      <xdr:nvGraphicFramePr>
        <xdr:cNvPr id="99" name="Диаграмма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518160</xdr:colOff>
      <xdr:row>395</xdr:row>
      <xdr:rowOff>99060</xdr:rowOff>
    </xdr:from>
    <xdr:to>
      <xdr:col>17</xdr:col>
      <xdr:colOff>342900</xdr:colOff>
      <xdr:row>411</xdr:row>
      <xdr:rowOff>80010</xdr:rowOff>
    </xdr:to>
    <xdr:graphicFrame macro="">
      <xdr:nvGraphicFramePr>
        <xdr:cNvPr id="100" name="Диаграмма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579120</xdr:colOff>
      <xdr:row>421</xdr:row>
      <xdr:rowOff>45720</xdr:rowOff>
    </xdr:from>
    <xdr:to>
      <xdr:col>17</xdr:col>
      <xdr:colOff>403860</xdr:colOff>
      <xdr:row>437</xdr:row>
      <xdr:rowOff>26670</xdr:rowOff>
    </xdr:to>
    <xdr:graphicFrame macro="">
      <xdr:nvGraphicFramePr>
        <xdr:cNvPr id="101" name="Диаграмма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68</xdr:row>
      <xdr:rowOff>22860</xdr:rowOff>
    </xdr:from>
    <xdr:to>
      <xdr:col>13</xdr:col>
      <xdr:colOff>335280</xdr:colOff>
      <xdr:row>84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6</xdr:row>
      <xdr:rowOff>83820</xdr:rowOff>
    </xdr:from>
    <xdr:to>
      <xdr:col>11</xdr:col>
      <xdr:colOff>99060</xdr:colOff>
      <xdr:row>22</xdr:row>
      <xdr:rowOff>64770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6</xdr:row>
      <xdr:rowOff>129540</xdr:rowOff>
    </xdr:from>
    <xdr:to>
      <xdr:col>20</xdr:col>
      <xdr:colOff>495300</xdr:colOff>
      <xdr:row>22</xdr:row>
      <xdr:rowOff>110490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11</xdr:col>
      <xdr:colOff>434340</xdr:colOff>
      <xdr:row>48</xdr:row>
      <xdr:rowOff>163830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396240</xdr:colOff>
      <xdr:row>33</xdr:row>
      <xdr:rowOff>45720</xdr:rowOff>
    </xdr:from>
    <xdr:to>
      <xdr:col>21</xdr:col>
      <xdr:colOff>220980</xdr:colOff>
      <xdr:row>49</xdr:row>
      <xdr:rowOff>26670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58</xdr:row>
      <xdr:rowOff>0</xdr:rowOff>
    </xdr:from>
    <xdr:to>
      <xdr:col>11</xdr:col>
      <xdr:colOff>434340</xdr:colOff>
      <xdr:row>73</xdr:row>
      <xdr:rowOff>163830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396240</xdr:colOff>
      <xdr:row>58</xdr:row>
      <xdr:rowOff>45720</xdr:rowOff>
    </xdr:from>
    <xdr:to>
      <xdr:col>21</xdr:col>
      <xdr:colOff>220980</xdr:colOff>
      <xdr:row>74</xdr:row>
      <xdr:rowOff>26670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82</xdr:row>
      <xdr:rowOff>0</xdr:rowOff>
    </xdr:from>
    <xdr:to>
      <xdr:col>11</xdr:col>
      <xdr:colOff>434340</xdr:colOff>
      <xdr:row>97</xdr:row>
      <xdr:rowOff>163830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396240</xdr:colOff>
      <xdr:row>82</xdr:row>
      <xdr:rowOff>45720</xdr:rowOff>
    </xdr:from>
    <xdr:to>
      <xdr:col>21</xdr:col>
      <xdr:colOff>220980</xdr:colOff>
      <xdr:row>98</xdr:row>
      <xdr:rowOff>26670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106</xdr:row>
      <xdr:rowOff>0</xdr:rowOff>
    </xdr:from>
    <xdr:to>
      <xdr:col>11</xdr:col>
      <xdr:colOff>434340</xdr:colOff>
      <xdr:row>121</xdr:row>
      <xdr:rowOff>163830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396240</xdr:colOff>
      <xdr:row>106</xdr:row>
      <xdr:rowOff>45720</xdr:rowOff>
    </xdr:from>
    <xdr:to>
      <xdr:col>21</xdr:col>
      <xdr:colOff>220980</xdr:colOff>
      <xdr:row>122</xdr:row>
      <xdr:rowOff>26670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228600</xdr:colOff>
      <xdr:row>130</xdr:row>
      <xdr:rowOff>91440</xdr:rowOff>
    </xdr:from>
    <xdr:to>
      <xdr:col>12</xdr:col>
      <xdr:colOff>53340</xdr:colOff>
      <xdr:row>146</xdr:row>
      <xdr:rowOff>72390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601980</xdr:colOff>
      <xdr:row>130</xdr:row>
      <xdr:rowOff>76200</xdr:rowOff>
    </xdr:from>
    <xdr:to>
      <xdr:col>21</xdr:col>
      <xdr:colOff>426720</xdr:colOff>
      <xdr:row>146</xdr:row>
      <xdr:rowOff>57150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X59"/>
  <sheetViews>
    <sheetView topLeftCell="A52" workbookViewId="0">
      <selection activeCell="B2" sqref="B2:X2"/>
    </sheetView>
  </sheetViews>
  <sheetFormatPr defaultRowHeight="14.4" x14ac:dyDescent="0.3"/>
  <cols>
    <col min="1" max="1" width="12.6640625" bestFit="1" customWidth="1"/>
    <col min="2" max="2" width="10" customWidth="1"/>
    <col min="3" max="3" width="8" customWidth="1"/>
    <col min="4" max="4" width="9.88671875" customWidth="1"/>
    <col min="5" max="5" width="6.33203125" customWidth="1"/>
    <col min="6" max="6" width="5.6640625" customWidth="1"/>
    <col min="7" max="7" width="6.44140625" customWidth="1"/>
    <col min="8" max="8" width="6.33203125" customWidth="1"/>
    <col min="9" max="9" width="14.88671875" customWidth="1"/>
    <col min="10" max="10" width="5.21875" customWidth="1"/>
    <col min="11" max="11" width="5.6640625" customWidth="1"/>
    <col min="13" max="13" width="6.88671875" customWidth="1"/>
    <col min="14" max="14" width="8.6640625" customWidth="1"/>
    <col min="15" max="15" width="7.21875" customWidth="1"/>
    <col min="16" max="16" width="8" customWidth="1"/>
    <col min="18" max="18" width="8.21875" customWidth="1"/>
    <col min="19" max="19" width="7.33203125" customWidth="1"/>
    <col min="20" max="20" width="7.6640625" customWidth="1"/>
    <col min="21" max="21" width="5.21875" customWidth="1"/>
    <col min="22" max="22" width="6.5546875" customWidth="1"/>
    <col min="23" max="23" width="7.5546875" customWidth="1"/>
    <col min="24" max="24" width="14" customWidth="1"/>
  </cols>
  <sheetData>
    <row r="1" spans="1:24" x14ac:dyDescent="0.3">
      <c r="A1" t="s">
        <v>0</v>
      </c>
    </row>
    <row r="2" spans="1:24" x14ac:dyDescent="0.3">
      <c r="A2" s="1"/>
      <c r="B2" s="1" t="s">
        <v>1</v>
      </c>
      <c r="C2" s="1" t="s">
        <v>2</v>
      </c>
      <c r="D2" s="22" t="s">
        <v>3</v>
      </c>
      <c r="E2" s="1" t="s">
        <v>4</v>
      </c>
      <c r="F2" s="1" t="s">
        <v>5</v>
      </c>
      <c r="G2" s="1" t="s">
        <v>6</v>
      </c>
      <c r="H2" s="22" t="s">
        <v>7</v>
      </c>
      <c r="I2" s="1" t="s">
        <v>8</v>
      </c>
      <c r="J2" s="22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 x14ac:dyDescent="0.3">
      <c r="A3" t="s">
        <v>24</v>
      </c>
      <c r="B3">
        <v>1954.09</v>
      </c>
      <c r="C3">
        <v>10706.86</v>
      </c>
      <c r="D3">
        <v>6025.15</v>
      </c>
      <c r="E3">
        <v>713.84</v>
      </c>
      <c r="F3">
        <v>578.07000000000005</v>
      </c>
      <c r="G3">
        <v>1782.76</v>
      </c>
      <c r="H3">
        <v>1357.68</v>
      </c>
      <c r="I3">
        <v>424.9</v>
      </c>
      <c r="J3">
        <v>402.04</v>
      </c>
      <c r="K3">
        <v>976.98</v>
      </c>
      <c r="L3">
        <v>429.93</v>
      </c>
      <c r="M3">
        <v>4593.17</v>
      </c>
      <c r="N3">
        <v>3981.92</v>
      </c>
      <c r="O3">
        <v>7693.53</v>
      </c>
      <c r="P3">
        <v>2093.65</v>
      </c>
      <c r="Q3">
        <v>16627.16</v>
      </c>
      <c r="R3">
        <v>465.89</v>
      </c>
      <c r="S3">
        <v>1696.69</v>
      </c>
      <c r="T3">
        <v>16713.22</v>
      </c>
      <c r="U3">
        <v>534.89</v>
      </c>
      <c r="V3">
        <v>4821.8599999999997</v>
      </c>
      <c r="W3">
        <v>3078.56</v>
      </c>
      <c r="X3">
        <v>3986.36</v>
      </c>
    </row>
    <row r="4" spans="1:24" x14ac:dyDescent="0.3">
      <c r="A4" s="13" t="s">
        <v>25</v>
      </c>
      <c r="B4" s="13">
        <v>1407.45</v>
      </c>
      <c r="C4" s="13">
        <v>429.34</v>
      </c>
      <c r="D4" s="14" t="s">
        <v>26</v>
      </c>
      <c r="E4" s="13">
        <v>11.86</v>
      </c>
      <c r="F4" s="13">
        <v>41.57</v>
      </c>
      <c r="G4" s="14">
        <v>1.28</v>
      </c>
      <c r="H4" s="13">
        <v>1.1499999999999999</v>
      </c>
      <c r="I4" s="13">
        <v>7.15</v>
      </c>
      <c r="J4" s="15">
        <v>0</v>
      </c>
      <c r="K4" s="13">
        <v>3.7</v>
      </c>
      <c r="L4" s="13">
        <v>3.75</v>
      </c>
      <c r="M4" s="13">
        <v>12.01</v>
      </c>
      <c r="N4" s="13">
        <v>18.670000000000002</v>
      </c>
      <c r="O4" s="13">
        <v>657.72</v>
      </c>
      <c r="P4" s="13">
        <v>104.78</v>
      </c>
      <c r="Q4" s="13">
        <v>67.72</v>
      </c>
      <c r="R4" s="13">
        <v>78.14</v>
      </c>
      <c r="S4" s="13">
        <v>42.78</v>
      </c>
      <c r="T4" s="13">
        <v>145.19999999999999</v>
      </c>
      <c r="U4" s="13">
        <v>1.94</v>
      </c>
      <c r="V4" s="13">
        <v>77.33</v>
      </c>
      <c r="W4" s="13">
        <v>213.17</v>
      </c>
      <c r="X4" s="13">
        <v>35.76</v>
      </c>
    </row>
    <row r="5" spans="1:24" x14ac:dyDescent="0.3">
      <c r="A5" s="13" t="s">
        <v>27</v>
      </c>
      <c r="B5" s="13">
        <v>1439.94</v>
      </c>
      <c r="C5" s="13">
        <v>784.42</v>
      </c>
      <c r="D5" s="15">
        <v>0</v>
      </c>
      <c r="E5" s="13">
        <v>9.19</v>
      </c>
      <c r="F5" s="13">
        <v>48.37</v>
      </c>
      <c r="G5" s="14">
        <v>0.63</v>
      </c>
      <c r="H5" s="14" t="s">
        <v>28</v>
      </c>
      <c r="I5" s="13">
        <v>4.38</v>
      </c>
      <c r="J5" s="15">
        <v>0</v>
      </c>
      <c r="K5" s="14">
        <v>0.99</v>
      </c>
      <c r="L5" s="13">
        <v>19.02</v>
      </c>
      <c r="M5" s="13">
        <v>6.82</v>
      </c>
      <c r="N5" s="13">
        <v>8.35</v>
      </c>
      <c r="O5" s="13">
        <v>459.23</v>
      </c>
      <c r="P5" s="13">
        <v>78.510000000000005</v>
      </c>
      <c r="Q5" s="13">
        <v>49.97</v>
      </c>
      <c r="R5" s="13">
        <v>45.31</v>
      </c>
      <c r="S5" s="13">
        <v>39.18</v>
      </c>
      <c r="T5" s="13">
        <v>124.35</v>
      </c>
      <c r="U5" s="13">
        <v>2.17</v>
      </c>
      <c r="V5" s="13">
        <v>34.4</v>
      </c>
      <c r="W5" s="13">
        <v>110.68</v>
      </c>
      <c r="X5" s="13">
        <v>18.399999999999999</v>
      </c>
    </row>
    <row r="6" spans="1:24" x14ac:dyDescent="0.3">
      <c r="A6" s="13" t="s">
        <v>30</v>
      </c>
      <c r="B6" s="13">
        <v>1637.29</v>
      </c>
      <c r="C6" s="13">
        <v>436.33</v>
      </c>
      <c r="D6" s="15">
        <v>0</v>
      </c>
      <c r="E6" s="13">
        <v>9.7100000000000009</v>
      </c>
      <c r="F6" s="13">
        <v>38.909999999999997</v>
      </c>
      <c r="G6" s="14">
        <v>0.34</v>
      </c>
      <c r="H6" s="14" t="s">
        <v>32</v>
      </c>
      <c r="I6" s="13">
        <v>5.39</v>
      </c>
      <c r="J6" s="14" t="s">
        <v>33</v>
      </c>
      <c r="K6" s="13">
        <v>4.25</v>
      </c>
      <c r="L6" s="13">
        <v>1.54</v>
      </c>
      <c r="M6" s="13">
        <v>9.98</v>
      </c>
      <c r="N6" s="13">
        <v>19.399999999999999</v>
      </c>
      <c r="O6" s="13">
        <v>468.1</v>
      </c>
      <c r="P6" s="13">
        <v>85.65</v>
      </c>
      <c r="Q6" s="13">
        <v>38.14</v>
      </c>
      <c r="R6" s="13">
        <v>56.47</v>
      </c>
      <c r="S6" s="13">
        <v>55.55</v>
      </c>
      <c r="T6" s="13">
        <v>107.13</v>
      </c>
      <c r="U6" s="13">
        <v>1.79</v>
      </c>
      <c r="V6" s="13">
        <v>73.209999999999994</v>
      </c>
      <c r="W6" s="13">
        <v>134.91999999999999</v>
      </c>
      <c r="X6" s="13">
        <v>22.26</v>
      </c>
    </row>
    <row r="7" spans="1:24" x14ac:dyDescent="0.3">
      <c r="A7" s="13" t="s">
        <v>34</v>
      </c>
      <c r="B7" s="13">
        <v>2371.87</v>
      </c>
      <c r="C7" s="13">
        <v>277.17</v>
      </c>
      <c r="D7" s="15">
        <v>0</v>
      </c>
      <c r="E7" s="13">
        <v>7.55</v>
      </c>
      <c r="F7" s="13">
        <v>67.569999999999993</v>
      </c>
      <c r="G7" s="14">
        <v>0.78</v>
      </c>
      <c r="H7" s="14" t="s">
        <v>35</v>
      </c>
      <c r="I7" s="13">
        <v>4.01</v>
      </c>
      <c r="J7" s="15">
        <v>0</v>
      </c>
      <c r="K7" s="14">
        <v>0.84</v>
      </c>
      <c r="L7" s="13">
        <v>8.99</v>
      </c>
      <c r="M7" s="13">
        <v>5.99</v>
      </c>
      <c r="N7" s="13">
        <v>9.5500000000000007</v>
      </c>
      <c r="O7" s="13">
        <v>469.41</v>
      </c>
      <c r="P7" s="13">
        <v>88.16</v>
      </c>
      <c r="Q7" s="13">
        <v>30.64</v>
      </c>
      <c r="R7" s="13">
        <v>48.85</v>
      </c>
      <c r="S7" s="13">
        <v>50.89</v>
      </c>
      <c r="T7" s="13">
        <v>72.12</v>
      </c>
      <c r="U7" s="13">
        <v>1.94</v>
      </c>
      <c r="V7" s="13">
        <v>70.72</v>
      </c>
      <c r="W7" s="13">
        <v>171.13</v>
      </c>
      <c r="X7" s="13">
        <v>15.82</v>
      </c>
    </row>
    <row r="8" spans="1:24" x14ac:dyDescent="0.3">
      <c r="A8" s="13" t="s">
        <v>37</v>
      </c>
      <c r="B8" s="13">
        <v>1399.87</v>
      </c>
      <c r="C8" s="13">
        <v>362.74</v>
      </c>
      <c r="D8" s="14" t="s">
        <v>38</v>
      </c>
      <c r="E8" s="13">
        <v>15.67</v>
      </c>
      <c r="F8" s="13">
        <v>67.36</v>
      </c>
      <c r="G8" s="14">
        <v>1.07</v>
      </c>
      <c r="H8" s="14" t="s">
        <v>40</v>
      </c>
      <c r="I8" s="13">
        <v>5.39</v>
      </c>
      <c r="J8" s="15">
        <v>0</v>
      </c>
      <c r="K8" s="13">
        <v>8.26</v>
      </c>
      <c r="L8" s="13">
        <v>6.7</v>
      </c>
      <c r="M8" s="13">
        <v>19.27</v>
      </c>
      <c r="N8" s="13">
        <v>10.33</v>
      </c>
      <c r="O8" s="13">
        <v>737</v>
      </c>
      <c r="P8" s="13">
        <v>97.73</v>
      </c>
      <c r="Q8" s="13">
        <v>94.58</v>
      </c>
      <c r="R8" s="13">
        <v>49.21</v>
      </c>
      <c r="S8" s="13">
        <v>46.78</v>
      </c>
      <c r="T8" s="13">
        <v>164.74</v>
      </c>
      <c r="U8" s="13">
        <v>2.0499999999999998</v>
      </c>
      <c r="V8" s="13">
        <v>96.58</v>
      </c>
      <c r="W8" s="13">
        <v>145.58000000000001</v>
      </c>
      <c r="X8" s="13">
        <v>20.97</v>
      </c>
    </row>
    <row r="9" spans="1:24" x14ac:dyDescent="0.3">
      <c r="A9" s="13" t="s">
        <v>41</v>
      </c>
      <c r="B9" s="13">
        <v>1681.6</v>
      </c>
      <c r="C9" s="13">
        <v>310.94</v>
      </c>
      <c r="D9" s="15">
        <v>0</v>
      </c>
      <c r="E9" s="13">
        <v>11.97</v>
      </c>
      <c r="F9" s="13">
        <v>74.87</v>
      </c>
      <c r="G9" s="14">
        <v>0.63</v>
      </c>
      <c r="H9" s="14" t="s">
        <v>42</v>
      </c>
      <c r="I9" s="13">
        <v>3.63</v>
      </c>
      <c r="J9" s="15">
        <v>0</v>
      </c>
      <c r="K9" s="13">
        <v>4.8</v>
      </c>
      <c r="L9" s="13">
        <v>3.36</v>
      </c>
      <c r="M9" s="13">
        <v>7.36</v>
      </c>
      <c r="N9" s="13">
        <v>14.19</v>
      </c>
      <c r="O9" s="13">
        <v>1026.3499999999999</v>
      </c>
      <c r="P9" s="13">
        <v>119.21</v>
      </c>
      <c r="Q9" s="13">
        <v>42.96</v>
      </c>
      <c r="R9" s="13">
        <v>46.52</v>
      </c>
      <c r="S9" s="13">
        <v>52.45</v>
      </c>
      <c r="T9" s="13">
        <v>103.53</v>
      </c>
      <c r="U9" s="13">
        <v>2.5</v>
      </c>
      <c r="V9" s="13">
        <v>159.9</v>
      </c>
      <c r="W9" s="13">
        <v>194.45</v>
      </c>
      <c r="X9" s="13">
        <v>17.11</v>
      </c>
    </row>
    <row r="10" spans="1:24" x14ac:dyDescent="0.3">
      <c r="A10" s="13" t="s">
        <v>43</v>
      </c>
      <c r="B10" s="13">
        <v>2019.47</v>
      </c>
      <c r="C10" s="13">
        <v>930.78</v>
      </c>
      <c r="D10" s="15">
        <v>0</v>
      </c>
      <c r="E10" s="13">
        <v>10.73</v>
      </c>
      <c r="F10" s="13">
        <v>53.91</v>
      </c>
      <c r="G10" s="14">
        <v>0.42</v>
      </c>
      <c r="H10" s="15">
        <v>0</v>
      </c>
      <c r="I10" s="13">
        <v>6.27</v>
      </c>
      <c r="J10" s="15">
        <v>0</v>
      </c>
      <c r="K10" s="13">
        <v>19.559999999999999</v>
      </c>
      <c r="L10" s="13">
        <v>3.46</v>
      </c>
      <c r="M10" s="13">
        <v>9.98</v>
      </c>
      <c r="N10" s="13">
        <v>12.28</v>
      </c>
      <c r="O10" s="13">
        <v>512.48</v>
      </c>
      <c r="P10" s="13">
        <v>116.74</v>
      </c>
      <c r="Q10" s="13">
        <v>47.66</v>
      </c>
      <c r="R10" s="13">
        <v>77.73</v>
      </c>
      <c r="S10" s="13">
        <v>47.92</v>
      </c>
      <c r="T10" s="13">
        <v>160.33000000000001</v>
      </c>
      <c r="U10" s="13">
        <v>2.68</v>
      </c>
      <c r="V10" s="13">
        <v>88.26</v>
      </c>
      <c r="W10" s="13">
        <v>165.24</v>
      </c>
      <c r="X10" s="13">
        <v>28.69</v>
      </c>
    </row>
    <row r="11" spans="1:24" x14ac:dyDescent="0.3">
      <c r="A11" s="13" t="s">
        <v>44</v>
      </c>
      <c r="B11" s="13">
        <v>1420.65</v>
      </c>
      <c r="C11" s="13">
        <v>197.57</v>
      </c>
      <c r="D11" s="15">
        <v>0</v>
      </c>
      <c r="E11" s="13">
        <v>8.4700000000000006</v>
      </c>
      <c r="F11" s="13">
        <v>33.090000000000003</v>
      </c>
      <c r="G11" s="14">
        <v>0.34</v>
      </c>
      <c r="H11" s="15">
        <v>0</v>
      </c>
      <c r="I11" s="13">
        <v>4.13</v>
      </c>
      <c r="J11" s="15">
        <v>0</v>
      </c>
      <c r="K11" s="13">
        <v>4.25</v>
      </c>
      <c r="L11" s="13">
        <v>2.0699999999999998</v>
      </c>
      <c r="M11" s="14">
        <v>2.16</v>
      </c>
      <c r="N11" s="13">
        <v>7.94</v>
      </c>
      <c r="O11" s="13">
        <v>500.97</v>
      </c>
      <c r="P11" s="13">
        <v>65.8</v>
      </c>
      <c r="Q11" s="13">
        <v>33.18</v>
      </c>
      <c r="R11" s="13">
        <v>46.11</v>
      </c>
      <c r="S11" s="13">
        <v>37.01</v>
      </c>
      <c r="T11" s="13">
        <v>105.34</v>
      </c>
      <c r="U11" s="13">
        <v>1.08</v>
      </c>
      <c r="V11" s="13">
        <v>39.130000000000003</v>
      </c>
      <c r="W11" s="13">
        <v>113.14</v>
      </c>
      <c r="X11" s="13">
        <v>15.82</v>
      </c>
    </row>
    <row r="12" spans="1:24" x14ac:dyDescent="0.3">
      <c r="A12" s="13" t="s">
        <v>46</v>
      </c>
      <c r="B12" s="13">
        <v>670.77</v>
      </c>
      <c r="C12" s="13">
        <v>340.41</v>
      </c>
      <c r="D12" s="15">
        <v>0</v>
      </c>
      <c r="E12" s="13">
        <v>11.04</v>
      </c>
      <c r="F12" s="13">
        <v>20.95</v>
      </c>
      <c r="G12" s="14">
        <v>0.49</v>
      </c>
      <c r="H12" s="15">
        <v>0</v>
      </c>
      <c r="I12" s="13">
        <v>4.01</v>
      </c>
      <c r="J12" s="15">
        <v>0</v>
      </c>
      <c r="K12" s="13">
        <v>4.66</v>
      </c>
      <c r="L12" s="13">
        <v>4.18</v>
      </c>
      <c r="M12" s="13">
        <v>3.1</v>
      </c>
      <c r="N12" s="13">
        <v>11.89</v>
      </c>
      <c r="O12" s="13">
        <v>522.03</v>
      </c>
      <c r="P12" s="13">
        <v>58.08</v>
      </c>
      <c r="Q12" s="13">
        <v>102.49</v>
      </c>
      <c r="R12" s="13">
        <v>12</v>
      </c>
      <c r="S12" s="13">
        <v>28.97</v>
      </c>
      <c r="T12" s="13">
        <v>78.45</v>
      </c>
      <c r="U12" s="13">
        <v>1.19</v>
      </c>
      <c r="V12" s="13">
        <v>44.21</v>
      </c>
      <c r="W12" s="13">
        <v>122.78</v>
      </c>
      <c r="X12" s="13">
        <v>14.54</v>
      </c>
    </row>
    <row r="13" spans="1:24" x14ac:dyDescent="0.3">
      <c r="A13" s="13" t="s">
        <v>47</v>
      </c>
      <c r="B13" s="13">
        <v>1110.1300000000001</v>
      </c>
      <c r="C13" s="13">
        <v>269.44</v>
      </c>
      <c r="D13" s="15">
        <v>0</v>
      </c>
      <c r="E13" s="13">
        <v>9.5</v>
      </c>
      <c r="F13" s="13">
        <v>135.05000000000001</v>
      </c>
      <c r="G13" s="14">
        <v>0.63</v>
      </c>
      <c r="H13" s="15">
        <v>0</v>
      </c>
      <c r="I13" s="13">
        <v>2.25</v>
      </c>
      <c r="J13" s="15">
        <v>0</v>
      </c>
      <c r="K13" s="13">
        <v>4.66</v>
      </c>
      <c r="L13" s="13">
        <v>4.33</v>
      </c>
      <c r="M13" s="13">
        <v>7.89</v>
      </c>
      <c r="N13" s="13">
        <v>10.33</v>
      </c>
      <c r="O13" s="13">
        <v>803.57</v>
      </c>
      <c r="P13" s="13">
        <v>173.1</v>
      </c>
      <c r="Q13" s="13">
        <v>49.97</v>
      </c>
      <c r="R13" s="13">
        <v>39.700000000000003</v>
      </c>
      <c r="S13" s="13">
        <v>36.869999999999997</v>
      </c>
      <c r="T13" s="13">
        <v>142.09</v>
      </c>
      <c r="U13" s="13">
        <v>1.85</v>
      </c>
      <c r="V13" s="13">
        <v>62.28</v>
      </c>
      <c r="W13" s="13">
        <v>130.07</v>
      </c>
      <c r="X13" s="13">
        <v>15.18</v>
      </c>
    </row>
    <row r="14" spans="1:24" x14ac:dyDescent="0.3">
      <c r="A14" s="13" t="s">
        <v>48</v>
      </c>
      <c r="B14" s="13">
        <v>1797.12</v>
      </c>
      <c r="C14" s="13">
        <v>397.86</v>
      </c>
      <c r="D14" s="15">
        <v>0</v>
      </c>
      <c r="E14" s="13">
        <v>4.17</v>
      </c>
      <c r="F14" s="13">
        <v>42.17</v>
      </c>
      <c r="G14" s="14">
        <v>0.2</v>
      </c>
      <c r="H14" s="15">
        <v>0</v>
      </c>
      <c r="I14" s="13">
        <v>2.88</v>
      </c>
      <c r="J14" s="15">
        <v>0</v>
      </c>
      <c r="K14" s="14">
        <v>0.21</v>
      </c>
      <c r="L14" s="13">
        <v>5.29</v>
      </c>
      <c r="M14" s="14">
        <v>2.16</v>
      </c>
      <c r="N14" s="15">
        <v>0</v>
      </c>
      <c r="O14" s="13">
        <v>338.38</v>
      </c>
      <c r="P14" s="13">
        <v>52.45</v>
      </c>
      <c r="Q14" s="15">
        <v>0</v>
      </c>
      <c r="R14" s="13">
        <v>18.600000000000001</v>
      </c>
      <c r="S14" s="13">
        <v>41.92</v>
      </c>
      <c r="T14" s="14">
        <v>58.59</v>
      </c>
      <c r="U14" s="13">
        <v>1.77</v>
      </c>
      <c r="V14" s="13">
        <v>37.72</v>
      </c>
      <c r="W14" s="13">
        <v>125.86</v>
      </c>
      <c r="X14" s="13">
        <v>9.39</v>
      </c>
    </row>
    <row r="15" spans="1:24" x14ac:dyDescent="0.3">
      <c r="A15" s="13" t="s">
        <v>52</v>
      </c>
      <c r="B15" s="13">
        <v>1898.41</v>
      </c>
      <c r="C15" s="13">
        <v>575.03</v>
      </c>
      <c r="D15" s="15">
        <v>0</v>
      </c>
      <c r="E15" s="13">
        <v>4.99</v>
      </c>
      <c r="F15" s="13">
        <v>23.18</v>
      </c>
      <c r="G15" s="14">
        <v>0.34</v>
      </c>
      <c r="H15" s="15">
        <v>0</v>
      </c>
      <c r="I15" s="13">
        <v>2.62</v>
      </c>
      <c r="J15" s="14" t="s">
        <v>53</v>
      </c>
      <c r="K15" s="13">
        <v>1.1399999999999999</v>
      </c>
      <c r="L15" s="13">
        <v>8.83</v>
      </c>
      <c r="M15" s="14">
        <v>0.79</v>
      </c>
      <c r="N15" s="13">
        <v>5.47</v>
      </c>
      <c r="O15" s="13">
        <v>493.73</v>
      </c>
      <c r="P15" s="13">
        <v>54.19</v>
      </c>
      <c r="Q15" s="13">
        <v>10.91</v>
      </c>
      <c r="R15" s="13">
        <v>46.61</v>
      </c>
      <c r="S15" s="13">
        <v>37.01</v>
      </c>
      <c r="T15" s="14">
        <v>24.88</v>
      </c>
      <c r="U15" s="29">
        <v>12.85</v>
      </c>
      <c r="V15" s="13">
        <v>68.63</v>
      </c>
      <c r="W15" s="13">
        <v>143.30000000000001</v>
      </c>
      <c r="X15" s="13">
        <v>13.89</v>
      </c>
    </row>
    <row r="16" spans="1:24" x14ac:dyDescent="0.3">
      <c r="A16" s="16" t="s">
        <v>56</v>
      </c>
      <c r="B16" s="16">
        <v>3131.42</v>
      </c>
      <c r="C16" s="16">
        <v>419.44</v>
      </c>
      <c r="D16" s="17">
        <v>0</v>
      </c>
      <c r="E16" s="16">
        <v>8.68</v>
      </c>
      <c r="F16" s="16">
        <v>50.28</v>
      </c>
      <c r="G16" s="18">
        <v>0.92</v>
      </c>
      <c r="H16" s="16">
        <v>1.65</v>
      </c>
      <c r="I16" s="16">
        <v>4.6399999999999997</v>
      </c>
      <c r="J16" s="17">
        <v>0</v>
      </c>
      <c r="K16" s="16">
        <v>2.02</v>
      </c>
      <c r="L16" s="16">
        <v>11.48</v>
      </c>
      <c r="M16" s="16">
        <v>10.75</v>
      </c>
      <c r="N16" s="16">
        <v>23.38</v>
      </c>
      <c r="O16" s="16">
        <v>597.20000000000005</v>
      </c>
      <c r="P16" s="16">
        <v>98.98</v>
      </c>
      <c r="Q16" s="16">
        <v>28.05</v>
      </c>
      <c r="R16" s="16">
        <v>65.180000000000007</v>
      </c>
      <c r="S16" s="16">
        <v>139.65</v>
      </c>
      <c r="T16" s="16">
        <v>155.86000000000001</v>
      </c>
      <c r="U16" s="16">
        <v>2.98</v>
      </c>
      <c r="V16" s="16">
        <v>102.05</v>
      </c>
      <c r="W16" s="16">
        <v>183.87</v>
      </c>
      <c r="X16" s="16">
        <v>26.11</v>
      </c>
    </row>
    <row r="17" spans="1:24" x14ac:dyDescent="0.3">
      <c r="A17" s="16" t="s">
        <v>58</v>
      </c>
      <c r="B17" s="16">
        <v>1785.18</v>
      </c>
      <c r="C17" s="16">
        <v>752.07</v>
      </c>
      <c r="D17" s="16">
        <v>21.88</v>
      </c>
      <c r="E17" s="16">
        <v>17.829999999999998</v>
      </c>
      <c r="F17" s="16">
        <v>15.34</v>
      </c>
      <c r="G17" s="18">
        <v>0.49</v>
      </c>
      <c r="H17" s="16">
        <v>2.46</v>
      </c>
      <c r="I17" s="16">
        <v>8.0299999999999994</v>
      </c>
      <c r="J17" s="18" t="s">
        <v>59</v>
      </c>
      <c r="K17" s="16">
        <v>5.47</v>
      </c>
      <c r="L17" s="16">
        <v>9.58</v>
      </c>
      <c r="M17" s="16">
        <v>25.71</v>
      </c>
      <c r="N17" s="16">
        <v>31.13</v>
      </c>
      <c r="O17" s="16">
        <v>458.25</v>
      </c>
      <c r="P17" s="16">
        <v>83.13</v>
      </c>
      <c r="Q17" s="16">
        <v>38.14</v>
      </c>
      <c r="R17" s="16">
        <v>67.7</v>
      </c>
      <c r="S17" s="16">
        <v>51.46</v>
      </c>
      <c r="T17" s="16">
        <v>103.53</v>
      </c>
      <c r="U17" s="16">
        <v>3.2</v>
      </c>
      <c r="V17" s="16">
        <v>104.37</v>
      </c>
      <c r="W17" s="16">
        <v>138.22</v>
      </c>
      <c r="X17" s="16">
        <v>49.27</v>
      </c>
    </row>
    <row r="18" spans="1:24" x14ac:dyDescent="0.3">
      <c r="A18" s="16" t="s">
        <v>60</v>
      </c>
      <c r="B18" s="16">
        <v>2566.35</v>
      </c>
      <c r="C18" s="16">
        <v>249.98</v>
      </c>
      <c r="D18" s="17">
        <v>0</v>
      </c>
      <c r="E18" s="16">
        <v>12.39</v>
      </c>
      <c r="F18" s="16">
        <v>129.5</v>
      </c>
      <c r="G18" s="18">
        <v>0.88</v>
      </c>
      <c r="H18" s="16">
        <v>1.54</v>
      </c>
      <c r="I18" s="16">
        <v>4.22</v>
      </c>
      <c r="J18" s="17">
        <v>0</v>
      </c>
      <c r="K18" s="16">
        <v>2.16</v>
      </c>
      <c r="L18" s="16">
        <v>2.0299999999999998</v>
      </c>
      <c r="M18" s="16">
        <v>11.83</v>
      </c>
      <c r="N18" s="16">
        <v>13.9</v>
      </c>
      <c r="O18" s="16">
        <v>529.34</v>
      </c>
      <c r="P18" s="16">
        <v>175.13</v>
      </c>
      <c r="Q18" s="18">
        <v>9.44</v>
      </c>
      <c r="R18" s="16">
        <v>41.17</v>
      </c>
      <c r="S18" s="16">
        <v>33.619999999999997</v>
      </c>
      <c r="T18" s="18">
        <v>67.19</v>
      </c>
      <c r="U18" s="16">
        <v>2.31</v>
      </c>
      <c r="V18" s="16">
        <v>131.91999999999999</v>
      </c>
      <c r="W18" s="16">
        <v>121.45</v>
      </c>
      <c r="X18" s="16">
        <v>17.37</v>
      </c>
    </row>
    <row r="19" spans="1:24" x14ac:dyDescent="0.3">
      <c r="A19" s="16" t="s">
        <v>64</v>
      </c>
      <c r="B19" s="16">
        <v>2796.95</v>
      </c>
      <c r="C19" s="16">
        <v>158.13999999999999</v>
      </c>
      <c r="D19" s="17">
        <v>0</v>
      </c>
      <c r="E19" s="16">
        <v>6.93</v>
      </c>
      <c r="F19" s="16">
        <v>41.57</v>
      </c>
      <c r="G19" s="18">
        <v>0.2</v>
      </c>
      <c r="H19" s="17">
        <v>0</v>
      </c>
      <c r="I19" s="16">
        <v>4.26</v>
      </c>
      <c r="J19" s="17">
        <v>0</v>
      </c>
      <c r="K19" s="17">
        <v>0</v>
      </c>
      <c r="L19" s="16">
        <v>2.57</v>
      </c>
      <c r="M19" s="16">
        <v>4.58</v>
      </c>
      <c r="N19" s="16">
        <v>7.94</v>
      </c>
      <c r="O19" s="16">
        <v>404.14</v>
      </c>
      <c r="P19" s="16">
        <v>81.03</v>
      </c>
      <c r="Q19" s="16">
        <v>10.91</v>
      </c>
      <c r="R19" s="16">
        <v>38.85</v>
      </c>
      <c r="S19" s="16">
        <v>19.22</v>
      </c>
      <c r="T19" s="18">
        <v>51.25</v>
      </c>
      <c r="U19" s="16">
        <v>1.62</v>
      </c>
      <c r="V19" s="16">
        <v>60.56</v>
      </c>
      <c r="W19" s="16">
        <v>192.33</v>
      </c>
      <c r="X19" s="16">
        <v>14.54</v>
      </c>
    </row>
    <row r="20" spans="1:24" x14ac:dyDescent="0.3">
      <c r="A20" s="16" t="s">
        <v>66</v>
      </c>
      <c r="B20" s="16">
        <v>1610.69</v>
      </c>
      <c r="C20" s="16">
        <v>463.63</v>
      </c>
      <c r="D20" s="17">
        <v>0</v>
      </c>
      <c r="E20" s="16">
        <v>6.01</v>
      </c>
      <c r="F20" s="16">
        <v>22.71</v>
      </c>
      <c r="G20" s="18">
        <v>0.2</v>
      </c>
      <c r="H20" s="17">
        <v>0</v>
      </c>
      <c r="I20" s="16">
        <v>1.61</v>
      </c>
      <c r="J20" s="17">
        <v>0</v>
      </c>
      <c r="K20" s="18">
        <v>0.84</v>
      </c>
      <c r="L20" s="16">
        <v>12.29</v>
      </c>
      <c r="M20" s="16">
        <v>5.15</v>
      </c>
      <c r="N20" s="16">
        <v>6.31</v>
      </c>
      <c r="O20" s="16">
        <v>403.81</v>
      </c>
      <c r="P20" s="16">
        <v>41.46</v>
      </c>
      <c r="Q20" s="16">
        <v>25.4</v>
      </c>
      <c r="R20" s="16">
        <v>36.43</v>
      </c>
      <c r="S20" s="16">
        <v>57.09</v>
      </c>
      <c r="T20" s="16">
        <v>72.12</v>
      </c>
      <c r="U20" s="16">
        <v>0.81</v>
      </c>
      <c r="V20" s="18">
        <v>7.12</v>
      </c>
      <c r="W20" s="16">
        <v>137.08000000000001</v>
      </c>
      <c r="X20" s="16">
        <v>9.39</v>
      </c>
    </row>
    <row r="21" spans="1:24" x14ac:dyDescent="0.3">
      <c r="A21" s="16" t="s">
        <v>68</v>
      </c>
      <c r="B21" s="16">
        <v>1778.56</v>
      </c>
      <c r="C21" s="16">
        <v>661.52</v>
      </c>
      <c r="D21" s="17">
        <v>0</v>
      </c>
      <c r="E21" s="16">
        <v>8.06</v>
      </c>
      <c r="F21" s="16">
        <v>32.97</v>
      </c>
      <c r="G21" s="18">
        <v>0.12</v>
      </c>
      <c r="H21" s="18" t="s">
        <v>32</v>
      </c>
      <c r="I21" s="16">
        <v>2.62</v>
      </c>
      <c r="J21" s="17">
        <v>0</v>
      </c>
      <c r="K21" s="18">
        <v>0.53</v>
      </c>
      <c r="L21" s="16">
        <v>19.21</v>
      </c>
      <c r="M21" s="16">
        <v>3.41</v>
      </c>
      <c r="N21" s="16">
        <v>8.75</v>
      </c>
      <c r="O21" s="16">
        <v>592.58000000000004</v>
      </c>
      <c r="P21" s="16">
        <v>59.37</v>
      </c>
      <c r="Q21" s="16">
        <v>42.96</v>
      </c>
      <c r="R21" s="16">
        <v>34.909999999999997</v>
      </c>
      <c r="S21" s="16">
        <v>70.459999999999994</v>
      </c>
      <c r="T21" s="16">
        <v>92.36</v>
      </c>
      <c r="U21" s="16">
        <v>1.32</v>
      </c>
      <c r="V21" s="16">
        <v>69.47</v>
      </c>
      <c r="W21" s="16">
        <v>134.15</v>
      </c>
      <c r="X21" s="16">
        <v>13.25</v>
      </c>
    </row>
    <row r="22" spans="1:24" x14ac:dyDescent="0.3">
      <c r="A22" s="16" t="s">
        <v>70</v>
      </c>
      <c r="B22" s="16">
        <v>2181.48</v>
      </c>
      <c r="C22" s="16">
        <v>200.37</v>
      </c>
      <c r="D22" s="17">
        <v>0</v>
      </c>
      <c r="E22" s="16">
        <v>9.8000000000000007</v>
      </c>
      <c r="F22" s="16">
        <v>48.15</v>
      </c>
      <c r="G22" s="18">
        <v>0.35</v>
      </c>
      <c r="H22" s="17">
        <v>0</v>
      </c>
      <c r="I22" s="16">
        <v>3.71</v>
      </c>
      <c r="J22" s="17">
        <v>0</v>
      </c>
      <c r="K22" s="18">
        <v>0.37</v>
      </c>
      <c r="L22" s="16">
        <v>2.56</v>
      </c>
      <c r="M22" s="18">
        <v>2.63</v>
      </c>
      <c r="N22" s="16">
        <v>7.32</v>
      </c>
      <c r="O22" s="16">
        <v>242.31</v>
      </c>
      <c r="P22" s="16">
        <v>95.59</v>
      </c>
      <c r="Q22" s="17">
        <v>0</v>
      </c>
      <c r="R22" s="16">
        <v>36.33</v>
      </c>
      <c r="S22" s="16">
        <v>21.15</v>
      </c>
      <c r="T22" s="18">
        <v>60.76</v>
      </c>
      <c r="U22" s="16">
        <v>1.28</v>
      </c>
      <c r="V22" s="18">
        <v>17.920000000000002</v>
      </c>
      <c r="W22" s="16">
        <v>131.84</v>
      </c>
      <c r="X22" s="16">
        <v>9.67</v>
      </c>
    </row>
    <row r="23" spans="1:24" x14ac:dyDescent="0.3">
      <c r="A23" s="16" t="s">
        <v>76</v>
      </c>
      <c r="B23" s="16">
        <v>3247.75</v>
      </c>
      <c r="C23" s="16">
        <v>95.83</v>
      </c>
      <c r="D23" s="17">
        <v>0</v>
      </c>
      <c r="E23" s="16">
        <v>11.15</v>
      </c>
      <c r="F23" s="16">
        <v>14.91</v>
      </c>
      <c r="G23" s="18">
        <v>1</v>
      </c>
      <c r="H23" s="16">
        <v>1.32</v>
      </c>
      <c r="I23" s="16">
        <v>4.26</v>
      </c>
      <c r="J23" s="17">
        <v>0</v>
      </c>
      <c r="K23" s="16">
        <v>2.59</v>
      </c>
      <c r="L23" s="16">
        <v>7.97</v>
      </c>
      <c r="M23" s="16">
        <v>11.76</v>
      </c>
      <c r="N23" s="16">
        <v>14.19</v>
      </c>
      <c r="O23" s="16">
        <v>385.15</v>
      </c>
      <c r="P23" s="16">
        <v>42.79</v>
      </c>
      <c r="Q23" s="16">
        <v>28.05</v>
      </c>
      <c r="R23" s="16">
        <v>57.37</v>
      </c>
      <c r="S23" s="16">
        <v>36.29</v>
      </c>
      <c r="T23" s="16">
        <v>164.74</v>
      </c>
      <c r="U23" s="16">
        <v>2.54</v>
      </c>
      <c r="V23" s="16">
        <v>104.37</v>
      </c>
      <c r="W23" s="16">
        <v>130.19999999999999</v>
      </c>
      <c r="X23" s="16">
        <v>20.97</v>
      </c>
    </row>
    <row r="24" spans="1:24" x14ac:dyDescent="0.3">
      <c r="A24" s="16" t="s">
        <v>77</v>
      </c>
      <c r="B24" s="16">
        <v>2921.54</v>
      </c>
      <c r="C24" s="16">
        <v>619.77</v>
      </c>
      <c r="D24" s="17">
        <v>0</v>
      </c>
      <c r="E24" s="16">
        <v>10.84</v>
      </c>
      <c r="F24" s="16">
        <v>43.83</v>
      </c>
      <c r="G24" s="18">
        <v>0.63</v>
      </c>
      <c r="H24" s="18" t="s">
        <v>39</v>
      </c>
      <c r="I24" s="16">
        <v>3.76</v>
      </c>
      <c r="J24" s="17">
        <v>0</v>
      </c>
      <c r="K24" s="16">
        <v>4.93</v>
      </c>
      <c r="L24" s="16">
        <v>26.53</v>
      </c>
      <c r="M24" s="16">
        <v>14.49</v>
      </c>
      <c r="N24" s="16">
        <v>19.399999999999999</v>
      </c>
      <c r="O24" s="16">
        <v>631.58000000000004</v>
      </c>
      <c r="P24" s="16">
        <v>74.72</v>
      </c>
      <c r="Q24" s="16">
        <v>28.05</v>
      </c>
      <c r="R24" s="16">
        <v>16.39</v>
      </c>
      <c r="S24" s="16">
        <v>115.75</v>
      </c>
      <c r="T24" s="16">
        <v>306.57</v>
      </c>
      <c r="U24" s="16">
        <v>2.65</v>
      </c>
      <c r="V24" s="16">
        <v>85.05</v>
      </c>
      <c r="W24" s="16">
        <v>157.44</v>
      </c>
      <c r="X24" s="16">
        <v>14.54</v>
      </c>
    </row>
    <row r="25" spans="1:24" x14ac:dyDescent="0.3">
      <c r="A25" s="16" t="s">
        <v>78</v>
      </c>
      <c r="B25" s="16">
        <v>1879.53</v>
      </c>
      <c r="C25" s="16">
        <v>662.09</v>
      </c>
      <c r="D25" s="17">
        <v>0</v>
      </c>
      <c r="E25" s="16">
        <v>10.01</v>
      </c>
      <c r="F25" s="16">
        <v>57.52</v>
      </c>
      <c r="G25" s="18">
        <v>0.49</v>
      </c>
      <c r="H25" s="17">
        <v>0</v>
      </c>
      <c r="I25" s="16">
        <v>2.88</v>
      </c>
      <c r="J25" s="17">
        <v>0</v>
      </c>
      <c r="K25" s="16">
        <v>6.94</v>
      </c>
      <c r="L25" s="16">
        <v>6.75</v>
      </c>
      <c r="M25" s="16">
        <v>5.15</v>
      </c>
      <c r="N25" s="16">
        <v>9.15</v>
      </c>
      <c r="O25" s="16">
        <v>626.28</v>
      </c>
      <c r="P25" s="16">
        <v>79.349999999999994</v>
      </c>
      <c r="Q25" s="16">
        <v>49.97</v>
      </c>
      <c r="R25" s="16">
        <v>53.2</v>
      </c>
      <c r="S25" s="16">
        <v>79.540000000000006</v>
      </c>
      <c r="T25" s="16">
        <v>190.14</v>
      </c>
      <c r="U25" s="16">
        <v>1.72</v>
      </c>
      <c r="V25" s="16">
        <v>41.91</v>
      </c>
      <c r="W25" s="16">
        <v>111.97</v>
      </c>
      <c r="X25" s="16">
        <v>13.25</v>
      </c>
    </row>
    <row r="26" spans="1:24" x14ac:dyDescent="0.3">
      <c r="A26" s="16" t="s">
        <v>79</v>
      </c>
      <c r="B26" s="16">
        <v>2793.64</v>
      </c>
      <c r="C26" s="16">
        <v>149.58000000000001</v>
      </c>
      <c r="D26" s="17">
        <v>0</v>
      </c>
      <c r="E26" s="16">
        <v>6.32</v>
      </c>
      <c r="F26" s="16">
        <v>62.03</v>
      </c>
      <c r="G26" s="18">
        <v>0.27</v>
      </c>
      <c r="H26" s="18" t="s">
        <v>81</v>
      </c>
      <c r="I26" s="16">
        <v>3.88</v>
      </c>
      <c r="J26" s="17">
        <v>0</v>
      </c>
      <c r="K26" s="16">
        <v>1.44</v>
      </c>
      <c r="L26" s="16">
        <v>4.1500000000000004</v>
      </c>
      <c r="M26" s="16">
        <v>6.54</v>
      </c>
      <c r="N26" s="16">
        <v>3.3</v>
      </c>
      <c r="O26" s="16">
        <v>341.65</v>
      </c>
      <c r="P26" s="16">
        <v>75.98</v>
      </c>
      <c r="Q26" s="17">
        <v>0</v>
      </c>
      <c r="R26" s="16">
        <v>47.59</v>
      </c>
      <c r="S26" s="16">
        <v>31.62</v>
      </c>
      <c r="T26" s="16">
        <v>117.6</v>
      </c>
      <c r="U26" s="16">
        <v>2.0499999999999998</v>
      </c>
      <c r="V26" s="16">
        <v>71.55</v>
      </c>
      <c r="W26" s="16">
        <v>149.12</v>
      </c>
      <c r="X26" s="16">
        <v>15.82</v>
      </c>
    </row>
    <row r="27" spans="1:24" x14ac:dyDescent="0.3">
      <c r="A27" s="16" t="s">
        <v>82</v>
      </c>
      <c r="B27" s="16">
        <v>3679.02</v>
      </c>
      <c r="C27" s="16">
        <v>379.73</v>
      </c>
      <c r="D27" s="17">
        <v>0</v>
      </c>
      <c r="E27" s="16">
        <v>8.27</v>
      </c>
      <c r="F27" s="16">
        <v>37.35</v>
      </c>
      <c r="G27" s="18">
        <v>0.42</v>
      </c>
      <c r="H27" s="17">
        <v>0</v>
      </c>
      <c r="I27" s="16">
        <v>5.39</v>
      </c>
      <c r="J27" s="17">
        <v>0</v>
      </c>
      <c r="K27" s="16">
        <v>1.1399999999999999</v>
      </c>
      <c r="L27" s="16">
        <v>6.62</v>
      </c>
      <c r="M27" s="16">
        <v>2.8</v>
      </c>
      <c r="N27" s="16">
        <v>6.31</v>
      </c>
      <c r="O27" s="16">
        <v>421.18</v>
      </c>
      <c r="P27" s="16">
        <v>93.99</v>
      </c>
      <c r="Q27" s="16">
        <v>22.69</v>
      </c>
      <c r="R27" s="16">
        <v>66.8</v>
      </c>
      <c r="S27" s="16">
        <v>68.8</v>
      </c>
      <c r="T27" s="16">
        <v>101.71</v>
      </c>
      <c r="U27" s="16">
        <v>3.75</v>
      </c>
      <c r="V27" s="16">
        <v>95.4</v>
      </c>
      <c r="W27" s="16">
        <v>161.09</v>
      </c>
      <c r="X27" s="16">
        <v>15.18</v>
      </c>
    </row>
    <row r="28" spans="1:24" x14ac:dyDescent="0.3">
      <c r="A28" s="19" t="s">
        <v>83</v>
      </c>
      <c r="B28" s="19">
        <v>3205.98</v>
      </c>
      <c r="C28" s="19">
        <v>2524.77</v>
      </c>
      <c r="D28" s="20">
        <v>0</v>
      </c>
      <c r="E28" s="19">
        <v>5.29</v>
      </c>
      <c r="F28" s="19">
        <v>44.71</v>
      </c>
      <c r="G28" s="21">
        <v>0.49</v>
      </c>
      <c r="H28" s="21" t="s">
        <v>28</v>
      </c>
      <c r="I28" s="19">
        <v>3</v>
      </c>
      <c r="J28" s="20">
        <v>0</v>
      </c>
      <c r="K28" s="19">
        <v>7.21</v>
      </c>
      <c r="L28" s="19">
        <v>113.91</v>
      </c>
      <c r="M28" s="21">
        <v>0.79</v>
      </c>
      <c r="N28" s="19">
        <v>11.12</v>
      </c>
      <c r="O28" s="19">
        <v>440.53</v>
      </c>
      <c r="P28" s="19">
        <v>74.72</v>
      </c>
      <c r="Q28" s="19">
        <v>17.04</v>
      </c>
      <c r="R28" s="19">
        <v>44.36</v>
      </c>
      <c r="S28" s="19">
        <v>228.62</v>
      </c>
      <c r="T28" s="19">
        <v>146.74</v>
      </c>
      <c r="U28" s="19">
        <v>1.77</v>
      </c>
      <c r="V28" s="19">
        <v>54.05</v>
      </c>
      <c r="W28" s="19">
        <v>246.82</v>
      </c>
      <c r="X28" s="19">
        <v>17.75</v>
      </c>
    </row>
    <row r="29" spans="1:24" x14ac:dyDescent="0.3">
      <c r="A29" s="19" t="s">
        <v>84</v>
      </c>
      <c r="B29" s="19">
        <v>3188.95</v>
      </c>
      <c r="C29" s="19">
        <v>882.85</v>
      </c>
      <c r="D29" s="20">
        <v>0</v>
      </c>
      <c r="E29" s="19">
        <v>12.28</v>
      </c>
      <c r="F29" s="19">
        <v>39.020000000000003</v>
      </c>
      <c r="G29" s="21">
        <v>0.78</v>
      </c>
      <c r="H29" s="21" t="s">
        <v>81</v>
      </c>
      <c r="I29" s="19">
        <v>5.01</v>
      </c>
      <c r="J29" s="20">
        <v>0</v>
      </c>
      <c r="K29" s="19">
        <v>3.56</v>
      </c>
      <c r="L29" s="19">
        <v>7.84</v>
      </c>
      <c r="M29" s="19">
        <v>9.4700000000000006</v>
      </c>
      <c r="N29" s="19">
        <v>16.82</v>
      </c>
      <c r="O29" s="19">
        <v>783.91</v>
      </c>
      <c r="P29" s="19">
        <v>96.49</v>
      </c>
      <c r="Q29" s="19">
        <v>10.91</v>
      </c>
      <c r="R29" s="19">
        <v>53.2</v>
      </c>
      <c r="S29" s="19">
        <v>80.63</v>
      </c>
      <c r="T29" s="19">
        <v>149.81</v>
      </c>
      <c r="U29" s="19">
        <v>4.91</v>
      </c>
      <c r="V29" s="19">
        <v>121.9</v>
      </c>
      <c r="W29" s="19">
        <v>238.45</v>
      </c>
      <c r="X29" s="19">
        <v>21.61</v>
      </c>
    </row>
    <row r="30" spans="1:24" x14ac:dyDescent="0.3">
      <c r="A30" s="19" t="s">
        <v>85</v>
      </c>
      <c r="B30" s="19">
        <v>3047.68</v>
      </c>
      <c r="C30" s="19">
        <v>636.37</v>
      </c>
      <c r="D30" s="20">
        <v>0</v>
      </c>
      <c r="E30" s="19">
        <v>10.73</v>
      </c>
      <c r="F30" s="19">
        <v>19.36</v>
      </c>
      <c r="G30" s="21">
        <v>0.49</v>
      </c>
      <c r="H30" s="21" t="s">
        <v>42</v>
      </c>
      <c r="I30" s="19">
        <v>5.89</v>
      </c>
      <c r="J30" s="20">
        <v>0</v>
      </c>
      <c r="K30" s="19">
        <v>2.2999999999999998</v>
      </c>
      <c r="L30" s="19">
        <v>10.38</v>
      </c>
      <c r="M30" s="19">
        <v>8.69</v>
      </c>
      <c r="N30" s="19">
        <v>16.07</v>
      </c>
      <c r="O30" s="19">
        <v>644.48</v>
      </c>
      <c r="P30" s="19">
        <v>79.77</v>
      </c>
      <c r="Q30" s="19">
        <v>22.69</v>
      </c>
      <c r="R30" s="19">
        <v>71.61</v>
      </c>
      <c r="S30" s="19">
        <v>57.37</v>
      </c>
      <c r="T30" s="19">
        <v>135.76</v>
      </c>
      <c r="U30" s="19">
        <v>3.89</v>
      </c>
      <c r="V30" s="19">
        <v>73.63</v>
      </c>
      <c r="W30" s="19">
        <v>170.5</v>
      </c>
      <c r="X30" s="19">
        <v>26.11</v>
      </c>
    </row>
    <row r="31" spans="1:24" x14ac:dyDescent="0.3">
      <c r="A31" s="19" t="s">
        <v>86</v>
      </c>
      <c r="B31" s="19">
        <v>3164.7</v>
      </c>
      <c r="C31" s="19">
        <v>374.46</v>
      </c>
      <c r="D31" s="20">
        <v>0</v>
      </c>
      <c r="E31" s="19">
        <v>6.73</v>
      </c>
      <c r="F31" s="19">
        <v>29.86</v>
      </c>
      <c r="G31" s="21">
        <v>0.34</v>
      </c>
      <c r="H31" s="21" t="s">
        <v>87</v>
      </c>
      <c r="I31" s="19">
        <v>6.14</v>
      </c>
      <c r="J31" s="20">
        <v>0</v>
      </c>
      <c r="K31" s="19">
        <v>2.02</v>
      </c>
      <c r="L31" s="19">
        <v>24.65</v>
      </c>
      <c r="M31" s="19">
        <v>5.99</v>
      </c>
      <c r="N31" s="19">
        <v>9.94</v>
      </c>
      <c r="O31" s="19">
        <v>593.57000000000005</v>
      </c>
      <c r="P31" s="19">
        <v>45.44</v>
      </c>
      <c r="Q31" s="19">
        <v>22.69</v>
      </c>
      <c r="R31" s="19">
        <v>62.66</v>
      </c>
      <c r="S31" s="19">
        <v>74.319999999999993</v>
      </c>
      <c r="T31" s="19">
        <v>110.67</v>
      </c>
      <c r="U31" s="19">
        <v>2.17</v>
      </c>
      <c r="V31" s="19">
        <v>66.53</v>
      </c>
      <c r="W31" s="19">
        <v>243.37</v>
      </c>
      <c r="X31" s="19">
        <v>22.26</v>
      </c>
    </row>
    <row r="32" spans="1:24" x14ac:dyDescent="0.3">
      <c r="A32" s="19" t="s">
        <v>88</v>
      </c>
      <c r="B32" s="19">
        <v>2549.56</v>
      </c>
      <c r="C32" s="19">
        <v>1265.58</v>
      </c>
      <c r="D32" s="20">
        <v>0</v>
      </c>
      <c r="E32" s="19">
        <v>7.65</v>
      </c>
      <c r="F32" s="19">
        <v>97.08</v>
      </c>
      <c r="G32" s="21">
        <v>0.49</v>
      </c>
      <c r="H32" s="21" t="s">
        <v>35</v>
      </c>
      <c r="I32" s="19">
        <v>3.76</v>
      </c>
      <c r="J32" s="20">
        <v>0</v>
      </c>
      <c r="K32" s="19">
        <v>9.56</v>
      </c>
      <c r="L32" s="19">
        <v>85.54</v>
      </c>
      <c r="M32" s="19">
        <v>5.15</v>
      </c>
      <c r="N32" s="20">
        <v>0</v>
      </c>
      <c r="O32" s="19">
        <v>855.63</v>
      </c>
      <c r="P32" s="19">
        <v>136.84</v>
      </c>
      <c r="Q32" s="19">
        <v>35.68</v>
      </c>
      <c r="R32" s="19">
        <v>19.95</v>
      </c>
      <c r="S32" s="19">
        <v>112.81</v>
      </c>
      <c r="T32" s="19">
        <v>114.16</v>
      </c>
      <c r="U32" s="19">
        <v>2.04</v>
      </c>
      <c r="V32" s="19">
        <v>69.05</v>
      </c>
      <c r="W32" s="19">
        <v>213.54</v>
      </c>
      <c r="X32" s="19">
        <v>17.75</v>
      </c>
    </row>
    <row r="33" spans="1:24" x14ac:dyDescent="0.3">
      <c r="A33" s="19" t="s">
        <v>89</v>
      </c>
      <c r="B33" s="19">
        <v>1626.18</v>
      </c>
      <c r="C33" s="19">
        <v>817.29</v>
      </c>
      <c r="D33" s="20">
        <v>0</v>
      </c>
      <c r="E33" s="19">
        <v>13.72</v>
      </c>
      <c r="F33" s="19">
        <v>17.149999999999999</v>
      </c>
      <c r="G33" s="19">
        <v>2.79</v>
      </c>
      <c r="H33" s="19">
        <v>2.46</v>
      </c>
      <c r="I33" s="19">
        <v>10.8</v>
      </c>
      <c r="J33" s="20">
        <v>0</v>
      </c>
      <c r="K33" s="19">
        <v>12.4</v>
      </c>
      <c r="L33" s="19">
        <v>5.53</v>
      </c>
      <c r="M33" s="19">
        <v>14</v>
      </c>
      <c r="N33" s="19">
        <v>21.22</v>
      </c>
      <c r="O33" s="19">
        <v>1089.4100000000001</v>
      </c>
      <c r="P33" s="19">
        <v>70.48</v>
      </c>
      <c r="Q33" s="19">
        <v>78.290000000000006</v>
      </c>
      <c r="R33" s="19">
        <v>70.08</v>
      </c>
      <c r="S33" s="19">
        <v>71.150000000000006</v>
      </c>
      <c r="T33" s="19">
        <v>191.51</v>
      </c>
      <c r="U33" s="19">
        <v>2.89</v>
      </c>
      <c r="V33" s="19">
        <v>74.45</v>
      </c>
      <c r="W33" s="19">
        <v>170.75</v>
      </c>
      <c r="X33" s="19">
        <v>35.76</v>
      </c>
    </row>
    <row r="34" spans="1:24" x14ac:dyDescent="0.3">
      <c r="A34" s="19" t="s">
        <v>90</v>
      </c>
      <c r="B34" s="19">
        <v>1849.83</v>
      </c>
      <c r="C34" s="19">
        <v>2056.04</v>
      </c>
      <c r="D34" s="20">
        <v>0</v>
      </c>
      <c r="E34" s="19">
        <v>54.89</v>
      </c>
      <c r="F34" s="19">
        <v>20.95</v>
      </c>
      <c r="G34" s="21">
        <v>0.78</v>
      </c>
      <c r="H34" s="20">
        <v>0</v>
      </c>
      <c r="I34" s="19">
        <v>6.65</v>
      </c>
      <c r="J34" s="20">
        <v>0</v>
      </c>
      <c r="K34" s="19">
        <v>5.34</v>
      </c>
      <c r="L34" s="19">
        <v>18.059999999999999</v>
      </c>
      <c r="M34" s="19">
        <v>81.02</v>
      </c>
      <c r="N34" s="19">
        <v>46.05</v>
      </c>
      <c r="O34" s="19">
        <v>616.70000000000005</v>
      </c>
      <c r="P34" s="19">
        <v>90.24</v>
      </c>
      <c r="Q34" s="19">
        <v>78.290000000000006</v>
      </c>
      <c r="R34" s="19">
        <v>55.8</v>
      </c>
      <c r="S34" s="19">
        <v>125.08</v>
      </c>
      <c r="T34" s="19">
        <v>146.74</v>
      </c>
      <c r="U34" s="19">
        <v>2.76</v>
      </c>
      <c r="V34" s="19">
        <v>277.57</v>
      </c>
      <c r="W34" s="19">
        <v>102.25</v>
      </c>
      <c r="X34" s="19">
        <v>24.83</v>
      </c>
    </row>
    <row r="35" spans="1:24" x14ac:dyDescent="0.3">
      <c r="A35" s="19" t="s">
        <v>91</v>
      </c>
      <c r="B35" s="19">
        <v>2505.7399999999998</v>
      </c>
      <c r="C35" s="19">
        <v>664.37</v>
      </c>
      <c r="D35" s="20">
        <v>0</v>
      </c>
      <c r="E35" s="19">
        <v>10.53</v>
      </c>
      <c r="F35" s="19">
        <v>9.8800000000000008</v>
      </c>
      <c r="G35" s="21">
        <v>0.78</v>
      </c>
      <c r="H35" s="20">
        <v>0</v>
      </c>
      <c r="I35" s="19">
        <v>4.6399999999999997</v>
      </c>
      <c r="J35" s="20">
        <v>0</v>
      </c>
      <c r="K35" s="19">
        <v>2.59</v>
      </c>
      <c r="L35" s="19">
        <v>13.4</v>
      </c>
      <c r="M35" s="19">
        <v>4</v>
      </c>
      <c r="N35" s="19">
        <v>11.51</v>
      </c>
      <c r="O35" s="19">
        <v>898.43</v>
      </c>
      <c r="P35" s="20">
        <v>0</v>
      </c>
      <c r="Q35" s="19">
        <v>38.14</v>
      </c>
      <c r="R35" s="19">
        <v>44.72</v>
      </c>
      <c r="S35" s="19">
        <v>121.62</v>
      </c>
      <c r="T35" s="19">
        <v>84.54</v>
      </c>
      <c r="U35" s="19">
        <v>3.45</v>
      </c>
      <c r="V35" s="19">
        <v>56.24</v>
      </c>
      <c r="W35" s="19">
        <v>67.66</v>
      </c>
      <c r="X35" s="19">
        <v>11.96</v>
      </c>
    </row>
    <row r="36" spans="1:24" x14ac:dyDescent="0.3">
      <c r="A36" s="19" t="s">
        <v>92</v>
      </c>
      <c r="B36" s="19">
        <v>2162.48</v>
      </c>
      <c r="C36" s="19">
        <v>699.74</v>
      </c>
      <c r="D36" s="20">
        <v>0</v>
      </c>
      <c r="E36" s="19">
        <v>7.65</v>
      </c>
      <c r="F36" s="19">
        <v>13.87</v>
      </c>
      <c r="G36" s="21">
        <v>0.49</v>
      </c>
      <c r="H36" s="21" t="s">
        <v>28</v>
      </c>
      <c r="I36" s="19">
        <v>5.14</v>
      </c>
      <c r="J36" s="20">
        <v>0</v>
      </c>
      <c r="K36" s="19">
        <v>7.73</v>
      </c>
      <c r="L36" s="19">
        <v>10.49</v>
      </c>
      <c r="M36" s="20">
        <v>0</v>
      </c>
      <c r="N36" s="19">
        <v>13.43</v>
      </c>
      <c r="O36" s="19">
        <v>921.88</v>
      </c>
      <c r="P36" s="19">
        <v>49.84</v>
      </c>
      <c r="Q36" s="19">
        <v>17.04</v>
      </c>
      <c r="R36" s="19">
        <v>35.94</v>
      </c>
      <c r="S36" s="19">
        <v>41.49</v>
      </c>
      <c r="T36" s="19">
        <v>114.16</v>
      </c>
      <c r="U36" s="19">
        <v>1.79</v>
      </c>
      <c r="V36" s="19">
        <v>23.49</v>
      </c>
      <c r="W36" s="19">
        <v>152.28</v>
      </c>
      <c r="X36" s="19">
        <v>9.39</v>
      </c>
    </row>
    <row r="37" spans="1:24" x14ac:dyDescent="0.3">
      <c r="A37" s="19" t="s">
        <v>93</v>
      </c>
      <c r="B37" s="19">
        <v>2057.73</v>
      </c>
      <c r="C37" s="19">
        <v>752.07</v>
      </c>
      <c r="D37" s="20">
        <v>0</v>
      </c>
      <c r="E37" s="19">
        <v>7.76</v>
      </c>
      <c r="F37" s="19">
        <v>17.03</v>
      </c>
      <c r="G37" s="21">
        <v>0.63</v>
      </c>
      <c r="H37" s="20">
        <v>0</v>
      </c>
      <c r="I37" s="19">
        <v>5.14</v>
      </c>
      <c r="J37" s="20">
        <v>0</v>
      </c>
      <c r="K37" s="19">
        <v>9.0399999999999991</v>
      </c>
      <c r="L37" s="19">
        <v>12.24</v>
      </c>
      <c r="M37" s="21">
        <v>1.84</v>
      </c>
      <c r="N37" s="19">
        <v>12.66</v>
      </c>
      <c r="O37" s="19">
        <v>763.94</v>
      </c>
      <c r="P37" s="19">
        <v>45</v>
      </c>
      <c r="Q37" s="19">
        <v>45.32</v>
      </c>
      <c r="R37" s="19">
        <v>41.63</v>
      </c>
      <c r="S37" s="19">
        <v>106.38</v>
      </c>
      <c r="T37" s="19">
        <v>146.74</v>
      </c>
      <c r="U37" s="19">
        <v>1.57</v>
      </c>
      <c r="V37" s="21">
        <v>14.9</v>
      </c>
      <c r="W37" s="19">
        <v>144.57</v>
      </c>
      <c r="X37" s="19">
        <v>17.11</v>
      </c>
    </row>
    <row r="38" spans="1:24" x14ac:dyDescent="0.3">
      <c r="A38" s="19" t="s">
        <v>96</v>
      </c>
      <c r="B38" s="19">
        <v>3098.38</v>
      </c>
      <c r="C38" s="19">
        <v>449.7</v>
      </c>
      <c r="D38" s="20">
        <v>0</v>
      </c>
      <c r="E38" s="19">
        <v>7.86</v>
      </c>
      <c r="F38" s="19">
        <v>39.74</v>
      </c>
      <c r="G38" s="21">
        <v>0.34</v>
      </c>
      <c r="H38" s="20">
        <v>0</v>
      </c>
      <c r="I38" s="19">
        <v>5.39</v>
      </c>
      <c r="J38" s="20">
        <v>0</v>
      </c>
      <c r="K38" s="19">
        <v>4.5199999999999996</v>
      </c>
      <c r="L38" s="19">
        <v>40.44</v>
      </c>
      <c r="M38" s="19">
        <v>8.69</v>
      </c>
      <c r="N38" s="19">
        <v>4.18</v>
      </c>
      <c r="O38" s="19">
        <v>558.59</v>
      </c>
      <c r="P38" s="19">
        <v>64.09</v>
      </c>
      <c r="Q38" s="19">
        <v>10.91</v>
      </c>
      <c r="R38" s="19">
        <v>58.22</v>
      </c>
      <c r="S38" s="19">
        <v>84.19</v>
      </c>
      <c r="T38" s="19">
        <v>78.45</v>
      </c>
      <c r="U38" s="19">
        <v>2.35</v>
      </c>
      <c r="V38" s="19">
        <v>61.42</v>
      </c>
      <c r="W38" s="19">
        <v>197.43</v>
      </c>
      <c r="X38" s="19">
        <v>22.26</v>
      </c>
    </row>
    <row r="39" spans="1:24" x14ac:dyDescent="0.3">
      <c r="A39" s="19" t="s">
        <v>97</v>
      </c>
      <c r="B39" s="19">
        <v>2486.9899999999998</v>
      </c>
      <c r="C39" s="19">
        <v>553.17999999999995</v>
      </c>
      <c r="D39" s="20">
        <v>0</v>
      </c>
      <c r="E39" s="19">
        <v>8.3699999999999992</v>
      </c>
      <c r="F39" s="19">
        <v>36.01</v>
      </c>
      <c r="G39" s="21">
        <v>0.2</v>
      </c>
      <c r="H39" s="20">
        <v>0</v>
      </c>
      <c r="I39" s="19">
        <v>4.13</v>
      </c>
      <c r="J39" s="20">
        <v>0</v>
      </c>
      <c r="K39" s="19">
        <v>1.73</v>
      </c>
      <c r="L39" s="19">
        <v>8.0500000000000007</v>
      </c>
      <c r="M39" s="21">
        <v>2.16</v>
      </c>
      <c r="N39" s="19">
        <v>3.75</v>
      </c>
      <c r="O39" s="19">
        <v>655.07000000000005</v>
      </c>
      <c r="P39" s="19">
        <v>66.23</v>
      </c>
      <c r="Q39" s="19">
        <v>17.04</v>
      </c>
      <c r="R39" s="19">
        <v>53.24</v>
      </c>
      <c r="S39" s="19">
        <v>40.770000000000003</v>
      </c>
      <c r="T39" s="21">
        <v>58.59</v>
      </c>
      <c r="U39" s="19">
        <v>2.17</v>
      </c>
      <c r="V39" s="19">
        <v>58.84</v>
      </c>
      <c r="W39" s="19">
        <v>191.59</v>
      </c>
      <c r="X39" s="19">
        <v>14.54</v>
      </c>
    </row>
    <row r="41" spans="1:24" x14ac:dyDescent="0.3">
      <c r="A41" t="s">
        <v>98</v>
      </c>
    </row>
    <row r="42" spans="1:24" x14ac:dyDescent="0.3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S42" s="1" t="s">
        <v>18</v>
      </c>
      <c r="T42" s="1" t="s">
        <v>19</v>
      </c>
      <c r="U42" s="1" t="s">
        <v>20</v>
      </c>
      <c r="V42" s="1" t="s">
        <v>21</v>
      </c>
      <c r="W42" s="1" t="s">
        <v>22</v>
      </c>
      <c r="X42" s="1" t="s">
        <v>23</v>
      </c>
    </row>
    <row r="44" spans="1:24" x14ac:dyDescent="0.3">
      <c r="A44" s="13" t="s">
        <v>99</v>
      </c>
      <c r="B44" s="13">
        <v>969.85</v>
      </c>
      <c r="C44" s="13">
        <v>464.79</v>
      </c>
      <c r="D44" s="15">
        <v>0</v>
      </c>
      <c r="E44" s="13">
        <v>8.4700000000000006</v>
      </c>
      <c r="F44" s="13">
        <v>66.819999999999993</v>
      </c>
      <c r="G44" s="14">
        <v>0.85</v>
      </c>
      <c r="H44" s="15">
        <v>0</v>
      </c>
      <c r="I44" s="13">
        <v>3.38</v>
      </c>
      <c r="J44" s="15">
        <v>0</v>
      </c>
      <c r="K44" s="13">
        <v>5.07</v>
      </c>
      <c r="L44" s="13">
        <v>10.25</v>
      </c>
      <c r="M44" s="13">
        <v>3.71</v>
      </c>
      <c r="N44" s="13">
        <v>13.05</v>
      </c>
      <c r="O44" s="13">
        <v>765.6</v>
      </c>
      <c r="P44" s="13">
        <v>110.97</v>
      </c>
      <c r="Q44" s="13">
        <v>54.53</v>
      </c>
      <c r="R44" s="13">
        <v>40.78</v>
      </c>
      <c r="S44" s="13">
        <v>59.9</v>
      </c>
      <c r="T44" s="13">
        <v>149.81</v>
      </c>
      <c r="U44" s="13">
        <v>1.51</v>
      </c>
      <c r="V44" s="13">
        <v>50.96</v>
      </c>
      <c r="W44" s="13">
        <v>117.9</v>
      </c>
      <c r="X44" s="13">
        <v>16.47</v>
      </c>
    </row>
    <row r="45" spans="1:24" x14ac:dyDescent="0.3">
      <c r="A45" s="13" t="s">
        <v>100</v>
      </c>
      <c r="B45" s="13">
        <v>2051.69</v>
      </c>
      <c r="C45" s="13">
        <v>493.75</v>
      </c>
      <c r="D45" s="15">
        <v>0</v>
      </c>
      <c r="E45" s="13">
        <v>11.56</v>
      </c>
      <c r="F45" s="13">
        <v>66.930000000000007</v>
      </c>
      <c r="G45" s="14">
        <v>1.1399999999999999</v>
      </c>
      <c r="H45" s="15">
        <v>0</v>
      </c>
      <c r="I45" s="13">
        <v>3.88</v>
      </c>
      <c r="J45" s="15">
        <v>0</v>
      </c>
      <c r="K45" s="13">
        <v>4.8</v>
      </c>
      <c r="L45" s="13">
        <v>5.26</v>
      </c>
      <c r="M45" s="13">
        <v>9.73</v>
      </c>
      <c r="N45" s="13">
        <v>13.81</v>
      </c>
      <c r="O45" s="13">
        <v>687.88</v>
      </c>
      <c r="P45" s="13">
        <v>124.96</v>
      </c>
      <c r="Q45" s="13">
        <v>35.68</v>
      </c>
      <c r="R45" s="13">
        <v>59.79</v>
      </c>
      <c r="S45" s="13">
        <v>48.63</v>
      </c>
      <c r="T45" s="13">
        <v>127.66</v>
      </c>
      <c r="U45" s="13">
        <v>2.0699999999999998</v>
      </c>
      <c r="V45" s="13">
        <v>91.45</v>
      </c>
      <c r="W45" s="13">
        <v>149.75</v>
      </c>
      <c r="X45" s="13">
        <v>24.83</v>
      </c>
    </row>
    <row r="46" spans="1:24" x14ac:dyDescent="0.3">
      <c r="A46" s="16" t="s">
        <v>101</v>
      </c>
      <c r="B46" s="16">
        <v>2741.85</v>
      </c>
      <c r="C46" s="16">
        <v>325.10000000000002</v>
      </c>
      <c r="D46" s="17">
        <v>0</v>
      </c>
      <c r="E46" s="16">
        <v>7.24</v>
      </c>
      <c r="F46" s="16">
        <v>120.07</v>
      </c>
      <c r="G46" s="18">
        <v>0.85</v>
      </c>
      <c r="H46" s="17">
        <v>0</v>
      </c>
      <c r="I46" s="16">
        <v>2.62</v>
      </c>
      <c r="J46" s="17">
        <v>0</v>
      </c>
      <c r="K46" s="16">
        <v>2.16</v>
      </c>
      <c r="L46" s="16">
        <v>7.23</v>
      </c>
      <c r="M46" s="16">
        <v>7.09</v>
      </c>
      <c r="N46" s="16">
        <v>19.03</v>
      </c>
      <c r="O46" s="16">
        <v>568.16</v>
      </c>
      <c r="P46" s="16">
        <v>172.29</v>
      </c>
      <c r="Q46" s="16">
        <v>10.91</v>
      </c>
      <c r="R46" s="16">
        <v>48.8</v>
      </c>
      <c r="S46" s="16">
        <v>103.69</v>
      </c>
      <c r="T46" s="16">
        <v>112.42</v>
      </c>
      <c r="U46" s="16">
        <v>1.85</v>
      </c>
      <c r="V46" s="16">
        <v>82.22</v>
      </c>
      <c r="W46" s="16">
        <v>132.24</v>
      </c>
      <c r="X46" s="16">
        <v>18.399999999999999</v>
      </c>
    </row>
    <row r="47" spans="1:24" x14ac:dyDescent="0.3">
      <c r="A47" s="19" t="s">
        <v>102</v>
      </c>
      <c r="B47" s="19">
        <v>2190.54</v>
      </c>
      <c r="C47" s="19">
        <v>1722.81</v>
      </c>
      <c r="D47" s="19">
        <v>0</v>
      </c>
      <c r="E47" s="19">
        <v>10.43</v>
      </c>
      <c r="F47" s="19">
        <v>26.42</v>
      </c>
      <c r="G47" s="19">
        <v>1</v>
      </c>
      <c r="H47" s="19" t="s">
        <v>50</v>
      </c>
      <c r="I47" s="19">
        <v>3.5</v>
      </c>
      <c r="J47" s="19">
        <v>0</v>
      </c>
      <c r="K47" s="19">
        <v>36.44</v>
      </c>
      <c r="L47" s="19">
        <v>13.34</v>
      </c>
      <c r="M47" s="19">
        <v>9.98</v>
      </c>
      <c r="N47" s="19">
        <v>21.94</v>
      </c>
      <c r="O47" s="19">
        <v>1068.48</v>
      </c>
      <c r="P47" s="19">
        <v>64.09</v>
      </c>
      <c r="Q47" s="19">
        <v>45.32</v>
      </c>
      <c r="R47" s="19">
        <v>49.3</v>
      </c>
      <c r="S47" s="19">
        <v>74.180000000000007</v>
      </c>
      <c r="T47" s="19">
        <v>181.86</v>
      </c>
      <c r="U47" s="19">
        <v>2.09</v>
      </c>
      <c r="V47" s="19">
        <v>78.56</v>
      </c>
      <c r="W47" s="19">
        <v>125.6</v>
      </c>
      <c r="X47" s="19">
        <v>18.399999999999999</v>
      </c>
    </row>
    <row r="48" spans="1:24" x14ac:dyDescent="0.3">
      <c r="A48" s="13" t="s">
        <v>103</v>
      </c>
      <c r="B48" s="13">
        <v>1670.88</v>
      </c>
      <c r="C48" s="13">
        <v>306.8</v>
      </c>
      <c r="D48" s="13">
        <v>0</v>
      </c>
      <c r="E48" s="13">
        <v>10.01</v>
      </c>
      <c r="F48" s="13">
        <v>53.26</v>
      </c>
      <c r="G48" s="13">
        <v>1.21</v>
      </c>
      <c r="H48" s="13" t="s">
        <v>50</v>
      </c>
      <c r="I48" s="13">
        <v>4.8899999999999997</v>
      </c>
      <c r="J48" s="13">
        <v>0</v>
      </c>
      <c r="K48" s="13">
        <v>4.5199999999999996</v>
      </c>
      <c r="L48" s="13">
        <v>7.28</v>
      </c>
      <c r="M48" s="13">
        <v>9.98</v>
      </c>
      <c r="N48" s="13">
        <v>12.66</v>
      </c>
      <c r="O48" s="13">
        <v>697.16</v>
      </c>
      <c r="P48" s="13">
        <v>117.57</v>
      </c>
      <c r="Q48" s="13">
        <v>45.32</v>
      </c>
      <c r="R48" s="13">
        <v>57.46</v>
      </c>
      <c r="S48" s="13">
        <v>47.06</v>
      </c>
      <c r="T48" s="13">
        <v>110.67</v>
      </c>
      <c r="U48" s="13">
        <v>2.81</v>
      </c>
      <c r="V48" s="13">
        <v>81.819999999999993</v>
      </c>
      <c r="W48" s="13">
        <v>150.88999999999999</v>
      </c>
      <c r="X48" s="13">
        <v>26.11</v>
      </c>
    </row>
    <row r="49" spans="1:24" x14ac:dyDescent="0.3">
      <c r="A49" s="16" t="s">
        <v>104</v>
      </c>
      <c r="B49" s="16">
        <v>1804</v>
      </c>
      <c r="C49" s="16">
        <v>663.23</v>
      </c>
      <c r="D49" s="17">
        <v>0</v>
      </c>
      <c r="E49" s="16">
        <v>6.52</v>
      </c>
      <c r="F49" s="16">
        <v>32.35</v>
      </c>
      <c r="G49" s="18">
        <v>1</v>
      </c>
      <c r="H49" s="26">
        <v>1.4</v>
      </c>
      <c r="I49" s="16">
        <v>3.13</v>
      </c>
      <c r="J49" s="17">
        <v>0</v>
      </c>
      <c r="K49" s="16">
        <v>1.87</v>
      </c>
      <c r="L49" s="16">
        <v>26.61</v>
      </c>
      <c r="M49" s="16">
        <v>8.9499999999999993</v>
      </c>
      <c r="N49" s="16">
        <v>17.190000000000001</v>
      </c>
      <c r="O49" s="16">
        <v>509.52</v>
      </c>
      <c r="P49" s="16">
        <v>77.67</v>
      </c>
      <c r="Q49" s="16">
        <v>19.91</v>
      </c>
      <c r="R49" s="16">
        <v>35.31</v>
      </c>
      <c r="S49" s="16">
        <v>63.38</v>
      </c>
      <c r="T49" s="16">
        <v>99.87</v>
      </c>
      <c r="U49" s="16">
        <v>1.25</v>
      </c>
      <c r="V49" s="16">
        <v>51.85</v>
      </c>
      <c r="W49" s="16">
        <v>105.5</v>
      </c>
      <c r="X49" s="16">
        <v>15.82</v>
      </c>
    </row>
    <row r="50" spans="1:24" x14ac:dyDescent="0.3">
      <c r="A50" s="19" t="s">
        <v>105</v>
      </c>
      <c r="B50" s="19">
        <v>2793.07</v>
      </c>
      <c r="C50" s="19">
        <v>482.75</v>
      </c>
      <c r="D50" s="19">
        <v>0</v>
      </c>
      <c r="E50" s="19">
        <v>5.6</v>
      </c>
      <c r="F50" s="19">
        <v>14.42</v>
      </c>
      <c r="G50" s="19">
        <v>1.1399999999999999</v>
      </c>
      <c r="H50" s="19">
        <v>0</v>
      </c>
      <c r="I50" s="19">
        <v>2.62</v>
      </c>
      <c r="J50" s="19">
        <v>0</v>
      </c>
      <c r="K50" s="19">
        <v>2.59</v>
      </c>
      <c r="L50" s="19">
        <v>19.399999999999999</v>
      </c>
      <c r="M50" s="19">
        <v>4</v>
      </c>
      <c r="N50" s="19">
        <v>16.07</v>
      </c>
      <c r="O50" s="19">
        <v>868.99</v>
      </c>
      <c r="P50" s="19">
        <v>40.56</v>
      </c>
      <c r="Q50" s="19">
        <v>0</v>
      </c>
      <c r="R50" s="19">
        <v>36.299999999999997</v>
      </c>
      <c r="S50" s="19">
        <v>57.37</v>
      </c>
      <c r="T50" s="19">
        <v>99.87</v>
      </c>
      <c r="U50" s="19">
        <v>0.94</v>
      </c>
      <c r="V50" s="19">
        <v>50.07</v>
      </c>
      <c r="W50" s="19">
        <v>151.27000000000001</v>
      </c>
      <c r="X50" s="19">
        <v>11.96</v>
      </c>
    </row>
    <row r="51" spans="1:24" x14ac:dyDescent="0.3">
      <c r="A51" s="13" t="s">
        <v>106</v>
      </c>
      <c r="B51" s="13">
        <v>1333.92</v>
      </c>
      <c r="C51" s="13">
        <v>420.61</v>
      </c>
      <c r="D51" s="13">
        <v>0</v>
      </c>
      <c r="E51" s="13">
        <v>6.83</v>
      </c>
      <c r="F51" s="13">
        <v>35.28</v>
      </c>
      <c r="G51" s="13">
        <v>0.85</v>
      </c>
      <c r="H51" s="13" t="s">
        <v>28</v>
      </c>
      <c r="I51" s="13">
        <v>2.37</v>
      </c>
      <c r="J51" s="13">
        <v>0</v>
      </c>
      <c r="K51" s="13">
        <v>4.8</v>
      </c>
      <c r="L51" s="13">
        <v>3.62</v>
      </c>
      <c r="M51" s="13">
        <v>8.69</v>
      </c>
      <c r="N51" s="13">
        <v>10.73</v>
      </c>
      <c r="O51" s="13">
        <v>829.91</v>
      </c>
      <c r="P51" s="13">
        <v>55.49</v>
      </c>
      <c r="Q51" s="13">
        <v>19.91</v>
      </c>
      <c r="R51" s="13">
        <v>37.51</v>
      </c>
      <c r="S51" s="13">
        <v>47.77</v>
      </c>
      <c r="T51" s="13">
        <v>105.34</v>
      </c>
      <c r="U51" s="13">
        <v>1.36</v>
      </c>
      <c r="V51" s="13">
        <v>49.62</v>
      </c>
      <c r="W51" s="13">
        <v>138.1</v>
      </c>
      <c r="X51" s="13">
        <v>13.89</v>
      </c>
    </row>
    <row r="52" spans="1:24" x14ac:dyDescent="0.3">
      <c r="A52" s="16" t="s">
        <v>107</v>
      </c>
      <c r="B52" s="16">
        <v>1647.42</v>
      </c>
      <c r="C52" s="16">
        <v>753.21</v>
      </c>
      <c r="D52" s="17">
        <v>0</v>
      </c>
      <c r="E52" s="16">
        <v>8.89</v>
      </c>
      <c r="F52" s="16">
        <v>27.34</v>
      </c>
      <c r="G52" s="18">
        <v>0.85</v>
      </c>
      <c r="H52" s="17">
        <v>0</v>
      </c>
      <c r="I52" s="16">
        <v>3.38</v>
      </c>
      <c r="J52" s="17">
        <v>0</v>
      </c>
      <c r="K52" s="16">
        <v>6.68</v>
      </c>
      <c r="L52" s="16">
        <v>3.2</v>
      </c>
      <c r="M52" s="16">
        <v>22.52</v>
      </c>
      <c r="N52" s="16">
        <v>14.57</v>
      </c>
      <c r="O52" s="16">
        <v>745.31</v>
      </c>
      <c r="P52" s="16">
        <v>58.51</v>
      </c>
      <c r="Q52" s="16">
        <v>19.91</v>
      </c>
      <c r="R52" s="16">
        <v>44.36</v>
      </c>
      <c r="S52" s="16">
        <v>61.43</v>
      </c>
      <c r="T52" s="16">
        <v>134.16</v>
      </c>
      <c r="U52" s="16">
        <v>1.47</v>
      </c>
      <c r="V52" s="16">
        <v>54.49</v>
      </c>
      <c r="W52" s="16">
        <v>95.33</v>
      </c>
      <c r="X52" s="16">
        <v>19.04</v>
      </c>
    </row>
    <row r="53" spans="1:24" x14ac:dyDescent="0.3">
      <c r="A53" s="19" t="s">
        <v>108</v>
      </c>
      <c r="B53" s="19">
        <v>1385.97</v>
      </c>
      <c r="C53" s="19">
        <v>2011.49</v>
      </c>
      <c r="D53" s="19">
        <v>0</v>
      </c>
      <c r="E53" s="19">
        <v>5.19</v>
      </c>
      <c r="F53" s="19">
        <v>9.8800000000000008</v>
      </c>
      <c r="G53" s="19">
        <v>1.1399999999999999</v>
      </c>
      <c r="H53" s="19">
        <v>0</v>
      </c>
      <c r="I53" s="19">
        <v>3.38</v>
      </c>
      <c r="J53" s="19">
        <v>0</v>
      </c>
      <c r="K53" s="19">
        <v>7.21</v>
      </c>
      <c r="L53" s="19">
        <v>51.43</v>
      </c>
      <c r="M53" s="19">
        <v>9.4700000000000006</v>
      </c>
      <c r="N53" s="19">
        <v>22.66</v>
      </c>
      <c r="O53" s="19">
        <v>793.57</v>
      </c>
      <c r="P53" s="19">
        <v>37.43</v>
      </c>
      <c r="Q53" s="28">
        <v>7.56</v>
      </c>
      <c r="R53" s="19">
        <v>32.35</v>
      </c>
      <c r="S53" s="19">
        <v>398.88</v>
      </c>
      <c r="T53" s="19">
        <v>90.43</v>
      </c>
      <c r="U53" s="19">
        <v>1.47</v>
      </c>
      <c r="V53" s="28">
        <v>16.02</v>
      </c>
      <c r="W53" s="19">
        <v>143.43</v>
      </c>
      <c r="X53" s="19">
        <v>16.47</v>
      </c>
    </row>
    <row r="59" spans="1:24" x14ac:dyDescent="0.3">
      <c r="M59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1"/>
  <sheetViews>
    <sheetView workbookViewId="0">
      <selection activeCell="F67" sqref="F67"/>
    </sheetView>
  </sheetViews>
  <sheetFormatPr defaultRowHeight="14.4" x14ac:dyDescent="0.3"/>
  <cols>
    <col min="1" max="1" width="12.6640625" bestFit="1" customWidth="1"/>
    <col min="2" max="2" width="20.33203125" customWidth="1"/>
    <col min="3" max="3" width="14.44140625" customWidth="1"/>
    <col min="4" max="4" width="14" customWidth="1"/>
    <col min="5" max="5" width="13.77734375" customWidth="1"/>
    <col min="7" max="7" width="13" customWidth="1"/>
  </cols>
  <sheetData>
    <row r="1" spans="1:24" x14ac:dyDescent="0.3">
      <c r="A1" t="s">
        <v>0</v>
      </c>
    </row>
    <row r="2" spans="1:24" x14ac:dyDescent="0.3">
      <c r="A2" s="1"/>
      <c r="B2" s="1" t="s">
        <v>1</v>
      </c>
      <c r="C2" s="1" t="s">
        <v>2</v>
      </c>
      <c r="D2" s="2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2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 x14ac:dyDescent="0.3">
      <c r="A3" t="s">
        <v>24</v>
      </c>
      <c r="B3">
        <v>1954.09</v>
      </c>
      <c r="C3">
        <v>10706.86</v>
      </c>
      <c r="D3">
        <v>6025.15</v>
      </c>
      <c r="E3">
        <v>713.84</v>
      </c>
      <c r="F3">
        <v>578.07000000000005</v>
      </c>
      <c r="G3">
        <v>1782.76</v>
      </c>
      <c r="H3">
        <v>1357.68</v>
      </c>
      <c r="I3">
        <v>424.9</v>
      </c>
      <c r="J3">
        <v>402.04</v>
      </c>
      <c r="K3">
        <v>976.98</v>
      </c>
      <c r="L3">
        <v>429.93</v>
      </c>
      <c r="M3">
        <v>4593.17</v>
      </c>
      <c r="N3">
        <v>3981.92</v>
      </c>
      <c r="O3">
        <v>7693.53</v>
      </c>
      <c r="P3">
        <v>2093.65</v>
      </c>
      <c r="Q3">
        <v>16627.16</v>
      </c>
      <c r="R3">
        <v>465.89</v>
      </c>
      <c r="S3">
        <v>1696.69</v>
      </c>
      <c r="T3">
        <v>16713.22</v>
      </c>
      <c r="U3">
        <v>534.89</v>
      </c>
      <c r="V3">
        <v>4821.8599999999997</v>
      </c>
      <c r="W3">
        <v>3078.56</v>
      </c>
      <c r="X3">
        <v>3986.36</v>
      </c>
    </row>
    <row r="4" spans="1:24" x14ac:dyDescent="0.3">
      <c r="A4" s="13" t="s">
        <v>25</v>
      </c>
      <c r="B4" s="13">
        <v>1407.45</v>
      </c>
      <c r="C4" s="13">
        <v>429.34</v>
      </c>
      <c r="D4" s="14" t="s">
        <v>26</v>
      </c>
      <c r="E4" s="13">
        <v>11.86</v>
      </c>
      <c r="F4" s="13">
        <v>41.57</v>
      </c>
      <c r="G4" s="14">
        <v>1.28</v>
      </c>
      <c r="H4" s="13">
        <v>1.1499999999999999</v>
      </c>
      <c r="I4" s="13">
        <v>7.15</v>
      </c>
      <c r="J4" s="15">
        <v>0</v>
      </c>
      <c r="K4" s="13">
        <v>3.7</v>
      </c>
      <c r="L4" s="13">
        <v>3.75</v>
      </c>
      <c r="M4" s="13">
        <v>12.01</v>
      </c>
      <c r="N4" s="13">
        <v>18.670000000000002</v>
      </c>
      <c r="O4" s="13">
        <v>657.72</v>
      </c>
      <c r="P4" s="13">
        <v>104.78</v>
      </c>
      <c r="Q4" s="13">
        <v>67.72</v>
      </c>
      <c r="R4" s="13">
        <v>78.14</v>
      </c>
      <c r="S4" s="13">
        <v>42.78</v>
      </c>
      <c r="T4" s="13">
        <v>145.19999999999999</v>
      </c>
      <c r="U4" s="13">
        <v>1.94</v>
      </c>
      <c r="V4" s="13">
        <v>77.33</v>
      </c>
      <c r="W4" s="13">
        <v>213.17</v>
      </c>
      <c r="X4" s="13">
        <v>35.76</v>
      </c>
    </row>
    <row r="5" spans="1:24" x14ac:dyDescent="0.3">
      <c r="A5" s="13" t="s">
        <v>27</v>
      </c>
      <c r="B5" s="13">
        <v>1439.94</v>
      </c>
      <c r="C5" s="13">
        <v>784.42</v>
      </c>
      <c r="D5" s="15">
        <v>0</v>
      </c>
      <c r="E5" s="13">
        <v>9.19</v>
      </c>
      <c r="F5" s="13">
        <v>48.37</v>
      </c>
      <c r="G5" s="14">
        <v>0.63</v>
      </c>
      <c r="H5" s="14" t="s">
        <v>28</v>
      </c>
      <c r="I5" s="13">
        <v>4.38</v>
      </c>
      <c r="J5" s="15">
        <v>0</v>
      </c>
      <c r="K5" s="14" t="s">
        <v>29</v>
      </c>
      <c r="L5" s="13">
        <v>19.02</v>
      </c>
      <c r="M5" s="13">
        <v>6.82</v>
      </c>
      <c r="N5" s="13">
        <v>8.35</v>
      </c>
      <c r="O5" s="13">
        <v>459.23</v>
      </c>
      <c r="P5" s="13">
        <v>78.510000000000005</v>
      </c>
      <c r="Q5" s="13">
        <v>49.97</v>
      </c>
      <c r="R5" s="13">
        <v>45.31</v>
      </c>
      <c r="S5" s="13">
        <v>39.18</v>
      </c>
      <c r="T5" s="13">
        <v>124.35</v>
      </c>
      <c r="U5" s="13">
        <v>2.17</v>
      </c>
      <c r="V5" s="13">
        <v>34.4</v>
      </c>
      <c r="W5" s="13">
        <v>110.68</v>
      </c>
      <c r="X5" s="13">
        <v>18.399999999999999</v>
      </c>
    </row>
    <row r="6" spans="1:24" x14ac:dyDescent="0.3">
      <c r="A6" s="13" t="s">
        <v>30</v>
      </c>
      <c r="B6" s="13">
        <v>1637.29</v>
      </c>
      <c r="C6" s="13">
        <v>436.33</v>
      </c>
      <c r="D6" s="15">
        <v>0</v>
      </c>
      <c r="E6" s="13">
        <v>9.7100000000000009</v>
      </c>
      <c r="F6" s="13">
        <v>38.909999999999997</v>
      </c>
      <c r="G6" s="14">
        <v>0.34</v>
      </c>
      <c r="H6" s="14" t="s">
        <v>32</v>
      </c>
      <c r="I6" s="13">
        <v>5.39</v>
      </c>
      <c r="J6" s="14" t="s">
        <v>33</v>
      </c>
      <c r="K6" s="13">
        <v>4.25</v>
      </c>
      <c r="L6" s="13">
        <v>1.54</v>
      </c>
      <c r="M6" s="13">
        <v>9.98</v>
      </c>
      <c r="N6" s="13">
        <v>19.399999999999999</v>
      </c>
      <c r="O6" s="13">
        <v>468.1</v>
      </c>
      <c r="P6" s="13">
        <v>85.65</v>
      </c>
      <c r="Q6" s="13">
        <v>38.14</v>
      </c>
      <c r="R6" s="13">
        <v>56.47</v>
      </c>
      <c r="S6" s="13">
        <v>55.55</v>
      </c>
      <c r="T6" s="13">
        <v>107.13</v>
      </c>
      <c r="U6" s="13">
        <v>1.79</v>
      </c>
      <c r="V6" s="13">
        <v>73.209999999999994</v>
      </c>
      <c r="W6" s="13">
        <v>134.91999999999999</v>
      </c>
      <c r="X6" s="13">
        <v>22.26</v>
      </c>
    </row>
    <row r="7" spans="1:24" x14ac:dyDescent="0.3">
      <c r="A7" s="13" t="s">
        <v>34</v>
      </c>
      <c r="B7" s="13">
        <v>2371.87</v>
      </c>
      <c r="C7" s="13">
        <v>277.17</v>
      </c>
      <c r="D7" s="15">
        <v>0</v>
      </c>
      <c r="E7" s="13">
        <v>7.55</v>
      </c>
      <c r="F7" s="13">
        <v>67.569999999999993</v>
      </c>
      <c r="G7" s="14">
        <v>0.78</v>
      </c>
      <c r="H7" s="14" t="s">
        <v>35</v>
      </c>
      <c r="I7" s="13">
        <v>4.01</v>
      </c>
      <c r="J7" s="15">
        <v>0</v>
      </c>
      <c r="K7" s="14" t="s">
        <v>36</v>
      </c>
      <c r="L7" s="13">
        <v>8.99</v>
      </c>
      <c r="M7" s="13">
        <v>5.99</v>
      </c>
      <c r="N7" s="13">
        <v>9.5500000000000007</v>
      </c>
      <c r="O7" s="13">
        <v>469.41</v>
      </c>
      <c r="P7" s="13">
        <v>88.16</v>
      </c>
      <c r="Q7" s="13">
        <v>30.64</v>
      </c>
      <c r="R7" s="13">
        <v>48.85</v>
      </c>
      <c r="S7" s="13">
        <v>50.89</v>
      </c>
      <c r="T7" s="13">
        <v>72.12</v>
      </c>
      <c r="U7" s="13">
        <v>1.94</v>
      </c>
      <c r="V7" s="13">
        <v>70.72</v>
      </c>
      <c r="W7" s="13">
        <v>171.13</v>
      </c>
      <c r="X7" s="13">
        <v>15.82</v>
      </c>
    </row>
    <row r="8" spans="1:24" x14ac:dyDescent="0.3">
      <c r="A8" s="13" t="s">
        <v>37</v>
      </c>
      <c r="B8" s="13">
        <v>1399.87</v>
      </c>
      <c r="C8" s="13">
        <v>362.74</v>
      </c>
      <c r="D8" s="14" t="s">
        <v>38</v>
      </c>
      <c r="E8" s="13">
        <v>15.67</v>
      </c>
      <c r="F8" s="13">
        <v>67.36</v>
      </c>
      <c r="G8" s="14">
        <v>1.07</v>
      </c>
      <c r="H8" s="14" t="s">
        <v>40</v>
      </c>
      <c r="I8" s="13">
        <v>5.39</v>
      </c>
      <c r="J8" s="15">
        <v>0</v>
      </c>
      <c r="K8" s="13">
        <v>8.26</v>
      </c>
      <c r="L8" s="13">
        <v>6.7</v>
      </c>
      <c r="M8" s="13">
        <v>19.27</v>
      </c>
      <c r="N8" s="13">
        <v>10.33</v>
      </c>
      <c r="O8" s="13">
        <v>737</v>
      </c>
      <c r="P8" s="13">
        <v>97.73</v>
      </c>
      <c r="Q8" s="13">
        <v>94.58</v>
      </c>
      <c r="R8" s="13">
        <v>49.21</v>
      </c>
      <c r="S8" s="13">
        <v>46.78</v>
      </c>
      <c r="T8" s="13">
        <v>164.74</v>
      </c>
      <c r="U8" s="13">
        <v>2.0499999999999998</v>
      </c>
      <c r="V8" s="13">
        <v>96.58</v>
      </c>
      <c r="W8" s="13">
        <v>145.58000000000001</v>
      </c>
      <c r="X8" s="13">
        <v>20.97</v>
      </c>
    </row>
    <row r="9" spans="1:24" x14ac:dyDescent="0.3">
      <c r="A9" s="13" t="s">
        <v>41</v>
      </c>
      <c r="B9" s="13">
        <v>1681.6</v>
      </c>
      <c r="C9" s="13">
        <v>310.94</v>
      </c>
      <c r="D9" s="15">
        <v>0</v>
      </c>
      <c r="E9" s="13">
        <v>11.97</v>
      </c>
      <c r="F9" s="13">
        <v>74.87</v>
      </c>
      <c r="G9" s="14">
        <v>0.63</v>
      </c>
      <c r="H9" s="14" t="s">
        <v>42</v>
      </c>
      <c r="I9" s="13">
        <v>3.63</v>
      </c>
      <c r="J9" s="15">
        <v>0</v>
      </c>
      <c r="K9" s="13">
        <v>4.8</v>
      </c>
      <c r="L9" s="13">
        <v>3.36</v>
      </c>
      <c r="M9" s="13">
        <v>7.36</v>
      </c>
      <c r="N9" s="13">
        <v>14.19</v>
      </c>
      <c r="O9" s="13">
        <v>1026.3499999999999</v>
      </c>
      <c r="P9" s="13">
        <v>119.21</v>
      </c>
      <c r="Q9" s="13">
        <v>42.96</v>
      </c>
      <c r="R9" s="13">
        <v>46.52</v>
      </c>
      <c r="S9" s="13">
        <v>52.45</v>
      </c>
      <c r="T9" s="13">
        <v>103.53</v>
      </c>
      <c r="U9" s="13">
        <v>2.5</v>
      </c>
      <c r="V9" s="13">
        <v>159.9</v>
      </c>
      <c r="W9" s="13">
        <v>194.45</v>
      </c>
      <c r="X9" s="13">
        <v>17.11</v>
      </c>
    </row>
    <row r="10" spans="1:24" x14ac:dyDescent="0.3">
      <c r="A10" s="13" t="s">
        <v>43</v>
      </c>
      <c r="B10" s="13">
        <v>2019.47</v>
      </c>
      <c r="C10" s="13">
        <v>930.78</v>
      </c>
      <c r="D10" s="15">
        <v>0</v>
      </c>
      <c r="E10" s="13">
        <v>10.73</v>
      </c>
      <c r="F10" s="13">
        <v>53.91</v>
      </c>
      <c r="G10" s="14">
        <v>0.42</v>
      </c>
      <c r="H10" s="15">
        <v>0</v>
      </c>
      <c r="I10" s="13">
        <v>6.27</v>
      </c>
      <c r="J10" s="15">
        <v>0</v>
      </c>
      <c r="K10" s="13">
        <v>19.559999999999999</v>
      </c>
      <c r="L10" s="13">
        <v>3.46</v>
      </c>
      <c r="M10" s="13">
        <v>9.98</v>
      </c>
      <c r="N10" s="13">
        <v>12.28</v>
      </c>
      <c r="O10" s="13">
        <v>512.48</v>
      </c>
      <c r="P10" s="13">
        <v>116.74</v>
      </c>
      <c r="Q10" s="13">
        <v>47.66</v>
      </c>
      <c r="R10" s="13">
        <v>77.73</v>
      </c>
      <c r="S10" s="13">
        <v>47.92</v>
      </c>
      <c r="T10" s="13">
        <v>160.33000000000001</v>
      </c>
      <c r="U10" s="13">
        <v>2.68</v>
      </c>
      <c r="V10" s="13">
        <v>88.26</v>
      </c>
      <c r="W10" s="13">
        <v>165.24</v>
      </c>
      <c r="X10" s="13">
        <v>28.69</v>
      </c>
    </row>
    <row r="11" spans="1:24" x14ac:dyDescent="0.3">
      <c r="A11" s="13" t="s">
        <v>44</v>
      </c>
      <c r="B11" s="13">
        <v>1420.65</v>
      </c>
      <c r="C11" s="13">
        <v>197.57</v>
      </c>
      <c r="D11" s="15">
        <v>0</v>
      </c>
      <c r="E11" s="13">
        <v>8.4700000000000006</v>
      </c>
      <c r="F11" s="13">
        <v>33.090000000000003</v>
      </c>
      <c r="G11" s="14">
        <v>0.34</v>
      </c>
      <c r="H11" s="15">
        <v>0</v>
      </c>
      <c r="I11" s="13">
        <v>4.13</v>
      </c>
      <c r="J11" s="15">
        <v>0</v>
      </c>
      <c r="K11" s="13">
        <v>4.25</v>
      </c>
      <c r="L11" s="13">
        <v>2.0699999999999998</v>
      </c>
      <c r="M11" s="14" t="s">
        <v>45</v>
      </c>
      <c r="N11" s="13">
        <v>7.94</v>
      </c>
      <c r="O11" s="13">
        <v>500.97</v>
      </c>
      <c r="P11" s="13">
        <v>65.8</v>
      </c>
      <c r="Q11" s="13">
        <v>33.18</v>
      </c>
      <c r="R11" s="13">
        <v>46.11</v>
      </c>
      <c r="S11" s="13">
        <v>37.01</v>
      </c>
      <c r="T11" s="13">
        <v>105.34</v>
      </c>
      <c r="U11" s="13">
        <v>1.08</v>
      </c>
      <c r="V11" s="13">
        <v>39.130000000000003</v>
      </c>
      <c r="W11" s="13">
        <v>113.14</v>
      </c>
      <c r="X11" s="13">
        <v>15.82</v>
      </c>
    </row>
    <row r="12" spans="1:24" x14ac:dyDescent="0.3">
      <c r="A12" s="13" t="s">
        <v>46</v>
      </c>
      <c r="B12" s="13">
        <v>670.77</v>
      </c>
      <c r="C12" s="13">
        <v>340.41</v>
      </c>
      <c r="D12" s="15">
        <v>0</v>
      </c>
      <c r="E12" s="13">
        <v>11.04</v>
      </c>
      <c r="F12" s="13">
        <v>20.95</v>
      </c>
      <c r="G12" s="14">
        <v>0.49</v>
      </c>
      <c r="H12" s="15">
        <v>0</v>
      </c>
      <c r="I12" s="13">
        <v>4.01</v>
      </c>
      <c r="J12" s="15">
        <v>0</v>
      </c>
      <c r="K12" s="13">
        <v>4.66</v>
      </c>
      <c r="L12" s="13">
        <v>4.18</v>
      </c>
      <c r="M12" s="13">
        <v>3.1</v>
      </c>
      <c r="N12" s="13">
        <v>11.89</v>
      </c>
      <c r="O12" s="13">
        <v>522.03</v>
      </c>
      <c r="P12" s="13">
        <v>58.08</v>
      </c>
      <c r="Q12" s="13">
        <v>102.49</v>
      </c>
      <c r="R12" s="13">
        <v>12</v>
      </c>
      <c r="S12" s="13">
        <v>28.97</v>
      </c>
      <c r="T12" s="13">
        <v>78.45</v>
      </c>
      <c r="U12" s="13">
        <v>1.19</v>
      </c>
      <c r="V12" s="13">
        <v>44.21</v>
      </c>
      <c r="W12" s="13">
        <v>122.78</v>
      </c>
      <c r="X12" s="13">
        <v>14.54</v>
      </c>
    </row>
    <row r="13" spans="1:24" x14ac:dyDescent="0.3">
      <c r="A13" s="13" t="s">
        <v>47</v>
      </c>
      <c r="B13" s="13">
        <v>1110.1300000000001</v>
      </c>
      <c r="C13" s="13">
        <v>269.44</v>
      </c>
      <c r="D13" s="15">
        <v>0</v>
      </c>
      <c r="E13" s="13">
        <v>9.5</v>
      </c>
      <c r="F13" s="13">
        <v>135.05000000000001</v>
      </c>
      <c r="G13" s="14">
        <v>0.63</v>
      </c>
      <c r="H13" s="15">
        <v>0</v>
      </c>
      <c r="I13" s="13">
        <v>2.25</v>
      </c>
      <c r="J13" s="15">
        <v>0</v>
      </c>
      <c r="K13" s="13">
        <v>4.66</v>
      </c>
      <c r="L13" s="13">
        <v>4.33</v>
      </c>
      <c r="M13" s="13">
        <v>7.89</v>
      </c>
      <c r="N13" s="13">
        <v>10.33</v>
      </c>
      <c r="O13" s="13">
        <v>803.57</v>
      </c>
      <c r="P13" s="13">
        <v>173.1</v>
      </c>
      <c r="Q13" s="13">
        <v>49.97</v>
      </c>
      <c r="R13" s="13">
        <v>39.700000000000003</v>
      </c>
      <c r="S13" s="13">
        <v>36.869999999999997</v>
      </c>
      <c r="T13" s="13">
        <v>142.09</v>
      </c>
      <c r="U13" s="13">
        <v>1.85</v>
      </c>
      <c r="V13" s="13">
        <v>62.28</v>
      </c>
      <c r="W13" s="13">
        <v>130.07</v>
      </c>
      <c r="X13" s="13">
        <v>15.18</v>
      </c>
    </row>
    <row r="14" spans="1:24" x14ac:dyDescent="0.3">
      <c r="A14" s="13" t="s">
        <v>48</v>
      </c>
      <c r="B14" s="13">
        <v>1797.12</v>
      </c>
      <c r="C14" s="13">
        <v>397.86</v>
      </c>
      <c r="D14" s="15">
        <v>0</v>
      </c>
      <c r="E14" s="13">
        <v>4.17</v>
      </c>
      <c r="F14" s="13">
        <v>42.17</v>
      </c>
      <c r="G14" s="14">
        <v>0.2</v>
      </c>
      <c r="H14" s="15">
        <v>0</v>
      </c>
      <c r="I14" s="13">
        <v>2.88</v>
      </c>
      <c r="J14" s="15">
        <v>0</v>
      </c>
      <c r="K14" s="14" t="s">
        <v>50</v>
      </c>
      <c r="L14" s="13">
        <v>5.29</v>
      </c>
      <c r="M14" s="14" t="s">
        <v>45</v>
      </c>
      <c r="N14" s="15">
        <v>0</v>
      </c>
      <c r="O14" s="13">
        <v>338.38</v>
      </c>
      <c r="P14" s="13">
        <v>52.45</v>
      </c>
      <c r="Q14" s="15">
        <v>0</v>
      </c>
      <c r="R14" s="13">
        <v>18.600000000000001</v>
      </c>
      <c r="S14" s="13">
        <v>41.92</v>
      </c>
      <c r="T14" s="14" t="s">
        <v>51</v>
      </c>
      <c r="U14" s="13">
        <v>1.77</v>
      </c>
      <c r="V14" s="13">
        <v>37.72</v>
      </c>
      <c r="W14" s="13">
        <v>125.86</v>
      </c>
      <c r="X14" s="13">
        <v>9.39</v>
      </c>
    </row>
    <row r="15" spans="1:24" x14ac:dyDescent="0.3">
      <c r="A15" s="13" t="s">
        <v>52</v>
      </c>
      <c r="B15" s="13">
        <v>1898.41</v>
      </c>
      <c r="C15" s="13">
        <v>575.03</v>
      </c>
      <c r="D15" s="15">
        <v>0</v>
      </c>
      <c r="E15" s="13">
        <v>4.99</v>
      </c>
      <c r="F15" s="13">
        <v>23.18</v>
      </c>
      <c r="G15" s="14">
        <v>0.34</v>
      </c>
      <c r="H15" s="15">
        <v>0</v>
      </c>
      <c r="I15" s="13">
        <v>2.62</v>
      </c>
      <c r="J15" s="14" t="s">
        <v>53</v>
      </c>
      <c r="K15" s="13">
        <v>1.1399999999999999</v>
      </c>
      <c r="L15" s="13">
        <v>8.83</v>
      </c>
      <c r="M15" s="14" t="s">
        <v>54</v>
      </c>
      <c r="N15" s="13">
        <v>5.47</v>
      </c>
      <c r="O15" s="13">
        <v>493.73</v>
      </c>
      <c r="P15" s="13">
        <v>54.19</v>
      </c>
      <c r="Q15" s="13">
        <v>10.91</v>
      </c>
      <c r="R15" s="13">
        <v>46.61</v>
      </c>
      <c r="S15" s="13">
        <v>37.01</v>
      </c>
      <c r="T15" s="14" t="s">
        <v>55</v>
      </c>
      <c r="U15" s="13">
        <v>12.85</v>
      </c>
      <c r="V15" s="13">
        <v>68.63</v>
      </c>
      <c r="W15" s="13">
        <v>143.30000000000001</v>
      </c>
      <c r="X15" s="13">
        <v>13.89</v>
      </c>
    </row>
    <row r="16" spans="1:24" x14ac:dyDescent="0.3">
      <c r="A16" s="16" t="s">
        <v>56</v>
      </c>
      <c r="B16" s="16">
        <v>3131.42</v>
      </c>
      <c r="C16" s="16">
        <v>419.44</v>
      </c>
      <c r="D16" s="17">
        <v>0</v>
      </c>
      <c r="E16" s="16">
        <v>8.68</v>
      </c>
      <c r="F16" s="16">
        <v>50.28</v>
      </c>
      <c r="G16" s="18">
        <v>0.92</v>
      </c>
      <c r="H16" s="16">
        <v>1.65</v>
      </c>
      <c r="I16" s="16">
        <v>4.6399999999999997</v>
      </c>
      <c r="J16" s="17">
        <v>0</v>
      </c>
      <c r="K16" s="16">
        <v>2.02</v>
      </c>
      <c r="L16" s="16">
        <v>11.48</v>
      </c>
      <c r="M16" s="16">
        <v>10.75</v>
      </c>
      <c r="N16" s="16">
        <v>23.38</v>
      </c>
      <c r="O16" s="16">
        <v>597.20000000000005</v>
      </c>
      <c r="P16" s="16">
        <v>98.98</v>
      </c>
      <c r="Q16" s="16">
        <v>28.05</v>
      </c>
      <c r="R16" s="16">
        <v>65.180000000000007</v>
      </c>
      <c r="S16" s="16">
        <v>139.65</v>
      </c>
      <c r="T16" s="16">
        <v>155.86000000000001</v>
      </c>
      <c r="U16" s="16">
        <v>2.98</v>
      </c>
      <c r="V16" s="16">
        <v>102.05</v>
      </c>
      <c r="W16" s="16">
        <v>183.87</v>
      </c>
      <c r="X16" s="16">
        <v>26.11</v>
      </c>
    </row>
    <row r="17" spans="1:24" x14ac:dyDescent="0.3">
      <c r="A17" s="16" t="s">
        <v>58</v>
      </c>
      <c r="B17" s="16">
        <v>1785.18</v>
      </c>
      <c r="C17" s="16">
        <v>752.07</v>
      </c>
      <c r="D17" s="16">
        <v>21.88</v>
      </c>
      <c r="E17" s="16">
        <v>17.829999999999998</v>
      </c>
      <c r="F17" s="16">
        <v>15.34</v>
      </c>
      <c r="G17" s="18">
        <v>0.49</v>
      </c>
      <c r="H17" s="16">
        <v>2.46</v>
      </c>
      <c r="I17" s="16">
        <v>8.0299999999999994</v>
      </c>
      <c r="J17" s="18" t="s">
        <v>59</v>
      </c>
      <c r="K17" s="16">
        <v>5.47</v>
      </c>
      <c r="L17" s="16">
        <v>9.58</v>
      </c>
      <c r="M17" s="16">
        <v>25.71</v>
      </c>
      <c r="N17" s="16">
        <v>31.13</v>
      </c>
      <c r="O17" s="16">
        <v>458.25</v>
      </c>
      <c r="P17" s="16">
        <v>83.13</v>
      </c>
      <c r="Q17" s="16">
        <v>38.14</v>
      </c>
      <c r="R17" s="16">
        <v>67.7</v>
      </c>
      <c r="S17" s="16">
        <v>51.46</v>
      </c>
      <c r="T17" s="16">
        <v>103.53</v>
      </c>
      <c r="U17" s="16">
        <v>3.2</v>
      </c>
      <c r="V17" s="16">
        <v>104.37</v>
      </c>
      <c r="W17" s="16">
        <v>138.22</v>
      </c>
      <c r="X17" s="16">
        <v>49.27</v>
      </c>
    </row>
    <row r="18" spans="1:24" x14ac:dyDescent="0.3">
      <c r="A18" s="16" t="s">
        <v>60</v>
      </c>
      <c r="B18" s="16">
        <v>2566.35</v>
      </c>
      <c r="C18" s="16">
        <v>249.98</v>
      </c>
      <c r="D18" s="17">
        <v>0</v>
      </c>
      <c r="E18" s="16">
        <v>12.39</v>
      </c>
      <c r="F18" s="16">
        <v>129.5</v>
      </c>
      <c r="G18" s="18">
        <v>0.88</v>
      </c>
      <c r="H18" s="16">
        <v>1.54</v>
      </c>
      <c r="I18" s="16">
        <v>4.22</v>
      </c>
      <c r="J18" s="17">
        <v>0</v>
      </c>
      <c r="K18" s="16">
        <v>2.16</v>
      </c>
      <c r="L18" s="16">
        <v>2.0299999999999998</v>
      </c>
      <c r="M18" s="16">
        <v>11.83</v>
      </c>
      <c r="N18" s="16">
        <v>13.9</v>
      </c>
      <c r="O18" s="16">
        <v>529.34</v>
      </c>
      <c r="P18" s="16">
        <v>175.13</v>
      </c>
      <c r="Q18" s="18" t="s">
        <v>62</v>
      </c>
      <c r="R18" s="16">
        <v>41.17</v>
      </c>
      <c r="S18" s="16">
        <v>33.619999999999997</v>
      </c>
      <c r="T18" s="18" t="s">
        <v>63</v>
      </c>
      <c r="U18" s="16">
        <v>2.31</v>
      </c>
      <c r="V18" s="16">
        <v>131.91999999999999</v>
      </c>
      <c r="W18" s="16">
        <v>121.45</v>
      </c>
      <c r="X18" s="16">
        <v>17.37</v>
      </c>
    </row>
    <row r="19" spans="1:24" x14ac:dyDescent="0.3">
      <c r="A19" s="16" t="s">
        <v>64</v>
      </c>
      <c r="B19" s="16">
        <v>2796.95</v>
      </c>
      <c r="C19" s="16">
        <v>158.13999999999999</v>
      </c>
      <c r="D19" s="17">
        <v>0</v>
      </c>
      <c r="E19" s="16">
        <v>6.93</v>
      </c>
      <c r="F19" s="16">
        <v>41.57</v>
      </c>
      <c r="G19" s="18">
        <v>0.2</v>
      </c>
      <c r="H19" s="17">
        <v>0</v>
      </c>
      <c r="I19" s="16">
        <v>4.26</v>
      </c>
      <c r="J19" s="17">
        <v>0</v>
      </c>
      <c r="K19" s="17">
        <v>0</v>
      </c>
      <c r="L19" s="16">
        <v>2.57</v>
      </c>
      <c r="M19" s="16">
        <v>4.58</v>
      </c>
      <c r="N19" s="16">
        <v>7.94</v>
      </c>
      <c r="O19" s="16">
        <v>404.14</v>
      </c>
      <c r="P19" s="16">
        <v>81.03</v>
      </c>
      <c r="Q19" s="16">
        <v>10.91</v>
      </c>
      <c r="R19" s="16">
        <v>38.85</v>
      </c>
      <c r="S19" s="16">
        <v>19.22</v>
      </c>
      <c r="T19" s="18" t="s">
        <v>65</v>
      </c>
      <c r="U19" s="16">
        <v>1.62</v>
      </c>
      <c r="V19" s="16">
        <v>60.56</v>
      </c>
      <c r="W19" s="16">
        <v>192.33</v>
      </c>
      <c r="X19" s="16">
        <v>14.54</v>
      </c>
    </row>
    <row r="20" spans="1:24" x14ac:dyDescent="0.3">
      <c r="A20" s="16" t="s">
        <v>66</v>
      </c>
      <c r="B20" s="16">
        <v>1610.69</v>
      </c>
      <c r="C20" s="16">
        <v>463.63</v>
      </c>
      <c r="D20" s="17">
        <v>0</v>
      </c>
      <c r="E20" s="16">
        <v>6.01</v>
      </c>
      <c r="F20" s="16">
        <v>22.71</v>
      </c>
      <c r="G20" s="18">
        <v>0.2</v>
      </c>
      <c r="H20" s="17">
        <v>0</v>
      </c>
      <c r="I20" s="16">
        <v>1.61</v>
      </c>
      <c r="J20" s="17">
        <v>0</v>
      </c>
      <c r="K20" s="18" t="s">
        <v>36</v>
      </c>
      <c r="L20" s="16">
        <v>12.29</v>
      </c>
      <c r="M20" s="16">
        <v>5.15</v>
      </c>
      <c r="N20" s="16">
        <v>6.31</v>
      </c>
      <c r="O20" s="16">
        <v>403.81</v>
      </c>
      <c r="P20" s="16">
        <v>41.46</v>
      </c>
      <c r="Q20" s="16">
        <v>25.4</v>
      </c>
      <c r="R20" s="16">
        <v>36.43</v>
      </c>
      <c r="S20" s="16">
        <v>57.09</v>
      </c>
      <c r="T20" s="16">
        <v>72.12</v>
      </c>
      <c r="U20" s="16">
        <v>0.81</v>
      </c>
      <c r="V20" s="18" t="s">
        <v>67</v>
      </c>
      <c r="W20" s="16">
        <v>137.08000000000001</v>
      </c>
      <c r="X20" s="16">
        <v>9.39</v>
      </c>
    </row>
    <row r="21" spans="1:24" x14ac:dyDescent="0.3">
      <c r="A21" s="16" t="s">
        <v>68</v>
      </c>
      <c r="B21" s="16">
        <v>1778.56</v>
      </c>
      <c r="C21" s="16">
        <v>661.52</v>
      </c>
      <c r="D21" s="17">
        <v>0</v>
      </c>
      <c r="E21" s="16">
        <v>8.06</v>
      </c>
      <c r="F21" s="16">
        <v>32.97</v>
      </c>
      <c r="G21" s="18">
        <v>0.12</v>
      </c>
      <c r="H21" s="18" t="s">
        <v>32</v>
      </c>
      <c r="I21" s="16">
        <v>2.62</v>
      </c>
      <c r="J21" s="17">
        <v>0</v>
      </c>
      <c r="K21" s="18" t="s">
        <v>69</v>
      </c>
      <c r="L21" s="16">
        <v>19.21</v>
      </c>
      <c r="M21" s="16">
        <v>3.41</v>
      </c>
      <c r="N21" s="16">
        <v>8.75</v>
      </c>
      <c r="O21" s="16">
        <v>592.58000000000004</v>
      </c>
      <c r="P21" s="16">
        <v>59.37</v>
      </c>
      <c r="Q21" s="16">
        <v>42.96</v>
      </c>
      <c r="R21" s="16">
        <v>34.909999999999997</v>
      </c>
      <c r="S21" s="16">
        <v>70.459999999999994</v>
      </c>
      <c r="T21" s="16">
        <v>92.36</v>
      </c>
      <c r="U21" s="16">
        <v>1.32</v>
      </c>
      <c r="V21" s="16">
        <v>69.47</v>
      </c>
      <c r="W21" s="16">
        <v>134.15</v>
      </c>
      <c r="X21" s="16">
        <v>13.25</v>
      </c>
    </row>
    <row r="22" spans="1:24" x14ac:dyDescent="0.3">
      <c r="A22" s="16" t="s">
        <v>70</v>
      </c>
      <c r="B22" s="16">
        <v>2181.48</v>
      </c>
      <c r="C22" s="16">
        <v>200.37</v>
      </c>
      <c r="D22" s="17">
        <v>0</v>
      </c>
      <c r="E22" s="16">
        <v>9.8000000000000007</v>
      </c>
      <c r="F22" s="16">
        <v>48.15</v>
      </c>
      <c r="G22" s="18">
        <v>0.35</v>
      </c>
      <c r="H22" s="17">
        <v>0</v>
      </c>
      <c r="I22" s="16">
        <v>3.71</v>
      </c>
      <c r="J22" s="17">
        <v>0</v>
      </c>
      <c r="K22" s="18" t="s">
        <v>72</v>
      </c>
      <c r="L22" s="16">
        <v>2.56</v>
      </c>
      <c r="M22" s="18" t="s">
        <v>73</v>
      </c>
      <c r="N22" s="16">
        <v>7.32</v>
      </c>
      <c r="O22" s="16">
        <v>242.31</v>
      </c>
      <c r="P22" s="16">
        <v>95.59</v>
      </c>
      <c r="Q22" s="17">
        <v>0</v>
      </c>
      <c r="R22" s="16">
        <v>36.33</v>
      </c>
      <c r="S22" s="16">
        <v>21.15</v>
      </c>
      <c r="T22" s="18" t="s">
        <v>74</v>
      </c>
      <c r="U22" s="16">
        <v>1.28</v>
      </c>
      <c r="V22" s="18" t="s">
        <v>75</v>
      </c>
      <c r="W22" s="16">
        <v>131.84</v>
      </c>
      <c r="X22" s="16">
        <v>9.67</v>
      </c>
    </row>
    <row r="23" spans="1:24" x14ac:dyDescent="0.3">
      <c r="A23" s="16" t="s">
        <v>76</v>
      </c>
      <c r="B23" s="16">
        <v>3247.75</v>
      </c>
      <c r="C23" s="16">
        <v>95.83</v>
      </c>
      <c r="D23" s="17">
        <v>0</v>
      </c>
      <c r="E23" s="16">
        <v>11.15</v>
      </c>
      <c r="F23" s="16">
        <v>14.91</v>
      </c>
      <c r="G23" s="18">
        <v>1</v>
      </c>
      <c r="H23" s="16">
        <v>1.32</v>
      </c>
      <c r="I23" s="16">
        <v>4.26</v>
      </c>
      <c r="J23" s="17">
        <v>0</v>
      </c>
      <c r="K23" s="16">
        <v>2.59</v>
      </c>
      <c r="L23" s="16">
        <v>7.97</v>
      </c>
      <c r="M23" s="16">
        <v>11.76</v>
      </c>
      <c r="N23" s="16">
        <v>14.19</v>
      </c>
      <c r="O23" s="16">
        <v>385.15</v>
      </c>
      <c r="P23" s="16">
        <v>42.79</v>
      </c>
      <c r="Q23" s="16">
        <v>28.05</v>
      </c>
      <c r="R23" s="16">
        <v>57.37</v>
      </c>
      <c r="S23" s="16">
        <v>36.29</v>
      </c>
      <c r="T23" s="16">
        <v>164.74</v>
      </c>
      <c r="U23" s="16">
        <v>2.54</v>
      </c>
      <c r="V23" s="16">
        <v>104.37</v>
      </c>
      <c r="W23" s="16">
        <v>130.19999999999999</v>
      </c>
      <c r="X23" s="16">
        <v>20.97</v>
      </c>
    </row>
    <row r="24" spans="1:24" x14ac:dyDescent="0.3">
      <c r="A24" s="16" t="s">
        <v>77</v>
      </c>
      <c r="B24" s="16">
        <v>2921.54</v>
      </c>
      <c r="C24" s="16">
        <v>619.77</v>
      </c>
      <c r="D24" s="17">
        <v>0</v>
      </c>
      <c r="E24" s="16">
        <v>10.84</v>
      </c>
      <c r="F24" s="16">
        <v>43.83</v>
      </c>
      <c r="G24" s="18">
        <v>0.63</v>
      </c>
      <c r="H24" s="18" t="s">
        <v>39</v>
      </c>
      <c r="I24" s="16">
        <v>3.76</v>
      </c>
      <c r="J24" s="17">
        <v>0</v>
      </c>
      <c r="K24" s="16">
        <v>4.93</v>
      </c>
      <c r="L24" s="16">
        <v>26.53</v>
      </c>
      <c r="M24" s="16">
        <v>14.49</v>
      </c>
      <c r="N24" s="16">
        <v>19.399999999999999</v>
      </c>
      <c r="O24" s="16">
        <v>631.58000000000004</v>
      </c>
      <c r="P24" s="16">
        <v>74.72</v>
      </c>
      <c r="Q24" s="16">
        <v>28.05</v>
      </c>
      <c r="R24" s="16">
        <v>16.39</v>
      </c>
      <c r="S24" s="16">
        <v>115.75</v>
      </c>
      <c r="T24" s="16">
        <v>306.57</v>
      </c>
      <c r="U24" s="16">
        <v>2.65</v>
      </c>
      <c r="V24" s="16">
        <v>85.05</v>
      </c>
      <c r="W24" s="16">
        <v>157.44</v>
      </c>
      <c r="X24" s="16">
        <v>14.54</v>
      </c>
    </row>
    <row r="25" spans="1:24" x14ac:dyDescent="0.3">
      <c r="A25" s="16" t="s">
        <v>78</v>
      </c>
      <c r="B25" s="16">
        <v>1879.53</v>
      </c>
      <c r="C25" s="16">
        <v>662.09</v>
      </c>
      <c r="D25" s="17">
        <v>0</v>
      </c>
      <c r="E25" s="16">
        <v>10.01</v>
      </c>
      <c r="F25" s="16">
        <v>57.52</v>
      </c>
      <c r="G25" s="18">
        <v>0.49</v>
      </c>
      <c r="H25" s="17">
        <v>0</v>
      </c>
      <c r="I25" s="16">
        <v>2.88</v>
      </c>
      <c r="J25" s="17">
        <v>0</v>
      </c>
      <c r="K25" s="16">
        <v>6.94</v>
      </c>
      <c r="L25" s="16">
        <v>6.75</v>
      </c>
      <c r="M25" s="16">
        <v>5.15</v>
      </c>
      <c r="N25" s="16">
        <v>9.15</v>
      </c>
      <c r="O25" s="16">
        <v>626.28</v>
      </c>
      <c r="P25" s="16">
        <v>79.349999999999994</v>
      </c>
      <c r="Q25" s="16">
        <v>49.97</v>
      </c>
      <c r="R25" s="16">
        <v>53.2</v>
      </c>
      <c r="S25" s="16">
        <v>79.540000000000006</v>
      </c>
      <c r="T25" s="16">
        <v>190.14</v>
      </c>
      <c r="U25" s="16">
        <v>1.72</v>
      </c>
      <c r="V25" s="16">
        <v>41.91</v>
      </c>
      <c r="W25" s="16">
        <v>111.97</v>
      </c>
      <c r="X25" s="16">
        <v>13.25</v>
      </c>
    </row>
    <row r="26" spans="1:24" x14ac:dyDescent="0.3">
      <c r="A26" s="16" t="s">
        <v>79</v>
      </c>
      <c r="B26" s="16">
        <v>2793.64</v>
      </c>
      <c r="C26" s="16">
        <v>149.58000000000001</v>
      </c>
      <c r="D26" s="17">
        <v>0</v>
      </c>
      <c r="E26" s="16">
        <v>6.32</v>
      </c>
      <c r="F26" s="16">
        <v>62.03</v>
      </c>
      <c r="G26" s="18">
        <v>0.27</v>
      </c>
      <c r="H26" s="18" t="s">
        <v>81</v>
      </c>
      <c r="I26" s="16">
        <v>3.88</v>
      </c>
      <c r="J26" s="17">
        <v>0</v>
      </c>
      <c r="K26" s="16">
        <v>1.44</v>
      </c>
      <c r="L26" s="16">
        <v>4.1500000000000004</v>
      </c>
      <c r="M26" s="16">
        <v>6.54</v>
      </c>
      <c r="N26" s="16">
        <v>3.3</v>
      </c>
      <c r="O26" s="16">
        <v>341.65</v>
      </c>
      <c r="P26" s="16">
        <v>75.98</v>
      </c>
      <c r="Q26" s="17">
        <v>0</v>
      </c>
      <c r="R26" s="16">
        <v>47.59</v>
      </c>
      <c r="S26" s="16">
        <v>31.62</v>
      </c>
      <c r="T26" s="16">
        <v>117.6</v>
      </c>
      <c r="U26" s="16">
        <v>2.0499999999999998</v>
      </c>
      <c r="V26" s="16">
        <v>71.55</v>
      </c>
      <c r="W26" s="16">
        <v>149.12</v>
      </c>
      <c r="X26" s="16">
        <v>15.82</v>
      </c>
    </row>
    <row r="27" spans="1:24" x14ac:dyDescent="0.3">
      <c r="A27" s="16" t="s">
        <v>82</v>
      </c>
      <c r="B27" s="16">
        <v>3679.02</v>
      </c>
      <c r="C27" s="16">
        <v>379.73</v>
      </c>
      <c r="D27" s="17">
        <v>0</v>
      </c>
      <c r="E27" s="16">
        <v>8.27</v>
      </c>
      <c r="F27" s="16">
        <v>37.35</v>
      </c>
      <c r="G27" s="18">
        <v>0.42</v>
      </c>
      <c r="H27" s="17">
        <v>0</v>
      </c>
      <c r="I27" s="16">
        <v>5.39</v>
      </c>
      <c r="J27" s="17">
        <v>0</v>
      </c>
      <c r="K27" s="16">
        <v>1.1399999999999999</v>
      </c>
      <c r="L27" s="16">
        <v>6.62</v>
      </c>
      <c r="M27" s="16">
        <v>2.8</v>
      </c>
      <c r="N27" s="16">
        <v>6.31</v>
      </c>
      <c r="O27" s="16">
        <v>421.18</v>
      </c>
      <c r="P27" s="16">
        <v>93.99</v>
      </c>
      <c r="Q27" s="16">
        <v>22.69</v>
      </c>
      <c r="R27" s="16">
        <v>66.8</v>
      </c>
      <c r="S27" s="16">
        <v>68.8</v>
      </c>
      <c r="T27" s="16">
        <v>101.71</v>
      </c>
      <c r="U27" s="16">
        <v>3.75</v>
      </c>
      <c r="V27" s="16">
        <v>95.4</v>
      </c>
      <c r="W27" s="16">
        <v>161.09</v>
      </c>
      <c r="X27" s="16">
        <v>15.18</v>
      </c>
    </row>
    <row r="28" spans="1:24" x14ac:dyDescent="0.3">
      <c r="A28" s="19" t="s">
        <v>83</v>
      </c>
      <c r="B28" s="19">
        <v>3205.98</v>
      </c>
      <c r="C28" s="19">
        <v>2524.77</v>
      </c>
      <c r="D28" s="20">
        <v>0</v>
      </c>
      <c r="E28" s="19">
        <v>5.29</v>
      </c>
      <c r="F28" s="19">
        <v>44.71</v>
      </c>
      <c r="G28" s="21">
        <v>0.49</v>
      </c>
      <c r="H28" s="21" t="s">
        <v>28</v>
      </c>
      <c r="I28" s="19">
        <v>3</v>
      </c>
      <c r="J28" s="20">
        <v>0</v>
      </c>
      <c r="K28" s="19">
        <v>7.21</v>
      </c>
      <c r="L28" s="19">
        <v>113.91</v>
      </c>
      <c r="M28" s="21" t="s">
        <v>54</v>
      </c>
      <c r="N28" s="19">
        <v>11.12</v>
      </c>
      <c r="O28" s="19">
        <v>440.53</v>
      </c>
      <c r="P28" s="19">
        <v>74.72</v>
      </c>
      <c r="Q28" s="19">
        <v>17.04</v>
      </c>
      <c r="R28" s="19">
        <v>44.36</v>
      </c>
      <c r="S28" s="19">
        <v>228.62</v>
      </c>
      <c r="T28" s="19">
        <v>146.74</v>
      </c>
      <c r="U28" s="19">
        <v>1.77</v>
      </c>
      <c r="V28" s="19">
        <v>54.05</v>
      </c>
      <c r="W28" s="19">
        <v>246.82</v>
      </c>
      <c r="X28" s="19">
        <v>17.75</v>
      </c>
    </row>
    <row r="29" spans="1:24" x14ac:dyDescent="0.3">
      <c r="A29" s="19" t="s">
        <v>84</v>
      </c>
      <c r="B29" s="19">
        <v>3188.95</v>
      </c>
      <c r="C29" s="19">
        <v>882.85</v>
      </c>
      <c r="D29" s="20">
        <v>0</v>
      </c>
      <c r="E29" s="19">
        <v>12.28</v>
      </c>
      <c r="F29" s="19">
        <v>39.020000000000003</v>
      </c>
      <c r="G29" s="21">
        <v>0.78</v>
      </c>
      <c r="H29" s="21" t="s">
        <v>81</v>
      </c>
      <c r="I29" s="19">
        <v>5.01</v>
      </c>
      <c r="J29" s="20">
        <v>0</v>
      </c>
      <c r="K29" s="19">
        <v>3.56</v>
      </c>
      <c r="L29" s="19">
        <v>7.84</v>
      </c>
      <c r="M29" s="19">
        <v>9.4700000000000006</v>
      </c>
      <c r="N29" s="19">
        <v>16.82</v>
      </c>
      <c r="O29" s="19">
        <v>783.91</v>
      </c>
      <c r="P29" s="19">
        <v>96.49</v>
      </c>
      <c r="Q29" s="19">
        <v>10.91</v>
      </c>
      <c r="R29" s="19">
        <v>53.2</v>
      </c>
      <c r="S29" s="19">
        <v>80.63</v>
      </c>
      <c r="T29" s="19">
        <v>149.81</v>
      </c>
      <c r="U29" s="19">
        <v>4.91</v>
      </c>
      <c r="V29" s="19">
        <v>121.9</v>
      </c>
      <c r="W29" s="19">
        <v>238.45</v>
      </c>
      <c r="X29" s="19">
        <v>21.61</v>
      </c>
    </row>
    <row r="30" spans="1:24" x14ac:dyDescent="0.3">
      <c r="A30" s="19" t="s">
        <v>85</v>
      </c>
      <c r="B30" s="19">
        <v>3047.68</v>
      </c>
      <c r="C30" s="19">
        <v>636.37</v>
      </c>
      <c r="D30" s="20">
        <v>0</v>
      </c>
      <c r="E30" s="19">
        <v>10.73</v>
      </c>
      <c r="F30" s="19">
        <v>19.36</v>
      </c>
      <c r="G30" s="21">
        <v>0.49</v>
      </c>
      <c r="H30" s="21" t="s">
        <v>42</v>
      </c>
      <c r="I30" s="19">
        <v>5.89</v>
      </c>
      <c r="J30" s="20">
        <v>0</v>
      </c>
      <c r="K30" s="19">
        <v>2.2999999999999998</v>
      </c>
      <c r="L30" s="19">
        <v>10.38</v>
      </c>
      <c r="M30" s="19">
        <v>8.69</v>
      </c>
      <c r="N30" s="19">
        <v>16.07</v>
      </c>
      <c r="O30" s="19">
        <v>644.48</v>
      </c>
      <c r="P30" s="19">
        <v>79.77</v>
      </c>
      <c r="Q30" s="19">
        <v>22.69</v>
      </c>
      <c r="R30" s="19">
        <v>71.61</v>
      </c>
      <c r="S30" s="19">
        <v>57.37</v>
      </c>
      <c r="T30" s="19">
        <v>135.76</v>
      </c>
      <c r="U30" s="19">
        <v>3.89</v>
      </c>
      <c r="V30" s="19">
        <v>73.63</v>
      </c>
      <c r="W30" s="19">
        <v>170.5</v>
      </c>
      <c r="X30" s="19">
        <v>26.11</v>
      </c>
    </row>
    <row r="31" spans="1:24" x14ac:dyDescent="0.3">
      <c r="A31" s="19" t="s">
        <v>86</v>
      </c>
      <c r="B31" s="19">
        <v>3164.7</v>
      </c>
      <c r="C31" s="19">
        <v>374.46</v>
      </c>
      <c r="D31" s="20">
        <v>0</v>
      </c>
      <c r="E31" s="19">
        <v>6.73</v>
      </c>
      <c r="F31" s="19">
        <v>29.86</v>
      </c>
      <c r="G31" s="21">
        <v>0.34</v>
      </c>
      <c r="H31" s="21" t="s">
        <v>87</v>
      </c>
      <c r="I31" s="19">
        <v>6.14</v>
      </c>
      <c r="J31" s="20">
        <v>0</v>
      </c>
      <c r="K31" s="19">
        <v>2.02</v>
      </c>
      <c r="L31" s="19">
        <v>24.65</v>
      </c>
      <c r="M31" s="19">
        <v>5.99</v>
      </c>
      <c r="N31" s="19">
        <v>9.94</v>
      </c>
      <c r="O31" s="19">
        <v>593.57000000000005</v>
      </c>
      <c r="P31" s="19">
        <v>45.44</v>
      </c>
      <c r="Q31" s="19">
        <v>22.69</v>
      </c>
      <c r="R31" s="19">
        <v>62.66</v>
      </c>
      <c r="S31" s="19">
        <v>74.319999999999993</v>
      </c>
      <c r="T31" s="19">
        <v>110.67</v>
      </c>
      <c r="U31" s="19">
        <v>2.17</v>
      </c>
      <c r="V31" s="19">
        <v>66.53</v>
      </c>
      <c r="W31" s="19">
        <v>243.37</v>
      </c>
      <c r="X31" s="19">
        <v>22.26</v>
      </c>
    </row>
    <row r="32" spans="1:24" x14ac:dyDescent="0.3">
      <c r="A32" s="19" t="s">
        <v>88</v>
      </c>
      <c r="B32" s="19">
        <v>2549.56</v>
      </c>
      <c r="C32" s="19">
        <v>1265.58</v>
      </c>
      <c r="D32" s="20">
        <v>0</v>
      </c>
      <c r="E32" s="19">
        <v>7.65</v>
      </c>
      <c r="F32" s="19">
        <v>97.08</v>
      </c>
      <c r="G32" s="21">
        <v>0.49</v>
      </c>
      <c r="H32" s="21" t="s">
        <v>35</v>
      </c>
      <c r="I32" s="19">
        <v>3.76</v>
      </c>
      <c r="J32" s="20">
        <v>0</v>
      </c>
      <c r="K32" s="19">
        <v>9.56</v>
      </c>
      <c r="L32" s="19">
        <v>85.54</v>
      </c>
      <c r="M32" s="19">
        <v>5.15</v>
      </c>
      <c r="N32" s="20">
        <v>0</v>
      </c>
      <c r="O32" s="19">
        <v>855.63</v>
      </c>
      <c r="P32" s="19">
        <v>136.84</v>
      </c>
      <c r="Q32" s="19">
        <v>35.68</v>
      </c>
      <c r="R32" s="19">
        <v>19.95</v>
      </c>
      <c r="S32" s="19">
        <v>112.81</v>
      </c>
      <c r="T32" s="19">
        <v>114.16</v>
      </c>
      <c r="U32" s="19">
        <v>2.04</v>
      </c>
      <c r="V32" s="19">
        <v>69.05</v>
      </c>
      <c r="W32" s="19">
        <v>213.54</v>
      </c>
      <c r="X32" s="19">
        <v>17.75</v>
      </c>
    </row>
    <row r="33" spans="1:24" x14ac:dyDescent="0.3">
      <c r="A33" s="19" t="s">
        <v>89</v>
      </c>
      <c r="B33" s="19">
        <v>1626.18</v>
      </c>
      <c r="C33" s="19">
        <v>817.29</v>
      </c>
      <c r="D33" s="20">
        <v>0</v>
      </c>
      <c r="E33" s="19">
        <v>13.72</v>
      </c>
      <c r="F33" s="19">
        <v>17.149999999999999</v>
      </c>
      <c r="G33" s="19">
        <v>2.79</v>
      </c>
      <c r="H33" s="19">
        <v>2.46</v>
      </c>
      <c r="I33" s="19">
        <v>10.8</v>
      </c>
      <c r="J33" s="20">
        <v>0</v>
      </c>
      <c r="K33" s="19">
        <v>12.4</v>
      </c>
      <c r="L33" s="19">
        <v>5.53</v>
      </c>
      <c r="M33" s="19">
        <v>14</v>
      </c>
      <c r="N33" s="19">
        <v>21.22</v>
      </c>
      <c r="O33" s="19">
        <v>1089.4100000000001</v>
      </c>
      <c r="P33" s="19">
        <v>70.48</v>
      </c>
      <c r="Q33" s="19">
        <v>78.290000000000006</v>
      </c>
      <c r="R33" s="19">
        <v>70.08</v>
      </c>
      <c r="S33" s="19">
        <v>71.150000000000006</v>
      </c>
      <c r="T33" s="19">
        <v>191.51</v>
      </c>
      <c r="U33" s="19">
        <v>2.89</v>
      </c>
      <c r="V33" s="19">
        <v>74.45</v>
      </c>
      <c r="W33" s="19">
        <v>170.75</v>
      </c>
      <c r="X33" s="19">
        <v>35.76</v>
      </c>
    </row>
    <row r="34" spans="1:24" x14ac:dyDescent="0.3">
      <c r="A34" s="19" t="s">
        <v>90</v>
      </c>
      <c r="B34" s="19">
        <v>1849.83</v>
      </c>
      <c r="C34" s="19">
        <v>2056.04</v>
      </c>
      <c r="D34" s="20">
        <v>0</v>
      </c>
      <c r="E34" s="19">
        <v>54.89</v>
      </c>
      <c r="F34" s="19">
        <v>20.95</v>
      </c>
      <c r="G34" s="21">
        <v>0.78</v>
      </c>
      <c r="H34" s="20">
        <v>0</v>
      </c>
      <c r="I34" s="19">
        <v>6.65</v>
      </c>
      <c r="J34" s="20">
        <v>0</v>
      </c>
      <c r="K34" s="19">
        <v>5.34</v>
      </c>
      <c r="L34" s="19">
        <v>18.059999999999999</v>
      </c>
      <c r="M34" s="19">
        <v>81.02</v>
      </c>
      <c r="N34" s="19">
        <v>46.05</v>
      </c>
      <c r="O34" s="19">
        <v>616.70000000000005</v>
      </c>
      <c r="P34" s="19">
        <v>90.24</v>
      </c>
      <c r="Q34" s="19">
        <v>78.290000000000006</v>
      </c>
      <c r="R34" s="19">
        <v>55.8</v>
      </c>
      <c r="S34" s="19">
        <v>125.08</v>
      </c>
      <c r="T34" s="19">
        <v>146.74</v>
      </c>
      <c r="U34" s="19">
        <v>2.76</v>
      </c>
      <c r="V34" s="19">
        <v>277.57</v>
      </c>
      <c r="W34" s="19">
        <v>102.25</v>
      </c>
      <c r="X34" s="19">
        <v>24.83</v>
      </c>
    </row>
    <row r="35" spans="1:24" x14ac:dyDescent="0.3">
      <c r="A35" s="19" t="s">
        <v>91</v>
      </c>
      <c r="B35" s="19">
        <v>2505.7399999999998</v>
      </c>
      <c r="C35" s="19">
        <v>664.37</v>
      </c>
      <c r="D35" s="20">
        <v>0</v>
      </c>
      <c r="E35" s="19">
        <v>10.53</v>
      </c>
      <c r="F35" s="19">
        <v>9.8800000000000008</v>
      </c>
      <c r="G35" s="21">
        <v>0.78</v>
      </c>
      <c r="H35" s="20">
        <v>0</v>
      </c>
      <c r="I35" s="19">
        <v>4.6399999999999997</v>
      </c>
      <c r="J35" s="20">
        <v>0</v>
      </c>
      <c r="K35" s="19">
        <v>2.59</v>
      </c>
      <c r="L35" s="19">
        <v>13.4</v>
      </c>
      <c r="M35" s="19">
        <v>4</v>
      </c>
      <c r="N35" s="19">
        <v>11.51</v>
      </c>
      <c r="O35" s="19">
        <v>898.43</v>
      </c>
      <c r="P35" s="20">
        <v>0</v>
      </c>
      <c r="Q35" s="19">
        <v>38.14</v>
      </c>
      <c r="R35" s="19">
        <v>44.72</v>
      </c>
      <c r="S35" s="19">
        <v>121.62</v>
      </c>
      <c r="T35" s="19">
        <v>84.54</v>
      </c>
      <c r="U35" s="19">
        <v>3.45</v>
      </c>
      <c r="V35" s="19">
        <v>56.24</v>
      </c>
      <c r="W35" s="19">
        <v>67.66</v>
      </c>
      <c r="X35" s="19">
        <v>11.96</v>
      </c>
    </row>
    <row r="36" spans="1:24" x14ac:dyDescent="0.3">
      <c r="A36" s="19" t="s">
        <v>92</v>
      </c>
      <c r="B36" s="19">
        <v>2162.48</v>
      </c>
      <c r="C36" s="19">
        <v>699.74</v>
      </c>
      <c r="D36" s="20">
        <v>0</v>
      </c>
      <c r="E36" s="19">
        <v>7.65</v>
      </c>
      <c r="F36" s="19">
        <v>13.87</v>
      </c>
      <c r="G36" s="21">
        <v>0.49</v>
      </c>
      <c r="H36" s="21" t="s">
        <v>28</v>
      </c>
      <c r="I36" s="19">
        <v>5.14</v>
      </c>
      <c r="J36" s="20">
        <v>0</v>
      </c>
      <c r="K36" s="19">
        <v>7.73</v>
      </c>
      <c r="L36" s="19">
        <v>10.49</v>
      </c>
      <c r="M36" s="20">
        <v>0</v>
      </c>
      <c r="N36" s="19">
        <v>13.43</v>
      </c>
      <c r="O36" s="19">
        <v>921.88</v>
      </c>
      <c r="P36" s="19">
        <v>49.84</v>
      </c>
      <c r="Q36" s="19">
        <v>17.04</v>
      </c>
      <c r="R36" s="19">
        <v>35.94</v>
      </c>
      <c r="S36" s="19">
        <v>41.49</v>
      </c>
      <c r="T36" s="19">
        <v>114.16</v>
      </c>
      <c r="U36" s="19">
        <v>1.79</v>
      </c>
      <c r="V36" s="19">
        <v>23.49</v>
      </c>
      <c r="W36" s="19">
        <v>152.28</v>
      </c>
      <c r="X36" s="19">
        <v>9.39</v>
      </c>
    </row>
    <row r="37" spans="1:24" x14ac:dyDescent="0.3">
      <c r="A37" s="19" t="s">
        <v>93</v>
      </c>
      <c r="B37" s="19">
        <v>2057.73</v>
      </c>
      <c r="C37" s="19">
        <v>752.07</v>
      </c>
      <c r="D37" s="20">
        <v>0</v>
      </c>
      <c r="E37" s="19">
        <v>7.76</v>
      </c>
      <c r="F37" s="19">
        <v>17.03</v>
      </c>
      <c r="G37" s="21">
        <v>0.63</v>
      </c>
      <c r="H37" s="20">
        <v>0</v>
      </c>
      <c r="I37" s="19">
        <v>5.14</v>
      </c>
      <c r="J37" s="20">
        <v>0</v>
      </c>
      <c r="K37" s="19">
        <v>9.0399999999999991</v>
      </c>
      <c r="L37" s="19">
        <v>12.24</v>
      </c>
      <c r="M37" s="21" t="s">
        <v>94</v>
      </c>
      <c r="N37" s="19">
        <v>12.66</v>
      </c>
      <c r="O37" s="19">
        <v>763.94</v>
      </c>
      <c r="P37" s="19">
        <v>45</v>
      </c>
      <c r="Q37" s="19">
        <v>45.32</v>
      </c>
      <c r="R37" s="19">
        <v>41.63</v>
      </c>
      <c r="S37" s="19">
        <v>106.38</v>
      </c>
      <c r="T37" s="19">
        <v>146.74</v>
      </c>
      <c r="U37" s="19">
        <v>1.57</v>
      </c>
      <c r="V37" s="21" t="s">
        <v>95</v>
      </c>
      <c r="W37" s="19">
        <v>144.57</v>
      </c>
      <c r="X37" s="19">
        <v>17.11</v>
      </c>
    </row>
    <row r="38" spans="1:24" x14ac:dyDescent="0.3">
      <c r="A38" s="19" t="s">
        <v>96</v>
      </c>
      <c r="B38" s="19">
        <v>3098.38</v>
      </c>
      <c r="C38" s="19">
        <v>449.7</v>
      </c>
      <c r="D38" s="20">
        <v>0</v>
      </c>
      <c r="E38" s="19">
        <v>7.86</v>
      </c>
      <c r="F38" s="19">
        <v>39.74</v>
      </c>
      <c r="G38" s="21">
        <v>0.34</v>
      </c>
      <c r="H38" s="20">
        <v>0</v>
      </c>
      <c r="I38" s="19">
        <v>5.39</v>
      </c>
      <c r="J38" s="20">
        <v>0</v>
      </c>
      <c r="K38" s="19">
        <v>4.5199999999999996</v>
      </c>
      <c r="L38" s="19">
        <v>40.44</v>
      </c>
      <c r="M38" s="19">
        <v>8.69</v>
      </c>
      <c r="N38" s="19">
        <v>4.18</v>
      </c>
      <c r="O38" s="19">
        <v>558.59</v>
      </c>
      <c r="P38" s="19">
        <v>64.09</v>
      </c>
      <c r="Q38" s="19">
        <v>10.91</v>
      </c>
      <c r="R38" s="19">
        <v>58.22</v>
      </c>
      <c r="S38" s="19">
        <v>84.19</v>
      </c>
      <c r="T38" s="19">
        <v>78.45</v>
      </c>
      <c r="U38" s="19">
        <v>2.35</v>
      </c>
      <c r="V38" s="19">
        <v>61.42</v>
      </c>
      <c r="W38" s="19">
        <v>197.43</v>
      </c>
      <c r="X38" s="19">
        <v>22.26</v>
      </c>
    </row>
    <row r="39" spans="1:24" x14ac:dyDescent="0.3">
      <c r="A39" s="19" t="s">
        <v>97</v>
      </c>
      <c r="B39" s="19">
        <v>2486.9899999999998</v>
      </c>
      <c r="C39" s="19">
        <v>553.17999999999995</v>
      </c>
      <c r="D39" s="20">
        <v>0</v>
      </c>
      <c r="E39" s="19">
        <v>8.3699999999999992</v>
      </c>
      <c r="F39" s="19">
        <v>36.01</v>
      </c>
      <c r="G39" s="21">
        <v>0.2</v>
      </c>
      <c r="H39" s="20">
        <v>0</v>
      </c>
      <c r="I39" s="19">
        <v>4.13</v>
      </c>
      <c r="J39" s="20">
        <v>0</v>
      </c>
      <c r="K39" s="19">
        <v>1.73</v>
      </c>
      <c r="L39" s="19">
        <v>8.0500000000000007</v>
      </c>
      <c r="M39" s="21" t="s">
        <v>45</v>
      </c>
      <c r="N39" s="19">
        <v>3.75</v>
      </c>
      <c r="O39" s="19">
        <v>655.07000000000005</v>
      </c>
      <c r="P39" s="19">
        <v>66.23</v>
      </c>
      <c r="Q39" s="19">
        <v>17.04</v>
      </c>
      <c r="R39" s="19">
        <v>53.24</v>
      </c>
      <c r="S39" s="19">
        <v>40.770000000000003</v>
      </c>
      <c r="T39" s="21" t="s">
        <v>51</v>
      </c>
      <c r="U39" s="19">
        <v>2.17</v>
      </c>
      <c r="V39" s="19">
        <v>58.84</v>
      </c>
      <c r="W39" s="19">
        <v>191.59</v>
      </c>
      <c r="X39" s="19">
        <v>14.54</v>
      </c>
    </row>
    <row r="41" spans="1:24" x14ac:dyDescent="0.3">
      <c r="A41" t="s">
        <v>98</v>
      </c>
    </row>
    <row r="42" spans="1:24" x14ac:dyDescent="0.3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S42" s="1" t="s">
        <v>18</v>
      </c>
      <c r="T42" s="1" t="s">
        <v>19</v>
      </c>
      <c r="U42" s="1" t="s">
        <v>20</v>
      </c>
      <c r="V42" s="1" t="s">
        <v>21</v>
      </c>
      <c r="W42" s="1" t="s">
        <v>22</v>
      </c>
      <c r="X42" s="1" t="s">
        <v>23</v>
      </c>
    </row>
    <row r="44" spans="1:24" x14ac:dyDescent="0.3">
      <c r="A44" s="13" t="s">
        <v>99</v>
      </c>
      <c r="B44" s="13">
        <v>969.85</v>
      </c>
      <c r="C44" s="13">
        <v>464.79</v>
      </c>
      <c r="D44" s="15">
        <v>0</v>
      </c>
      <c r="E44" s="13">
        <v>8.4700000000000006</v>
      </c>
      <c r="F44" s="13">
        <v>66.819999999999993</v>
      </c>
      <c r="G44" s="14">
        <v>0.85</v>
      </c>
      <c r="H44" s="15">
        <v>0</v>
      </c>
      <c r="I44" s="13">
        <v>3.38</v>
      </c>
      <c r="J44" s="15">
        <v>0</v>
      </c>
      <c r="K44" s="13">
        <v>5.07</v>
      </c>
      <c r="L44" s="13">
        <v>10.25</v>
      </c>
      <c r="M44" s="13">
        <v>3.71</v>
      </c>
      <c r="N44" s="13">
        <v>13.05</v>
      </c>
      <c r="O44" s="13">
        <v>765.6</v>
      </c>
      <c r="P44" s="13">
        <v>110.97</v>
      </c>
      <c r="Q44" s="13">
        <v>54.53</v>
      </c>
      <c r="R44" s="13">
        <v>40.78</v>
      </c>
      <c r="S44" s="13">
        <v>59.9</v>
      </c>
      <c r="T44" s="13">
        <v>149.81</v>
      </c>
      <c r="U44" s="13">
        <v>1.51</v>
      </c>
      <c r="V44" s="13">
        <v>50.96</v>
      </c>
      <c r="W44" s="13">
        <v>117.9</v>
      </c>
      <c r="X44" s="13">
        <v>16.47</v>
      </c>
    </row>
    <row r="45" spans="1:24" x14ac:dyDescent="0.3">
      <c r="A45" s="13" t="s">
        <v>100</v>
      </c>
      <c r="B45" s="13">
        <v>2051.69</v>
      </c>
      <c r="C45" s="13">
        <v>493.75</v>
      </c>
      <c r="D45" s="15">
        <v>0</v>
      </c>
      <c r="E45" s="13">
        <v>11.56</v>
      </c>
      <c r="F45" s="13">
        <v>66.930000000000007</v>
      </c>
      <c r="G45" s="14">
        <v>1.1399999999999999</v>
      </c>
      <c r="H45" s="15">
        <v>0</v>
      </c>
      <c r="I45" s="13">
        <v>3.88</v>
      </c>
      <c r="J45" s="15">
        <v>0</v>
      </c>
      <c r="K45" s="13">
        <v>4.8</v>
      </c>
      <c r="L45" s="13">
        <v>5.26</v>
      </c>
      <c r="M45" s="13">
        <v>9.73</v>
      </c>
      <c r="N45" s="13">
        <v>13.81</v>
      </c>
      <c r="O45" s="13">
        <v>687.88</v>
      </c>
      <c r="P45" s="13">
        <v>124.96</v>
      </c>
      <c r="Q45" s="13">
        <v>35.68</v>
      </c>
      <c r="R45" s="13">
        <v>59.79</v>
      </c>
      <c r="S45" s="13">
        <v>48.63</v>
      </c>
      <c r="T45" s="13">
        <v>127.66</v>
      </c>
      <c r="U45" s="13">
        <v>2.0699999999999998</v>
      </c>
      <c r="V45" s="13">
        <v>91.45</v>
      </c>
      <c r="W45" s="13">
        <v>149.75</v>
      </c>
      <c r="X45" s="13">
        <v>24.83</v>
      </c>
    </row>
    <row r="46" spans="1:24" x14ac:dyDescent="0.3">
      <c r="A46" s="16" t="s">
        <v>101</v>
      </c>
      <c r="B46" s="16">
        <v>2741.85</v>
      </c>
      <c r="C46" s="16">
        <v>325.10000000000002</v>
      </c>
      <c r="D46" s="17">
        <v>0</v>
      </c>
      <c r="E46" s="16">
        <v>7.24</v>
      </c>
      <c r="F46" s="16">
        <v>120.07</v>
      </c>
      <c r="G46" s="18">
        <v>0.85</v>
      </c>
      <c r="H46" s="17">
        <v>0</v>
      </c>
      <c r="I46" s="16">
        <v>2.62</v>
      </c>
      <c r="J46" s="17">
        <v>0</v>
      </c>
      <c r="K46" s="16">
        <v>2.16</v>
      </c>
      <c r="L46" s="16">
        <v>7.23</v>
      </c>
      <c r="M46" s="16">
        <v>7.09</v>
      </c>
      <c r="N46" s="16">
        <v>19.03</v>
      </c>
      <c r="O46" s="16">
        <v>568.16</v>
      </c>
      <c r="P46" s="16">
        <v>172.29</v>
      </c>
      <c r="Q46" s="16">
        <v>10.91</v>
      </c>
      <c r="R46" s="16">
        <v>48.8</v>
      </c>
      <c r="S46" s="16">
        <v>103.69</v>
      </c>
      <c r="T46" s="16">
        <v>112.42</v>
      </c>
      <c r="U46" s="16">
        <v>1.85</v>
      </c>
      <c r="V46" s="16">
        <v>82.22</v>
      </c>
      <c r="W46" s="16">
        <v>132.24</v>
      </c>
      <c r="X46" s="16">
        <v>18.399999999999999</v>
      </c>
    </row>
    <row r="47" spans="1:24" x14ac:dyDescent="0.3">
      <c r="A47" s="19" t="s">
        <v>102</v>
      </c>
      <c r="B47" s="19">
        <v>2190.54</v>
      </c>
      <c r="C47" s="19">
        <v>1722.81</v>
      </c>
      <c r="D47" s="19">
        <v>0</v>
      </c>
      <c r="E47" s="19">
        <v>10.43</v>
      </c>
      <c r="F47" s="19">
        <v>26.42</v>
      </c>
      <c r="G47" s="19">
        <v>1</v>
      </c>
      <c r="H47" s="19" t="s">
        <v>50</v>
      </c>
      <c r="I47" s="19">
        <v>3.5</v>
      </c>
      <c r="J47" s="19">
        <v>0</v>
      </c>
      <c r="K47" s="19">
        <v>36.44</v>
      </c>
      <c r="L47" s="19">
        <v>13.34</v>
      </c>
      <c r="M47" s="19">
        <v>9.98</v>
      </c>
      <c r="N47" s="19">
        <v>21.94</v>
      </c>
      <c r="O47" s="19">
        <v>1068.48</v>
      </c>
      <c r="P47" s="19">
        <v>64.09</v>
      </c>
      <c r="Q47" s="19">
        <v>45.32</v>
      </c>
      <c r="R47" s="19">
        <v>49.3</v>
      </c>
      <c r="S47" s="19">
        <v>74.180000000000007</v>
      </c>
      <c r="T47" s="19">
        <v>181.86</v>
      </c>
      <c r="U47" s="19">
        <v>2.09</v>
      </c>
      <c r="V47" s="19">
        <v>78.56</v>
      </c>
      <c r="W47" s="19">
        <v>125.6</v>
      </c>
      <c r="X47" s="19">
        <v>18.399999999999999</v>
      </c>
    </row>
    <row r="48" spans="1:24" x14ac:dyDescent="0.3">
      <c r="A48" s="13" t="s">
        <v>103</v>
      </c>
      <c r="B48" s="13">
        <v>1670.88</v>
      </c>
      <c r="C48" s="13">
        <v>306.8</v>
      </c>
      <c r="D48" s="13">
        <v>0</v>
      </c>
      <c r="E48" s="13">
        <v>10.01</v>
      </c>
      <c r="F48" s="13">
        <v>53.26</v>
      </c>
      <c r="G48" s="13">
        <v>1.21</v>
      </c>
      <c r="H48" s="13" t="s">
        <v>50</v>
      </c>
      <c r="I48" s="13">
        <v>4.8899999999999997</v>
      </c>
      <c r="J48" s="13">
        <v>0</v>
      </c>
      <c r="K48" s="13">
        <v>4.5199999999999996</v>
      </c>
      <c r="L48" s="13">
        <v>7.28</v>
      </c>
      <c r="M48" s="13">
        <v>9.98</v>
      </c>
      <c r="N48" s="13">
        <v>12.66</v>
      </c>
      <c r="O48" s="13">
        <v>697.16</v>
      </c>
      <c r="P48" s="13">
        <v>117.57</v>
      </c>
      <c r="Q48" s="13">
        <v>45.32</v>
      </c>
      <c r="R48" s="13">
        <v>57.46</v>
      </c>
      <c r="S48" s="13">
        <v>47.06</v>
      </c>
      <c r="T48" s="13">
        <v>110.67</v>
      </c>
      <c r="U48" s="13">
        <v>2.81</v>
      </c>
      <c r="V48" s="13">
        <v>81.819999999999993</v>
      </c>
      <c r="W48" s="13">
        <v>150.88999999999999</v>
      </c>
      <c r="X48" s="13">
        <v>26.11</v>
      </c>
    </row>
    <row r="49" spans="1:24" x14ac:dyDescent="0.3">
      <c r="A49" s="16" t="s">
        <v>104</v>
      </c>
      <c r="B49" s="16">
        <v>1804</v>
      </c>
      <c r="C49" s="16">
        <v>663.23</v>
      </c>
      <c r="D49" s="17">
        <v>0</v>
      </c>
      <c r="E49" s="16">
        <v>6.52</v>
      </c>
      <c r="F49" s="16">
        <v>32.35</v>
      </c>
      <c r="G49" s="18">
        <v>1</v>
      </c>
      <c r="H49" s="26">
        <v>1.4</v>
      </c>
      <c r="I49" s="16">
        <v>3.13</v>
      </c>
      <c r="J49" s="17">
        <v>0</v>
      </c>
      <c r="K49" s="16">
        <v>1.87</v>
      </c>
      <c r="L49" s="16">
        <v>26.61</v>
      </c>
      <c r="M49" s="16">
        <v>8.9499999999999993</v>
      </c>
      <c r="N49" s="16">
        <v>17.190000000000001</v>
      </c>
      <c r="O49" s="16">
        <v>509.52</v>
      </c>
      <c r="P49" s="16">
        <v>77.67</v>
      </c>
      <c r="Q49" s="16">
        <v>19.91</v>
      </c>
      <c r="R49" s="16">
        <v>35.31</v>
      </c>
      <c r="S49" s="16">
        <v>63.38</v>
      </c>
      <c r="T49" s="16">
        <v>99.87</v>
      </c>
      <c r="U49" s="16">
        <v>1.25</v>
      </c>
      <c r="V49" s="16">
        <v>51.85</v>
      </c>
      <c r="W49" s="16">
        <v>105.5</v>
      </c>
      <c r="X49" s="16">
        <v>15.82</v>
      </c>
    </row>
    <row r="50" spans="1:24" x14ac:dyDescent="0.3">
      <c r="A50" s="19" t="s">
        <v>105</v>
      </c>
      <c r="B50" s="19">
        <v>2793.07</v>
      </c>
      <c r="C50" s="19">
        <v>482.75</v>
      </c>
      <c r="D50" s="19">
        <v>0</v>
      </c>
      <c r="E50" s="19">
        <v>5.6</v>
      </c>
      <c r="F50" s="19">
        <v>14.42</v>
      </c>
      <c r="G50" s="19">
        <v>1.1399999999999999</v>
      </c>
      <c r="H50" s="19">
        <v>0</v>
      </c>
      <c r="I50" s="19">
        <v>2.62</v>
      </c>
      <c r="J50" s="19">
        <v>0</v>
      </c>
      <c r="K50" s="19">
        <v>2.59</v>
      </c>
      <c r="L50" s="19">
        <v>19.399999999999999</v>
      </c>
      <c r="M50" s="19">
        <v>4</v>
      </c>
      <c r="N50" s="19">
        <v>16.07</v>
      </c>
      <c r="O50" s="19">
        <v>868.99</v>
      </c>
      <c r="P50" s="19">
        <v>40.56</v>
      </c>
      <c r="Q50" s="19">
        <v>0</v>
      </c>
      <c r="R50" s="19">
        <v>36.299999999999997</v>
      </c>
      <c r="S50" s="19">
        <v>57.37</v>
      </c>
      <c r="T50" s="19">
        <v>99.87</v>
      </c>
      <c r="U50" s="19">
        <v>0.94</v>
      </c>
      <c r="V50" s="19">
        <v>50.07</v>
      </c>
      <c r="W50" s="19">
        <v>151.27000000000001</v>
      </c>
      <c r="X50" s="19">
        <v>11.96</v>
      </c>
    </row>
    <row r="51" spans="1:24" x14ac:dyDescent="0.3">
      <c r="A51" s="13" t="s">
        <v>106</v>
      </c>
      <c r="B51" s="13">
        <v>1333.92</v>
      </c>
      <c r="C51" s="13">
        <v>420.61</v>
      </c>
      <c r="D51" s="13">
        <v>0</v>
      </c>
      <c r="E51" s="13">
        <v>6.83</v>
      </c>
      <c r="F51" s="13">
        <v>35.28</v>
      </c>
      <c r="G51" s="13">
        <v>0.85</v>
      </c>
      <c r="H51" s="13" t="s">
        <v>28</v>
      </c>
      <c r="I51" s="13">
        <v>2.37</v>
      </c>
      <c r="J51" s="13">
        <v>0</v>
      </c>
      <c r="K51" s="13">
        <v>4.8</v>
      </c>
      <c r="L51" s="13">
        <v>3.62</v>
      </c>
      <c r="M51" s="13">
        <v>8.69</v>
      </c>
      <c r="N51" s="13">
        <v>10.73</v>
      </c>
      <c r="O51" s="13">
        <v>829.91</v>
      </c>
      <c r="P51" s="13">
        <v>55.49</v>
      </c>
      <c r="Q51" s="13">
        <v>19.91</v>
      </c>
      <c r="R51" s="13">
        <v>37.51</v>
      </c>
      <c r="S51" s="13">
        <v>47.77</v>
      </c>
      <c r="T51" s="13">
        <v>105.34</v>
      </c>
      <c r="U51" s="13">
        <v>1.36</v>
      </c>
      <c r="V51" s="13">
        <v>49.62</v>
      </c>
      <c r="W51" s="13">
        <v>138.1</v>
      </c>
      <c r="X51" s="13">
        <v>13.89</v>
      </c>
    </row>
    <row r="52" spans="1:24" x14ac:dyDescent="0.3">
      <c r="A52" s="16" t="s">
        <v>107</v>
      </c>
      <c r="B52" s="16">
        <v>1647.42</v>
      </c>
      <c r="C52" s="16">
        <v>753.21</v>
      </c>
      <c r="D52" s="17">
        <v>0</v>
      </c>
      <c r="E52" s="16">
        <v>8.89</v>
      </c>
      <c r="F52" s="16">
        <v>27.34</v>
      </c>
      <c r="G52" s="18">
        <v>0.85</v>
      </c>
      <c r="H52" s="17">
        <v>0</v>
      </c>
      <c r="I52" s="16">
        <v>3.38</v>
      </c>
      <c r="J52" s="17">
        <v>0</v>
      </c>
      <c r="K52" s="16">
        <v>6.68</v>
      </c>
      <c r="L52" s="16">
        <v>3.2</v>
      </c>
      <c r="M52" s="16">
        <v>22.52</v>
      </c>
      <c r="N52" s="16">
        <v>14.57</v>
      </c>
      <c r="O52" s="16">
        <v>745.31</v>
      </c>
      <c r="P52" s="16">
        <v>58.51</v>
      </c>
      <c r="Q52" s="16">
        <v>19.91</v>
      </c>
      <c r="R52" s="16">
        <v>44.36</v>
      </c>
      <c r="S52" s="16">
        <v>61.43</v>
      </c>
      <c r="T52" s="16">
        <v>134.16</v>
      </c>
      <c r="U52" s="16">
        <v>1.47</v>
      </c>
      <c r="V52" s="16">
        <v>54.49</v>
      </c>
      <c r="W52" s="16">
        <v>95.33</v>
      </c>
      <c r="X52" s="16">
        <v>19.04</v>
      </c>
    </row>
    <row r="53" spans="1:24" x14ac:dyDescent="0.3">
      <c r="A53" s="19" t="s">
        <v>108</v>
      </c>
      <c r="B53" s="19">
        <v>1385.97</v>
      </c>
      <c r="C53" s="19">
        <v>2011.49</v>
      </c>
      <c r="D53" s="19">
        <v>0</v>
      </c>
      <c r="E53" s="19">
        <v>5.19</v>
      </c>
      <c r="F53" s="19">
        <v>9.8800000000000008</v>
      </c>
      <c r="G53" s="19">
        <v>1.1399999999999999</v>
      </c>
      <c r="H53" s="19">
        <v>0</v>
      </c>
      <c r="I53" s="19">
        <v>3.38</v>
      </c>
      <c r="J53" s="19">
        <v>0</v>
      </c>
      <c r="K53" s="19">
        <v>7.21</v>
      </c>
      <c r="L53" s="19">
        <v>51.43</v>
      </c>
      <c r="M53" s="19">
        <v>9.4700000000000006</v>
      </c>
      <c r="N53" s="19">
        <v>22.66</v>
      </c>
      <c r="O53" s="19">
        <v>793.57</v>
      </c>
      <c r="P53" s="19">
        <v>37.43</v>
      </c>
      <c r="Q53" s="19" t="s">
        <v>109</v>
      </c>
      <c r="R53" s="19">
        <v>32.35</v>
      </c>
      <c r="S53" s="19">
        <v>398.88</v>
      </c>
      <c r="T53" s="19">
        <v>90.43</v>
      </c>
      <c r="U53" s="19">
        <v>1.47</v>
      </c>
      <c r="V53" s="19" t="s">
        <v>110</v>
      </c>
      <c r="W53" s="19">
        <v>143.43</v>
      </c>
      <c r="X53" s="19">
        <v>16.47</v>
      </c>
    </row>
    <row r="55" spans="1:24" x14ac:dyDescent="0.3">
      <c r="C55" t="s">
        <v>269</v>
      </c>
      <c r="D55" t="s">
        <v>270</v>
      </c>
    </row>
    <row r="56" spans="1:24" x14ac:dyDescent="0.3">
      <c r="A56" s="16" t="s">
        <v>56</v>
      </c>
      <c r="C56">
        <f>C16/C4</f>
        <v>0.97694135184236275</v>
      </c>
      <c r="D56">
        <f t="shared" ref="D56:D67" si="0">C28/C4</f>
        <v>5.8805841524199938</v>
      </c>
    </row>
    <row r="57" spans="1:24" x14ac:dyDescent="0.3">
      <c r="A57" s="16" t="s">
        <v>58</v>
      </c>
      <c r="C57">
        <f>C17/C5</f>
        <v>0.95875933810968628</v>
      </c>
      <c r="D57">
        <f t="shared" si="0"/>
        <v>1.1254812472909921</v>
      </c>
    </row>
    <row r="58" spans="1:24" x14ac:dyDescent="0.3">
      <c r="A58" s="16" t="s">
        <v>60</v>
      </c>
      <c r="C58">
        <f t="shared" ref="C58:C62" si="1">C18/C6</f>
        <v>0.57291499553090552</v>
      </c>
      <c r="D58">
        <f t="shared" si="0"/>
        <v>1.4584603396511815</v>
      </c>
      <c r="G58" t="s">
        <v>257</v>
      </c>
    </row>
    <row r="59" spans="1:24" x14ac:dyDescent="0.3">
      <c r="A59" s="16" t="s">
        <v>64</v>
      </c>
      <c r="C59">
        <f t="shared" si="1"/>
        <v>0.57055236858245839</v>
      </c>
      <c r="D59">
        <f t="shared" si="0"/>
        <v>1.3510120142872604</v>
      </c>
      <c r="M59" s="12"/>
    </row>
    <row r="60" spans="1:24" x14ac:dyDescent="0.3">
      <c r="A60" s="16" t="s">
        <v>66</v>
      </c>
      <c r="C60">
        <f t="shared" si="1"/>
        <v>1.2781330980867838</v>
      </c>
      <c r="D60">
        <f t="shared" si="0"/>
        <v>3.4889452500413518</v>
      </c>
    </row>
    <row r="61" spans="1:24" x14ac:dyDescent="0.3">
      <c r="A61" s="16" t="s">
        <v>68</v>
      </c>
      <c r="C61">
        <f t="shared" si="1"/>
        <v>2.12748440213546</v>
      </c>
      <c r="D61">
        <f t="shared" si="0"/>
        <v>2.6284492184987456</v>
      </c>
    </row>
    <row r="62" spans="1:24" x14ac:dyDescent="0.3">
      <c r="A62" s="16" t="s">
        <v>70</v>
      </c>
      <c r="C62">
        <f t="shared" si="1"/>
        <v>0.2152710629794366</v>
      </c>
      <c r="D62">
        <f t="shared" si="0"/>
        <v>2.2089430370227121</v>
      </c>
    </row>
    <row r="63" spans="1:24" x14ac:dyDescent="0.3">
      <c r="A63" s="16" t="s">
        <v>76</v>
      </c>
      <c r="C63">
        <f>C23/C11</f>
        <v>0.48504327580098194</v>
      </c>
      <c r="D63">
        <f t="shared" si="0"/>
        <v>3.362706888697677</v>
      </c>
    </row>
    <row r="64" spans="1:24" x14ac:dyDescent="0.3">
      <c r="A64" s="16" t="s">
        <v>77</v>
      </c>
      <c r="C64">
        <f t="shared" ref="C64:C66" si="2">C24/C12</f>
        <v>1.8206574424958137</v>
      </c>
      <c r="D64">
        <f t="shared" si="0"/>
        <v>2.0555800358391352</v>
      </c>
    </row>
    <row r="65" spans="1:4" x14ac:dyDescent="0.3">
      <c r="A65" s="16" t="s">
        <v>78</v>
      </c>
      <c r="C65">
        <f t="shared" si="2"/>
        <v>2.4572817695961997</v>
      </c>
      <c r="D65">
        <f t="shared" si="0"/>
        <v>2.7912336698337294</v>
      </c>
    </row>
    <row r="66" spans="1:4" x14ac:dyDescent="0.3">
      <c r="A66" s="16" t="s">
        <v>79</v>
      </c>
      <c r="C66">
        <f t="shared" si="2"/>
        <v>0.37596139345498419</v>
      </c>
      <c r="D66">
        <f t="shared" si="0"/>
        <v>1.1302970894284421</v>
      </c>
    </row>
    <row r="67" spans="1:4" x14ac:dyDescent="0.3">
      <c r="A67" s="16" t="s">
        <v>82</v>
      </c>
      <c r="C67" s="27">
        <f>C27/C15</f>
        <v>0.66036554614541854</v>
      </c>
      <c r="D67">
        <f t="shared" si="0"/>
        <v>0.96200198250526059</v>
      </c>
    </row>
    <row r="70" spans="1:4" x14ac:dyDescent="0.3">
      <c r="A70" s="44" t="s">
        <v>269</v>
      </c>
    </row>
    <row r="71" spans="1:4" x14ac:dyDescent="0.3">
      <c r="A71" s="44" t="s">
        <v>270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9:X553"/>
  <sheetViews>
    <sheetView topLeftCell="C313" zoomScaleNormal="100" workbookViewId="0">
      <selection activeCell="N56" sqref="N56"/>
    </sheetView>
  </sheetViews>
  <sheetFormatPr defaultRowHeight="14.4" x14ac:dyDescent="0.3"/>
  <cols>
    <col min="1" max="1" width="18.109375" customWidth="1"/>
    <col min="8" max="8" width="13.109375" customWidth="1"/>
  </cols>
  <sheetData>
    <row r="19" spans="6:6" x14ac:dyDescent="0.3">
      <c r="F19" t="s">
        <v>267</v>
      </c>
    </row>
    <row r="56" spans="3:14" x14ac:dyDescent="0.3">
      <c r="N56" s="27"/>
    </row>
    <row r="57" spans="3:14" x14ac:dyDescent="0.3">
      <c r="C57" t="s">
        <v>268</v>
      </c>
    </row>
    <row r="80" spans="1:1" x14ac:dyDescent="0.3">
      <c r="A80" s="27" t="s">
        <v>251</v>
      </c>
    </row>
    <row r="84" spans="8:11" x14ac:dyDescent="0.3">
      <c r="H84" s="31"/>
      <c r="I84" s="31"/>
      <c r="J84" s="31"/>
      <c r="K84" s="31"/>
    </row>
    <row r="118" spans="1:4" x14ac:dyDescent="0.3">
      <c r="A118" s="27" t="s">
        <v>252</v>
      </c>
      <c r="B118" s="27"/>
      <c r="C118" s="27"/>
      <c r="D118" s="27"/>
    </row>
    <row r="160" spans="1:5" x14ac:dyDescent="0.3">
      <c r="A160" s="27" t="s">
        <v>253</v>
      </c>
      <c r="B160" s="27"/>
      <c r="C160" s="27"/>
      <c r="D160" s="27"/>
      <c r="E160" s="27"/>
    </row>
    <row r="247" spans="1:5" x14ac:dyDescent="0.3">
      <c r="A247" s="27" t="s">
        <v>254</v>
      </c>
      <c r="B247" s="27"/>
      <c r="C247" s="27"/>
      <c r="D247" s="43"/>
      <c r="E247" s="43"/>
    </row>
    <row r="293" spans="13:13" x14ac:dyDescent="0.3">
      <c r="M293" s="27"/>
    </row>
    <row r="314" spans="1:13" x14ac:dyDescent="0.3">
      <c r="A314" s="27" t="s">
        <v>255</v>
      </c>
      <c r="M314" s="27"/>
    </row>
    <row r="366" spans="1:1" x14ac:dyDescent="0.3">
      <c r="A366" s="27" t="s">
        <v>256</v>
      </c>
    </row>
    <row r="378" spans="1:14" x14ac:dyDescent="0.3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</row>
    <row r="379" spans="1:14" x14ac:dyDescent="0.3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</row>
    <row r="380" spans="1:14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</row>
    <row r="381" spans="1:14" x14ac:dyDescent="0.3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</row>
    <row r="382" spans="1:14" x14ac:dyDescent="0.3">
      <c r="N382" s="43"/>
    </row>
    <row r="383" spans="1:14" x14ac:dyDescent="0.3">
      <c r="N383" s="43"/>
    </row>
    <row r="384" spans="1:14" x14ac:dyDescent="0.3">
      <c r="N384" s="43"/>
    </row>
    <row r="385" spans="13:14" x14ac:dyDescent="0.3">
      <c r="N385" s="43"/>
    </row>
    <row r="386" spans="13:14" x14ac:dyDescent="0.3">
      <c r="N386" s="43"/>
    </row>
    <row r="387" spans="13:14" x14ac:dyDescent="0.3">
      <c r="N387" s="43"/>
    </row>
    <row r="388" spans="13:14" x14ac:dyDescent="0.3">
      <c r="N388" s="43"/>
    </row>
    <row r="389" spans="13:14" x14ac:dyDescent="0.3">
      <c r="N389" s="43"/>
    </row>
    <row r="390" spans="13:14" x14ac:dyDescent="0.3">
      <c r="N390" s="43"/>
    </row>
    <row r="391" spans="13:14" x14ac:dyDescent="0.3">
      <c r="N391" s="43"/>
    </row>
    <row r="392" spans="13:14" x14ac:dyDescent="0.3">
      <c r="N392" s="43"/>
    </row>
    <row r="393" spans="13:14" x14ac:dyDescent="0.3">
      <c r="N393" s="43"/>
    </row>
    <row r="394" spans="13:14" x14ac:dyDescent="0.3">
      <c r="M394" s="27"/>
      <c r="N394" s="43"/>
    </row>
    <row r="395" spans="13:14" x14ac:dyDescent="0.3">
      <c r="N395" s="43"/>
    </row>
    <row r="443" spans="1:24" x14ac:dyDescent="0.3">
      <c r="B443" s="1" t="s">
        <v>1</v>
      </c>
      <c r="C443" s="1" t="s">
        <v>2</v>
      </c>
      <c r="D443" s="22" t="s">
        <v>3</v>
      </c>
      <c r="E443" s="1" t="s">
        <v>4</v>
      </c>
      <c r="F443" s="1" t="s">
        <v>5</v>
      </c>
      <c r="G443" s="1" t="s">
        <v>6</v>
      </c>
      <c r="H443" s="22" t="s">
        <v>7</v>
      </c>
      <c r="I443" s="1" t="s">
        <v>8</v>
      </c>
      <c r="J443" s="22" t="s">
        <v>9</v>
      </c>
      <c r="K443" s="1" t="s">
        <v>10</v>
      </c>
      <c r="L443" s="1" t="s">
        <v>11</v>
      </c>
      <c r="M443" s="1" t="s">
        <v>12</v>
      </c>
      <c r="N443" s="1" t="s">
        <v>13</v>
      </c>
      <c r="O443" s="1" t="s">
        <v>14</v>
      </c>
      <c r="P443" s="1" t="s">
        <v>15</v>
      </c>
      <c r="Q443" s="1" t="s">
        <v>16</v>
      </c>
      <c r="R443" s="1" t="s">
        <v>17</v>
      </c>
      <c r="S443" s="1" t="s">
        <v>18</v>
      </c>
      <c r="T443" s="1" t="s">
        <v>19</v>
      </c>
      <c r="U443" s="1" t="s">
        <v>20</v>
      </c>
      <c r="V443" s="1" t="s">
        <v>21</v>
      </c>
      <c r="W443" s="1" t="s">
        <v>22</v>
      </c>
      <c r="X443" s="1" t="s">
        <v>23</v>
      </c>
    </row>
    <row r="444" spans="1:24" x14ac:dyDescent="0.3">
      <c r="A444" t="s">
        <v>258</v>
      </c>
      <c r="B444">
        <v>1781.6479999999999</v>
      </c>
      <c r="C444">
        <v>484.20199999999994</v>
      </c>
      <c r="E444">
        <v>9.9740000000000002</v>
      </c>
      <c r="F444">
        <v>52.67</v>
      </c>
      <c r="G444">
        <v>0.83399999999999996</v>
      </c>
      <c r="I444">
        <v>4.9620000000000006</v>
      </c>
      <c r="K444">
        <v>2.9159999999999999</v>
      </c>
      <c r="L444">
        <v>7.7120000000000006</v>
      </c>
      <c r="M444">
        <v>8.9060000000000024</v>
      </c>
      <c r="N444">
        <v>13.956</v>
      </c>
      <c r="O444">
        <v>548.46799999999996</v>
      </c>
      <c r="P444">
        <v>96.411999999999992</v>
      </c>
      <c r="Q444">
        <v>44.429999999999993</v>
      </c>
      <c r="R444">
        <v>57.712000000000003</v>
      </c>
      <c r="S444">
        <v>47.405999999999992</v>
      </c>
      <c r="T444">
        <v>115.292</v>
      </c>
      <c r="U444">
        <v>1.982</v>
      </c>
      <c r="V444">
        <v>69.421999999999997</v>
      </c>
      <c r="W444">
        <v>155.93</v>
      </c>
      <c r="X444">
        <v>23.413999999999998</v>
      </c>
    </row>
    <row r="445" spans="1:24" x14ac:dyDescent="0.3">
      <c r="A445" t="s">
        <v>261</v>
      </c>
      <c r="B445">
        <v>2604.35</v>
      </c>
      <c r="C445">
        <v>380.94600000000003</v>
      </c>
      <c r="E445">
        <v>10.614000000000001</v>
      </c>
      <c r="F445">
        <v>71.352000000000004</v>
      </c>
      <c r="G445">
        <v>0.66799999999999993</v>
      </c>
      <c r="I445">
        <v>4.7539999999999996</v>
      </c>
      <c r="K445">
        <v>2.3619999999999997</v>
      </c>
      <c r="L445">
        <v>6.5780000000000003</v>
      </c>
      <c r="M445">
        <v>11.991999999999999</v>
      </c>
      <c r="N445">
        <v>19.076000000000001</v>
      </c>
      <c r="O445">
        <v>511.41800000000001</v>
      </c>
      <c r="P445">
        <v>122.11199999999999</v>
      </c>
      <c r="Q445">
        <v>19.489999999999998</v>
      </c>
      <c r="R445">
        <v>52.340000000000011</v>
      </c>
      <c r="S445">
        <v>69.527999999999992</v>
      </c>
      <c r="T445">
        <v>98.050000000000011</v>
      </c>
      <c r="U445">
        <v>2.3920000000000003</v>
      </c>
      <c r="V445">
        <v>96.22399999999999</v>
      </c>
      <c r="W445">
        <v>153.62200000000001</v>
      </c>
      <c r="X445">
        <v>25.137999999999998</v>
      </c>
    </row>
    <row r="446" spans="1:24" x14ac:dyDescent="0.3">
      <c r="A446" t="s">
        <v>264</v>
      </c>
      <c r="B446">
        <v>2959.5700000000006</v>
      </c>
      <c r="C446">
        <v>1228.252</v>
      </c>
      <c r="E446">
        <v>9.0920000000000023</v>
      </c>
      <c r="F446">
        <v>31.874000000000002</v>
      </c>
      <c r="G446">
        <v>0.61999999999999988</v>
      </c>
      <c r="I446">
        <v>4.7080000000000002</v>
      </c>
      <c r="K446">
        <v>10.306000000000001</v>
      </c>
      <c r="L446">
        <v>34.024000000000001</v>
      </c>
      <c r="M446">
        <v>6.984</v>
      </c>
      <c r="N446">
        <v>15.178000000000001</v>
      </c>
      <c r="O446">
        <v>706.19400000000007</v>
      </c>
      <c r="P446">
        <v>72.102000000000004</v>
      </c>
      <c r="Q446">
        <v>23.729999999999997</v>
      </c>
      <c r="R446">
        <v>56.225999999999999</v>
      </c>
      <c r="S446">
        <v>103.024</v>
      </c>
      <c r="T446">
        <v>144.96800000000002</v>
      </c>
      <c r="U446">
        <v>2.9660000000000002</v>
      </c>
      <c r="V446">
        <v>78.933999999999997</v>
      </c>
      <c r="W446">
        <v>204.94799999999995</v>
      </c>
      <c r="X446">
        <v>21.226000000000003</v>
      </c>
    </row>
    <row r="448" spans="1:24" x14ac:dyDescent="0.3">
      <c r="A448" t="s">
        <v>259</v>
      </c>
      <c r="B448">
        <v>1638.4940000000001</v>
      </c>
      <c r="C448">
        <v>421.76599999999996</v>
      </c>
      <c r="E448">
        <v>11.37</v>
      </c>
      <c r="F448">
        <v>56.498000000000005</v>
      </c>
      <c r="G448">
        <v>0.73399999999999999</v>
      </c>
      <c r="I448">
        <v>4.8620000000000001</v>
      </c>
      <c r="K448">
        <v>8.2780000000000005</v>
      </c>
      <c r="L448">
        <v>4.5739999999999998</v>
      </c>
      <c r="M448">
        <v>9.75</v>
      </c>
      <c r="N448">
        <v>11.48</v>
      </c>
      <c r="O448">
        <v>694.79200000000003</v>
      </c>
      <c r="P448">
        <v>103.41</v>
      </c>
      <c r="Q448">
        <v>52.739999999999995</v>
      </c>
      <c r="R448">
        <v>55.406000000000006</v>
      </c>
      <c r="S448">
        <v>46.244000000000007</v>
      </c>
      <c r="T448">
        <v>128.92200000000003</v>
      </c>
      <c r="U448">
        <v>2.2239999999999998</v>
      </c>
      <c r="V448">
        <v>93.137999999999991</v>
      </c>
      <c r="W448">
        <v>153.86000000000001</v>
      </c>
      <c r="X448">
        <v>21.74</v>
      </c>
    </row>
    <row r="449" spans="1:24" x14ac:dyDescent="0.3">
      <c r="A449" t="s">
        <v>262</v>
      </c>
      <c r="B449">
        <v>2124.4960000000001</v>
      </c>
      <c r="C449">
        <v>416.916</v>
      </c>
      <c r="E449">
        <v>8.3079999999999998</v>
      </c>
      <c r="F449">
        <v>30.218</v>
      </c>
      <c r="G449">
        <v>0.53400000000000003</v>
      </c>
      <c r="I449">
        <v>3.0659999999999998</v>
      </c>
      <c r="K449">
        <v>1.24</v>
      </c>
      <c r="L449">
        <v>13.728</v>
      </c>
      <c r="M449">
        <v>6.38</v>
      </c>
      <c r="N449">
        <v>10.751999999999999</v>
      </c>
      <c r="O449">
        <v>426.67399999999998</v>
      </c>
      <c r="P449">
        <v>63.376000000000012</v>
      </c>
      <c r="Q449">
        <v>23.264000000000003</v>
      </c>
      <c r="R449">
        <v>40.070000000000007</v>
      </c>
      <c r="S449">
        <v>49.673999999999999</v>
      </c>
      <c r="T449">
        <v>97.97</v>
      </c>
      <c r="U449">
        <v>1.44</v>
      </c>
      <c r="V449">
        <v>50.146000000000001</v>
      </c>
      <c r="W449">
        <v>127.75399999999999</v>
      </c>
      <c r="X449">
        <v>13.819999999999999</v>
      </c>
    </row>
    <row r="450" spans="1:24" x14ac:dyDescent="0.3">
      <c r="A450" t="s">
        <v>265</v>
      </c>
      <c r="B450">
        <v>2264.8759999999997</v>
      </c>
      <c r="C450">
        <v>1057.2059999999999</v>
      </c>
      <c r="E450">
        <v>18.478000000000002</v>
      </c>
      <c r="F450">
        <v>31.895999999999997</v>
      </c>
      <c r="G450">
        <v>1.1960000000000002</v>
      </c>
      <c r="I450">
        <v>5.694</v>
      </c>
      <c r="K450">
        <v>6.4960000000000004</v>
      </c>
      <c r="L450">
        <v>28.386000000000003</v>
      </c>
      <c r="M450">
        <v>21.633999999999997</v>
      </c>
      <c r="N450">
        <v>18.970000000000002</v>
      </c>
      <c r="O450">
        <v>865.83199999999999</v>
      </c>
      <c r="P450">
        <v>67.623999999999995</v>
      </c>
      <c r="Q450">
        <v>46.08</v>
      </c>
      <c r="R450">
        <v>45.37</v>
      </c>
      <c r="S450">
        <v>97.606000000000009</v>
      </c>
      <c r="T450">
        <v>127.36399999999999</v>
      </c>
      <c r="U450">
        <v>2.4159999999999995</v>
      </c>
      <c r="V450">
        <v>105.476</v>
      </c>
      <c r="W450">
        <v>141.09399999999999</v>
      </c>
      <c r="X450">
        <v>20.451999999999998</v>
      </c>
    </row>
    <row r="452" spans="1:24" x14ac:dyDescent="0.3">
      <c r="A452" t="s">
        <v>260</v>
      </c>
      <c r="B452">
        <v>1362.0700000000002</v>
      </c>
      <c r="C452">
        <v>400.67</v>
      </c>
      <c r="E452">
        <v>7.306</v>
      </c>
      <c r="F452">
        <v>51.326000000000008</v>
      </c>
      <c r="G452">
        <v>0.502</v>
      </c>
      <c r="I452">
        <v>2.8259999999999996</v>
      </c>
      <c r="K452">
        <v>3.0940000000000003</v>
      </c>
      <c r="L452">
        <v>5.25</v>
      </c>
      <c r="M452">
        <v>4.5259999999999998</v>
      </c>
      <c r="N452">
        <v>7.6840000000000002</v>
      </c>
      <c r="O452">
        <v>597.52400000000011</v>
      </c>
      <c r="P452">
        <v>78.661999999999992</v>
      </c>
      <c r="Q452">
        <v>36.655999999999999</v>
      </c>
      <c r="R452">
        <v>30.884000000000004</v>
      </c>
      <c r="S452">
        <v>38.508000000000003</v>
      </c>
      <c r="T452">
        <v>81.87</v>
      </c>
      <c r="U452">
        <v>3.8039999999999998</v>
      </c>
      <c r="V452">
        <v>52.492000000000004</v>
      </c>
      <c r="W452">
        <v>132.02199999999999</v>
      </c>
      <c r="X452">
        <v>13.378</v>
      </c>
    </row>
    <row r="453" spans="1:24" x14ac:dyDescent="0.3">
      <c r="A453" t="s">
        <v>263</v>
      </c>
      <c r="B453">
        <v>2584.23</v>
      </c>
      <c r="C453">
        <v>512.87599999999998</v>
      </c>
      <c r="E453">
        <v>8.8659999999999997</v>
      </c>
      <c r="F453">
        <v>45.613999999999997</v>
      </c>
      <c r="G453">
        <v>0.53200000000000003</v>
      </c>
      <c r="I453">
        <v>3.8579999999999997</v>
      </c>
      <c r="K453">
        <v>4.2260000000000009</v>
      </c>
      <c r="L453">
        <v>9.4499999999999993</v>
      </c>
      <c r="M453">
        <v>10.299999999999999</v>
      </c>
      <c r="N453">
        <v>10.545999999999999</v>
      </c>
      <c r="O453">
        <v>553.19999999999993</v>
      </c>
      <c r="P453">
        <v>76.510000000000005</v>
      </c>
      <c r="Q453">
        <v>24.124000000000002</v>
      </c>
      <c r="R453">
        <v>45.668000000000006</v>
      </c>
      <c r="S453">
        <v>71.428000000000011</v>
      </c>
      <c r="T453">
        <v>170.036</v>
      </c>
      <c r="U453">
        <v>2.3280000000000003</v>
      </c>
      <c r="V453">
        <v>69.679999999999993</v>
      </c>
      <c r="W453">
        <v>134.99</v>
      </c>
      <c r="X453">
        <v>15.565999999999999</v>
      </c>
    </row>
    <row r="454" spans="1:24" x14ac:dyDescent="0.3">
      <c r="A454" t="s">
        <v>266</v>
      </c>
      <c r="B454">
        <v>2238.3100000000004</v>
      </c>
      <c r="C454">
        <v>893.2360000000001</v>
      </c>
      <c r="E454">
        <v>7.3659999999999997</v>
      </c>
      <c r="F454">
        <v>23.306000000000001</v>
      </c>
      <c r="G454">
        <v>0.55999999999999994</v>
      </c>
      <c r="I454">
        <v>4.6360000000000001</v>
      </c>
      <c r="K454">
        <v>6.0460000000000003</v>
      </c>
      <c r="L454">
        <v>24.529999999999998</v>
      </c>
      <c r="M454">
        <v>4.4320000000000004</v>
      </c>
      <c r="N454">
        <v>11.336</v>
      </c>
      <c r="O454">
        <v>738.61000000000013</v>
      </c>
      <c r="P454">
        <v>52.518000000000008</v>
      </c>
      <c r="Q454">
        <v>19.574000000000002</v>
      </c>
      <c r="R454">
        <v>44.275999999999996</v>
      </c>
      <c r="S454">
        <v>134.34200000000001</v>
      </c>
      <c r="T454">
        <v>97.674000000000007</v>
      </c>
      <c r="U454">
        <v>1.8699999999999999</v>
      </c>
      <c r="V454">
        <v>34.934000000000005</v>
      </c>
      <c r="W454">
        <v>165.86</v>
      </c>
      <c r="X454">
        <v>15.954000000000002</v>
      </c>
    </row>
    <row r="503" spans="1:1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</row>
    <row r="504" spans="1:1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</row>
    <row r="505" spans="1:1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</row>
    <row r="506" spans="1:1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</row>
    <row r="507" spans="1:1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</row>
    <row r="508" spans="1:1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</row>
    <row r="509" spans="1:1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</row>
    <row r="510" spans="1:1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</row>
    <row r="511" spans="1:1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</row>
    <row r="512" spans="1:1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</row>
    <row r="513" spans="1:1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</row>
    <row r="514" spans="1:1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</row>
    <row r="515" spans="1:1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</row>
    <row r="516" spans="1:1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</row>
    <row r="517" spans="1:1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</row>
    <row r="518" spans="1:1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</row>
    <row r="519" spans="1:1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</row>
    <row r="538" spans="1:10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</row>
    <row r="539" spans="1:10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</row>
    <row r="540" spans="1:10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</row>
    <row r="541" spans="1:10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</row>
    <row r="542" spans="1:10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</row>
    <row r="543" spans="1:10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</row>
    <row r="544" spans="1:10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</row>
    <row r="545" spans="1:10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</row>
    <row r="546" spans="1:10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</row>
    <row r="547" spans="1:10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</row>
    <row r="548" spans="1:10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</row>
    <row r="549" spans="1:10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</row>
    <row r="550" spans="1:10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</row>
    <row r="551" spans="1:10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</row>
    <row r="552" spans="1:10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</row>
    <row r="553" spans="1:10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7"/>
  <sheetViews>
    <sheetView tabSelected="1" topLeftCell="A21" workbookViewId="0">
      <selection activeCell="X2" sqref="X2:X46"/>
    </sheetView>
  </sheetViews>
  <sheetFormatPr defaultRowHeight="14.4" x14ac:dyDescent="0.3"/>
  <cols>
    <col min="1" max="1" width="15" customWidth="1"/>
    <col min="2" max="2" width="12.6640625" customWidth="1"/>
    <col min="3" max="3" width="11" customWidth="1"/>
    <col min="15" max="15" width="12.33203125" customWidth="1"/>
    <col min="16" max="16" width="11.33203125" customWidth="1"/>
    <col min="20" max="20" width="10.21875" customWidth="1"/>
    <col min="21" max="21" width="12.21875" customWidth="1"/>
    <col min="22" max="22" width="12.6640625" customWidth="1"/>
    <col min="23" max="23" width="12" customWidth="1"/>
  </cols>
  <sheetData>
    <row r="1" spans="1:24" x14ac:dyDescent="0.3">
      <c r="B1" s="1" t="s">
        <v>1</v>
      </c>
      <c r="C1" s="1" t="s">
        <v>2</v>
      </c>
      <c r="D1" s="38" t="s">
        <v>3</v>
      </c>
      <c r="E1" s="1" t="s">
        <v>4</v>
      </c>
      <c r="F1" s="1" t="s">
        <v>5</v>
      </c>
      <c r="G1" s="1" t="s">
        <v>6</v>
      </c>
      <c r="H1" s="38" t="s">
        <v>7</v>
      </c>
      <c r="I1" s="1" t="s">
        <v>8</v>
      </c>
      <c r="J1" s="3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13" t="s">
        <v>100</v>
      </c>
      <c r="B2" s="13">
        <v>2051.69</v>
      </c>
      <c r="C2" s="13">
        <v>493.75</v>
      </c>
      <c r="D2" s="15">
        <v>0</v>
      </c>
      <c r="E2" s="13">
        <v>11.56</v>
      </c>
      <c r="F2" s="13">
        <v>66.930000000000007</v>
      </c>
      <c r="G2" s="14">
        <v>1.1399999999999999</v>
      </c>
      <c r="H2" s="15">
        <v>0</v>
      </c>
      <c r="I2" s="13">
        <v>3.88</v>
      </c>
      <c r="J2" s="15">
        <v>0</v>
      </c>
      <c r="K2" s="13">
        <v>4.8</v>
      </c>
      <c r="L2" s="13">
        <v>5.26</v>
      </c>
      <c r="M2" s="13">
        <v>9.73</v>
      </c>
      <c r="N2" s="13">
        <v>13.81</v>
      </c>
      <c r="O2" s="13">
        <v>687.88</v>
      </c>
      <c r="P2" s="13">
        <v>124.96</v>
      </c>
      <c r="Q2" s="13">
        <v>35.68</v>
      </c>
      <c r="R2" s="13">
        <v>59.79</v>
      </c>
      <c r="S2" s="13">
        <v>48.63</v>
      </c>
      <c r="T2" s="13">
        <v>127.66</v>
      </c>
      <c r="U2" s="13">
        <v>2.0699999999999998</v>
      </c>
      <c r="V2" s="13">
        <v>91.45</v>
      </c>
      <c r="W2" s="13">
        <v>149.75</v>
      </c>
      <c r="X2" s="13">
        <v>24.83</v>
      </c>
    </row>
    <row r="3" spans="1:24" x14ac:dyDescent="0.3">
      <c r="A3" s="13" t="s">
        <v>25</v>
      </c>
      <c r="B3" s="13">
        <v>1407.45</v>
      </c>
      <c r="C3" s="13">
        <v>429.34</v>
      </c>
      <c r="D3" s="14">
        <v>4.53</v>
      </c>
      <c r="E3" s="13">
        <v>11.86</v>
      </c>
      <c r="F3" s="13">
        <v>41.57</v>
      </c>
      <c r="G3" s="14">
        <v>1.28</v>
      </c>
      <c r="H3" s="13">
        <v>1.1499999999999999</v>
      </c>
      <c r="I3" s="13">
        <v>7.15</v>
      </c>
      <c r="J3" s="15">
        <v>0</v>
      </c>
      <c r="K3" s="13">
        <v>3.7</v>
      </c>
      <c r="L3" s="13">
        <v>3.75</v>
      </c>
      <c r="M3" s="13">
        <v>12.01</v>
      </c>
      <c r="N3" s="13">
        <v>18.670000000000002</v>
      </c>
      <c r="O3" s="13">
        <v>657.72</v>
      </c>
      <c r="P3" s="13">
        <v>104.78</v>
      </c>
      <c r="Q3" s="13">
        <v>67.72</v>
      </c>
      <c r="R3" s="13">
        <v>78.14</v>
      </c>
      <c r="S3" s="13">
        <v>42.78</v>
      </c>
      <c r="T3" s="13">
        <v>145.19999999999999</v>
      </c>
      <c r="U3" s="13">
        <v>1.94</v>
      </c>
      <c r="V3" s="13">
        <v>77.33</v>
      </c>
      <c r="W3" s="13">
        <v>213.17</v>
      </c>
      <c r="X3" s="13">
        <v>35.76</v>
      </c>
    </row>
    <row r="4" spans="1:24" x14ac:dyDescent="0.3">
      <c r="A4" s="13" t="s">
        <v>27</v>
      </c>
      <c r="B4" s="13">
        <v>1439.94</v>
      </c>
      <c r="C4" s="13">
        <v>784.42</v>
      </c>
      <c r="D4" s="15">
        <v>0</v>
      </c>
      <c r="E4" s="13">
        <v>9.19</v>
      </c>
      <c r="F4" s="13">
        <v>48.37</v>
      </c>
      <c r="G4" s="14">
        <v>0.63</v>
      </c>
      <c r="H4" s="14">
        <v>0.12</v>
      </c>
      <c r="I4" s="13">
        <v>4.38</v>
      </c>
      <c r="J4" s="15">
        <v>0</v>
      </c>
      <c r="K4" s="14">
        <v>0.99</v>
      </c>
      <c r="L4" s="13">
        <v>19.02</v>
      </c>
      <c r="M4" s="13">
        <v>6.82</v>
      </c>
      <c r="N4" s="13">
        <v>8.35</v>
      </c>
      <c r="O4" s="13">
        <v>459.23</v>
      </c>
      <c r="P4" s="13">
        <v>78.510000000000005</v>
      </c>
      <c r="Q4" s="13">
        <v>49.97</v>
      </c>
      <c r="R4" s="13">
        <v>45.31</v>
      </c>
      <c r="S4" s="13">
        <v>39.18</v>
      </c>
      <c r="T4" s="13">
        <v>124.35</v>
      </c>
      <c r="U4" s="13">
        <v>2.17</v>
      </c>
      <c r="V4" s="13">
        <v>34.4</v>
      </c>
      <c r="W4" s="13">
        <v>110.68</v>
      </c>
      <c r="X4" s="13">
        <v>18.399999999999999</v>
      </c>
    </row>
    <row r="5" spans="1:24" x14ac:dyDescent="0.3">
      <c r="A5" s="13" t="s">
        <v>30</v>
      </c>
      <c r="B5" s="13">
        <v>1637.29</v>
      </c>
      <c r="C5" s="13">
        <v>436.33</v>
      </c>
      <c r="D5" s="15">
        <v>0</v>
      </c>
      <c r="E5" s="13">
        <v>9.7100000000000009</v>
      </c>
      <c r="F5" s="13">
        <v>38.909999999999997</v>
      </c>
      <c r="G5" s="14">
        <v>0.34</v>
      </c>
      <c r="H5" s="14">
        <v>0.64</v>
      </c>
      <c r="I5" s="13">
        <v>5.39</v>
      </c>
      <c r="J5" s="14">
        <v>0.11</v>
      </c>
      <c r="K5" s="13">
        <v>4.25</v>
      </c>
      <c r="L5" s="13">
        <v>1.54</v>
      </c>
      <c r="M5" s="13">
        <v>9.98</v>
      </c>
      <c r="N5" s="13">
        <v>19.399999999999999</v>
      </c>
      <c r="O5" s="13">
        <v>468.1</v>
      </c>
      <c r="P5" s="13">
        <v>85.65</v>
      </c>
      <c r="Q5" s="13">
        <v>38.14</v>
      </c>
      <c r="R5" s="13">
        <v>56.47</v>
      </c>
      <c r="S5" s="13">
        <v>55.55</v>
      </c>
      <c r="T5" s="13">
        <v>107.13</v>
      </c>
      <c r="U5" s="13">
        <v>1.79</v>
      </c>
      <c r="V5" s="13">
        <v>73.209999999999994</v>
      </c>
      <c r="W5" s="13">
        <v>134.91999999999999</v>
      </c>
      <c r="X5" s="13">
        <v>22.26</v>
      </c>
    </row>
    <row r="6" spans="1:24" x14ac:dyDescent="0.3">
      <c r="A6" s="13" t="s">
        <v>34</v>
      </c>
      <c r="B6" s="13">
        <v>2371.87</v>
      </c>
      <c r="C6" s="13">
        <v>277.17</v>
      </c>
      <c r="D6" s="15">
        <v>0</v>
      </c>
      <c r="E6" s="13">
        <v>7.55</v>
      </c>
      <c r="F6" s="13">
        <v>67.569999999999993</v>
      </c>
      <c r="G6" s="14">
        <v>0.78</v>
      </c>
      <c r="H6" s="14">
        <v>0.39</v>
      </c>
      <c r="I6" s="13">
        <v>4.01</v>
      </c>
      <c r="J6" s="15">
        <v>0</v>
      </c>
      <c r="K6" s="14">
        <v>0.84</v>
      </c>
      <c r="L6" s="13">
        <v>8.99</v>
      </c>
      <c r="M6" s="13">
        <v>5.99</v>
      </c>
      <c r="N6" s="13">
        <v>9.5500000000000007</v>
      </c>
      <c r="O6" s="13">
        <v>469.41</v>
      </c>
      <c r="P6" s="13">
        <v>88.16</v>
      </c>
      <c r="Q6" s="13">
        <v>30.64</v>
      </c>
      <c r="R6" s="13">
        <v>48.85</v>
      </c>
      <c r="S6" s="13">
        <v>50.89</v>
      </c>
      <c r="T6" s="13">
        <v>72.12</v>
      </c>
      <c r="U6" s="13">
        <v>1.94</v>
      </c>
      <c r="V6" s="13">
        <v>70.72</v>
      </c>
      <c r="W6" s="13">
        <v>171.13</v>
      </c>
      <c r="X6" s="13">
        <v>15.82</v>
      </c>
    </row>
    <row r="7" spans="1:24" x14ac:dyDescent="0.3">
      <c r="A7" s="13" t="s">
        <v>103</v>
      </c>
      <c r="B7" s="13">
        <v>1670.88</v>
      </c>
      <c r="C7" s="13">
        <v>306.8</v>
      </c>
      <c r="D7" s="13">
        <v>0</v>
      </c>
      <c r="E7" s="13">
        <v>10.01</v>
      </c>
      <c r="F7" s="13">
        <v>53.26</v>
      </c>
      <c r="G7" s="13">
        <v>1.21</v>
      </c>
      <c r="H7" s="14">
        <v>0.21</v>
      </c>
      <c r="I7" s="13">
        <v>4.8899999999999997</v>
      </c>
      <c r="J7" s="13">
        <v>0</v>
      </c>
      <c r="K7" s="13">
        <v>4.5199999999999996</v>
      </c>
      <c r="L7" s="13">
        <v>7.28</v>
      </c>
      <c r="M7" s="13">
        <v>9.98</v>
      </c>
      <c r="N7" s="13">
        <v>12.66</v>
      </c>
      <c r="O7" s="13">
        <v>697.16</v>
      </c>
      <c r="P7" s="13">
        <v>117.57</v>
      </c>
      <c r="Q7" s="13">
        <v>45.32</v>
      </c>
      <c r="R7" s="13">
        <v>57.46</v>
      </c>
      <c r="S7" s="13">
        <v>47.06</v>
      </c>
      <c r="T7" s="13">
        <v>110.67</v>
      </c>
      <c r="U7" s="13">
        <v>2.81</v>
      </c>
      <c r="V7" s="13">
        <v>81.819999999999993</v>
      </c>
      <c r="W7" s="13">
        <v>150.88999999999999</v>
      </c>
      <c r="X7" s="13">
        <v>26.11</v>
      </c>
    </row>
    <row r="8" spans="1:24" x14ac:dyDescent="0.3">
      <c r="A8" s="13" t="s">
        <v>37</v>
      </c>
      <c r="B8" s="13">
        <v>1399.87</v>
      </c>
      <c r="C8" s="13">
        <v>362.74</v>
      </c>
      <c r="D8" s="14">
        <v>13.24</v>
      </c>
      <c r="E8" s="13">
        <v>15.67</v>
      </c>
      <c r="F8" s="13">
        <v>67.36</v>
      </c>
      <c r="G8" s="14">
        <v>1.07</v>
      </c>
      <c r="H8" s="14">
        <v>0.73</v>
      </c>
      <c r="I8" s="13">
        <v>5.39</v>
      </c>
      <c r="J8" s="15">
        <v>0</v>
      </c>
      <c r="K8" s="13">
        <v>8.26</v>
      </c>
      <c r="L8" s="13">
        <v>6.7</v>
      </c>
      <c r="M8" s="13">
        <v>19.27</v>
      </c>
      <c r="N8" s="13">
        <v>10.33</v>
      </c>
      <c r="O8" s="13">
        <v>737</v>
      </c>
      <c r="P8" s="13">
        <v>97.73</v>
      </c>
      <c r="Q8" s="13">
        <v>94.58</v>
      </c>
      <c r="R8" s="13">
        <v>49.21</v>
      </c>
      <c r="S8" s="13">
        <v>46.78</v>
      </c>
      <c r="T8" s="13">
        <v>164.74</v>
      </c>
      <c r="U8" s="13">
        <v>2.0499999999999998</v>
      </c>
      <c r="V8" s="13">
        <v>96.58</v>
      </c>
      <c r="W8" s="13">
        <v>145.58000000000001</v>
      </c>
      <c r="X8" s="13">
        <v>20.97</v>
      </c>
    </row>
    <row r="9" spans="1:24" x14ac:dyDescent="0.3">
      <c r="A9" s="13" t="s">
        <v>41</v>
      </c>
      <c r="B9" s="13">
        <v>1681.6</v>
      </c>
      <c r="C9" s="13">
        <v>310.94</v>
      </c>
      <c r="D9" s="15">
        <v>0</v>
      </c>
      <c r="E9" s="13">
        <v>11.97</v>
      </c>
      <c r="F9" s="13">
        <v>74.87</v>
      </c>
      <c r="G9" s="14">
        <v>0.63</v>
      </c>
      <c r="H9" s="14">
        <v>0.82</v>
      </c>
      <c r="I9" s="13">
        <v>3.63</v>
      </c>
      <c r="J9" s="15">
        <v>0</v>
      </c>
      <c r="K9" s="13">
        <v>4.8</v>
      </c>
      <c r="L9" s="13">
        <v>3.36</v>
      </c>
      <c r="M9" s="13">
        <v>7.36</v>
      </c>
      <c r="N9" s="13">
        <v>14.19</v>
      </c>
      <c r="O9" s="13">
        <v>1026.3499999999999</v>
      </c>
      <c r="P9" s="13">
        <v>119.21</v>
      </c>
      <c r="Q9" s="13">
        <v>42.96</v>
      </c>
      <c r="R9" s="13">
        <v>46.52</v>
      </c>
      <c r="S9" s="13">
        <v>52.45</v>
      </c>
      <c r="T9" s="13">
        <v>103.53</v>
      </c>
      <c r="U9" s="13">
        <v>2.5</v>
      </c>
      <c r="V9" s="13">
        <v>159.9</v>
      </c>
      <c r="W9" s="13">
        <v>194.45</v>
      </c>
      <c r="X9" s="13">
        <v>17.11</v>
      </c>
    </row>
    <row r="10" spans="1:24" x14ac:dyDescent="0.3">
      <c r="A10" s="13" t="s">
        <v>43</v>
      </c>
      <c r="B10" s="13">
        <v>2019.47</v>
      </c>
      <c r="C10" s="13">
        <v>930.78</v>
      </c>
      <c r="D10" s="15">
        <v>0</v>
      </c>
      <c r="E10" s="13">
        <v>10.73</v>
      </c>
      <c r="F10" s="13">
        <v>53.91</v>
      </c>
      <c r="G10" s="14">
        <v>0.42</v>
      </c>
      <c r="H10" s="15">
        <v>0</v>
      </c>
      <c r="I10" s="13">
        <v>6.27</v>
      </c>
      <c r="J10" s="15">
        <v>0</v>
      </c>
      <c r="K10" s="13">
        <v>19.559999999999999</v>
      </c>
      <c r="L10" s="13">
        <v>3.46</v>
      </c>
      <c r="M10" s="13">
        <v>9.98</v>
      </c>
      <c r="N10" s="13">
        <v>12.28</v>
      </c>
      <c r="O10" s="13">
        <v>512.48</v>
      </c>
      <c r="P10" s="13">
        <v>116.74</v>
      </c>
      <c r="Q10" s="13">
        <v>47.66</v>
      </c>
      <c r="R10" s="13">
        <v>77.73</v>
      </c>
      <c r="S10" s="13">
        <v>47.92</v>
      </c>
      <c r="T10" s="13">
        <v>160.33000000000001</v>
      </c>
      <c r="U10" s="13">
        <v>2.68</v>
      </c>
      <c r="V10" s="13">
        <v>88.26</v>
      </c>
      <c r="W10" s="13">
        <v>165.24</v>
      </c>
      <c r="X10" s="13">
        <v>28.69</v>
      </c>
    </row>
    <row r="11" spans="1:24" x14ac:dyDescent="0.3">
      <c r="A11" s="13" t="s">
        <v>44</v>
      </c>
      <c r="B11" s="13">
        <v>1420.65</v>
      </c>
      <c r="C11" s="13">
        <v>197.57</v>
      </c>
      <c r="D11" s="15">
        <v>0</v>
      </c>
      <c r="E11" s="13">
        <v>8.4700000000000006</v>
      </c>
      <c r="F11" s="13">
        <v>33.090000000000003</v>
      </c>
      <c r="G11" s="14">
        <v>0.34</v>
      </c>
      <c r="H11" s="15">
        <v>0</v>
      </c>
      <c r="I11" s="13">
        <v>4.13</v>
      </c>
      <c r="J11" s="15">
        <v>0</v>
      </c>
      <c r="K11" s="13">
        <v>4.25</v>
      </c>
      <c r="L11" s="13">
        <v>2.0699999999999998</v>
      </c>
      <c r="M11" s="14">
        <v>2.16</v>
      </c>
      <c r="N11" s="13">
        <v>7.94</v>
      </c>
      <c r="O11" s="13">
        <v>500.97</v>
      </c>
      <c r="P11" s="13">
        <v>65.8</v>
      </c>
      <c r="Q11" s="13">
        <v>33.18</v>
      </c>
      <c r="R11" s="13">
        <v>46.11</v>
      </c>
      <c r="S11" s="13">
        <v>37.01</v>
      </c>
      <c r="T11" s="13">
        <v>105.34</v>
      </c>
      <c r="U11" s="13">
        <v>1.08</v>
      </c>
      <c r="V11" s="13">
        <v>39.130000000000003</v>
      </c>
      <c r="W11" s="13">
        <v>113.14</v>
      </c>
      <c r="X11" s="13">
        <v>15.82</v>
      </c>
    </row>
    <row r="12" spans="1:24" x14ac:dyDescent="0.3">
      <c r="A12" s="13" t="s">
        <v>106</v>
      </c>
      <c r="B12" s="13">
        <v>1333.92</v>
      </c>
      <c r="C12" s="13">
        <v>420.61</v>
      </c>
      <c r="D12" s="13">
        <v>0</v>
      </c>
      <c r="E12" s="13">
        <v>6.83</v>
      </c>
      <c r="F12" s="13">
        <v>35.28</v>
      </c>
      <c r="G12" s="13">
        <v>0.85</v>
      </c>
      <c r="H12" s="14">
        <v>0.12</v>
      </c>
      <c r="I12" s="13">
        <v>2.37</v>
      </c>
      <c r="J12" s="13">
        <v>0</v>
      </c>
      <c r="K12" s="13">
        <v>4.8</v>
      </c>
      <c r="L12" s="13">
        <v>3.62</v>
      </c>
      <c r="M12" s="13">
        <v>8.69</v>
      </c>
      <c r="N12" s="13">
        <v>10.73</v>
      </c>
      <c r="O12" s="13">
        <v>829.91</v>
      </c>
      <c r="P12" s="13">
        <v>55.49</v>
      </c>
      <c r="Q12" s="13">
        <v>19.91</v>
      </c>
      <c r="R12" s="13">
        <v>37.51</v>
      </c>
      <c r="S12" s="13">
        <v>47.77</v>
      </c>
      <c r="T12" s="13">
        <v>105.34</v>
      </c>
      <c r="U12" s="13">
        <v>1.36</v>
      </c>
      <c r="V12" s="13">
        <v>49.62</v>
      </c>
      <c r="W12" s="13">
        <v>138.1</v>
      </c>
      <c r="X12" s="13">
        <v>13.89</v>
      </c>
    </row>
    <row r="13" spans="1:24" x14ac:dyDescent="0.3">
      <c r="A13" s="13" t="s">
        <v>46</v>
      </c>
      <c r="B13" s="13">
        <v>670.77</v>
      </c>
      <c r="C13" s="13">
        <v>340.41</v>
      </c>
      <c r="D13" s="15">
        <v>0</v>
      </c>
      <c r="E13" s="13">
        <v>11.04</v>
      </c>
      <c r="F13" s="13">
        <v>20.95</v>
      </c>
      <c r="G13" s="14">
        <v>0.49</v>
      </c>
      <c r="H13" s="15">
        <v>0</v>
      </c>
      <c r="I13" s="13">
        <v>4.01</v>
      </c>
      <c r="J13" s="15">
        <v>0</v>
      </c>
      <c r="K13" s="13">
        <v>4.66</v>
      </c>
      <c r="L13" s="13">
        <v>4.18</v>
      </c>
      <c r="M13" s="13">
        <v>3.1</v>
      </c>
      <c r="N13" s="13">
        <v>11.89</v>
      </c>
      <c r="O13" s="13">
        <v>522.03</v>
      </c>
      <c r="P13" s="13">
        <v>58.08</v>
      </c>
      <c r="Q13" s="13">
        <v>102.49</v>
      </c>
      <c r="R13" s="13">
        <v>12</v>
      </c>
      <c r="S13" s="13">
        <v>28.97</v>
      </c>
      <c r="T13" s="13">
        <v>78.45</v>
      </c>
      <c r="U13" s="13">
        <v>1.19</v>
      </c>
      <c r="V13" s="13">
        <v>44.21</v>
      </c>
      <c r="W13" s="13">
        <v>122.78</v>
      </c>
      <c r="X13" s="13">
        <v>14.54</v>
      </c>
    </row>
    <row r="14" spans="1:24" x14ac:dyDescent="0.3">
      <c r="A14" s="13" t="s">
        <v>47</v>
      </c>
      <c r="B14" s="13">
        <v>1110.1300000000001</v>
      </c>
      <c r="C14" s="13">
        <v>269.44</v>
      </c>
      <c r="D14" s="15">
        <v>0</v>
      </c>
      <c r="E14" s="13">
        <v>9.5</v>
      </c>
      <c r="F14" s="13">
        <v>135.05000000000001</v>
      </c>
      <c r="G14" s="14">
        <v>0.63</v>
      </c>
      <c r="H14" s="15">
        <v>0</v>
      </c>
      <c r="I14" s="13">
        <v>2.25</v>
      </c>
      <c r="J14" s="15">
        <v>0</v>
      </c>
      <c r="K14" s="13">
        <v>4.66</v>
      </c>
      <c r="L14" s="13">
        <v>4.33</v>
      </c>
      <c r="M14" s="13">
        <v>7.89</v>
      </c>
      <c r="N14" s="13">
        <v>10.33</v>
      </c>
      <c r="O14" s="13">
        <v>803.57</v>
      </c>
      <c r="P14" s="13">
        <v>173.1</v>
      </c>
      <c r="Q14" s="13">
        <v>49.97</v>
      </c>
      <c r="R14" s="13">
        <v>39.700000000000003</v>
      </c>
      <c r="S14" s="13">
        <v>36.869999999999997</v>
      </c>
      <c r="T14" s="13">
        <v>142.09</v>
      </c>
      <c r="U14" s="13">
        <v>1.85</v>
      </c>
      <c r="V14" s="13">
        <v>62.28</v>
      </c>
      <c r="W14" s="13">
        <v>130.07</v>
      </c>
      <c r="X14" s="13">
        <v>15.18</v>
      </c>
    </row>
    <row r="15" spans="1:24" x14ac:dyDescent="0.3">
      <c r="A15" s="13" t="s">
        <v>48</v>
      </c>
      <c r="B15" s="13">
        <v>1797.12</v>
      </c>
      <c r="C15" s="13">
        <v>397.86</v>
      </c>
      <c r="D15" s="15">
        <v>0</v>
      </c>
      <c r="E15" s="13">
        <v>4.17</v>
      </c>
      <c r="F15" s="13">
        <v>42.17</v>
      </c>
      <c r="G15" s="14">
        <v>0.2</v>
      </c>
      <c r="H15" s="15">
        <v>0</v>
      </c>
      <c r="I15" s="13">
        <v>2.88</v>
      </c>
      <c r="J15" s="15">
        <v>0</v>
      </c>
      <c r="K15" s="14">
        <v>0.21</v>
      </c>
      <c r="L15" s="13">
        <v>5.29</v>
      </c>
      <c r="M15" s="14">
        <v>2.16</v>
      </c>
      <c r="N15" s="15">
        <v>0</v>
      </c>
      <c r="O15" s="13">
        <v>338.38</v>
      </c>
      <c r="P15" s="13">
        <v>52.45</v>
      </c>
      <c r="Q15" s="15">
        <v>0</v>
      </c>
      <c r="R15" s="13">
        <v>18.600000000000001</v>
      </c>
      <c r="S15" s="13">
        <v>41.92</v>
      </c>
      <c r="T15" s="14">
        <v>58.59</v>
      </c>
      <c r="U15" s="13">
        <v>1.77</v>
      </c>
      <c r="V15" s="13">
        <v>37.72</v>
      </c>
      <c r="W15" s="13">
        <v>125.86</v>
      </c>
      <c r="X15" s="13">
        <v>9.39</v>
      </c>
    </row>
    <row r="16" spans="1:24" x14ac:dyDescent="0.3">
      <c r="A16" s="13" t="s">
        <v>52</v>
      </c>
      <c r="B16" s="13">
        <v>1898.41</v>
      </c>
      <c r="C16" s="13">
        <v>575.03</v>
      </c>
      <c r="D16" s="15">
        <v>0</v>
      </c>
      <c r="E16" s="13">
        <v>4.99</v>
      </c>
      <c r="F16" s="13">
        <v>23.18</v>
      </c>
      <c r="G16" s="14">
        <v>0.34</v>
      </c>
      <c r="H16" s="15">
        <v>0</v>
      </c>
      <c r="I16" s="13">
        <v>2.62</v>
      </c>
      <c r="J16" s="14">
        <v>0.51</v>
      </c>
      <c r="K16" s="13">
        <v>1.1399999999999999</v>
      </c>
      <c r="L16" s="13">
        <v>8.83</v>
      </c>
      <c r="M16" s="14">
        <v>0.79</v>
      </c>
      <c r="N16" s="13">
        <v>5.47</v>
      </c>
      <c r="O16" s="13">
        <v>493.73</v>
      </c>
      <c r="P16" s="13">
        <v>54.19</v>
      </c>
      <c r="Q16" s="13">
        <v>10.91</v>
      </c>
      <c r="R16" s="13">
        <v>46.61</v>
      </c>
      <c r="S16" s="13">
        <v>37.01</v>
      </c>
      <c r="T16" s="14">
        <v>24.88</v>
      </c>
      <c r="U16" s="13">
        <v>12.85</v>
      </c>
      <c r="V16" s="13">
        <v>68.63</v>
      </c>
      <c r="W16" s="13">
        <v>143.30000000000001</v>
      </c>
      <c r="X16" s="13">
        <v>13.89</v>
      </c>
    </row>
    <row r="17" spans="1:24" x14ac:dyDescent="0.3">
      <c r="A17" s="16" t="s">
        <v>101</v>
      </c>
      <c r="B17" s="16">
        <v>2741.85</v>
      </c>
      <c r="C17" s="16">
        <v>325.10000000000002</v>
      </c>
      <c r="D17" s="17">
        <v>0</v>
      </c>
      <c r="E17" s="16">
        <v>7.24</v>
      </c>
      <c r="F17" s="16">
        <v>120.07</v>
      </c>
      <c r="G17" s="18">
        <v>0.85</v>
      </c>
      <c r="H17" s="17">
        <v>0</v>
      </c>
      <c r="I17" s="16">
        <v>2.62</v>
      </c>
      <c r="J17" s="17">
        <v>0</v>
      </c>
      <c r="K17" s="16">
        <v>2.16</v>
      </c>
      <c r="L17" s="16">
        <v>7.23</v>
      </c>
      <c r="M17" s="16">
        <v>7.09</v>
      </c>
      <c r="N17" s="16">
        <v>19.03</v>
      </c>
      <c r="O17" s="16">
        <v>568.16</v>
      </c>
      <c r="P17" s="16">
        <v>172.29</v>
      </c>
      <c r="Q17" s="16">
        <v>10.91</v>
      </c>
      <c r="R17" s="16">
        <v>48.8</v>
      </c>
      <c r="S17" s="16">
        <v>103.69</v>
      </c>
      <c r="T17" s="16">
        <v>112.42</v>
      </c>
      <c r="U17" s="16">
        <v>1.85</v>
      </c>
      <c r="V17" s="16">
        <v>82.22</v>
      </c>
      <c r="W17" s="16">
        <v>132.24</v>
      </c>
      <c r="X17" s="16">
        <v>18.399999999999999</v>
      </c>
    </row>
    <row r="18" spans="1:24" x14ac:dyDescent="0.3">
      <c r="A18" s="16" t="s">
        <v>56</v>
      </c>
      <c r="B18" s="16">
        <v>3131.42</v>
      </c>
      <c r="C18" s="16">
        <v>419.44</v>
      </c>
      <c r="D18" s="17">
        <v>0</v>
      </c>
      <c r="E18" s="16">
        <v>8.68</v>
      </c>
      <c r="F18" s="16">
        <v>50.28</v>
      </c>
      <c r="G18" s="18">
        <v>0.92</v>
      </c>
      <c r="H18" s="16">
        <v>1.65</v>
      </c>
      <c r="I18" s="16">
        <v>4.6399999999999997</v>
      </c>
      <c r="J18" s="17">
        <v>0</v>
      </c>
      <c r="K18" s="16">
        <v>2.02</v>
      </c>
      <c r="L18" s="16">
        <v>11.48</v>
      </c>
      <c r="M18" s="16">
        <v>10.75</v>
      </c>
      <c r="N18" s="16">
        <v>23.38</v>
      </c>
      <c r="O18" s="16">
        <v>597.20000000000005</v>
      </c>
      <c r="P18" s="16">
        <v>98.98</v>
      </c>
      <c r="Q18" s="16">
        <v>28.05</v>
      </c>
      <c r="R18" s="16">
        <v>65.180000000000007</v>
      </c>
      <c r="S18" s="16">
        <v>139.65</v>
      </c>
      <c r="T18" s="16">
        <v>155.86000000000001</v>
      </c>
      <c r="U18" s="16">
        <v>2.98</v>
      </c>
      <c r="V18" s="16">
        <v>102.05</v>
      </c>
      <c r="W18" s="16">
        <v>183.87</v>
      </c>
      <c r="X18" s="16">
        <v>26.11</v>
      </c>
    </row>
    <row r="19" spans="1:24" x14ac:dyDescent="0.3">
      <c r="A19" s="16" t="s">
        <v>58</v>
      </c>
      <c r="B19" s="16">
        <v>1785.18</v>
      </c>
      <c r="C19" s="16">
        <v>752.07</v>
      </c>
      <c r="D19" s="16">
        <v>21.88</v>
      </c>
      <c r="E19" s="16">
        <v>17.829999999999998</v>
      </c>
      <c r="F19" s="16">
        <v>15.34</v>
      </c>
      <c r="G19" s="18">
        <v>0.49</v>
      </c>
      <c r="H19" s="16">
        <v>2.46</v>
      </c>
      <c r="I19" s="16">
        <v>8.0299999999999994</v>
      </c>
      <c r="J19" s="18" t="s">
        <v>59</v>
      </c>
      <c r="K19" s="16">
        <v>5.47</v>
      </c>
      <c r="L19" s="16">
        <v>9.58</v>
      </c>
      <c r="M19" s="16">
        <v>25.71</v>
      </c>
      <c r="N19" s="16">
        <v>31.13</v>
      </c>
      <c r="O19" s="16">
        <v>458.25</v>
      </c>
      <c r="P19" s="16">
        <v>83.13</v>
      </c>
      <c r="Q19" s="16">
        <v>38.14</v>
      </c>
      <c r="R19" s="16">
        <v>67.7</v>
      </c>
      <c r="S19" s="16">
        <v>51.46</v>
      </c>
      <c r="T19" s="16">
        <v>103.53</v>
      </c>
      <c r="U19" s="16">
        <v>3.2</v>
      </c>
      <c r="V19" s="16">
        <v>104.37</v>
      </c>
      <c r="W19" s="16">
        <v>138.22</v>
      </c>
      <c r="X19" s="16">
        <v>49.27</v>
      </c>
    </row>
    <row r="20" spans="1:24" x14ac:dyDescent="0.3">
      <c r="A20" s="16" t="s">
        <v>60</v>
      </c>
      <c r="B20" s="16">
        <v>2566.35</v>
      </c>
      <c r="C20" s="16">
        <v>249.98</v>
      </c>
      <c r="D20" s="17">
        <v>0</v>
      </c>
      <c r="E20" s="16">
        <v>12.39</v>
      </c>
      <c r="F20" s="16">
        <v>129.5</v>
      </c>
      <c r="G20" s="18">
        <v>0.88</v>
      </c>
      <c r="H20" s="16">
        <v>1.54</v>
      </c>
      <c r="I20" s="16">
        <v>4.22</v>
      </c>
      <c r="J20" s="17">
        <v>0</v>
      </c>
      <c r="K20" s="16">
        <v>2.16</v>
      </c>
      <c r="L20" s="16">
        <v>2.0299999999999998</v>
      </c>
      <c r="M20" s="16">
        <v>11.83</v>
      </c>
      <c r="N20" s="16">
        <v>13.9</v>
      </c>
      <c r="O20" s="16">
        <v>529.34</v>
      </c>
      <c r="P20" s="16">
        <v>175.13</v>
      </c>
      <c r="Q20" s="18">
        <v>9.44</v>
      </c>
      <c r="R20" s="16">
        <v>41.17</v>
      </c>
      <c r="S20" s="16">
        <v>33.619999999999997</v>
      </c>
      <c r="T20" s="18">
        <v>67.19</v>
      </c>
      <c r="U20" s="16">
        <v>2.31</v>
      </c>
      <c r="V20" s="16">
        <v>131.91999999999999</v>
      </c>
      <c r="W20" s="16">
        <v>121.45</v>
      </c>
      <c r="X20" s="16">
        <v>17.37</v>
      </c>
    </row>
    <row r="21" spans="1:24" x14ac:dyDescent="0.3">
      <c r="A21" s="16" t="s">
        <v>64</v>
      </c>
      <c r="B21" s="16">
        <v>2796.95</v>
      </c>
      <c r="C21" s="16">
        <v>158.13999999999999</v>
      </c>
      <c r="D21" s="17">
        <v>0</v>
      </c>
      <c r="E21" s="16">
        <v>6.93</v>
      </c>
      <c r="F21" s="16">
        <v>41.57</v>
      </c>
      <c r="G21" s="18">
        <v>0.2</v>
      </c>
      <c r="H21" s="17">
        <v>0</v>
      </c>
      <c r="I21" s="16">
        <v>4.26</v>
      </c>
      <c r="J21" s="17">
        <v>0</v>
      </c>
      <c r="K21" s="17">
        <v>0</v>
      </c>
      <c r="L21" s="16">
        <v>2.57</v>
      </c>
      <c r="M21" s="16">
        <v>4.58</v>
      </c>
      <c r="N21" s="16">
        <v>7.94</v>
      </c>
      <c r="O21" s="16">
        <v>404.14</v>
      </c>
      <c r="P21" s="16">
        <v>81.03</v>
      </c>
      <c r="Q21" s="16">
        <v>10.91</v>
      </c>
      <c r="R21" s="16">
        <v>38.85</v>
      </c>
      <c r="S21" s="16">
        <v>19.22</v>
      </c>
      <c r="T21" s="18">
        <v>51.25</v>
      </c>
      <c r="U21" s="16">
        <v>1.62</v>
      </c>
      <c r="V21" s="16">
        <v>60.56</v>
      </c>
      <c r="W21" s="16">
        <v>192.33</v>
      </c>
      <c r="X21" s="16">
        <v>14.54</v>
      </c>
    </row>
    <row r="22" spans="1:24" x14ac:dyDescent="0.3">
      <c r="A22" s="16" t="s">
        <v>104</v>
      </c>
      <c r="B22" s="16">
        <v>1804</v>
      </c>
      <c r="C22" s="16">
        <v>663.23</v>
      </c>
      <c r="D22" s="17">
        <v>0</v>
      </c>
      <c r="E22" s="16">
        <v>6.52</v>
      </c>
      <c r="F22" s="16">
        <v>32.35</v>
      </c>
      <c r="G22" s="18">
        <v>1</v>
      </c>
      <c r="H22" s="26">
        <v>1.4</v>
      </c>
      <c r="I22" s="16">
        <v>3.13</v>
      </c>
      <c r="J22" s="17">
        <v>0</v>
      </c>
      <c r="K22" s="16">
        <v>1.87</v>
      </c>
      <c r="L22" s="16">
        <v>26.61</v>
      </c>
      <c r="M22" s="16">
        <v>8.9499999999999993</v>
      </c>
      <c r="N22" s="16">
        <v>17.190000000000001</v>
      </c>
      <c r="O22" s="16">
        <v>509.52</v>
      </c>
      <c r="P22" s="16">
        <v>77.67</v>
      </c>
      <c r="Q22" s="16">
        <v>19.91</v>
      </c>
      <c r="R22" s="16">
        <v>35.31</v>
      </c>
      <c r="S22" s="16">
        <v>63.38</v>
      </c>
      <c r="T22" s="16">
        <v>99.87</v>
      </c>
      <c r="U22" s="16">
        <v>1.25</v>
      </c>
      <c r="V22" s="16">
        <v>51.85</v>
      </c>
      <c r="W22" s="16">
        <v>105.5</v>
      </c>
      <c r="X22" s="16">
        <v>15.82</v>
      </c>
    </row>
    <row r="23" spans="1:24" x14ac:dyDescent="0.3">
      <c r="A23" s="16" t="s">
        <v>66</v>
      </c>
      <c r="B23" s="16">
        <v>1610.69</v>
      </c>
      <c r="C23" s="16">
        <v>463.63</v>
      </c>
      <c r="D23" s="17">
        <v>0</v>
      </c>
      <c r="E23" s="16">
        <v>6.01</v>
      </c>
      <c r="F23" s="16">
        <v>22.71</v>
      </c>
      <c r="G23" s="18">
        <v>0.2</v>
      </c>
      <c r="H23" s="17">
        <v>0</v>
      </c>
      <c r="I23" s="16">
        <v>1.61</v>
      </c>
      <c r="J23" s="17">
        <v>0</v>
      </c>
      <c r="K23" s="18">
        <v>0.84</v>
      </c>
      <c r="L23" s="16">
        <v>12.29</v>
      </c>
      <c r="M23" s="16">
        <v>5.15</v>
      </c>
      <c r="N23" s="16">
        <v>6.31</v>
      </c>
      <c r="O23" s="16">
        <v>403.81</v>
      </c>
      <c r="P23" s="16">
        <v>41.46</v>
      </c>
      <c r="Q23" s="16">
        <v>25.4</v>
      </c>
      <c r="R23" s="16">
        <v>36.43</v>
      </c>
      <c r="S23" s="16">
        <v>57.09</v>
      </c>
      <c r="T23" s="16">
        <v>72.12</v>
      </c>
      <c r="U23" s="16">
        <v>0.81</v>
      </c>
      <c r="V23" s="18">
        <v>7.12</v>
      </c>
      <c r="W23" s="16">
        <v>137.08000000000001</v>
      </c>
      <c r="X23" s="16">
        <v>9.39</v>
      </c>
    </row>
    <row r="24" spans="1:24" x14ac:dyDescent="0.3">
      <c r="A24" s="16" t="s">
        <v>68</v>
      </c>
      <c r="B24" s="16">
        <v>1778.56</v>
      </c>
      <c r="C24" s="16">
        <v>661.52</v>
      </c>
      <c r="D24" s="17">
        <v>0</v>
      </c>
      <c r="E24" s="16">
        <v>8.06</v>
      </c>
      <c r="F24" s="16">
        <v>32.97</v>
      </c>
      <c r="G24" s="18">
        <v>0.12</v>
      </c>
      <c r="H24" s="18">
        <v>0.64</v>
      </c>
      <c r="I24" s="16">
        <v>2.62</v>
      </c>
      <c r="J24" s="17">
        <v>0</v>
      </c>
      <c r="K24" s="18">
        <v>0.53</v>
      </c>
      <c r="L24" s="16">
        <v>19.21</v>
      </c>
      <c r="M24" s="16">
        <v>3.41</v>
      </c>
      <c r="N24" s="16">
        <v>8.75</v>
      </c>
      <c r="O24" s="16">
        <v>592.58000000000004</v>
      </c>
      <c r="P24" s="16">
        <v>59.37</v>
      </c>
      <c r="Q24" s="16">
        <v>42.96</v>
      </c>
      <c r="R24" s="16">
        <v>34.909999999999997</v>
      </c>
      <c r="S24" s="16">
        <v>70.459999999999994</v>
      </c>
      <c r="T24" s="16">
        <v>92.36</v>
      </c>
      <c r="U24" s="16">
        <v>1.32</v>
      </c>
      <c r="V24" s="16">
        <v>69.47</v>
      </c>
      <c r="W24" s="16">
        <v>134.15</v>
      </c>
      <c r="X24" s="16">
        <v>13.25</v>
      </c>
    </row>
    <row r="25" spans="1:24" x14ac:dyDescent="0.3">
      <c r="A25" s="16" t="s">
        <v>70</v>
      </c>
      <c r="B25" s="16">
        <v>2181.48</v>
      </c>
      <c r="C25" s="16">
        <v>200.37</v>
      </c>
      <c r="D25" s="17">
        <v>0</v>
      </c>
      <c r="E25" s="16">
        <v>9.8000000000000007</v>
      </c>
      <c r="F25" s="16">
        <v>48.15</v>
      </c>
      <c r="G25" s="18">
        <v>0.35</v>
      </c>
      <c r="H25" s="17">
        <v>0</v>
      </c>
      <c r="I25" s="16">
        <v>3.71</v>
      </c>
      <c r="J25" s="17">
        <v>0</v>
      </c>
      <c r="K25" s="18">
        <v>0.37</v>
      </c>
      <c r="L25" s="16">
        <v>2.56</v>
      </c>
      <c r="M25" s="18">
        <v>2.63</v>
      </c>
      <c r="N25" s="16">
        <v>7.32</v>
      </c>
      <c r="O25" s="16">
        <v>242.31</v>
      </c>
      <c r="P25" s="16">
        <v>95.59</v>
      </c>
      <c r="Q25" s="17">
        <v>0</v>
      </c>
      <c r="R25" s="16">
        <v>36.33</v>
      </c>
      <c r="S25" s="16">
        <v>21.15</v>
      </c>
      <c r="T25" s="18">
        <v>60.76</v>
      </c>
      <c r="U25" s="16">
        <v>1.28</v>
      </c>
      <c r="V25" s="18">
        <v>17.920000000000002</v>
      </c>
      <c r="W25" s="16">
        <v>131.84</v>
      </c>
      <c r="X25" s="16">
        <v>9.67</v>
      </c>
    </row>
    <row r="26" spans="1:24" x14ac:dyDescent="0.3">
      <c r="A26" s="16" t="s">
        <v>76</v>
      </c>
      <c r="B26" s="16">
        <v>3247.75</v>
      </c>
      <c r="C26" s="16">
        <v>95.83</v>
      </c>
      <c r="D26" s="17">
        <v>0</v>
      </c>
      <c r="E26" s="16">
        <v>11.15</v>
      </c>
      <c r="F26" s="16">
        <v>14.91</v>
      </c>
      <c r="G26" s="18">
        <v>1</v>
      </c>
      <c r="H26" s="16">
        <v>1.32</v>
      </c>
      <c r="I26" s="16">
        <v>4.26</v>
      </c>
      <c r="J26" s="17">
        <v>0</v>
      </c>
      <c r="K26" s="16">
        <v>2.59</v>
      </c>
      <c r="L26" s="16">
        <v>7.97</v>
      </c>
      <c r="M26" s="16">
        <v>11.76</v>
      </c>
      <c r="N26" s="16">
        <v>14.19</v>
      </c>
      <c r="O26" s="16">
        <v>385.15</v>
      </c>
      <c r="P26" s="16">
        <v>42.79</v>
      </c>
      <c r="Q26" s="16">
        <v>28.05</v>
      </c>
      <c r="R26" s="16">
        <v>57.37</v>
      </c>
      <c r="S26" s="16">
        <v>36.29</v>
      </c>
      <c r="T26" s="16">
        <v>164.74</v>
      </c>
      <c r="U26" s="16">
        <v>2.54</v>
      </c>
      <c r="V26" s="16">
        <v>104.37</v>
      </c>
      <c r="W26" s="16">
        <v>130.19999999999999</v>
      </c>
      <c r="X26" s="16">
        <v>20.97</v>
      </c>
    </row>
    <row r="27" spans="1:24" x14ac:dyDescent="0.3">
      <c r="A27" s="16" t="s">
        <v>107</v>
      </c>
      <c r="B27" s="16">
        <v>1647.42</v>
      </c>
      <c r="C27" s="16">
        <v>753.21</v>
      </c>
      <c r="D27" s="17">
        <v>0</v>
      </c>
      <c r="E27" s="16">
        <v>8.89</v>
      </c>
      <c r="F27" s="16">
        <v>27.34</v>
      </c>
      <c r="G27" s="18">
        <v>0.85</v>
      </c>
      <c r="H27" s="17">
        <v>0</v>
      </c>
      <c r="I27" s="16">
        <v>3.38</v>
      </c>
      <c r="J27" s="17">
        <v>0</v>
      </c>
      <c r="K27" s="16">
        <v>6.68</v>
      </c>
      <c r="L27" s="16">
        <v>3.2</v>
      </c>
      <c r="M27" s="16">
        <v>22.52</v>
      </c>
      <c r="N27" s="16">
        <v>14.57</v>
      </c>
      <c r="O27" s="16">
        <v>745.31</v>
      </c>
      <c r="P27" s="16">
        <v>58.51</v>
      </c>
      <c r="Q27" s="16">
        <v>19.91</v>
      </c>
      <c r="R27" s="16">
        <v>44.36</v>
      </c>
      <c r="S27" s="16">
        <v>61.43</v>
      </c>
      <c r="T27" s="16">
        <v>134.16</v>
      </c>
      <c r="U27" s="16">
        <v>1.47</v>
      </c>
      <c r="V27" s="16">
        <v>54.49</v>
      </c>
      <c r="W27" s="16">
        <v>95.33</v>
      </c>
      <c r="X27" s="16">
        <v>19.04</v>
      </c>
    </row>
    <row r="28" spans="1:24" x14ac:dyDescent="0.3">
      <c r="A28" s="16" t="s">
        <v>77</v>
      </c>
      <c r="B28" s="16">
        <v>2921.54</v>
      </c>
      <c r="C28" s="16">
        <v>619.77</v>
      </c>
      <c r="D28" s="17">
        <v>0</v>
      </c>
      <c r="E28" s="16">
        <v>10.84</v>
      </c>
      <c r="F28" s="16">
        <v>43.83</v>
      </c>
      <c r="G28" s="18">
        <v>0.63</v>
      </c>
      <c r="H28" s="18" t="s">
        <v>39</v>
      </c>
      <c r="I28" s="16">
        <v>3.76</v>
      </c>
      <c r="J28" s="17">
        <v>0</v>
      </c>
      <c r="K28" s="16">
        <v>4.93</v>
      </c>
      <c r="L28" s="16">
        <v>26.53</v>
      </c>
      <c r="M28" s="16">
        <v>14.49</v>
      </c>
      <c r="N28" s="16">
        <v>19.399999999999999</v>
      </c>
      <c r="O28" s="16">
        <v>631.58000000000004</v>
      </c>
      <c r="P28" s="16">
        <v>74.72</v>
      </c>
      <c r="Q28" s="16">
        <v>28.05</v>
      </c>
      <c r="R28" s="16">
        <v>16.39</v>
      </c>
      <c r="S28" s="16">
        <v>115.75</v>
      </c>
      <c r="T28" s="16">
        <v>306.57</v>
      </c>
      <c r="U28" s="16">
        <v>2.65</v>
      </c>
      <c r="V28" s="16">
        <v>85.05</v>
      </c>
      <c r="W28" s="16">
        <v>157.44</v>
      </c>
      <c r="X28" s="16">
        <v>14.54</v>
      </c>
    </row>
    <row r="29" spans="1:24" x14ac:dyDescent="0.3">
      <c r="A29" s="16" t="s">
        <v>78</v>
      </c>
      <c r="B29" s="16">
        <v>1879.53</v>
      </c>
      <c r="C29" s="16">
        <v>662.09</v>
      </c>
      <c r="D29" s="17">
        <v>0</v>
      </c>
      <c r="E29" s="16">
        <v>10.01</v>
      </c>
      <c r="F29" s="16">
        <v>57.52</v>
      </c>
      <c r="G29" s="18">
        <v>0.49</v>
      </c>
      <c r="H29" s="17">
        <v>0</v>
      </c>
      <c r="I29" s="16">
        <v>2.88</v>
      </c>
      <c r="J29" s="17">
        <v>0</v>
      </c>
      <c r="K29" s="16">
        <v>6.94</v>
      </c>
      <c r="L29" s="16">
        <v>6.75</v>
      </c>
      <c r="M29" s="16">
        <v>5.15</v>
      </c>
      <c r="N29" s="16">
        <v>9.15</v>
      </c>
      <c r="O29" s="16">
        <v>626.28</v>
      </c>
      <c r="P29" s="16">
        <v>79.349999999999994</v>
      </c>
      <c r="Q29" s="16">
        <v>49.97</v>
      </c>
      <c r="R29" s="16">
        <v>53.2</v>
      </c>
      <c r="S29" s="16">
        <v>79.540000000000006</v>
      </c>
      <c r="T29" s="16">
        <v>190.14</v>
      </c>
      <c r="U29" s="16">
        <v>1.72</v>
      </c>
      <c r="V29" s="16">
        <v>41.91</v>
      </c>
      <c r="W29" s="16">
        <v>111.97</v>
      </c>
      <c r="X29" s="16">
        <v>13.25</v>
      </c>
    </row>
    <row r="30" spans="1:24" x14ac:dyDescent="0.3">
      <c r="A30" s="16" t="s">
        <v>79</v>
      </c>
      <c r="B30" s="16">
        <v>2793.64</v>
      </c>
      <c r="C30" s="16">
        <v>149.58000000000001</v>
      </c>
      <c r="D30" s="17">
        <v>0</v>
      </c>
      <c r="E30" s="16">
        <v>6.32</v>
      </c>
      <c r="F30" s="16">
        <v>62.03</v>
      </c>
      <c r="G30" s="18">
        <v>0.27</v>
      </c>
      <c r="H30" s="18" t="s">
        <v>81</v>
      </c>
      <c r="I30" s="16">
        <v>3.88</v>
      </c>
      <c r="J30" s="17">
        <v>0</v>
      </c>
      <c r="K30" s="16">
        <v>1.44</v>
      </c>
      <c r="L30" s="16">
        <v>4.1500000000000004</v>
      </c>
      <c r="M30" s="16">
        <v>6.54</v>
      </c>
      <c r="N30" s="16">
        <v>3.3</v>
      </c>
      <c r="O30" s="16">
        <v>341.65</v>
      </c>
      <c r="P30" s="16">
        <v>75.98</v>
      </c>
      <c r="Q30" s="17">
        <v>0</v>
      </c>
      <c r="R30" s="16">
        <v>47.59</v>
      </c>
      <c r="S30" s="16">
        <v>31.62</v>
      </c>
      <c r="T30" s="16">
        <v>117.6</v>
      </c>
      <c r="U30" s="16">
        <v>2.0499999999999998</v>
      </c>
      <c r="V30" s="16">
        <v>71.55</v>
      </c>
      <c r="W30" s="16">
        <v>149.12</v>
      </c>
      <c r="X30" s="16">
        <v>15.82</v>
      </c>
    </row>
    <row r="31" spans="1:24" x14ac:dyDescent="0.3">
      <c r="A31" s="16" t="s">
        <v>82</v>
      </c>
      <c r="B31" s="16">
        <v>3679.02</v>
      </c>
      <c r="C31" s="16">
        <v>379.73</v>
      </c>
      <c r="D31" s="17">
        <v>0</v>
      </c>
      <c r="E31" s="16">
        <v>8.27</v>
      </c>
      <c r="F31" s="16">
        <v>37.35</v>
      </c>
      <c r="G31" s="18">
        <v>0.42</v>
      </c>
      <c r="H31" s="17">
        <v>0</v>
      </c>
      <c r="I31" s="16">
        <v>5.39</v>
      </c>
      <c r="J31" s="17">
        <v>0</v>
      </c>
      <c r="K31" s="16">
        <v>1.1399999999999999</v>
      </c>
      <c r="L31" s="16">
        <v>6.62</v>
      </c>
      <c r="M31" s="16">
        <v>2.8</v>
      </c>
      <c r="N31" s="16">
        <v>6.31</v>
      </c>
      <c r="O31" s="16">
        <v>421.18</v>
      </c>
      <c r="P31" s="16">
        <v>93.99</v>
      </c>
      <c r="Q31" s="16">
        <v>22.69</v>
      </c>
      <c r="R31" s="16">
        <v>66.8</v>
      </c>
      <c r="S31" s="16">
        <v>68.8</v>
      </c>
      <c r="T31" s="16">
        <v>101.71</v>
      </c>
      <c r="U31" s="16">
        <v>3.75</v>
      </c>
      <c r="V31" s="16">
        <v>95.4</v>
      </c>
      <c r="W31" s="16">
        <v>161.09</v>
      </c>
      <c r="X31" s="16">
        <v>15.18</v>
      </c>
    </row>
    <row r="32" spans="1:24" x14ac:dyDescent="0.3">
      <c r="A32" s="19" t="s">
        <v>102</v>
      </c>
      <c r="B32" s="19">
        <v>2190.54</v>
      </c>
      <c r="C32" s="19">
        <v>1722.81</v>
      </c>
      <c r="D32" s="19">
        <v>0</v>
      </c>
      <c r="E32" s="19">
        <v>10.43</v>
      </c>
      <c r="F32" s="19">
        <v>26.42</v>
      </c>
      <c r="G32" s="19">
        <v>1</v>
      </c>
      <c r="H32" s="19" t="s">
        <v>50</v>
      </c>
      <c r="I32" s="19">
        <v>3.5</v>
      </c>
      <c r="J32" s="19">
        <v>0</v>
      </c>
      <c r="K32" s="19">
        <v>36.44</v>
      </c>
      <c r="L32" s="19">
        <v>13.34</v>
      </c>
      <c r="M32" s="19">
        <v>9.98</v>
      </c>
      <c r="N32" s="19">
        <v>21.94</v>
      </c>
      <c r="O32" s="19">
        <v>1068.48</v>
      </c>
      <c r="P32" s="19">
        <v>64.09</v>
      </c>
      <c r="Q32" s="19">
        <v>45.32</v>
      </c>
      <c r="R32" s="19">
        <v>49.3</v>
      </c>
      <c r="S32" s="19">
        <v>74.180000000000007</v>
      </c>
      <c r="T32" s="19">
        <v>181.86</v>
      </c>
      <c r="U32" s="19">
        <v>2.09</v>
      </c>
      <c r="V32" s="19">
        <v>78.56</v>
      </c>
      <c r="W32" s="19">
        <v>125.6</v>
      </c>
      <c r="X32" s="19">
        <v>18.399999999999999</v>
      </c>
    </row>
    <row r="33" spans="1:24" x14ac:dyDescent="0.3">
      <c r="A33" s="19" t="s">
        <v>83</v>
      </c>
      <c r="B33" s="19">
        <v>3205.98</v>
      </c>
      <c r="C33" s="19">
        <v>2524.77</v>
      </c>
      <c r="D33" s="20">
        <v>0</v>
      </c>
      <c r="E33" s="19">
        <v>5.29</v>
      </c>
      <c r="F33" s="19">
        <v>44.71</v>
      </c>
      <c r="G33" s="21">
        <v>0.49</v>
      </c>
      <c r="H33" s="21" t="s">
        <v>28</v>
      </c>
      <c r="I33" s="19">
        <v>3</v>
      </c>
      <c r="J33" s="20">
        <v>0</v>
      </c>
      <c r="K33" s="19">
        <v>7.21</v>
      </c>
      <c r="L33" s="19">
        <v>113.91</v>
      </c>
      <c r="M33" s="21">
        <v>0.79</v>
      </c>
      <c r="N33" s="19">
        <v>11.12</v>
      </c>
      <c r="O33" s="19">
        <v>440.53</v>
      </c>
      <c r="P33" s="19">
        <v>74.72</v>
      </c>
      <c r="Q33" s="19">
        <v>17.04</v>
      </c>
      <c r="R33" s="19">
        <v>44.36</v>
      </c>
      <c r="S33" s="19">
        <v>228.62</v>
      </c>
      <c r="T33" s="19">
        <v>146.74</v>
      </c>
      <c r="U33" s="19">
        <v>1.77</v>
      </c>
      <c r="V33" s="19">
        <v>54.05</v>
      </c>
      <c r="W33" s="19">
        <v>246.82</v>
      </c>
      <c r="X33" s="19">
        <v>17.75</v>
      </c>
    </row>
    <row r="34" spans="1:24" x14ac:dyDescent="0.3">
      <c r="A34" s="19" t="s">
        <v>84</v>
      </c>
      <c r="B34" s="19">
        <v>3188.95</v>
      </c>
      <c r="C34" s="19">
        <v>882.85</v>
      </c>
      <c r="D34" s="20">
        <v>0</v>
      </c>
      <c r="E34" s="19">
        <v>12.28</v>
      </c>
      <c r="F34" s="19">
        <v>39.020000000000003</v>
      </c>
      <c r="G34" s="21">
        <v>0.78</v>
      </c>
      <c r="H34" s="21" t="s">
        <v>81</v>
      </c>
      <c r="I34" s="19">
        <v>5.01</v>
      </c>
      <c r="J34" s="20">
        <v>0</v>
      </c>
      <c r="K34" s="19">
        <v>3.56</v>
      </c>
      <c r="L34" s="19">
        <v>7.84</v>
      </c>
      <c r="M34" s="19">
        <v>9.4700000000000006</v>
      </c>
      <c r="N34" s="19">
        <v>16.82</v>
      </c>
      <c r="O34" s="19">
        <v>783.91</v>
      </c>
      <c r="P34" s="19">
        <v>96.49</v>
      </c>
      <c r="Q34" s="19">
        <v>10.91</v>
      </c>
      <c r="R34" s="19">
        <v>53.2</v>
      </c>
      <c r="S34" s="19">
        <v>80.63</v>
      </c>
      <c r="T34" s="19">
        <v>149.81</v>
      </c>
      <c r="U34" s="19">
        <v>4.91</v>
      </c>
      <c r="V34" s="19">
        <v>121.9</v>
      </c>
      <c r="W34" s="19">
        <v>238.45</v>
      </c>
      <c r="X34" s="19">
        <v>21.61</v>
      </c>
    </row>
    <row r="35" spans="1:24" x14ac:dyDescent="0.3">
      <c r="A35" s="19" t="s">
        <v>85</v>
      </c>
      <c r="B35" s="19">
        <v>3047.68</v>
      </c>
      <c r="C35" s="19">
        <v>636.37</v>
      </c>
      <c r="D35" s="20">
        <v>0</v>
      </c>
      <c r="E35" s="19">
        <v>10.73</v>
      </c>
      <c r="F35" s="19">
        <v>19.36</v>
      </c>
      <c r="G35" s="21">
        <v>0.49</v>
      </c>
      <c r="H35" s="21" t="s">
        <v>42</v>
      </c>
      <c r="I35" s="19">
        <v>5.89</v>
      </c>
      <c r="J35" s="20">
        <v>0</v>
      </c>
      <c r="K35" s="19">
        <v>2.2999999999999998</v>
      </c>
      <c r="L35" s="19">
        <v>10.38</v>
      </c>
      <c r="M35" s="19">
        <v>8.69</v>
      </c>
      <c r="N35" s="19">
        <v>16.07</v>
      </c>
      <c r="O35" s="19">
        <v>644.48</v>
      </c>
      <c r="P35" s="19">
        <v>79.77</v>
      </c>
      <c r="Q35" s="19">
        <v>22.69</v>
      </c>
      <c r="R35" s="19">
        <v>71.61</v>
      </c>
      <c r="S35" s="19">
        <v>57.37</v>
      </c>
      <c r="T35" s="19">
        <v>135.76</v>
      </c>
      <c r="U35" s="19">
        <v>3.89</v>
      </c>
      <c r="V35" s="19">
        <v>73.63</v>
      </c>
      <c r="W35" s="19">
        <v>170.5</v>
      </c>
      <c r="X35" s="19">
        <v>26.11</v>
      </c>
    </row>
    <row r="36" spans="1:24" x14ac:dyDescent="0.3">
      <c r="A36" s="19" t="s">
        <v>86</v>
      </c>
      <c r="B36" s="19">
        <v>3164.7</v>
      </c>
      <c r="C36" s="19">
        <v>374.46</v>
      </c>
      <c r="D36" s="20">
        <v>0</v>
      </c>
      <c r="E36" s="19">
        <v>6.73</v>
      </c>
      <c r="F36" s="19">
        <v>29.86</v>
      </c>
      <c r="G36" s="21">
        <v>0.34</v>
      </c>
      <c r="H36" s="21" t="s">
        <v>87</v>
      </c>
      <c r="I36" s="19">
        <v>6.14</v>
      </c>
      <c r="J36" s="20">
        <v>0</v>
      </c>
      <c r="K36" s="19">
        <v>2.02</v>
      </c>
      <c r="L36" s="19">
        <v>24.65</v>
      </c>
      <c r="M36" s="19">
        <v>5.99</v>
      </c>
      <c r="N36" s="19">
        <v>9.94</v>
      </c>
      <c r="O36" s="19">
        <v>593.57000000000005</v>
      </c>
      <c r="P36" s="19">
        <v>45.44</v>
      </c>
      <c r="Q36" s="19">
        <v>22.69</v>
      </c>
      <c r="R36" s="19">
        <v>62.66</v>
      </c>
      <c r="S36" s="19">
        <v>74.319999999999993</v>
      </c>
      <c r="T36" s="19">
        <v>110.67</v>
      </c>
      <c r="U36" s="19">
        <v>2.17</v>
      </c>
      <c r="V36" s="19">
        <v>66.53</v>
      </c>
      <c r="W36" s="19">
        <v>243.37</v>
      </c>
      <c r="X36" s="19">
        <v>22.26</v>
      </c>
    </row>
    <row r="37" spans="1:24" x14ac:dyDescent="0.3">
      <c r="A37" s="19" t="s">
        <v>105</v>
      </c>
      <c r="B37" s="19">
        <v>2793.07</v>
      </c>
      <c r="C37" s="19">
        <v>482.75</v>
      </c>
      <c r="D37" s="19">
        <v>0</v>
      </c>
      <c r="E37" s="19">
        <v>5.6</v>
      </c>
      <c r="F37" s="19">
        <v>14.42</v>
      </c>
      <c r="G37" s="19">
        <v>1.1399999999999999</v>
      </c>
      <c r="H37" s="19">
        <v>0</v>
      </c>
      <c r="I37" s="19">
        <v>2.62</v>
      </c>
      <c r="J37" s="19">
        <v>0</v>
      </c>
      <c r="K37" s="19">
        <v>2.59</v>
      </c>
      <c r="L37" s="19">
        <v>19.399999999999999</v>
      </c>
      <c r="M37" s="19">
        <v>4</v>
      </c>
      <c r="N37" s="19">
        <v>16.07</v>
      </c>
      <c r="O37" s="19">
        <v>868.99</v>
      </c>
      <c r="P37" s="19">
        <v>40.56</v>
      </c>
      <c r="Q37" s="19">
        <v>0</v>
      </c>
      <c r="R37" s="19">
        <v>36.299999999999997</v>
      </c>
      <c r="S37" s="19">
        <v>57.37</v>
      </c>
      <c r="T37" s="19">
        <v>99.87</v>
      </c>
      <c r="U37" s="19">
        <v>0.94</v>
      </c>
      <c r="V37" s="19">
        <v>50.07</v>
      </c>
      <c r="W37" s="19">
        <v>151.27000000000001</v>
      </c>
      <c r="X37" s="19">
        <v>11.96</v>
      </c>
    </row>
    <row r="38" spans="1:24" x14ac:dyDescent="0.3">
      <c r="A38" s="19" t="s">
        <v>88</v>
      </c>
      <c r="B38" s="19">
        <v>2549.56</v>
      </c>
      <c r="C38" s="19">
        <v>1265.58</v>
      </c>
      <c r="D38" s="20">
        <v>0</v>
      </c>
      <c r="E38" s="19">
        <v>7.65</v>
      </c>
      <c r="F38" s="19">
        <v>97.08</v>
      </c>
      <c r="G38" s="21">
        <v>0.49</v>
      </c>
      <c r="H38" s="21" t="s">
        <v>35</v>
      </c>
      <c r="I38" s="19">
        <v>3.76</v>
      </c>
      <c r="J38" s="20">
        <v>0</v>
      </c>
      <c r="K38" s="19">
        <v>9.56</v>
      </c>
      <c r="L38" s="19">
        <v>85.54</v>
      </c>
      <c r="M38" s="19">
        <v>5.15</v>
      </c>
      <c r="N38" s="20">
        <v>0</v>
      </c>
      <c r="O38" s="19">
        <v>855.63</v>
      </c>
      <c r="P38" s="19">
        <v>136.84</v>
      </c>
      <c r="Q38" s="19">
        <v>35.68</v>
      </c>
      <c r="R38" s="19">
        <v>19.95</v>
      </c>
      <c r="S38" s="19">
        <v>112.81</v>
      </c>
      <c r="T38" s="19">
        <v>114.16</v>
      </c>
      <c r="U38" s="19">
        <v>2.04</v>
      </c>
      <c r="V38" s="19">
        <v>69.05</v>
      </c>
      <c r="W38" s="19">
        <v>213.54</v>
      </c>
      <c r="X38" s="19">
        <v>17.75</v>
      </c>
    </row>
    <row r="39" spans="1:24" x14ac:dyDescent="0.3">
      <c r="A39" s="19" t="s">
        <v>89</v>
      </c>
      <c r="B39" s="19">
        <v>1626.18</v>
      </c>
      <c r="C39" s="19">
        <v>817.29</v>
      </c>
      <c r="D39" s="20">
        <v>0</v>
      </c>
      <c r="E39" s="19">
        <v>13.72</v>
      </c>
      <c r="F39" s="19">
        <v>17.149999999999999</v>
      </c>
      <c r="G39" s="19">
        <v>2.79</v>
      </c>
      <c r="H39" s="19">
        <v>2.46</v>
      </c>
      <c r="I39" s="19">
        <v>10.8</v>
      </c>
      <c r="J39" s="20">
        <v>0</v>
      </c>
      <c r="K39" s="19">
        <v>12.4</v>
      </c>
      <c r="L39" s="19">
        <v>5.53</v>
      </c>
      <c r="M39" s="19">
        <v>14</v>
      </c>
      <c r="N39" s="19">
        <v>21.22</v>
      </c>
      <c r="O39" s="19">
        <v>1089.4100000000001</v>
      </c>
      <c r="P39" s="19">
        <v>70.48</v>
      </c>
      <c r="Q39" s="19">
        <v>78.290000000000006</v>
      </c>
      <c r="R39" s="19">
        <v>70.08</v>
      </c>
      <c r="S39" s="19">
        <v>71.150000000000006</v>
      </c>
      <c r="T39" s="19">
        <v>191.51</v>
      </c>
      <c r="U39" s="19">
        <v>2.89</v>
      </c>
      <c r="V39" s="19">
        <v>74.45</v>
      </c>
      <c r="W39" s="19">
        <v>170.75</v>
      </c>
      <c r="X39" s="19">
        <v>35.76</v>
      </c>
    </row>
    <row r="40" spans="1:24" x14ac:dyDescent="0.3">
      <c r="A40" s="19" t="s">
        <v>90</v>
      </c>
      <c r="B40" s="19">
        <v>1849.83</v>
      </c>
      <c r="C40" s="19">
        <v>2056.04</v>
      </c>
      <c r="D40" s="20">
        <v>0</v>
      </c>
      <c r="E40" s="19">
        <v>54.89</v>
      </c>
      <c r="F40" s="19">
        <v>20.95</v>
      </c>
      <c r="G40" s="21">
        <v>0.78</v>
      </c>
      <c r="H40" s="20">
        <v>0</v>
      </c>
      <c r="I40" s="19">
        <v>6.65</v>
      </c>
      <c r="J40" s="20">
        <v>0</v>
      </c>
      <c r="K40" s="19">
        <v>5.34</v>
      </c>
      <c r="L40" s="19">
        <v>18.059999999999999</v>
      </c>
      <c r="M40" s="19">
        <v>81.02</v>
      </c>
      <c r="N40" s="19">
        <v>46.05</v>
      </c>
      <c r="O40" s="19">
        <v>616.70000000000005</v>
      </c>
      <c r="P40" s="19">
        <v>90.24</v>
      </c>
      <c r="Q40" s="19">
        <v>78.290000000000006</v>
      </c>
      <c r="R40" s="19">
        <v>55.8</v>
      </c>
      <c r="S40" s="19">
        <v>125.08</v>
      </c>
      <c r="T40" s="19">
        <v>146.74</v>
      </c>
      <c r="U40" s="19">
        <v>2.76</v>
      </c>
      <c r="V40" s="19">
        <v>277.57</v>
      </c>
      <c r="W40" s="19">
        <v>102.25</v>
      </c>
      <c r="X40" s="19">
        <v>24.83</v>
      </c>
    </row>
    <row r="41" spans="1:24" x14ac:dyDescent="0.3">
      <c r="A41" s="19" t="s">
        <v>91</v>
      </c>
      <c r="B41" s="19">
        <v>2505.7399999999998</v>
      </c>
      <c r="C41" s="19">
        <v>664.37</v>
      </c>
      <c r="D41" s="20">
        <v>0</v>
      </c>
      <c r="E41" s="19">
        <v>10.53</v>
      </c>
      <c r="F41" s="19">
        <v>9.8800000000000008</v>
      </c>
      <c r="G41" s="21">
        <v>0.78</v>
      </c>
      <c r="H41" s="20">
        <v>0</v>
      </c>
      <c r="I41" s="19">
        <v>4.6399999999999997</v>
      </c>
      <c r="J41" s="20">
        <v>0</v>
      </c>
      <c r="K41" s="19">
        <v>2.59</v>
      </c>
      <c r="L41" s="19">
        <v>13.4</v>
      </c>
      <c r="M41" s="19">
        <v>4</v>
      </c>
      <c r="N41" s="19">
        <v>11.51</v>
      </c>
      <c r="O41" s="19">
        <v>898.43</v>
      </c>
      <c r="P41" s="20">
        <v>0</v>
      </c>
      <c r="Q41" s="19">
        <v>38.14</v>
      </c>
      <c r="R41" s="19">
        <v>44.72</v>
      </c>
      <c r="S41" s="19">
        <v>121.62</v>
      </c>
      <c r="T41" s="19">
        <v>84.54</v>
      </c>
      <c r="U41" s="19">
        <v>3.45</v>
      </c>
      <c r="V41" s="19">
        <v>56.24</v>
      </c>
      <c r="W41" s="19">
        <v>67.66</v>
      </c>
      <c r="X41" s="19">
        <v>11.96</v>
      </c>
    </row>
    <row r="42" spans="1:24" x14ac:dyDescent="0.3">
      <c r="A42" s="19" t="s">
        <v>108</v>
      </c>
      <c r="B42" s="19">
        <v>1385.97</v>
      </c>
      <c r="C42" s="19">
        <v>2011.49</v>
      </c>
      <c r="D42" s="19">
        <v>0</v>
      </c>
      <c r="E42" s="19">
        <v>5.19</v>
      </c>
      <c r="F42" s="19">
        <v>9.8800000000000008</v>
      </c>
      <c r="G42" s="19">
        <v>1.1399999999999999</v>
      </c>
      <c r="H42" s="19">
        <v>0</v>
      </c>
      <c r="I42" s="19">
        <v>3.38</v>
      </c>
      <c r="J42" s="19">
        <v>0</v>
      </c>
      <c r="K42" s="19">
        <v>7.21</v>
      </c>
      <c r="L42" s="19">
        <v>51.43</v>
      </c>
      <c r="M42" s="19">
        <v>9.4700000000000006</v>
      </c>
      <c r="N42" s="19">
        <v>22.66</v>
      </c>
      <c r="O42" s="19">
        <v>793.57</v>
      </c>
      <c r="P42" s="19">
        <v>37.43</v>
      </c>
      <c r="Q42" s="28">
        <v>7.56</v>
      </c>
      <c r="R42" s="19">
        <v>32.35</v>
      </c>
      <c r="S42" s="19">
        <v>398.88</v>
      </c>
      <c r="T42" s="19">
        <v>90.43</v>
      </c>
      <c r="U42" s="19">
        <v>1.47</v>
      </c>
      <c r="V42" s="28">
        <v>16.02</v>
      </c>
      <c r="W42" s="19">
        <v>143.43</v>
      </c>
      <c r="X42" s="19">
        <v>16.47</v>
      </c>
    </row>
    <row r="43" spans="1:24" x14ac:dyDescent="0.3">
      <c r="A43" s="19" t="s">
        <v>92</v>
      </c>
      <c r="B43" s="19">
        <v>2162.48</v>
      </c>
      <c r="C43" s="19">
        <v>699.74</v>
      </c>
      <c r="D43" s="20">
        <v>0</v>
      </c>
      <c r="E43" s="19">
        <v>7.65</v>
      </c>
      <c r="F43" s="19">
        <v>13.87</v>
      </c>
      <c r="G43" s="21">
        <v>0.49</v>
      </c>
      <c r="H43" s="21" t="s">
        <v>28</v>
      </c>
      <c r="I43" s="19">
        <v>5.14</v>
      </c>
      <c r="J43" s="20">
        <v>0</v>
      </c>
      <c r="K43" s="19">
        <v>7.73</v>
      </c>
      <c r="L43" s="19">
        <v>10.49</v>
      </c>
      <c r="M43" s="20">
        <v>0</v>
      </c>
      <c r="N43" s="19">
        <v>13.43</v>
      </c>
      <c r="O43" s="19">
        <v>921.88</v>
      </c>
      <c r="P43" s="19">
        <v>49.84</v>
      </c>
      <c r="Q43" s="19">
        <v>17.04</v>
      </c>
      <c r="R43" s="19">
        <v>35.94</v>
      </c>
      <c r="S43" s="19">
        <v>41.49</v>
      </c>
      <c r="T43" s="19">
        <v>114.16</v>
      </c>
      <c r="U43" s="19">
        <v>1.79</v>
      </c>
      <c r="V43" s="19">
        <v>23.49</v>
      </c>
      <c r="W43" s="19">
        <v>152.28</v>
      </c>
      <c r="X43" s="19">
        <v>9.39</v>
      </c>
    </row>
    <row r="44" spans="1:24" x14ac:dyDescent="0.3">
      <c r="A44" s="19" t="s">
        <v>93</v>
      </c>
      <c r="B44" s="19">
        <v>2057.73</v>
      </c>
      <c r="C44" s="19">
        <v>752.07</v>
      </c>
      <c r="D44" s="20">
        <v>0</v>
      </c>
      <c r="E44" s="19">
        <v>7.76</v>
      </c>
      <c r="F44" s="19">
        <v>17.03</v>
      </c>
      <c r="G44" s="21">
        <v>0.63</v>
      </c>
      <c r="H44" s="20">
        <v>0</v>
      </c>
      <c r="I44" s="19">
        <v>5.14</v>
      </c>
      <c r="J44" s="20">
        <v>0</v>
      </c>
      <c r="K44" s="19">
        <v>9.0399999999999991</v>
      </c>
      <c r="L44" s="19">
        <v>12.24</v>
      </c>
      <c r="M44" s="21">
        <v>1.84</v>
      </c>
      <c r="N44" s="19">
        <v>12.66</v>
      </c>
      <c r="O44" s="19">
        <v>763.94</v>
      </c>
      <c r="P44" s="19">
        <v>45</v>
      </c>
      <c r="Q44" s="19">
        <v>45.32</v>
      </c>
      <c r="R44" s="19">
        <v>41.63</v>
      </c>
      <c r="S44" s="19">
        <v>106.38</v>
      </c>
      <c r="T44" s="19">
        <v>146.74</v>
      </c>
      <c r="U44" s="19">
        <v>1.57</v>
      </c>
      <c r="V44" s="21">
        <v>14.9</v>
      </c>
      <c r="W44" s="19">
        <v>144.57</v>
      </c>
      <c r="X44" s="19">
        <v>17.11</v>
      </c>
    </row>
    <row r="45" spans="1:24" x14ac:dyDescent="0.3">
      <c r="A45" s="19" t="s">
        <v>96</v>
      </c>
      <c r="B45" s="19">
        <v>3098.38</v>
      </c>
      <c r="C45" s="19">
        <v>449.7</v>
      </c>
      <c r="D45" s="20">
        <v>0</v>
      </c>
      <c r="E45" s="19">
        <v>7.86</v>
      </c>
      <c r="F45" s="19">
        <v>39.74</v>
      </c>
      <c r="G45" s="21">
        <v>0.34</v>
      </c>
      <c r="H45" s="20">
        <v>0</v>
      </c>
      <c r="I45" s="19">
        <v>5.39</v>
      </c>
      <c r="J45" s="20">
        <v>0</v>
      </c>
      <c r="K45" s="19">
        <v>4.5199999999999996</v>
      </c>
      <c r="L45" s="19">
        <v>40.44</v>
      </c>
      <c r="M45" s="19">
        <v>8.69</v>
      </c>
      <c r="N45" s="19">
        <v>4.18</v>
      </c>
      <c r="O45" s="19">
        <v>558.59</v>
      </c>
      <c r="P45" s="19">
        <v>64.09</v>
      </c>
      <c r="Q45" s="19">
        <v>10.91</v>
      </c>
      <c r="R45" s="19">
        <v>58.22</v>
      </c>
      <c r="S45" s="19">
        <v>84.19</v>
      </c>
      <c r="T45" s="19">
        <v>78.45</v>
      </c>
      <c r="U45" s="19">
        <v>2.35</v>
      </c>
      <c r="V45" s="19">
        <v>61.42</v>
      </c>
      <c r="W45" s="19">
        <v>197.43</v>
      </c>
      <c r="X45" s="19">
        <v>22.26</v>
      </c>
    </row>
    <row r="46" spans="1:24" x14ac:dyDescent="0.3">
      <c r="A46" s="19" t="s">
        <v>97</v>
      </c>
      <c r="B46" s="19">
        <v>2486.9899999999998</v>
      </c>
      <c r="C46" s="19">
        <v>553.17999999999995</v>
      </c>
      <c r="D46" s="20">
        <v>0</v>
      </c>
      <c r="E46" s="19">
        <v>8.3699999999999992</v>
      </c>
      <c r="F46" s="19">
        <v>36.01</v>
      </c>
      <c r="G46" s="21">
        <v>0.2</v>
      </c>
      <c r="H46" s="20">
        <v>0</v>
      </c>
      <c r="I46" s="19">
        <v>4.13</v>
      </c>
      <c r="J46" s="20">
        <v>0</v>
      </c>
      <c r="K46" s="19">
        <v>1.73</v>
      </c>
      <c r="L46" s="19">
        <v>8.0500000000000007</v>
      </c>
      <c r="M46" s="21">
        <v>2.16</v>
      </c>
      <c r="N46" s="19">
        <v>3.75</v>
      </c>
      <c r="O46" s="19">
        <v>655.07000000000005</v>
      </c>
      <c r="P46" s="19">
        <v>66.23</v>
      </c>
      <c r="Q46" s="19">
        <v>17.04</v>
      </c>
      <c r="R46" s="19">
        <v>53.24</v>
      </c>
      <c r="S46" s="19">
        <v>40.770000000000003</v>
      </c>
      <c r="T46" s="21">
        <v>58.59</v>
      </c>
      <c r="U46" s="19">
        <v>2.17</v>
      </c>
      <c r="V46" s="19">
        <v>58.84</v>
      </c>
      <c r="W46" s="19">
        <v>191.59</v>
      </c>
      <c r="X46" s="19">
        <v>14.54</v>
      </c>
    </row>
    <row r="49" spans="1:24" s="32" customFormat="1" x14ac:dyDescent="0.3">
      <c r="A49" s="33" t="s">
        <v>258</v>
      </c>
      <c r="B49" s="34">
        <f>AVERAGE(B2:B6)</f>
        <v>1781.6479999999999</v>
      </c>
      <c r="C49" s="34">
        <f>AVERAGE(C2:C6)</f>
        <v>484.20199999999994</v>
      </c>
      <c r="D49" s="34"/>
      <c r="E49" s="34">
        <f>AVERAGE(E2:E6)</f>
        <v>9.9740000000000002</v>
      </c>
      <c r="F49" s="34">
        <f>AVERAGE(F2:F6)</f>
        <v>52.67</v>
      </c>
      <c r="G49" s="35">
        <f>AVERAGE(G2:G6)</f>
        <v>0.83399999999999996</v>
      </c>
      <c r="H49" s="34">
        <f>AVERAGE(H2:H6)</f>
        <v>0.46000000000000008</v>
      </c>
      <c r="I49" s="34">
        <f>AVERAGE(I2:I6)</f>
        <v>4.9620000000000006</v>
      </c>
      <c r="J49" s="34"/>
      <c r="K49" s="34">
        <f>AVERAGE(K2:K6)</f>
        <v>2.9159999999999999</v>
      </c>
      <c r="L49" s="34">
        <f>AVERAGE(L2:L6)</f>
        <v>7.7120000000000006</v>
      </c>
      <c r="M49" s="34">
        <f>AVERAGE(M2:M6)</f>
        <v>8.9060000000000024</v>
      </c>
      <c r="N49" s="34">
        <f>AVERAGE(N2:N6)</f>
        <v>13.956</v>
      </c>
      <c r="O49" s="34">
        <f>AVERAGE(O2:O6)</f>
        <v>548.46799999999996</v>
      </c>
      <c r="P49" s="34">
        <f>AVERAGE(P2:P6)</f>
        <v>96.411999999999992</v>
      </c>
      <c r="Q49" s="34">
        <f>AVERAGE(Q2:Q6)</f>
        <v>44.429999999999993</v>
      </c>
      <c r="R49" s="34">
        <f>AVERAGE(R2:R6)</f>
        <v>57.712000000000003</v>
      </c>
      <c r="S49" s="34">
        <f>AVERAGE(S2:S6)</f>
        <v>47.405999999999992</v>
      </c>
      <c r="T49" s="34">
        <f>AVERAGE(T2:T6)</f>
        <v>115.292</v>
      </c>
      <c r="U49" s="34">
        <f>AVERAGE(U2:U6)</f>
        <v>1.982</v>
      </c>
      <c r="V49" s="34">
        <f>AVERAGE(V2:V6)</f>
        <v>69.421999999999997</v>
      </c>
      <c r="W49" s="34">
        <f>AVERAGE(W2:W6)</f>
        <v>155.93</v>
      </c>
      <c r="X49" s="34">
        <f>AVERAGE(X2:X6)</f>
        <v>23.413999999999998</v>
      </c>
    </row>
    <row r="50" spans="1:24" x14ac:dyDescent="0.3">
      <c r="A50" s="33" t="s">
        <v>259</v>
      </c>
      <c r="B50" s="34">
        <f>AVERAGE(B7:B11)</f>
        <v>1638.4940000000001</v>
      </c>
      <c r="C50" s="34">
        <f>AVERAGE(C7:C11)</f>
        <v>421.76599999999996</v>
      </c>
      <c r="D50" s="34"/>
      <c r="E50" s="34">
        <f>AVERAGE(E7:E11)</f>
        <v>11.37</v>
      </c>
      <c r="F50" s="34">
        <f>AVERAGE(F7:F11)</f>
        <v>56.498000000000005</v>
      </c>
      <c r="G50" s="35">
        <f>AVERAGE(G7:G11)</f>
        <v>0.73399999999999999</v>
      </c>
      <c r="H50" s="34">
        <f>AVERAGE(H7:H11)</f>
        <v>0.35199999999999998</v>
      </c>
      <c r="I50" s="34">
        <f>AVERAGE(I7:I11)</f>
        <v>4.8620000000000001</v>
      </c>
      <c r="J50" s="34"/>
      <c r="K50" s="34">
        <f>AVERAGE(K7:K11)</f>
        <v>8.2780000000000005</v>
      </c>
      <c r="L50" s="34">
        <f>AVERAGE(L7:L11)</f>
        <v>4.5739999999999998</v>
      </c>
      <c r="M50" s="34">
        <f>AVERAGE(M7:M11)</f>
        <v>9.75</v>
      </c>
      <c r="N50" s="34">
        <f>AVERAGE(N7:N11)</f>
        <v>11.48</v>
      </c>
      <c r="O50" s="34">
        <f>AVERAGE(O7:O11)</f>
        <v>694.79200000000003</v>
      </c>
      <c r="P50" s="34">
        <f>AVERAGE(P7:P11)</f>
        <v>103.41</v>
      </c>
      <c r="Q50" s="34">
        <f>AVERAGE(Q7:Q11)</f>
        <v>52.739999999999995</v>
      </c>
      <c r="R50" s="34">
        <f>AVERAGE(R7:R11)</f>
        <v>55.406000000000006</v>
      </c>
      <c r="S50" s="34">
        <f>AVERAGE(S7:S11)</f>
        <v>46.244000000000007</v>
      </c>
      <c r="T50" s="34">
        <f>AVERAGE(T7:T11)</f>
        <v>128.92200000000003</v>
      </c>
      <c r="U50" s="34">
        <f>AVERAGE(U7:U11)</f>
        <v>2.2239999999999998</v>
      </c>
      <c r="V50" s="34">
        <f>AVERAGE(V7:V11)</f>
        <v>93.137999999999991</v>
      </c>
      <c r="W50" s="34">
        <f>AVERAGE(W7:W11)</f>
        <v>153.86000000000001</v>
      </c>
      <c r="X50" s="34">
        <f>AVERAGE(X7:X11)</f>
        <v>21.74</v>
      </c>
    </row>
    <row r="51" spans="1:24" x14ac:dyDescent="0.3">
      <c r="A51" s="33" t="s">
        <v>260</v>
      </c>
      <c r="B51" s="34">
        <f>AVERAGE(B12:B16)</f>
        <v>1362.0700000000002</v>
      </c>
      <c r="C51" s="34">
        <f>AVERAGE(C12:C16)</f>
        <v>400.67</v>
      </c>
      <c r="D51" s="34"/>
      <c r="E51" s="34">
        <f>AVERAGE(E12:E16)</f>
        <v>7.306</v>
      </c>
      <c r="F51" s="34">
        <f>AVERAGE(F12:F16)</f>
        <v>51.326000000000008</v>
      </c>
      <c r="G51" s="35">
        <f>AVERAGE(G12:G16)</f>
        <v>0.502</v>
      </c>
      <c r="H51" s="34">
        <f>AVERAGE(H12:H16)</f>
        <v>2.4E-2</v>
      </c>
      <c r="I51" s="34">
        <f>AVERAGE(I12:I16)</f>
        <v>2.8259999999999996</v>
      </c>
      <c r="J51" s="34"/>
      <c r="K51" s="34">
        <f>AVERAGE(K12:K16)</f>
        <v>3.0940000000000003</v>
      </c>
      <c r="L51" s="34">
        <f>AVERAGE(L12:L16)</f>
        <v>5.25</v>
      </c>
      <c r="M51" s="34">
        <f>AVERAGE(M12:M16)</f>
        <v>4.5259999999999998</v>
      </c>
      <c r="N51" s="34">
        <f>AVERAGE(N12:N16)</f>
        <v>7.6840000000000002</v>
      </c>
      <c r="O51" s="34">
        <f>AVERAGE(O12:O16)</f>
        <v>597.52400000000011</v>
      </c>
      <c r="P51" s="34">
        <f>AVERAGE(P12:P16)</f>
        <v>78.661999999999992</v>
      </c>
      <c r="Q51" s="34">
        <f>AVERAGE(Q12:Q16)</f>
        <v>36.655999999999999</v>
      </c>
      <c r="R51" s="34">
        <f>AVERAGE(R12:R16)</f>
        <v>30.884000000000004</v>
      </c>
      <c r="S51" s="34">
        <f>AVERAGE(S12:S16)</f>
        <v>38.508000000000003</v>
      </c>
      <c r="T51" s="34">
        <f>AVERAGE(T12:T16)</f>
        <v>81.87</v>
      </c>
      <c r="U51" s="34">
        <f>AVERAGE(U12:U16)</f>
        <v>3.8039999999999998</v>
      </c>
      <c r="V51" s="34">
        <f>AVERAGE(V12:V16)</f>
        <v>52.492000000000004</v>
      </c>
      <c r="W51" s="34">
        <f>AVERAGE(W12:W16)</f>
        <v>132.02199999999999</v>
      </c>
      <c r="X51" s="34">
        <f>AVERAGE(X12:X16)</f>
        <v>13.378</v>
      </c>
    </row>
    <row r="52" spans="1:24" x14ac:dyDescent="0.3">
      <c r="A52" s="36" t="s">
        <v>261</v>
      </c>
      <c r="B52" s="37">
        <f>AVERAGE(B17:B21)</f>
        <v>2604.35</v>
      </c>
      <c r="C52" s="37">
        <f>AVERAGE(C17:C21)</f>
        <v>380.94600000000003</v>
      </c>
      <c r="D52" s="37"/>
      <c r="E52" s="37">
        <f>AVERAGE(E17:E21)</f>
        <v>10.614000000000001</v>
      </c>
      <c r="F52" s="37">
        <f>AVERAGE(F17:F21)</f>
        <v>71.352000000000004</v>
      </c>
      <c r="G52" s="37">
        <f>AVERAGE(G17:G21)</f>
        <v>0.66799999999999993</v>
      </c>
      <c r="H52" s="37">
        <f>AVERAGE(H17:H21)</f>
        <v>1.1299999999999999</v>
      </c>
      <c r="I52" s="37">
        <f>AVERAGE(I17:I21)</f>
        <v>4.7539999999999996</v>
      </c>
      <c r="J52" s="37"/>
      <c r="K52" s="37">
        <f>AVERAGE(K17:K21)</f>
        <v>2.3619999999999997</v>
      </c>
      <c r="L52" s="37">
        <f>AVERAGE(L17:L21)</f>
        <v>6.5780000000000003</v>
      </c>
      <c r="M52" s="37">
        <f>AVERAGE(M17:M21)</f>
        <v>11.991999999999999</v>
      </c>
      <c r="N52" s="37">
        <f>AVERAGE(N17:N21)</f>
        <v>19.076000000000001</v>
      </c>
      <c r="O52" s="37">
        <f>AVERAGE(O17:O21)</f>
        <v>511.41800000000001</v>
      </c>
      <c r="P52" s="37">
        <f>AVERAGE(P17:P21)</f>
        <v>122.11199999999999</v>
      </c>
      <c r="Q52" s="37">
        <f>AVERAGE(Q17:Q21)</f>
        <v>19.489999999999998</v>
      </c>
      <c r="R52" s="37">
        <f>AVERAGE(R17:R21)</f>
        <v>52.340000000000011</v>
      </c>
      <c r="S52" s="37">
        <f>AVERAGE(S17:S21)</f>
        <v>69.527999999999992</v>
      </c>
      <c r="T52" s="37">
        <f>AVERAGE(T17:T21)</f>
        <v>98.050000000000011</v>
      </c>
      <c r="U52" s="37">
        <f>AVERAGE(U17:U21)</f>
        <v>2.3920000000000003</v>
      </c>
      <c r="V52" s="37">
        <f>AVERAGE(V17:V21)</f>
        <v>96.22399999999999</v>
      </c>
      <c r="W52" s="37">
        <f>AVERAGE(W17:W21)</f>
        <v>153.62200000000001</v>
      </c>
      <c r="X52" s="37">
        <f>AVERAGE(X17:X21)</f>
        <v>25.137999999999998</v>
      </c>
    </row>
    <row r="53" spans="1:24" x14ac:dyDescent="0.3">
      <c r="A53" s="36" t="s">
        <v>262</v>
      </c>
      <c r="B53" s="37">
        <f>AVERAGE(B22:B26)</f>
        <v>2124.4960000000001</v>
      </c>
      <c r="C53" s="37">
        <f>AVERAGE(C22:C26)</f>
        <v>416.916</v>
      </c>
      <c r="D53" s="37"/>
      <c r="E53" s="37">
        <f>AVERAGE(E22:E26)</f>
        <v>8.3079999999999998</v>
      </c>
      <c r="F53" s="37">
        <f>AVERAGE(F22:F26)</f>
        <v>30.218</v>
      </c>
      <c r="G53" s="37">
        <f>AVERAGE(G22:G26)</f>
        <v>0.53400000000000003</v>
      </c>
      <c r="H53" s="37">
        <f>AVERAGE(H22:H26)</f>
        <v>0.67200000000000004</v>
      </c>
      <c r="I53" s="37">
        <f>AVERAGE(I22:I26)</f>
        <v>3.0659999999999998</v>
      </c>
      <c r="J53" s="37"/>
      <c r="K53" s="37">
        <f>AVERAGE(K22:K26)</f>
        <v>1.24</v>
      </c>
      <c r="L53" s="37">
        <f>AVERAGE(L22:L26)</f>
        <v>13.728</v>
      </c>
      <c r="M53" s="37">
        <f>AVERAGE(M22:M26)</f>
        <v>6.38</v>
      </c>
      <c r="N53" s="37">
        <f>AVERAGE(N22:N26)</f>
        <v>10.751999999999999</v>
      </c>
      <c r="O53" s="37">
        <f>AVERAGE(O22:O26)</f>
        <v>426.67399999999998</v>
      </c>
      <c r="P53" s="37">
        <f>AVERAGE(P22:P26)</f>
        <v>63.376000000000012</v>
      </c>
      <c r="Q53" s="37">
        <f>AVERAGE(Q22:Q26)</f>
        <v>23.264000000000003</v>
      </c>
      <c r="R53" s="37">
        <f>AVERAGE(R22:R26)</f>
        <v>40.070000000000007</v>
      </c>
      <c r="S53" s="37">
        <f>AVERAGE(S22:S26)</f>
        <v>49.673999999999999</v>
      </c>
      <c r="T53" s="37">
        <f>AVERAGE(T22:T26)</f>
        <v>97.97</v>
      </c>
      <c r="U53" s="37">
        <f>AVERAGE(U22:U26)</f>
        <v>1.44</v>
      </c>
      <c r="V53" s="37">
        <f>AVERAGE(V22:V26)</f>
        <v>50.146000000000001</v>
      </c>
      <c r="W53" s="37">
        <f>AVERAGE(W22:W26)</f>
        <v>127.75399999999999</v>
      </c>
      <c r="X53" s="37">
        <f>AVERAGE(X22:X26)</f>
        <v>13.819999999999999</v>
      </c>
    </row>
    <row r="54" spans="1:24" x14ac:dyDescent="0.3">
      <c r="A54" s="36" t="s">
        <v>263</v>
      </c>
      <c r="B54" s="37">
        <f>AVERAGE(B27:B31)</f>
        <v>2584.23</v>
      </c>
      <c r="C54" s="37">
        <f>AVERAGE(C27:C31)</f>
        <v>512.87599999999998</v>
      </c>
      <c r="D54" s="37"/>
      <c r="E54" s="37">
        <f>AVERAGE(E27:E31)</f>
        <v>8.8659999999999997</v>
      </c>
      <c r="F54" s="37">
        <f>AVERAGE(F27:F31)</f>
        <v>45.613999999999997</v>
      </c>
      <c r="G54" s="37">
        <f>AVERAGE(G27:G31)</f>
        <v>0.53200000000000003</v>
      </c>
      <c r="H54" s="37">
        <f>AVERAGE(H27:H31)</f>
        <v>0</v>
      </c>
      <c r="I54" s="37">
        <f>AVERAGE(I27:I31)</f>
        <v>3.8579999999999997</v>
      </c>
      <c r="J54" s="37"/>
      <c r="K54" s="37">
        <f>AVERAGE(K27:K31)</f>
        <v>4.2260000000000009</v>
      </c>
      <c r="L54" s="37">
        <f>AVERAGE(L27:L31)</f>
        <v>9.4499999999999993</v>
      </c>
      <c r="M54" s="37">
        <f>AVERAGE(M27:M31)</f>
        <v>10.299999999999999</v>
      </c>
      <c r="N54" s="37">
        <f>AVERAGE(N27:N31)</f>
        <v>10.545999999999999</v>
      </c>
      <c r="O54" s="37">
        <f>AVERAGE(O27:O31)</f>
        <v>553.19999999999993</v>
      </c>
      <c r="P54" s="37">
        <f>AVERAGE(P27:P31)</f>
        <v>76.510000000000005</v>
      </c>
      <c r="Q54" s="37">
        <f>AVERAGE(Q27:Q31)</f>
        <v>24.124000000000002</v>
      </c>
      <c r="R54" s="37">
        <f>AVERAGE(R27:R31)</f>
        <v>45.668000000000006</v>
      </c>
      <c r="S54" s="37">
        <f>AVERAGE(S27:S31)</f>
        <v>71.428000000000011</v>
      </c>
      <c r="T54" s="37">
        <f>AVERAGE(T27:T31)</f>
        <v>170.036</v>
      </c>
      <c r="U54" s="37">
        <f>AVERAGE(U27:U31)</f>
        <v>2.3280000000000003</v>
      </c>
      <c r="V54" s="37">
        <f>AVERAGE(V27:V31)</f>
        <v>69.679999999999993</v>
      </c>
      <c r="W54" s="37">
        <f>AVERAGE(W27:W31)</f>
        <v>134.99</v>
      </c>
      <c r="X54" s="37">
        <f>AVERAGE(X27:X31)</f>
        <v>15.565999999999999</v>
      </c>
    </row>
    <row r="55" spans="1:24" s="41" customFormat="1" x14ac:dyDescent="0.3">
      <c r="A55" s="39" t="s">
        <v>264</v>
      </c>
      <c r="B55" s="40">
        <f>AVERAGE(B32:B36)</f>
        <v>2959.5700000000006</v>
      </c>
      <c r="C55" s="40">
        <f>AVERAGE(C32:C36)</f>
        <v>1228.252</v>
      </c>
      <c r="D55" s="40"/>
      <c r="E55" s="40">
        <f>AVERAGE(E32:E36)</f>
        <v>9.0920000000000023</v>
      </c>
      <c r="F55" s="40">
        <f>AVERAGE(F32:F36)</f>
        <v>31.874000000000002</v>
      </c>
      <c r="G55" s="40">
        <f>AVERAGE(G32:G36)</f>
        <v>0.61999999999999988</v>
      </c>
      <c r="H55" s="40"/>
      <c r="I55" s="40">
        <f>AVERAGE(I32:I36)</f>
        <v>4.7080000000000002</v>
      </c>
      <c r="J55" s="40"/>
      <c r="K55" s="40">
        <f>AVERAGE(K32:K36)</f>
        <v>10.306000000000001</v>
      </c>
      <c r="L55" s="40">
        <f>AVERAGE(L32:L36)</f>
        <v>34.024000000000001</v>
      </c>
      <c r="M55" s="40">
        <f>AVERAGE(M32:M36)</f>
        <v>6.984</v>
      </c>
      <c r="N55" s="40">
        <f>AVERAGE(N32:N36)</f>
        <v>15.178000000000001</v>
      </c>
      <c r="O55" s="40">
        <f>AVERAGE(O32:O36)</f>
        <v>706.19400000000007</v>
      </c>
      <c r="P55" s="40">
        <f>AVERAGE(P32:P36)</f>
        <v>72.102000000000004</v>
      </c>
      <c r="Q55" s="40">
        <f>AVERAGE(Q32:Q36)</f>
        <v>23.729999999999997</v>
      </c>
      <c r="R55" s="40">
        <f>AVERAGE(R32:R36)</f>
        <v>56.225999999999999</v>
      </c>
      <c r="S55" s="40">
        <f>AVERAGE(S32:S36)</f>
        <v>103.024</v>
      </c>
      <c r="T55" s="40">
        <f>AVERAGE(T32:T36)</f>
        <v>144.96800000000002</v>
      </c>
      <c r="U55" s="40">
        <f>AVERAGE(U32:U36)</f>
        <v>2.9660000000000002</v>
      </c>
      <c r="V55" s="40">
        <f>AVERAGE(V32:V36)</f>
        <v>78.933999999999997</v>
      </c>
      <c r="W55" s="40">
        <f>AVERAGE(W32:W36)</f>
        <v>204.94799999999995</v>
      </c>
      <c r="X55" s="40">
        <f>AVERAGE(X32:X36)</f>
        <v>21.226000000000003</v>
      </c>
    </row>
    <row r="56" spans="1:24" x14ac:dyDescent="0.3">
      <c r="A56" s="39" t="s">
        <v>265</v>
      </c>
      <c r="B56" s="40">
        <f>AVERAGE(B37:B41)</f>
        <v>2264.8759999999997</v>
      </c>
      <c r="C56" s="40">
        <f>AVERAGE(C37:C41)</f>
        <v>1057.2059999999999</v>
      </c>
      <c r="D56" s="40"/>
      <c r="E56" s="40">
        <f>AVERAGE(E37:E41)</f>
        <v>18.478000000000002</v>
      </c>
      <c r="F56" s="40">
        <f>AVERAGE(F37:F41)</f>
        <v>31.895999999999997</v>
      </c>
      <c r="G56" s="40">
        <f>AVERAGE(G37:G41)</f>
        <v>1.1960000000000002</v>
      </c>
      <c r="H56" s="40">
        <f>AVERAGE(H37:H41)</f>
        <v>0.61499999999999999</v>
      </c>
      <c r="I56" s="40">
        <f>AVERAGE(I37:I41)</f>
        <v>5.694</v>
      </c>
      <c r="J56" s="40"/>
      <c r="K56" s="40">
        <f>AVERAGE(K37:K41)</f>
        <v>6.4960000000000004</v>
      </c>
      <c r="L56" s="40">
        <f>AVERAGE(L37:L41)</f>
        <v>28.386000000000003</v>
      </c>
      <c r="M56" s="40">
        <f>AVERAGE(M37:M41)</f>
        <v>21.633999999999997</v>
      </c>
      <c r="N56" s="40">
        <f>AVERAGE(N37:N41)</f>
        <v>18.970000000000002</v>
      </c>
      <c r="O56" s="40">
        <f>AVERAGE(O37:O41)</f>
        <v>865.83199999999999</v>
      </c>
      <c r="P56" s="40">
        <f>AVERAGE(P37:P41)</f>
        <v>67.623999999999995</v>
      </c>
      <c r="Q56" s="40">
        <f>AVERAGE(Q37:Q41)</f>
        <v>46.08</v>
      </c>
      <c r="R56" s="40">
        <f>AVERAGE(R37:R41)</f>
        <v>45.37</v>
      </c>
      <c r="S56" s="40">
        <f>AVERAGE(S37:S41)</f>
        <v>97.606000000000009</v>
      </c>
      <c r="T56" s="40">
        <f>AVERAGE(T37:T41)</f>
        <v>127.36399999999999</v>
      </c>
      <c r="U56" s="40">
        <f>AVERAGE(U37:U41)</f>
        <v>2.4159999999999995</v>
      </c>
      <c r="V56" s="40">
        <f>AVERAGE(V37:V41)</f>
        <v>105.476</v>
      </c>
      <c r="W56" s="40">
        <f>AVERAGE(W37:W41)</f>
        <v>141.09399999999999</v>
      </c>
      <c r="X56" s="40">
        <f>AVERAGE(X37:X41)</f>
        <v>20.451999999999998</v>
      </c>
    </row>
    <row r="57" spans="1:24" x14ac:dyDescent="0.3">
      <c r="A57" s="39" t="s">
        <v>266</v>
      </c>
      <c r="B57" s="40">
        <f>AVERAGE(B42:B46)</f>
        <v>2238.3100000000004</v>
      </c>
      <c r="C57" s="40">
        <f>AVERAGE(C42:C46)</f>
        <v>893.2360000000001</v>
      </c>
      <c r="D57" s="40"/>
      <c r="E57" s="40">
        <f>AVERAGE(E42:E46)</f>
        <v>7.3659999999999997</v>
      </c>
      <c r="F57" s="40">
        <f>AVERAGE(F42:F46)</f>
        <v>23.306000000000001</v>
      </c>
      <c r="G57" s="40">
        <f>AVERAGE(G42:G46)</f>
        <v>0.55999999999999994</v>
      </c>
      <c r="H57" s="40">
        <f>AVERAGE(H42:H46)</f>
        <v>0</v>
      </c>
      <c r="I57" s="40">
        <f>AVERAGE(I42:I46)</f>
        <v>4.6360000000000001</v>
      </c>
      <c r="J57" s="40"/>
      <c r="K57" s="40">
        <f t="shared" ref="K57:X57" si="0">AVERAGE(K42:K46)</f>
        <v>6.0460000000000003</v>
      </c>
      <c r="L57" s="40">
        <f t="shared" si="0"/>
        <v>24.529999999999998</v>
      </c>
      <c r="M57" s="40">
        <f t="shared" si="0"/>
        <v>4.4320000000000004</v>
      </c>
      <c r="N57" s="40">
        <f t="shared" si="0"/>
        <v>11.336</v>
      </c>
      <c r="O57" s="40">
        <f t="shared" si="0"/>
        <v>738.61000000000013</v>
      </c>
      <c r="P57" s="40">
        <f t="shared" si="0"/>
        <v>52.518000000000008</v>
      </c>
      <c r="Q57" s="40">
        <f t="shared" si="0"/>
        <v>19.574000000000002</v>
      </c>
      <c r="R57" s="40">
        <f t="shared" si="0"/>
        <v>44.275999999999996</v>
      </c>
      <c r="S57" s="40">
        <f t="shared" si="0"/>
        <v>134.34200000000001</v>
      </c>
      <c r="T57" s="40">
        <f t="shared" si="0"/>
        <v>97.674000000000007</v>
      </c>
      <c r="U57" s="40">
        <f t="shared" si="0"/>
        <v>1.8699999999999999</v>
      </c>
      <c r="V57" s="40">
        <f t="shared" si="0"/>
        <v>34.934000000000005</v>
      </c>
      <c r="W57" s="40">
        <f t="shared" si="0"/>
        <v>165.86</v>
      </c>
      <c r="X57" s="40">
        <f t="shared" si="0"/>
        <v>15.954000000000002</v>
      </c>
    </row>
    <row r="59" spans="1:24" x14ac:dyDescent="0.3">
      <c r="A59" t="s">
        <v>258</v>
      </c>
      <c r="B59">
        <v>1781.6479999999999</v>
      </c>
      <c r="C59">
        <v>484.20199999999994</v>
      </c>
      <c r="E59">
        <v>9.9740000000000002</v>
      </c>
      <c r="F59">
        <v>52.67</v>
      </c>
      <c r="G59">
        <v>0.83399999999999996</v>
      </c>
      <c r="H59">
        <v>0.46000000000000008</v>
      </c>
      <c r="I59">
        <v>4.9620000000000006</v>
      </c>
      <c r="K59">
        <v>2.9159999999999999</v>
      </c>
      <c r="L59">
        <v>7.7120000000000006</v>
      </c>
      <c r="M59">
        <v>8.9060000000000024</v>
      </c>
      <c r="N59">
        <v>13.956</v>
      </c>
      <c r="O59">
        <v>548.46799999999996</v>
      </c>
      <c r="P59">
        <v>96.411999999999992</v>
      </c>
      <c r="Q59">
        <v>44.429999999999993</v>
      </c>
      <c r="R59">
        <v>57.712000000000003</v>
      </c>
      <c r="S59">
        <v>47.405999999999992</v>
      </c>
      <c r="T59">
        <v>115.292</v>
      </c>
      <c r="U59">
        <v>1.982</v>
      </c>
      <c r="V59">
        <v>69.421999999999997</v>
      </c>
      <c r="W59">
        <v>155.93</v>
      </c>
      <c r="X59">
        <v>23.413999999999998</v>
      </c>
    </row>
    <row r="60" spans="1:24" x14ac:dyDescent="0.3">
      <c r="A60" t="s">
        <v>259</v>
      </c>
      <c r="B60">
        <v>1638.4940000000001</v>
      </c>
      <c r="C60">
        <v>421.76599999999996</v>
      </c>
      <c r="E60">
        <v>11.37</v>
      </c>
      <c r="F60">
        <v>56.498000000000005</v>
      </c>
      <c r="G60">
        <v>0.73399999999999999</v>
      </c>
      <c r="H60">
        <v>0.35199999999999998</v>
      </c>
      <c r="I60">
        <v>4.8620000000000001</v>
      </c>
      <c r="K60">
        <v>8.2780000000000005</v>
      </c>
      <c r="L60">
        <v>4.5739999999999998</v>
      </c>
      <c r="M60">
        <v>9.75</v>
      </c>
      <c r="N60">
        <v>11.48</v>
      </c>
      <c r="O60">
        <v>694.79200000000003</v>
      </c>
      <c r="P60">
        <v>103.41</v>
      </c>
      <c r="Q60">
        <v>52.739999999999995</v>
      </c>
      <c r="R60">
        <v>55.406000000000006</v>
      </c>
      <c r="S60">
        <v>46.244000000000007</v>
      </c>
      <c r="T60">
        <v>128.92200000000003</v>
      </c>
      <c r="U60">
        <v>2.2239999999999998</v>
      </c>
      <c r="V60">
        <v>93.137999999999991</v>
      </c>
      <c r="W60">
        <v>153.86000000000001</v>
      </c>
      <c r="X60">
        <v>21.74</v>
      </c>
    </row>
    <row r="61" spans="1:24" x14ac:dyDescent="0.3">
      <c r="A61" t="s">
        <v>260</v>
      </c>
      <c r="B61">
        <v>1362.0700000000002</v>
      </c>
      <c r="C61">
        <v>400.67</v>
      </c>
      <c r="E61">
        <v>7.306</v>
      </c>
      <c r="F61">
        <v>51.326000000000008</v>
      </c>
      <c r="G61">
        <v>0.502</v>
      </c>
      <c r="H61">
        <v>2.4E-2</v>
      </c>
      <c r="I61">
        <v>2.8259999999999996</v>
      </c>
      <c r="K61">
        <v>3.0940000000000003</v>
      </c>
      <c r="L61">
        <v>5.25</v>
      </c>
      <c r="M61">
        <v>4.5259999999999998</v>
      </c>
      <c r="N61">
        <v>7.6840000000000002</v>
      </c>
      <c r="O61">
        <v>597.52400000000011</v>
      </c>
      <c r="P61">
        <v>78.661999999999992</v>
      </c>
      <c r="Q61">
        <v>36.655999999999999</v>
      </c>
      <c r="R61">
        <v>30.884000000000004</v>
      </c>
      <c r="S61">
        <v>38.508000000000003</v>
      </c>
      <c r="T61">
        <v>81.87</v>
      </c>
      <c r="U61">
        <v>3.8039999999999998</v>
      </c>
      <c r="V61">
        <v>52.492000000000004</v>
      </c>
      <c r="W61">
        <v>132.02199999999999</v>
      </c>
      <c r="X61">
        <v>13.378</v>
      </c>
    </row>
    <row r="62" spans="1:24" x14ac:dyDescent="0.3">
      <c r="A62" t="s">
        <v>261</v>
      </c>
      <c r="B62">
        <v>2604.35</v>
      </c>
      <c r="C62">
        <v>380.94600000000003</v>
      </c>
      <c r="E62">
        <v>10.614000000000001</v>
      </c>
      <c r="F62">
        <v>71.352000000000004</v>
      </c>
      <c r="G62">
        <v>0.66799999999999993</v>
      </c>
      <c r="H62">
        <v>1.1299999999999999</v>
      </c>
      <c r="I62">
        <v>4.7539999999999996</v>
      </c>
      <c r="K62">
        <v>2.3619999999999997</v>
      </c>
      <c r="L62">
        <v>6.5780000000000003</v>
      </c>
      <c r="M62">
        <v>11.991999999999999</v>
      </c>
      <c r="N62">
        <v>19.076000000000001</v>
      </c>
      <c r="O62">
        <v>511.41800000000001</v>
      </c>
      <c r="P62">
        <v>122.11199999999999</v>
      </c>
      <c r="Q62">
        <v>19.489999999999998</v>
      </c>
      <c r="R62">
        <v>52.340000000000011</v>
      </c>
      <c r="S62">
        <v>69.527999999999992</v>
      </c>
      <c r="T62">
        <v>98.050000000000011</v>
      </c>
      <c r="U62">
        <v>2.3920000000000003</v>
      </c>
      <c r="V62">
        <v>96.22399999999999</v>
      </c>
      <c r="W62">
        <v>153.62200000000001</v>
      </c>
      <c r="X62">
        <v>25.137999999999998</v>
      </c>
    </row>
    <row r="63" spans="1:24" x14ac:dyDescent="0.3">
      <c r="A63" t="s">
        <v>262</v>
      </c>
      <c r="B63">
        <v>2124.4960000000001</v>
      </c>
      <c r="C63">
        <v>416.916</v>
      </c>
      <c r="E63">
        <v>8.3079999999999998</v>
      </c>
      <c r="F63">
        <v>30.218</v>
      </c>
      <c r="G63">
        <v>0.53400000000000003</v>
      </c>
      <c r="H63">
        <v>0.67200000000000004</v>
      </c>
      <c r="I63">
        <v>3.0659999999999998</v>
      </c>
      <c r="K63">
        <v>1.24</v>
      </c>
      <c r="L63">
        <v>13.728</v>
      </c>
      <c r="M63">
        <v>6.38</v>
      </c>
      <c r="N63">
        <v>10.751999999999999</v>
      </c>
      <c r="O63">
        <v>426.67399999999998</v>
      </c>
      <c r="P63">
        <v>63.376000000000012</v>
      </c>
      <c r="Q63">
        <v>23.264000000000003</v>
      </c>
      <c r="R63">
        <v>40.070000000000007</v>
      </c>
      <c r="S63">
        <v>49.673999999999999</v>
      </c>
      <c r="T63">
        <v>97.97</v>
      </c>
      <c r="U63">
        <v>1.44</v>
      </c>
      <c r="V63">
        <v>50.146000000000001</v>
      </c>
      <c r="W63">
        <v>127.75399999999999</v>
      </c>
      <c r="X63">
        <v>13.819999999999999</v>
      </c>
    </row>
    <row r="64" spans="1:24" x14ac:dyDescent="0.3">
      <c r="A64" t="s">
        <v>263</v>
      </c>
      <c r="B64">
        <v>2584.23</v>
      </c>
      <c r="C64">
        <v>512.87599999999998</v>
      </c>
      <c r="E64">
        <v>8.8659999999999997</v>
      </c>
      <c r="F64">
        <v>45.613999999999997</v>
      </c>
      <c r="G64">
        <v>0.53200000000000003</v>
      </c>
      <c r="H64">
        <v>0</v>
      </c>
      <c r="I64">
        <v>3.8579999999999997</v>
      </c>
      <c r="K64">
        <v>4.2260000000000009</v>
      </c>
      <c r="L64">
        <v>9.4499999999999993</v>
      </c>
      <c r="M64">
        <v>10.299999999999999</v>
      </c>
      <c r="N64">
        <v>10.545999999999999</v>
      </c>
      <c r="O64">
        <v>553.19999999999993</v>
      </c>
      <c r="P64">
        <v>76.510000000000005</v>
      </c>
      <c r="Q64">
        <v>24.124000000000002</v>
      </c>
      <c r="R64">
        <v>45.668000000000006</v>
      </c>
      <c r="S64">
        <v>71.428000000000011</v>
      </c>
      <c r="T64">
        <v>170.036</v>
      </c>
      <c r="U64">
        <v>2.3280000000000003</v>
      </c>
      <c r="V64">
        <v>69.679999999999993</v>
      </c>
      <c r="W64">
        <v>134.99</v>
      </c>
      <c r="X64">
        <v>15.565999999999999</v>
      </c>
    </row>
    <row r="65" spans="1:24" x14ac:dyDescent="0.3">
      <c r="A65" t="s">
        <v>264</v>
      </c>
      <c r="B65">
        <v>2959.5700000000006</v>
      </c>
      <c r="C65">
        <v>1228.252</v>
      </c>
      <c r="E65">
        <v>9.0920000000000023</v>
      </c>
      <c r="F65">
        <v>31.874000000000002</v>
      </c>
      <c r="G65">
        <v>0.61999999999999988</v>
      </c>
      <c r="I65">
        <v>4.7080000000000002</v>
      </c>
      <c r="K65">
        <v>10.306000000000001</v>
      </c>
      <c r="L65">
        <v>34.024000000000001</v>
      </c>
      <c r="M65">
        <v>6.984</v>
      </c>
      <c r="N65">
        <v>15.178000000000001</v>
      </c>
      <c r="O65">
        <v>706.19400000000007</v>
      </c>
      <c r="P65">
        <v>72.102000000000004</v>
      </c>
      <c r="Q65">
        <v>23.729999999999997</v>
      </c>
      <c r="R65">
        <v>56.225999999999999</v>
      </c>
      <c r="S65">
        <v>103.024</v>
      </c>
      <c r="T65">
        <v>144.96800000000002</v>
      </c>
      <c r="U65">
        <v>2.9660000000000002</v>
      </c>
      <c r="V65">
        <v>78.933999999999997</v>
      </c>
      <c r="W65">
        <v>204.94799999999995</v>
      </c>
      <c r="X65">
        <v>21.226000000000003</v>
      </c>
    </row>
    <row r="66" spans="1:24" x14ac:dyDescent="0.3">
      <c r="A66" t="s">
        <v>265</v>
      </c>
      <c r="B66">
        <v>2264.8759999999997</v>
      </c>
      <c r="C66">
        <v>1057.2059999999999</v>
      </c>
      <c r="E66">
        <v>18.478000000000002</v>
      </c>
      <c r="F66">
        <v>31.895999999999997</v>
      </c>
      <c r="G66">
        <v>1.1960000000000002</v>
      </c>
      <c r="H66">
        <v>0.61499999999999999</v>
      </c>
      <c r="I66">
        <v>5.694</v>
      </c>
      <c r="K66">
        <v>6.4960000000000004</v>
      </c>
      <c r="L66">
        <v>28.386000000000003</v>
      </c>
      <c r="M66">
        <v>21.633999999999997</v>
      </c>
      <c r="N66">
        <v>18.970000000000002</v>
      </c>
      <c r="O66">
        <v>865.83199999999999</v>
      </c>
      <c r="P66">
        <v>67.623999999999995</v>
      </c>
      <c r="Q66">
        <v>46.08</v>
      </c>
      <c r="R66">
        <v>45.37</v>
      </c>
      <c r="S66">
        <v>97.606000000000009</v>
      </c>
      <c r="T66">
        <v>127.36399999999999</v>
      </c>
      <c r="U66">
        <v>2.4159999999999995</v>
      </c>
      <c r="V66">
        <v>105.476</v>
      </c>
      <c r="W66">
        <v>141.09399999999999</v>
      </c>
      <c r="X66">
        <v>20.451999999999998</v>
      </c>
    </row>
    <row r="67" spans="1:24" x14ac:dyDescent="0.3">
      <c r="A67" t="s">
        <v>266</v>
      </c>
      <c r="B67">
        <v>2238.3100000000004</v>
      </c>
      <c r="C67">
        <v>893.2360000000001</v>
      </c>
      <c r="E67">
        <v>7.3659999999999997</v>
      </c>
      <c r="F67">
        <v>23.306000000000001</v>
      </c>
      <c r="G67">
        <v>0.55999999999999994</v>
      </c>
      <c r="H67">
        <v>0</v>
      </c>
      <c r="I67">
        <v>4.6360000000000001</v>
      </c>
      <c r="K67">
        <v>6.0460000000000003</v>
      </c>
      <c r="L67">
        <v>24.529999999999998</v>
      </c>
      <c r="M67">
        <v>4.4320000000000004</v>
      </c>
      <c r="N67">
        <v>11.336</v>
      </c>
      <c r="O67">
        <v>738.61000000000013</v>
      </c>
      <c r="P67">
        <v>52.518000000000008</v>
      </c>
      <c r="Q67">
        <v>19.574000000000002</v>
      </c>
      <c r="R67">
        <v>44.275999999999996</v>
      </c>
      <c r="S67">
        <v>134.34200000000001</v>
      </c>
      <c r="T67">
        <v>97.674000000000007</v>
      </c>
      <c r="U67">
        <v>1.8699999999999999</v>
      </c>
      <c r="V67">
        <v>34.934000000000005</v>
      </c>
      <c r="W67">
        <v>165.86</v>
      </c>
      <c r="X67">
        <v>15.954000000000002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2"/>
  <dimension ref="A1:G129"/>
  <sheetViews>
    <sheetView workbookViewId="0">
      <selection activeCell="F126" sqref="F126"/>
    </sheetView>
  </sheetViews>
  <sheetFormatPr defaultRowHeight="14.4" x14ac:dyDescent="0.3"/>
  <cols>
    <col min="1" max="1" width="13.44140625" customWidth="1"/>
  </cols>
  <sheetData>
    <row r="1" spans="1:7" x14ac:dyDescent="0.3">
      <c r="A1" s="24" t="s">
        <v>237</v>
      </c>
      <c r="B1" s="23">
        <f>AVERAGE('pg ml Serum'!B45,'pg ml Serum'!B4)</f>
        <v>1729.5700000000002</v>
      </c>
      <c r="C1" s="23">
        <f>AVERAGE('pg ml Serum'!B48,'pg ml Serum'!B8,'pg ml Serum'!B9)</f>
        <v>1584.1166666666668</v>
      </c>
      <c r="D1" s="23">
        <f>AVERAGE('pg ml Serum'!B51,'pg ml Serum'!B12,'pg ml Serum'!B13)</f>
        <v>1038.2733333333333</v>
      </c>
      <c r="E1" s="23">
        <f>AVERAGE('pg ml Serum'!B5,'pg ml Serum'!B6,'pg ml Serum'!B7)</f>
        <v>1816.3666666666668</v>
      </c>
      <c r="F1" s="23">
        <f>AVERAGE('pg ml Serum'!B10,'pg ml Serum'!B11)</f>
        <v>1720.06</v>
      </c>
      <c r="G1" s="23">
        <f>AVERAGE('pg ml Serum'!B14,'pg ml Serum'!B15)</f>
        <v>1847.7649999999999</v>
      </c>
    </row>
    <row r="2" spans="1:7" x14ac:dyDescent="0.3">
      <c r="A2" s="24" t="s">
        <v>238</v>
      </c>
      <c r="B2" s="23">
        <f>AVERAGE('pg ml Serum'!B16,'pg ml Serum'!B46)</f>
        <v>2936.6350000000002</v>
      </c>
      <c r="C2" s="23">
        <f>AVERAGE('pg ml Serum'!B20:B21,'pg ml Serum'!B49)</f>
        <v>1731.0833333333333</v>
      </c>
      <c r="D2" s="23">
        <f>AVERAGE('pg ml Serum'!B24,'pg ml Serum'!B25,'pg ml Serum'!B52)</f>
        <v>2149.4966666666664</v>
      </c>
      <c r="E2" s="23">
        <f>AVERAGE('pg ml Serum'!B17,'pg ml Serum'!B18,'pg ml Serum'!B19)</f>
        <v>2382.8266666666664</v>
      </c>
      <c r="F2" s="23">
        <f>AVERAGE('pg ml Serum'!B22,'pg ml Serum'!B23)</f>
        <v>2714.6149999999998</v>
      </c>
      <c r="G2" s="23">
        <f>AVERAGE('pg ml Serum'!B26,'pg ml Serum'!B27)</f>
        <v>3236.33</v>
      </c>
    </row>
    <row r="3" spans="1:7" x14ac:dyDescent="0.3">
      <c r="A3" s="24" t="s">
        <v>239</v>
      </c>
      <c r="B3" s="23">
        <f>AVERAGE('pg ml Serum'!B47,'pg ml Serum'!B28)</f>
        <v>2698.26</v>
      </c>
      <c r="C3" s="23">
        <f>AVERAGE('pg ml Serum'!B50,'pg ml Serum'!B32:B33)</f>
        <v>2322.936666666667</v>
      </c>
      <c r="D3" s="23">
        <f>AVERAGE('pg ml Serum'!B53,'pg ml Serum'!B36,'pg ml Serum'!B37)</f>
        <v>1868.7266666666667</v>
      </c>
      <c r="E3" s="23">
        <f>AVERAGE('pg ml Serum'!B29,'pg ml Serum'!B30,'pg ml Serum'!B31)</f>
        <v>3133.7766666666662</v>
      </c>
      <c r="F3" s="23">
        <f>AVERAGE('pg ml Serum'!B34,'pg ml Serum'!B35)</f>
        <v>2177.7849999999999</v>
      </c>
      <c r="G3" s="23">
        <f>AVERAGE('pg ml Serum'!B38,'pg ml Serum'!B39)</f>
        <v>2792.6849999999999</v>
      </c>
    </row>
    <row r="4" spans="1:7" x14ac:dyDescent="0.3">
      <c r="B4" t="s">
        <v>240</v>
      </c>
      <c r="C4" t="s">
        <v>241</v>
      </c>
      <c r="D4" t="s">
        <v>242</v>
      </c>
      <c r="E4" t="s">
        <v>243</v>
      </c>
      <c r="F4" t="s">
        <v>244</v>
      </c>
      <c r="G4" t="s">
        <v>245</v>
      </c>
    </row>
    <row r="26" spans="1:7" x14ac:dyDescent="0.3">
      <c r="A26" t="s">
        <v>246</v>
      </c>
    </row>
    <row r="27" spans="1:7" x14ac:dyDescent="0.3">
      <c r="A27" s="24" t="s">
        <v>237</v>
      </c>
      <c r="B27" s="25">
        <f>AVERAGE('pg ml Serum'!C4,'pg ml Serum'!C45)</f>
        <v>461.54499999999996</v>
      </c>
      <c r="C27" s="25">
        <f>AVERAGE('pg ml Serum'!C48,'pg ml Serum'!C8,'pg ml Serum'!C9)</f>
        <v>326.82666666666665</v>
      </c>
      <c r="D27" s="25">
        <f>AVERAGE('pg ml Serum'!C51,'pg ml Serum'!C12,'pg ml Serum'!C13)</f>
        <v>343.48666666666668</v>
      </c>
      <c r="E27" s="25">
        <f>AVERAGE('pg ml Serum'!C5,'pg ml Serum'!C6,'pg ml Serum'!C7)</f>
        <v>499.30666666666667</v>
      </c>
      <c r="F27" s="25">
        <f>AVERAGE('pg ml Serum'!C10,'pg ml Serum'!C11)</f>
        <v>564.17499999999995</v>
      </c>
      <c r="G27" s="25">
        <f>AVERAGE('pg ml Serum'!C14,'pg ml Serum'!C15)</f>
        <v>486.44499999999999</v>
      </c>
    </row>
    <row r="28" spans="1:7" x14ac:dyDescent="0.3">
      <c r="A28" s="24" t="s">
        <v>238</v>
      </c>
      <c r="B28" s="25">
        <f>AVERAGE('pg ml Serum'!C16,'pg ml Serum'!C46)</f>
        <v>372.27</v>
      </c>
      <c r="C28" s="25">
        <f>AVERAGE('pg ml Serum'!C20,'pg ml Serum'!C21,'pg ml Serum'!C49)</f>
        <v>596.12666666666667</v>
      </c>
      <c r="D28" s="25">
        <f>AVERAGE('pg ml Serum'!C52,'pg ml Serum'!C24,'pg ml Serum'!C25)</f>
        <v>678.35666666666668</v>
      </c>
      <c r="E28" s="25">
        <f>AVERAGE('pg ml Serum'!C17,'pg ml Serum'!C18,'pg ml Serum'!C19)</f>
        <v>386.73</v>
      </c>
      <c r="F28" s="25">
        <f>AVERAGE('pg ml Serum'!C22,'pg ml Serum'!C23)</f>
        <v>148.1</v>
      </c>
      <c r="G28" s="25">
        <f>AVERAGE('pg ml Serum'!C26,'pg ml Serum'!C27)</f>
        <v>264.65500000000003</v>
      </c>
    </row>
    <row r="29" spans="1:7" x14ac:dyDescent="0.3">
      <c r="A29" s="24" t="s">
        <v>239</v>
      </c>
      <c r="B29" s="25">
        <f>AVERAGE('pg ml Serum'!C28,'pg ml Serum'!C47)</f>
        <v>2123.79</v>
      </c>
      <c r="C29" s="25">
        <f>AVERAGE('pg ml Serum'!C50,'pg ml Serum'!C32,'pg ml Serum'!C33)</f>
        <v>855.20666666666659</v>
      </c>
      <c r="D29" s="25">
        <f>AVERAGE('pg ml Serum'!C36,'pg ml Serum'!C37,'pg ml Serum'!C53)</f>
        <v>1154.4333333333334</v>
      </c>
      <c r="E29" s="25">
        <f>AVERAGE('pg ml Serum'!C29,'pg ml Serum'!C30,'pg ml Serum'!C31)</f>
        <v>631.22666666666669</v>
      </c>
      <c r="F29" s="25">
        <f>AVERAGE('pg ml Serum'!C34,'pg ml Serum'!C35)</f>
        <v>1360.2049999999999</v>
      </c>
      <c r="G29" s="25">
        <f>AVERAGE('pg ml Serum'!C38,'pg ml Serum'!C39)</f>
        <v>501.43999999999994</v>
      </c>
    </row>
    <row r="30" spans="1:7" x14ac:dyDescent="0.3">
      <c r="B30" t="s">
        <v>240</v>
      </c>
      <c r="C30" t="s">
        <v>241</v>
      </c>
      <c r="D30" t="s">
        <v>242</v>
      </c>
      <c r="E30" t="s">
        <v>243</v>
      </c>
      <c r="F30" t="s">
        <v>244</v>
      </c>
      <c r="G30" t="s">
        <v>245</v>
      </c>
    </row>
    <row r="51" spans="1:7" x14ac:dyDescent="0.3">
      <c r="A51" t="s">
        <v>247</v>
      </c>
    </row>
    <row r="52" spans="1:7" x14ac:dyDescent="0.3">
      <c r="A52" s="24" t="s">
        <v>237</v>
      </c>
      <c r="B52" s="30">
        <f>AVERAGE('pg ml Serum'!E4,'pg ml Serum'!E45)</f>
        <v>11.71</v>
      </c>
      <c r="C52" s="30">
        <f>AVERAGE('pg ml Serum'!E48,'pg ml Serum'!E8,'pg ml Serum'!E9)</f>
        <v>12.549999999999999</v>
      </c>
      <c r="D52" s="30">
        <f>AVERAGE('pg ml Serum'!E12,'pg ml Serum'!E13,'pg ml Serum'!E51)</f>
        <v>9.1233333333333331</v>
      </c>
      <c r="E52" s="30">
        <f>AVERAGE('pg ml Serum'!E5,'pg ml Serum'!E6,'pg ml Serum'!E7)</f>
        <v>8.8166666666666664</v>
      </c>
      <c r="F52" s="30">
        <f>AVERAGE('pg ml Serum'!E10,'pg ml Serum'!E11)</f>
        <v>9.6000000000000014</v>
      </c>
      <c r="G52" s="30">
        <f>AVERAGE('pg ml Serum'!E14,'pg ml Serum'!E15)</f>
        <v>4.58</v>
      </c>
    </row>
    <row r="53" spans="1:7" x14ac:dyDescent="0.3">
      <c r="A53" s="24" t="s">
        <v>238</v>
      </c>
      <c r="B53" s="30">
        <f>AVERAGE('pg ml Serum'!E16,'pg ml Serum'!E46)</f>
        <v>7.96</v>
      </c>
      <c r="C53" s="30">
        <f>AVERAGE('pg ml Serum'!E20,'pg ml Serum'!E21,'pg ml Serum'!E49)</f>
        <v>6.8633333333333333</v>
      </c>
      <c r="D53" s="30">
        <f>AVERAGE('pg ml Serum'!E52,'pg ml Serum'!E24,'pg ml Serum'!E25)</f>
        <v>9.913333333333334</v>
      </c>
      <c r="E53" s="30">
        <f>AVERAGE('pg ml Serum'!E17,'pg ml Serum'!E18,'pg ml Serum'!E19)</f>
        <v>12.383333333333333</v>
      </c>
      <c r="F53" s="30">
        <f>AVERAGE('pg ml Serum'!E22,'pg ml Serum'!E23)</f>
        <v>10.475000000000001</v>
      </c>
      <c r="G53" s="30">
        <f>AVERAGE('pg ml Serum'!E26,'pg ml Serum'!E27)</f>
        <v>7.2949999999999999</v>
      </c>
    </row>
    <row r="54" spans="1:7" x14ac:dyDescent="0.3">
      <c r="A54" s="24" t="s">
        <v>239</v>
      </c>
      <c r="B54" s="30">
        <f>AVERAGE('pg ml Serum'!E47,'pg ml Serum'!E28)</f>
        <v>7.8599999999999994</v>
      </c>
      <c r="C54" s="30">
        <f>AVERAGE('pg ml Serum'!E32,'pg ml Serum'!E33,'pg ml Serum'!E50)</f>
        <v>8.99</v>
      </c>
      <c r="D54" s="30">
        <f>AVERAGE('pg ml Serum'!E36,'pg ml Serum'!E37,'pg ml Serum'!E53)</f>
        <v>6.8666666666666671</v>
      </c>
      <c r="E54" s="30">
        <f>AVERAGE('pg ml Serum'!E29,'pg ml Serum'!E30,'pg ml Serum'!E31)</f>
        <v>9.9133333333333322</v>
      </c>
      <c r="F54" s="30">
        <f>AVERAGE('pg ml Serum'!E34,'pg ml Serum'!E35)</f>
        <v>32.71</v>
      </c>
      <c r="G54" s="30">
        <f>AVERAGE('pg ml Serum'!E38,'pg ml Serum'!E39)</f>
        <v>8.1150000000000002</v>
      </c>
    </row>
    <row r="55" spans="1:7" x14ac:dyDescent="0.3">
      <c r="B55" t="s">
        <v>240</v>
      </c>
      <c r="C55" t="s">
        <v>241</v>
      </c>
      <c r="D55" t="s">
        <v>242</v>
      </c>
      <c r="E55" t="s">
        <v>243</v>
      </c>
      <c r="F55" t="s">
        <v>244</v>
      </c>
      <c r="G55" t="s">
        <v>245</v>
      </c>
    </row>
    <row r="76" spans="1:7" x14ac:dyDescent="0.3">
      <c r="A76" t="s">
        <v>248</v>
      </c>
    </row>
    <row r="77" spans="1:7" x14ac:dyDescent="0.3">
      <c r="A77" s="24" t="s">
        <v>237</v>
      </c>
      <c r="B77" s="30">
        <f>AVERAGE('pg ml Serum'!F4,'pg ml Serum'!F45)</f>
        <v>54.25</v>
      </c>
      <c r="C77" s="30">
        <f>AVERAGE('pg ml Serum'!F48,'pg ml Serum'!F8,'pg ml Serum'!F9)</f>
        <v>65.163333333333341</v>
      </c>
      <c r="D77" s="30">
        <f>AVERAGE('pg ml Serum'!F51,'pg ml Serum'!F12,'pg ml Serum'!F13)</f>
        <v>63.760000000000012</v>
      </c>
      <c r="E77" s="30">
        <f>AVERAGE('pg ml Serum'!F5,'pg ml Serum'!F6,'pg ml Serum'!F7)</f>
        <v>51.616666666666667</v>
      </c>
      <c r="F77" s="30">
        <f>AVERAGE('pg ml Serum'!F10,'pg ml Serum'!F11)</f>
        <v>43.5</v>
      </c>
      <c r="G77" s="30">
        <f>AVERAGE('pg ml Serum'!F14,'pg ml Serum'!F15)</f>
        <v>32.674999999999997</v>
      </c>
    </row>
    <row r="78" spans="1:7" x14ac:dyDescent="0.3">
      <c r="A78" s="24" t="s">
        <v>238</v>
      </c>
      <c r="B78" s="30">
        <f>AVERAGE('pg ml Serum'!F46,'pg ml Serum'!F16)</f>
        <v>85.174999999999997</v>
      </c>
      <c r="C78" s="30">
        <f>AVERAGE('pg ml Serum'!F20,'pg ml Serum'!F21,'pg ml Serum'!F49)</f>
        <v>29.343333333333334</v>
      </c>
      <c r="D78" s="30">
        <f>AVERAGE('pg ml Serum'!F24,'pg ml Serum'!F25,'pg ml Serum'!F52)</f>
        <v>42.896666666666668</v>
      </c>
      <c r="E78" s="30">
        <f>AVERAGE('pg ml Serum'!F17,'pg ml Serum'!F18,'pg ml Serum'!F19)</f>
        <v>62.136666666666663</v>
      </c>
      <c r="F78" s="30">
        <f>AVERAGE('pg ml Serum'!F22,'pg ml Serum'!F23)</f>
        <v>31.53</v>
      </c>
      <c r="G78" s="30">
        <f>AVERAGE('pg ml Serum'!F26,'pg ml Serum'!F27)</f>
        <v>49.69</v>
      </c>
    </row>
    <row r="79" spans="1:7" x14ac:dyDescent="0.3">
      <c r="A79" s="24" t="s">
        <v>239</v>
      </c>
      <c r="B79" s="30">
        <f>AVERAGE('pg ml Serum'!F28,'pg ml Serum'!F47)</f>
        <v>35.564999999999998</v>
      </c>
      <c r="C79" s="30">
        <f>AVERAGE('pg ml Serum'!F50,'pg ml Serum'!F32,'pg ml Serum'!F33)</f>
        <v>42.883333333333333</v>
      </c>
      <c r="D79" s="30">
        <f>AVERAGE('pg ml Serum'!F36,'pg ml Serum'!F37,'pg ml Serum'!F53)</f>
        <v>13.593333333333334</v>
      </c>
      <c r="E79" s="30">
        <f>AVERAGE('pg ml Serum'!F29,'pg ml Serum'!F30,'pg ml Serum'!F31)</f>
        <v>29.413333333333338</v>
      </c>
      <c r="F79" s="30">
        <f>AVERAGE('pg ml Serum'!F34,'pg ml Serum'!F35)</f>
        <v>15.414999999999999</v>
      </c>
      <c r="G79" s="30">
        <f>AVERAGE('pg ml Serum'!F38,'pg ml Serum'!F39)</f>
        <v>37.875</v>
      </c>
    </row>
    <row r="80" spans="1:7" x14ac:dyDescent="0.3">
      <c r="B80" t="s">
        <v>240</v>
      </c>
      <c r="C80" t="s">
        <v>241</v>
      </c>
      <c r="D80" t="s">
        <v>242</v>
      </c>
      <c r="E80" t="s">
        <v>243</v>
      </c>
      <c r="F80" t="s">
        <v>244</v>
      </c>
      <c r="G80" t="s">
        <v>245</v>
      </c>
    </row>
    <row r="100" spans="1:7" x14ac:dyDescent="0.3">
      <c r="A100" t="s">
        <v>249</v>
      </c>
    </row>
    <row r="101" spans="1:7" x14ac:dyDescent="0.3">
      <c r="A101" s="24" t="s">
        <v>237</v>
      </c>
      <c r="B101" s="30">
        <f>AVERAGE('pg ml Serum'!G4,'pg ml Serum'!G45)</f>
        <v>1.21</v>
      </c>
      <c r="C101" s="30">
        <f>AVERAGE('pg ml Serum'!G48,'pg ml Serum'!G8,'pg ml Serum'!G9)</f>
        <v>0.97000000000000008</v>
      </c>
      <c r="D101" s="30">
        <f>AVERAGE('pg ml Serum'!G51,'pg ml Serum'!G12,'pg ml Serum'!G13)</f>
        <v>0.65666666666666662</v>
      </c>
      <c r="E101" s="30">
        <f>AVERAGE('pg ml Serum'!G5,'pg ml Serum'!G6,'pg ml Serum'!G7)</f>
        <v>0.58333333333333337</v>
      </c>
      <c r="F101" s="30">
        <f>AVERAGE('pg ml Serum'!G10,'pg ml Serum'!G11)</f>
        <v>0.38</v>
      </c>
      <c r="G101" s="30">
        <f>AVERAGE('pg ml Serum'!G14,'pg ml Serum'!G15)</f>
        <v>0.27</v>
      </c>
    </row>
    <row r="102" spans="1:7" x14ac:dyDescent="0.3">
      <c r="A102" s="24" t="s">
        <v>238</v>
      </c>
      <c r="B102" s="30">
        <f>AVERAGE('pg ml Serum'!G46,'pg ml Serum'!G16)</f>
        <v>0.88500000000000001</v>
      </c>
      <c r="C102" s="30">
        <f>AVERAGE('pg ml Serum'!G49,'pg ml Serum'!G20,'pg ml Serum'!G21)</f>
        <v>0.43999999999999995</v>
      </c>
      <c r="D102" s="30">
        <f>AVERAGE('pg ml Serum'!G24,'pg ml Serum'!G25,'pg ml Serum'!G52)</f>
        <v>0.65666666666666673</v>
      </c>
      <c r="E102" s="30">
        <f>AVERAGE('pg ml Serum'!G17,'pg ml Serum'!G18,'pg ml Serum'!G19)</f>
        <v>0.52333333333333332</v>
      </c>
      <c r="F102" s="30">
        <f>AVERAGE('pg ml Serum'!G22,'pg ml Serum'!G23)</f>
        <v>0.67500000000000004</v>
      </c>
      <c r="G102" s="30">
        <f>AVERAGE('pg ml Serum'!G26,'pg ml Serum'!G27)</f>
        <v>0.34499999999999997</v>
      </c>
    </row>
    <row r="103" spans="1:7" x14ac:dyDescent="0.3">
      <c r="A103" s="24" t="s">
        <v>239</v>
      </c>
      <c r="B103" s="30">
        <f>AVERAGE('pg ml Serum'!G28,'pg ml Serum'!G47)</f>
        <v>0.745</v>
      </c>
      <c r="C103" s="30">
        <f>AVERAGE('pg ml Serum'!G32,'pg ml Serum'!G33,'pg ml Serum'!G50)</f>
        <v>1.4733333333333334</v>
      </c>
      <c r="D103" s="30">
        <f>AVERAGE('pg ml Serum'!G53,'pg ml Serum'!G36,'pg ml Serum'!G37)</f>
        <v>0.7533333333333333</v>
      </c>
      <c r="E103" s="30">
        <f>AVERAGE('pg ml Serum'!G29,'pg ml Serum'!G30,'pg ml Serum'!G31)</f>
        <v>0.53666666666666674</v>
      </c>
      <c r="F103" s="30">
        <f>AVERAGE('pg ml Serum'!G34,'pg ml Serum'!G35)</f>
        <v>0.78</v>
      </c>
      <c r="G103" s="30">
        <f>AVERAGE('pg ml Serum'!G38,'pg ml Serum'!G39)</f>
        <v>0.27</v>
      </c>
    </row>
    <row r="104" spans="1:7" x14ac:dyDescent="0.3">
      <c r="B104" t="s">
        <v>240</v>
      </c>
      <c r="C104" t="s">
        <v>241</v>
      </c>
      <c r="D104" t="s">
        <v>242</v>
      </c>
      <c r="E104" t="s">
        <v>243</v>
      </c>
      <c r="F104" t="s">
        <v>244</v>
      </c>
      <c r="G104" t="s">
        <v>245</v>
      </c>
    </row>
    <row r="125" spans="1:7" x14ac:dyDescent="0.3">
      <c r="A125" t="s">
        <v>250</v>
      </c>
    </row>
    <row r="126" spans="1:7" x14ac:dyDescent="0.3">
      <c r="A126" s="24" t="s">
        <v>237</v>
      </c>
      <c r="B126" s="25">
        <f>AVERAGE('pg ml Serum'!I4,'pg ml Serum'!I45)</f>
        <v>5.5150000000000006</v>
      </c>
      <c r="C126" s="25">
        <f>AVERAGE('pg ml Serum'!I48,'pg ml Serum'!I8,'pg ml Serum'!I9)</f>
        <v>4.6366666666666667</v>
      </c>
      <c r="D126" s="25">
        <f>AVERAGE('pg ml Serum'!I51,'pg ml Serum'!I12,'pg ml Serum'!I13)</f>
        <v>2.8766666666666665</v>
      </c>
      <c r="E126" s="25">
        <f>AVERAGE('pg ml Serum'!I5,'pg ml Serum'!I6,'pg ml Serum'!I7)</f>
        <v>4.5933333333333328</v>
      </c>
      <c r="F126" s="25">
        <f>AVERAGE('pg ml Serum'!J5,'pg ml Serum'!J6,'pg ml Serum'!J7)</f>
        <v>0</v>
      </c>
      <c r="G126" s="25"/>
    </row>
    <row r="127" spans="1:7" x14ac:dyDescent="0.3">
      <c r="A127" s="24" t="s">
        <v>238</v>
      </c>
      <c r="B127" s="25">
        <f>AVERAGE('pg ml Serum'!I46,'pg ml Serum'!I16)</f>
        <v>3.63</v>
      </c>
      <c r="C127" s="25">
        <f>AVERAGE('pg ml Serum'!I20,'pg ml Serum'!I21,'pg ml Serum'!I49)</f>
        <v>2.4533333333333336</v>
      </c>
      <c r="D127" s="25">
        <f>AVERAGE('pg ml Serum'!I24,'pg ml Serum'!I25,'pg ml Serum'!I52)</f>
        <v>3.34</v>
      </c>
      <c r="E127" s="25">
        <f>AVERAGE('pg ml Serum'!I17,'pg ml Serum'!I18,'pg ml Serum'!I19)</f>
        <v>5.503333333333333</v>
      </c>
      <c r="F127" s="25"/>
      <c r="G127" s="25"/>
    </row>
    <row r="128" spans="1:7" x14ac:dyDescent="0.3">
      <c r="A128" s="24" t="s">
        <v>239</v>
      </c>
      <c r="B128" s="25">
        <f>AVERAGE('pg ml Serum'!I28,'pg ml Serum'!I47)</f>
        <v>3.25</v>
      </c>
      <c r="C128" s="25">
        <f>AVERAGE('pg ml Serum'!I50,'pg ml Serum'!I32,'pg ml Serum'!I33)</f>
        <v>5.7266666666666666</v>
      </c>
      <c r="D128" s="25">
        <f>AVERAGE('pg ml Serum'!I36,'pg ml Serum'!I37,'pg ml Serum'!I53)</f>
        <v>4.5533333333333337</v>
      </c>
      <c r="E128" s="25">
        <f>AVERAGE('pg ml Serum'!I29,'pg ml Serum'!I30,'pg ml Serum'!I31)</f>
        <v>5.68</v>
      </c>
      <c r="F128" s="25"/>
      <c r="G128" s="25"/>
    </row>
    <row r="129" spans="2:7" x14ac:dyDescent="0.3">
      <c r="B129" t="s">
        <v>240</v>
      </c>
      <c r="C129" t="s">
        <v>241</v>
      </c>
      <c r="D129" t="s">
        <v>242</v>
      </c>
      <c r="E129" t="s">
        <v>243</v>
      </c>
      <c r="F129" t="s">
        <v>244</v>
      </c>
      <c r="G129" t="s">
        <v>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2:Z26"/>
  <sheetViews>
    <sheetView workbookViewId="0">
      <selection activeCell="A12" sqref="A12"/>
    </sheetView>
  </sheetViews>
  <sheetFormatPr defaultRowHeight="14.4" x14ac:dyDescent="0.3"/>
  <cols>
    <col min="1" max="1" width="14.109375" bestFit="1" customWidth="1"/>
    <col min="2" max="2" width="15" bestFit="1" customWidth="1"/>
    <col min="3" max="3" width="13.6640625" bestFit="1" customWidth="1"/>
    <col min="4" max="4" width="15.5546875" bestFit="1" customWidth="1"/>
    <col min="5" max="5" width="9.88671875" customWidth="1"/>
    <col min="6" max="6" width="12.44140625" bestFit="1" customWidth="1"/>
    <col min="7" max="7" width="12.5546875" bestFit="1" customWidth="1"/>
    <col min="8" max="8" width="11.44140625" bestFit="1" customWidth="1"/>
    <col min="9" max="9" width="9.33203125" customWidth="1"/>
    <col min="10" max="13" width="11.44140625" bestFit="1" customWidth="1"/>
    <col min="14" max="14" width="12.44140625" bestFit="1" customWidth="1"/>
    <col min="15" max="16" width="17.33203125" bestFit="1" customWidth="1"/>
    <col min="17" max="17" width="12.44140625" bestFit="1" customWidth="1"/>
    <col min="18" max="18" width="13.88671875" bestFit="1" customWidth="1"/>
    <col min="19" max="19" width="10.5546875" bestFit="1" customWidth="1"/>
    <col min="20" max="20" width="14.33203125" bestFit="1" customWidth="1"/>
    <col min="21" max="21" width="14.6640625" bestFit="1" customWidth="1"/>
    <col min="22" max="22" width="14.88671875" bestFit="1" customWidth="1"/>
    <col min="23" max="23" width="15.33203125" bestFit="1" customWidth="1"/>
    <col min="24" max="24" width="13.5546875" bestFit="1" customWidth="1"/>
  </cols>
  <sheetData>
    <row r="2" spans="1:2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6" x14ac:dyDescent="0.3">
      <c r="A3" t="s">
        <v>111</v>
      </c>
      <c r="B3">
        <v>1869.33</v>
      </c>
      <c r="C3">
        <v>9906.35</v>
      </c>
      <c r="D3">
        <v>5571.77</v>
      </c>
      <c r="E3">
        <v>664.76</v>
      </c>
      <c r="F3">
        <v>565.44000000000005</v>
      </c>
      <c r="G3">
        <v>1605.64</v>
      </c>
      <c r="H3">
        <v>1248.5899999999999</v>
      </c>
      <c r="I3">
        <v>392.89</v>
      </c>
      <c r="J3">
        <v>350.6</v>
      </c>
      <c r="K3">
        <v>913.51</v>
      </c>
      <c r="L3">
        <v>399.98</v>
      </c>
      <c r="M3">
        <v>4019.07</v>
      </c>
      <c r="N3">
        <v>3824.02</v>
      </c>
      <c r="O3">
        <v>6831.29</v>
      </c>
      <c r="P3">
        <v>1876.94</v>
      </c>
      <c r="Q3">
        <v>16149.08</v>
      </c>
      <c r="R3">
        <v>425.64</v>
      </c>
      <c r="S3">
        <v>1518.31</v>
      </c>
      <c r="T3">
        <v>15837.27</v>
      </c>
      <c r="U3">
        <v>494.41</v>
      </c>
      <c r="V3">
        <v>4546.76</v>
      </c>
      <c r="W3">
        <v>2926.83</v>
      </c>
      <c r="X3">
        <v>3840.18</v>
      </c>
    </row>
    <row r="4" spans="1:26" x14ac:dyDescent="0.3">
      <c r="A4" t="s">
        <v>111</v>
      </c>
      <c r="B4">
        <v>1812.21</v>
      </c>
      <c r="C4">
        <v>10248.74</v>
      </c>
      <c r="D4">
        <v>5601.15</v>
      </c>
      <c r="E4">
        <v>652.74</v>
      </c>
      <c r="F4">
        <v>558.13</v>
      </c>
      <c r="G4">
        <v>1665.57</v>
      </c>
      <c r="H4">
        <v>1259.92</v>
      </c>
      <c r="I4">
        <v>401.26</v>
      </c>
      <c r="J4">
        <v>360.54</v>
      </c>
      <c r="K4">
        <v>883.76</v>
      </c>
      <c r="L4">
        <v>388.49</v>
      </c>
      <c r="M4">
        <v>4160.26</v>
      </c>
      <c r="N4">
        <v>3739.35</v>
      </c>
      <c r="O4">
        <v>7121.11</v>
      </c>
      <c r="P4">
        <v>1907.49</v>
      </c>
      <c r="Q4">
        <v>15955.09</v>
      </c>
      <c r="R4">
        <v>445.71</v>
      </c>
      <c r="S4">
        <v>1610.4</v>
      </c>
      <c r="T4">
        <v>15776.56</v>
      </c>
      <c r="U4">
        <v>487.94</v>
      </c>
      <c r="V4">
        <v>4561.76</v>
      </c>
      <c r="W4">
        <v>2958.5</v>
      </c>
      <c r="X4">
        <v>3750.21</v>
      </c>
    </row>
    <row r="5" spans="1:26" ht="15" thickBot="1" x14ac:dyDescent="0.35">
      <c r="A5" t="s">
        <v>111</v>
      </c>
      <c r="B5">
        <v>1739.05</v>
      </c>
      <c r="C5">
        <v>9887.26</v>
      </c>
      <c r="D5">
        <v>5261.19</v>
      </c>
      <c r="E5">
        <v>608.25</v>
      </c>
      <c r="F5">
        <v>520.85</v>
      </c>
      <c r="G5">
        <v>1527.6</v>
      </c>
      <c r="H5">
        <v>1204.1600000000001</v>
      </c>
      <c r="I5">
        <v>363.98</v>
      </c>
      <c r="J5">
        <v>343.96</v>
      </c>
      <c r="K5">
        <v>823.17</v>
      </c>
      <c r="L5">
        <v>371.52</v>
      </c>
      <c r="M5">
        <v>3799</v>
      </c>
      <c r="N5">
        <v>3548.6</v>
      </c>
      <c r="O5">
        <v>6721.47</v>
      </c>
      <c r="P5">
        <v>1786.97</v>
      </c>
      <c r="Q5">
        <v>15356.2</v>
      </c>
      <c r="R5">
        <v>417.21</v>
      </c>
      <c r="S5">
        <v>1466.3</v>
      </c>
      <c r="T5">
        <v>14765.19</v>
      </c>
      <c r="U5">
        <v>450.8</v>
      </c>
      <c r="V5">
        <v>4343.1400000000003</v>
      </c>
      <c r="W5">
        <v>2824.34</v>
      </c>
      <c r="X5">
        <v>3341.93</v>
      </c>
    </row>
    <row r="6" spans="1:26" x14ac:dyDescent="0.3">
      <c r="A6" s="3" t="s">
        <v>112</v>
      </c>
      <c r="B6" s="4">
        <f>SUM(B3:B5)/3</f>
        <v>1806.8633333333335</v>
      </c>
      <c r="C6" s="4">
        <f t="shared" ref="C6:X6" si="0">SUM(C3:C5)/3</f>
        <v>10014.116666666667</v>
      </c>
      <c r="D6" s="4">
        <f t="shared" si="0"/>
        <v>5478.0366666666669</v>
      </c>
      <c r="E6" s="4">
        <f t="shared" si="0"/>
        <v>641.91666666666663</v>
      </c>
      <c r="F6" s="4">
        <f t="shared" si="0"/>
        <v>548.14</v>
      </c>
      <c r="G6" s="4">
        <f t="shared" si="0"/>
        <v>1599.6033333333332</v>
      </c>
      <c r="H6" s="4">
        <f t="shared" si="0"/>
        <v>1237.5566666666666</v>
      </c>
      <c r="I6" s="4">
        <f t="shared" si="0"/>
        <v>386.04333333333335</v>
      </c>
      <c r="J6" s="4">
        <f t="shared" si="0"/>
        <v>351.70000000000005</v>
      </c>
      <c r="K6" s="4">
        <f t="shared" si="0"/>
        <v>873.48</v>
      </c>
      <c r="L6" s="4">
        <f t="shared" si="0"/>
        <v>386.66333333333336</v>
      </c>
      <c r="M6" s="4">
        <f t="shared" si="0"/>
        <v>3992.7766666666666</v>
      </c>
      <c r="N6" s="4">
        <f t="shared" si="0"/>
        <v>3703.99</v>
      </c>
      <c r="O6" s="4">
        <f t="shared" si="0"/>
        <v>6891.29</v>
      </c>
      <c r="P6" s="4">
        <f t="shared" si="0"/>
        <v>1857.1333333333334</v>
      </c>
      <c r="Q6" s="4">
        <f t="shared" si="0"/>
        <v>15820.123333333331</v>
      </c>
      <c r="R6" s="4">
        <f t="shared" si="0"/>
        <v>429.52</v>
      </c>
      <c r="S6" s="4">
        <f t="shared" si="0"/>
        <v>1531.67</v>
      </c>
      <c r="T6" s="4">
        <f t="shared" si="0"/>
        <v>15459.673333333334</v>
      </c>
      <c r="U6" s="4">
        <f t="shared" si="0"/>
        <v>477.7166666666667</v>
      </c>
      <c r="V6" s="4">
        <f t="shared" si="0"/>
        <v>4483.8866666666663</v>
      </c>
      <c r="W6" s="4">
        <f t="shared" si="0"/>
        <v>2903.2233333333334</v>
      </c>
      <c r="X6" s="4">
        <f t="shared" si="0"/>
        <v>3644.1066666666666</v>
      </c>
      <c r="Y6" s="10"/>
      <c r="Z6" s="10"/>
    </row>
    <row r="7" spans="1:26" ht="15" thickBot="1" x14ac:dyDescent="0.35">
      <c r="A7" s="5" t="s">
        <v>113</v>
      </c>
      <c r="B7" s="6">
        <f>STDEV(B3:B5)</f>
        <v>65.30436228410268</v>
      </c>
      <c r="C7" s="6">
        <f t="shared" ref="C7:X7" si="1">STDEV(C3:C5)</f>
        <v>203.41383540293717</v>
      </c>
      <c r="D7" s="6">
        <f t="shared" si="1"/>
        <v>188.36839897746492</v>
      </c>
      <c r="E7" s="6">
        <f t="shared" si="1"/>
        <v>29.769169174388008</v>
      </c>
      <c r="F7" s="6">
        <f t="shared" si="1"/>
        <v>23.914788311837519</v>
      </c>
      <c r="G7" s="6">
        <f t="shared" si="1"/>
        <v>69.182810244549444</v>
      </c>
      <c r="H7" s="6">
        <f t="shared" si="1"/>
        <v>29.471939761972425</v>
      </c>
      <c r="I7" s="6">
        <f t="shared" si="1"/>
        <v>19.560348497236259</v>
      </c>
      <c r="J7" s="6">
        <f t="shared" si="1"/>
        <v>8.3445551109690879</v>
      </c>
      <c r="K7" s="6">
        <f t="shared" si="1"/>
        <v>46.038980223284725</v>
      </c>
      <c r="L7" s="6">
        <f t="shared" si="1"/>
        <v>14.317661587470695</v>
      </c>
      <c r="M7" s="6">
        <f t="shared" si="1"/>
        <v>182.05960956053204</v>
      </c>
      <c r="N7" s="6">
        <f t="shared" si="1"/>
        <v>141.0737087482994</v>
      </c>
      <c r="O7" s="6">
        <f t="shared" si="1"/>
        <v>206.46557194844831</v>
      </c>
      <c r="P7" s="6">
        <f t="shared" si="1"/>
        <v>62.65377589047074</v>
      </c>
      <c r="Q7" s="6">
        <f t="shared" si="1"/>
        <v>413.31183679315666</v>
      </c>
      <c r="R7" s="6">
        <f t="shared" si="1"/>
        <v>14.640809403854693</v>
      </c>
      <c r="S7" s="6">
        <f t="shared" si="1"/>
        <v>72.973075171600186</v>
      </c>
      <c r="T7" s="6">
        <f t="shared" si="1"/>
        <v>602.20573829326213</v>
      </c>
      <c r="U7" s="6">
        <f t="shared" si="1"/>
        <v>23.533920908623227</v>
      </c>
      <c r="V7" s="6">
        <f t="shared" si="1"/>
        <v>122.12071132012504</v>
      </c>
      <c r="W7" s="6">
        <f t="shared" si="1"/>
        <v>70.126189354144444</v>
      </c>
      <c r="X7" s="6">
        <f t="shared" si="1"/>
        <v>265.53098431884246</v>
      </c>
    </row>
    <row r="8" spans="1:26" ht="15" thickBot="1" x14ac:dyDescent="0.35">
      <c r="A8" s="7" t="s">
        <v>114</v>
      </c>
      <c r="B8" s="8">
        <f>B7/B6*100</f>
        <v>3.6142391668122476</v>
      </c>
      <c r="C8" s="8">
        <f t="shared" ref="C8:X8" si="2">C7/C6*100</f>
        <v>2.0312708766418455</v>
      </c>
      <c r="D8" s="8">
        <f t="shared" si="2"/>
        <v>3.4386115033451445</v>
      </c>
      <c r="E8" s="8">
        <f t="shared" si="2"/>
        <v>4.6375442047599131</v>
      </c>
      <c r="F8" s="8">
        <f t="shared" si="2"/>
        <v>4.3628978567222827</v>
      </c>
      <c r="G8" s="8">
        <f t="shared" si="2"/>
        <v>4.3249978793419279</v>
      </c>
      <c r="H8" s="8">
        <f t="shared" si="2"/>
        <v>2.3814618397519109</v>
      </c>
      <c r="I8" s="8">
        <f t="shared" si="2"/>
        <v>5.0668789766009663</v>
      </c>
      <c r="J8" s="8">
        <f t="shared" si="2"/>
        <v>2.3726343790074171</v>
      </c>
      <c r="K8" s="8">
        <f t="shared" si="2"/>
        <v>5.2707537921056833</v>
      </c>
      <c r="L8" s="8">
        <f t="shared" si="2"/>
        <v>3.7028754353410012</v>
      </c>
      <c r="M8" s="8">
        <f t="shared" si="2"/>
        <v>4.5597243412194866</v>
      </c>
      <c r="N8" s="8">
        <f t="shared" si="2"/>
        <v>3.8086957240246169</v>
      </c>
      <c r="O8" s="8">
        <f t="shared" si="2"/>
        <v>2.9960366193912651</v>
      </c>
      <c r="P8" s="8">
        <f t="shared" si="2"/>
        <v>3.3736821565748683</v>
      </c>
      <c r="Q8" s="8">
        <f t="shared" si="2"/>
        <v>2.6125702567836493</v>
      </c>
      <c r="R8" s="8">
        <f t="shared" si="2"/>
        <v>3.4086443946392939</v>
      </c>
      <c r="S8" s="8">
        <f t="shared" si="2"/>
        <v>4.7642818081962943</v>
      </c>
      <c r="T8" s="8">
        <f t="shared" si="2"/>
        <v>3.8953328787020216</v>
      </c>
      <c r="U8" s="8">
        <f t="shared" si="2"/>
        <v>4.926334488774355</v>
      </c>
      <c r="V8" s="8">
        <f t="shared" si="2"/>
        <v>2.7235458966430546</v>
      </c>
      <c r="W8" s="8">
        <f t="shared" si="2"/>
        <v>2.4154596909232304</v>
      </c>
      <c r="X8" s="8">
        <f t="shared" si="2"/>
        <v>7.2865864972533503</v>
      </c>
    </row>
    <row r="11" spans="1:26" x14ac:dyDescent="0.3">
      <c r="A11" s="1" t="s">
        <v>115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</row>
    <row r="12" spans="1:26" x14ac:dyDescent="0.3">
      <c r="A12" t="s">
        <v>111</v>
      </c>
      <c r="B12">
        <v>1927.08</v>
      </c>
      <c r="C12">
        <v>11268.87</v>
      </c>
      <c r="D12">
        <v>5347.87</v>
      </c>
      <c r="E12">
        <v>821.93</v>
      </c>
      <c r="F12">
        <v>561.46</v>
      </c>
      <c r="G12">
        <v>1679.79</v>
      </c>
      <c r="H12">
        <v>1456.67</v>
      </c>
      <c r="I12">
        <v>438.19</v>
      </c>
      <c r="J12">
        <v>370.5</v>
      </c>
      <c r="K12">
        <v>937.48</v>
      </c>
      <c r="L12">
        <v>437.5</v>
      </c>
      <c r="M12">
        <v>4243.32</v>
      </c>
      <c r="N12">
        <v>3898.96</v>
      </c>
      <c r="O12">
        <v>8008.69</v>
      </c>
      <c r="P12">
        <v>2105.13</v>
      </c>
      <c r="Q12">
        <v>17489.240000000002</v>
      </c>
      <c r="R12">
        <v>486.24</v>
      </c>
      <c r="S12">
        <v>1582.31</v>
      </c>
      <c r="T12">
        <v>16277.27</v>
      </c>
      <c r="U12">
        <v>499.25</v>
      </c>
      <c r="V12">
        <v>4812.1099999999997</v>
      </c>
      <c r="W12">
        <v>2982.26</v>
      </c>
      <c r="X12">
        <v>3471.6</v>
      </c>
    </row>
    <row r="13" spans="1:26" x14ac:dyDescent="0.3">
      <c r="A13" t="s">
        <v>111</v>
      </c>
      <c r="B13">
        <v>1760.21</v>
      </c>
      <c r="C13">
        <v>10735.04</v>
      </c>
      <c r="D13">
        <v>5114.71</v>
      </c>
      <c r="E13">
        <v>798.03</v>
      </c>
      <c r="F13">
        <v>541.74</v>
      </c>
      <c r="G13">
        <v>1591.26</v>
      </c>
      <c r="H13">
        <v>1372.64</v>
      </c>
      <c r="I13">
        <v>421.22</v>
      </c>
      <c r="J13">
        <v>333.51</v>
      </c>
      <c r="K13">
        <v>877.95</v>
      </c>
      <c r="L13">
        <v>413.99</v>
      </c>
      <c r="M13">
        <v>4076.68</v>
      </c>
      <c r="N13">
        <v>3684.36</v>
      </c>
      <c r="O13">
        <v>7534.26</v>
      </c>
      <c r="P13">
        <v>2138.6</v>
      </c>
      <c r="Q13">
        <v>15825.68</v>
      </c>
      <c r="R13">
        <v>465.1</v>
      </c>
      <c r="S13">
        <v>1533.76</v>
      </c>
      <c r="T13">
        <v>15766.01</v>
      </c>
      <c r="U13">
        <v>470.73</v>
      </c>
      <c r="V13">
        <v>4441.2</v>
      </c>
      <c r="W13">
        <v>2903.97</v>
      </c>
      <c r="X13">
        <v>3398.69</v>
      </c>
    </row>
    <row r="14" spans="1:26" ht="15" thickBot="1" x14ac:dyDescent="0.35">
      <c r="A14" t="s">
        <v>111</v>
      </c>
      <c r="B14">
        <v>1716.74</v>
      </c>
      <c r="C14">
        <v>11070.77</v>
      </c>
      <c r="D14">
        <v>5197.7299999999996</v>
      </c>
      <c r="E14">
        <v>801.86</v>
      </c>
      <c r="F14">
        <v>552.23</v>
      </c>
      <c r="G14">
        <v>1576</v>
      </c>
      <c r="H14">
        <v>1387.17</v>
      </c>
      <c r="I14">
        <v>427.49</v>
      </c>
      <c r="J14">
        <v>336.3</v>
      </c>
      <c r="K14">
        <v>878.38</v>
      </c>
      <c r="L14">
        <v>407.21</v>
      </c>
      <c r="M14">
        <v>4055.65</v>
      </c>
      <c r="N14">
        <v>3804.24</v>
      </c>
      <c r="O14">
        <v>8018.89</v>
      </c>
      <c r="P14">
        <v>2064.5100000000002</v>
      </c>
      <c r="Q14">
        <v>15033.91</v>
      </c>
      <c r="R14">
        <v>458.72</v>
      </c>
      <c r="S14">
        <v>1541.08</v>
      </c>
      <c r="T14">
        <v>15552.14</v>
      </c>
      <c r="U14">
        <v>457.98</v>
      </c>
      <c r="V14">
        <v>4530.26</v>
      </c>
      <c r="W14">
        <v>2826.61</v>
      </c>
      <c r="X14">
        <v>3410.34</v>
      </c>
    </row>
    <row r="15" spans="1:26" x14ac:dyDescent="0.3">
      <c r="A15" s="3" t="s">
        <v>112</v>
      </c>
      <c r="B15" s="4">
        <f>SUM(B12:B14)/3</f>
        <v>1801.3433333333332</v>
      </c>
      <c r="C15" s="4">
        <f t="shared" ref="C15:X15" si="3">SUM(C12:C14)/3</f>
        <v>11024.893333333335</v>
      </c>
      <c r="D15" s="4">
        <f t="shared" si="3"/>
        <v>5220.1033333333335</v>
      </c>
      <c r="E15" s="4">
        <f t="shared" si="3"/>
        <v>807.27333333333343</v>
      </c>
      <c r="F15" s="4">
        <f t="shared" si="3"/>
        <v>551.81000000000006</v>
      </c>
      <c r="G15" s="4">
        <f t="shared" si="3"/>
        <v>1615.6833333333334</v>
      </c>
      <c r="H15" s="4">
        <f t="shared" si="3"/>
        <v>1405.4933333333336</v>
      </c>
      <c r="I15" s="4">
        <f t="shared" si="3"/>
        <v>428.9666666666667</v>
      </c>
      <c r="J15" s="4">
        <f t="shared" si="3"/>
        <v>346.77</v>
      </c>
      <c r="K15" s="4">
        <f t="shared" si="3"/>
        <v>897.93666666666661</v>
      </c>
      <c r="L15" s="4">
        <f t="shared" si="3"/>
        <v>419.56666666666666</v>
      </c>
      <c r="M15" s="4">
        <f t="shared" si="3"/>
        <v>4125.2166666666662</v>
      </c>
      <c r="N15" s="4">
        <f t="shared" si="3"/>
        <v>3795.853333333333</v>
      </c>
      <c r="O15" s="4">
        <f t="shared" si="3"/>
        <v>7853.9466666666667</v>
      </c>
      <c r="P15" s="4">
        <f t="shared" si="3"/>
        <v>2102.7466666666664</v>
      </c>
      <c r="Q15" s="4">
        <f t="shared" si="3"/>
        <v>16116.276666666667</v>
      </c>
      <c r="R15" s="4">
        <f t="shared" si="3"/>
        <v>470.02</v>
      </c>
      <c r="S15" s="4">
        <f t="shared" si="3"/>
        <v>1552.3833333333332</v>
      </c>
      <c r="T15" s="4">
        <f t="shared" si="3"/>
        <v>15865.14</v>
      </c>
      <c r="U15" s="4">
        <f t="shared" si="3"/>
        <v>475.98666666666668</v>
      </c>
      <c r="V15" s="4">
        <f t="shared" si="3"/>
        <v>4594.5233333333335</v>
      </c>
      <c r="W15" s="4">
        <f t="shared" si="3"/>
        <v>2904.28</v>
      </c>
      <c r="X15" s="4">
        <f t="shared" si="3"/>
        <v>3426.876666666667</v>
      </c>
      <c r="Y15" s="10"/>
    </row>
    <row r="16" spans="1:26" ht="15" thickBot="1" x14ac:dyDescent="0.35">
      <c r="A16" s="5" t="s">
        <v>113</v>
      </c>
      <c r="B16" s="6">
        <f>STDEV(B12:B14)</f>
        <v>111.03914730100065</v>
      </c>
      <c r="C16" s="6">
        <f t="shared" ref="C16:X16" si="4">STDEV(C12:C14)</f>
        <v>269.85573670636188</v>
      </c>
      <c r="D16" s="6">
        <f t="shared" si="4"/>
        <v>118.17918993347908</v>
      </c>
      <c r="E16" s="6">
        <f t="shared" si="4"/>
        <v>12.83669090277291</v>
      </c>
      <c r="F16" s="6">
        <f t="shared" si="4"/>
        <v>9.8667066440631679</v>
      </c>
      <c r="G16" s="6">
        <f t="shared" si="4"/>
        <v>56.039855757606396</v>
      </c>
      <c r="H16" s="6">
        <f t="shared" si="4"/>
        <v>44.911787242697571</v>
      </c>
      <c r="I16" s="6">
        <f t="shared" si="4"/>
        <v>8.5808294082409713</v>
      </c>
      <c r="J16" s="6">
        <f t="shared" si="4"/>
        <v>20.598075152790368</v>
      </c>
      <c r="K16" s="6">
        <f t="shared" si="4"/>
        <v>34.246206115909146</v>
      </c>
      <c r="L16" s="6">
        <f t="shared" si="4"/>
        <v>15.896396866376152</v>
      </c>
      <c r="M16" s="6">
        <f t="shared" si="4"/>
        <v>102.81956639343166</v>
      </c>
      <c r="N16" s="6">
        <f t="shared" si="4"/>
        <v>107.54553516224334</v>
      </c>
      <c r="O16" s="6">
        <f t="shared" si="4"/>
        <v>276.90374434689983</v>
      </c>
      <c r="P16" s="6">
        <f t="shared" si="4"/>
        <v>37.102455893556723</v>
      </c>
      <c r="Q16" s="6">
        <f t="shared" si="4"/>
        <v>1253.1943860524334</v>
      </c>
      <c r="R16" s="6">
        <f t="shared" si="4"/>
        <v>14.404596488621253</v>
      </c>
      <c r="S16" s="6">
        <f t="shared" si="4"/>
        <v>26.174407984390644</v>
      </c>
      <c r="T16" s="6">
        <f t="shared" si="4"/>
        <v>372.59018626367538</v>
      </c>
      <c r="U16" s="6">
        <f t="shared" si="4"/>
        <v>21.131200470709963</v>
      </c>
      <c r="V16" s="6">
        <f t="shared" si="4"/>
        <v>193.6256414665508</v>
      </c>
      <c r="W16" s="6">
        <f t="shared" si="4"/>
        <v>77.825463056765727</v>
      </c>
      <c r="X16" s="6">
        <f t="shared" si="4"/>
        <v>39.167116735002658</v>
      </c>
    </row>
    <row r="17" spans="1:24" ht="15" thickBot="1" x14ac:dyDescent="0.35">
      <c r="A17" s="7" t="s">
        <v>114</v>
      </c>
      <c r="B17" s="8">
        <f>B16/B15*100</f>
        <v>6.1642411663703198</v>
      </c>
      <c r="C17" s="8">
        <f t="shared" ref="C17:X17" si="5">C16/C15*100</f>
        <v>2.4476947626374179</v>
      </c>
      <c r="D17" s="8">
        <f t="shared" si="5"/>
        <v>2.2639243399424225</v>
      </c>
      <c r="E17" s="8">
        <f t="shared" si="5"/>
        <v>1.5901294360571274</v>
      </c>
      <c r="F17" s="8">
        <f t="shared" si="5"/>
        <v>1.7880623120391379</v>
      </c>
      <c r="G17" s="8">
        <f t="shared" si="5"/>
        <v>3.4684925320105879</v>
      </c>
      <c r="H17" s="8">
        <f t="shared" si="5"/>
        <v>3.1954464797198776</v>
      </c>
      <c r="I17" s="8">
        <f t="shared" si="5"/>
        <v>2.0003487625085796</v>
      </c>
      <c r="J17" s="8">
        <f t="shared" si="5"/>
        <v>5.9399818763994494</v>
      </c>
      <c r="K17" s="8">
        <f t="shared" si="5"/>
        <v>3.8138776805983885</v>
      </c>
      <c r="L17" s="8">
        <f t="shared" si="5"/>
        <v>3.7887654404646427</v>
      </c>
      <c r="M17" s="8">
        <f t="shared" si="5"/>
        <v>2.4924646315974917</v>
      </c>
      <c r="N17" s="8">
        <f t="shared" si="5"/>
        <v>2.8332373703122533</v>
      </c>
      <c r="O17" s="8">
        <f t="shared" si="5"/>
        <v>3.5256636707519426</v>
      </c>
      <c r="P17" s="8">
        <f t="shared" si="5"/>
        <v>1.7644757916735916</v>
      </c>
      <c r="Q17" s="8">
        <f t="shared" si="5"/>
        <v>7.7759547814441428</v>
      </c>
      <c r="R17" s="8">
        <f t="shared" si="5"/>
        <v>3.0646773517342356</v>
      </c>
      <c r="S17" s="8">
        <f t="shared" si="5"/>
        <v>1.6860789099164066</v>
      </c>
      <c r="T17" s="8">
        <f t="shared" si="5"/>
        <v>2.3484834439763871</v>
      </c>
      <c r="U17" s="8">
        <f t="shared" si="5"/>
        <v>4.4394521843840087</v>
      </c>
      <c r="V17" s="8">
        <f t="shared" si="5"/>
        <v>4.2142705003105316</v>
      </c>
      <c r="W17" s="8">
        <f t="shared" si="5"/>
        <v>2.6796818163801603</v>
      </c>
      <c r="X17" s="8">
        <f t="shared" si="5"/>
        <v>1.1429391993001203</v>
      </c>
    </row>
    <row r="21" spans="1:24" x14ac:dyDescent="0.3">
      <c r="A21" s="1"/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  <c r="R21" s="1" t="s">
        <v>17</v>
      </c>
      <c r="S21" s="1" t="s">
        <v>18</v>
      </c>
      <c r="T21" s="1" t="s">
        <v>19</v>
      </c>
      <c r="U21" s="1" t="s">
        <v>20</v>
      </c>
      <c r="V21" s="1" t="s">
        <v>21</v>
      </c>
      <c r="W21" s="1" t="s">
        <v>22</v>
      </c>
      <c r="X21" s="1" t="s">
        <v>23</v>
      </c>
    </row>
    <row r="22" spans="1:24" x14ac:dyDescent="0.3">
      <c r="A22" t="s">
        <v>24</v>
      </c>
      <c r="B22" s="9">
        <v>1806.8633333333335</v>
      </c>
      <c r="C22" s="9">
        <v>10014.116666666667</v>
      </c>
      <c r="D22" s="9">
        <v>5478.0366666666669</v>
      </c>
      <c r="E22" s="9">
        <v>641.91666666666663</v>
      </c>
      <c r="F22" s="9">
        <v>548.14</v>
      </c>
      <c r="G22" s="9">
        <v>1599.6033333333332</v>
      </c>
      <c r="H22" s="9">
        <v>1237.5566666666666</v>
      </c>
      <c r="I22" s="9">
        <v>386.04333333333335</v>
      </c>
      <c r="J22" s="9">
        <v>351.70000000000005</v>
      </c>
      <c r="K22" s="9">
        <v>873.48</v>
      </c>
      <c r="L22" s="9">
        <v>386.66333333333336</v>
      </c>
      <c r="M22" s="9">
        <v>3992.7766666666666</v>
      </c>
      <c r="N22" s="9">
        <v>3703.99</v>
      </c>
      <c r="O22" s="9">
        <v>6891.29</v>
      </c>
      <c r="P22" s="9">
        <v>1857.1333333333334</v>
      </c>
      <c r="Q22" s="9">
        <v>15820.123333333331</v>
      </c>
      <c r="R22" s="9">
        <v>429.52</v>
      </c>
      <c r="S22" s="9">
        <v>1531.67</v>
      </c>
      <c r="T22" s="9">
        <v>15459.673333333334</v>
      </c>
      <c r="U22" s="9">
        <v>477.7166666666667</v>
      </c>
      <c r="V22" s="9">
        <v>4483.8866666666663</v>
      </c>
      <c r="W22" s="9">
        <v>2903.2233333333334</v>
      </c>
      <c r="X22" s="9">
        <v>3644.1066666666666</v>
      </c>
    </row>
    <row r="23" spans="1:24" ht="15" thickBot="1" x14ac:dyDescent="0.35">
      <c r="A23" s="2" t="s">
        <v>116</v>
      </c>
      <c r="B23" s="9">
        <v>1801.3433333333332</v>
      </c>
      <c r="C23" s="9">
        <v>11024.893333333335</v>
      </c>
      <c r="D23" s="9">
        <v>5220.1033333333335</v>
      </c>
      <c r="E23" s="9">
        <v>807.27333333333343</v>
      </c>
      <c r="F23" s="9">
        <v>551.81000000000006</v>
      </c>
      <c r="G23" s="9">
        <v>1615.6833333333334</v>
      </c>
      <c r="H23" s="9">
        <v>1405.4933333333336</v>
      </c>
      <c r="I23" s="9">
        <v>428.9666666666667</v>
      </c>
      <c r="J23" s="9">
        <v>346.77</v>
      </c>
      <c r="K23" s="9">
        <v>897.93666666666661</v>
      </c>
      <c r="L23" s="9">
        <v>419.56666666666666</v>
      </c>
      <c r="M23" s="9">
        <v>4125.2166666666662</v>
      </c>
      <c r="N23" s="9">
        <v>3795.853333333333</v>
      </c>
      <c r="O23" s="9">
        <v>7853.9466666666667</v>
      </c>
      <c r="P23" s="9">
        <v>2102.7466666666664</v>
      </c>
      <c r="Q23" s="9">
        <v>16116.276666666667</v>
      </c>
      <c r="R23" s="9">
        <v>470.02</v>
      </c>
      <c r="S23" s="9">
        <v>1552.3833333333332</v>
      </c>
      <c r="T23" s="9">
        <v>15865.14</v>
      </c>
      <c r="U23" s="9">
        <v>475.98666666666668</v>
      </c>
      <c r="V23" s="9">
        <v>4594.5233333333335</v>
      </c>
      <c r="W23" s="9">
        <v>2904.28</v>
      </c>
      <c r="X23" s="9">
        <v>3426.876666666667</v>
      </c>
    </row>
    <row r="24" spans="1:24" x14ac:dyDescent="0.3">
      <c r="A24" s="3" t="s">
        <v>112</v>
      </c>
      <c r="B24" s="4">
        <f>AVERAGE(B22:B23)</f>
        <v>1804.1033333333335</v>
      </c>
      <c r="C24" s="4">
        <f>AVERAGE(C22:C23)</f>
        <v>10519.505000000001</v>
      </c>
      <c r="D24" s="4">
        <f t="shared" ref="D24:X24" si="6">AVERAGE(D22:D23)</f>
        <v>5349.07</v>
      </c>
      <c r="E24" s="4">
        <f t="shared" si="6"/>
        <v>724.59500000000003</v>
      </c>
      <c r="F24" s="4">
        <f t="shared" si="6"/>
        <v>549.97500000000002</v>
      </c>
      <c r="G24" s="4">
        <f t="shared" si="6"/>
        <v>1607.6433333333334</v>
      </c>
      <c r="H24" s="4">
        <f t="shared" si="6"/>
        <v>1321.5250000000001</v>
      </c>
      <c r="I24" s="4">
        <f t="shared" si="6"/>
        <v>407.505</v>
      </c>
      <c r="J24" s="4">
        <f t="shared" si="6"/>
        <v>349.23500000000001</v>
      </c>
      <c r="K24" s="4">
        <f t="shared" si="6"/>
        <v>885.70833333333326</v>
      </c>
      <c r="L24" s="4">
        <f t="shared" si="6"/>
        <v>403.11500000000001</v>
      </c>
      <c r="M24" s="4">
        <f t="shared" si="6"/>
        <v>4058.9966666666664</v>
      </c>
      <c r="N24" s="4">
        <f t="shared" si="6"/>
        <v>3749.9216666666662</v>
      </c>
      <c r="O24" s="4">
        <f t="shared" si="6"/>
        <v>7372.6183333333338</v>
      </c>
      <c r="P24" s="4">
        <f t="shared" si="6"/>
        <v>1979.94</v>
      </c>
      <c r="Q24" s="4">
        <f t="shared" si="6"/>
        <v>15968.199999999999</v>
      </c>
      <c r="R24" s="4">
        <f t="shared" si="6"/>
        <v>449.77</v>
      </c>
      <c r="S24" s="4">
        <f t="shared" si="6"/>
        <v>1542.0266666666666</v>
      </c>
      <c r="T24" s="4">
        <f t="shared" si="6"/>
        <v>15662.406666666666</v>
      </c>
      <c r="U24" s="4">
        <f t="shared" si="6"/>
        <v>476.85166666666669</v>
      </c>
      <c r="V24" s="4">
        <f t="shared" si="6"/>
        <v>4539.2049999999999</v>
      </c>
      <c r="W24" s="4">
        <f t="shared" si="6"/>
        <v>2903.751666666667</v>
      </c>
      <c r="X24" s="4">
        <f t="shared" si="6"/>
        <v>3535.4916666666668</v>
      </c>
    </row>
    <row r="25" spans="1:24" ht="15" thickBot="1" x14ac:dyDescent="0.35">
      <c r="A25" s="5" t="s">
        <v>113</v>
      </c>
      <c r="B25" s="6">
        <f t="shared" ref="B25" si="7">STDEV(B22:B23)</f>
        <v>3.9032294321498902</v>
      </c>
      <c r="C25" s="6">
        <f>STDEV(C22:C23)</f>
        <v>714.7270352651359</v>
      </c>
      <c r="D25" s="6">
        <f t="shared" ref="D25:X25" si="8">STDEV(D22:D23)</f>
        <v>182.38640909405021</v>
      </c>
      <c r="E25" s="6">
        <f t="shared" si="8"/>
        <v>116.92482031440299</v>
      </c>
      <c r="F25" s="6">
        <f t="shared" si="8"/>
        <v>2.5950818869546808</v>
      </c>
      <c r="G25" s="6">
        <f t="shared" si="8"/>
        <v>11.370277041479792</v>
      </c>
      <c r="H25" s="6">
        <f t="shared" si="8"/>
        <v>118.74915580986504</v>
      </c>
      <c r="I25" s="6">
        <f t="shared" si="8"/>
        <v>30.351380071130585</v>
      </c>
      <c r="J25" s="6">
        <f t="shared" si="8"/>
        <v>3.4860364312497243</v>
      </c>
      <c r="K25" s="6">
        <f t="shared" si="8"/>
        <v>17.293474845218945</v>
      </c>
      <c r="L25" s="6">
        <f t="shared" si="8"/>
        <v>23.266170123641349</v>
      </c>
      <c r="M25" s="6">
        <f t="shared" si="8"/>
        <v>93.649222100346066</v>
      </c>
      <c r="N25" s="6">
        <f t="shared" si="8"/>
        <v>64.957185942400145</v>
      </c>
      <c r="O25" s="6">
        <f t="shared" si="8"/>
        <v>680.70105695443795</v>
      </c>
      <c r="P25" s="6">
        <f t="shared" si="8"/>
        <v>173.67485354983165</v>
      </c>
      <c r="Q25" s="6">
        <f t="shared" si="8"/>
        <v>209.4120302710015</v>
      </c>
      <c r="R25" s="6">
        <f t="shared" si="8"/>
        <v>28.637824638055175</v>
      </c>
      <c r="S25" s="6">
        <f t="shared" si="8"/>
        <v>14.646538460977217</v>
      </c>
      <c r="T25" s="6">
        <f t="shared" si="8"/>
        <v>286.70822954510453</v>
      </c>
      <c r="U25" s="6">
        <f t="shared" si="8"/>
        <v>1.22329473145274</v>
      </c>
      <c r="V25" s="6">
        <f t="shared" si="8"/>
        <v>78.231937247876061</v>
      </c>
      <c r="W25" s="6">
        <f t="shared" si="8"/>
        <v>0.74717616545390952</v>
      </c>
      <c r="X25" s="6">
        <f t="shared" si="8"/>
        <v>153.60480607715343</v>
      </c>
    </row>
    <row r="26" spans="1:24" ht="15" thickBot="1" x14ac:dyDescent="0.35">
      <c r="A26" s="7" t="s">
        <v>117</v>
      </c>
      <c r="B26" s="8">
        <f t="shared" ref="B26" si="9">B25/B24*100</f>
        <v>0.21635287513925974</v>
      </c>
      <c r="C26" s="8">
        <f>C25/C24*100</f>
        <v>6.7943029188648696</v>
      </c>
      <c r="D26" s="8">
        <f t="shared" ref="D26:X26" si="10">D25/D24*100</f>
        <v>3.4096844702733415</v>
      </c>
      <c r="E26" s="8">
        <f t="shared" si="10"/>
        <v>16.13657564769326</v>
      </c>
      <c r="F26" s="8">
        <f t="shared" si="10"/>
        <v>0.47185451828804592</v>
      </c>
      <c r="G26" s="8">
        <f t="shared" si="10"/>
        <v>0.70726365766120125</v>
      </c>
      <c r="H26" s="8">
        <f t="shared" si="10"/>
        <v>8.985766883703679</v>
      </c>
      <c r="I26" s="8">
        <f t="shared" si="10"/>
        <v>7.4481000407677413</v>
      </c>
      <c r="J26" s="8">
        <f t="shared" si="10"/>
        <v>0.9981921718183242</v>
      </c>
      <c r="K26" s="8">
        <f t="shared" si="10"/>
        <v>1.9525022170826305</v>
      </c>
      <c r="L26" s="8">
        <f t="shared" si="10"/>
        <v>5.7715962253057684</v>
      </c>
      <c r="M26" s="8">
        <f t="shared" si="10"/>
        <v>2.3072012566409121</v>
      </c>
      <c r="N26" s="8">
        <f t="shared" si="10"/>
        <v>1.7322278094449126</v>
      </c>
      <c r="O26" s="8">
        <f t="shared" si="10"/>
        <v>9.2328264692182564</v>
      </c>
      <c r="P26" s="8">
        <f t="shared" si="10"/>
        <v>8.7717230597811877</v>
      </c>
      <c r="Q26" s="8">
        <f t="shared" si="10"/>
        <v>1.3114316596172486</v>
      </c>
      <c r="R26" s="8">
        <f t="shared" si="10"/>
        <v>6.3672153852091462</v>
      </c>
      <c r="S26" s="8">
        <f t="shared" si="10"/>
        <v>0.94982394128358461</v>
      </c>
      <c r="T26" s="8">
        <f t="shared" si="10"/>
        <v>1.8305502828967399</v>
      </c>
      <c r="U26" s="8">
        <f t="shared" si="10"/>
        <v>0.25653569379424207</v>
      </c>
      <c r="V26" s="8">
        <f t="shared" si="10"/>
        <v>1.7234722214104905</v>
      </c>
      <c r="W26" s="8">
        <f t="shared" si="10"/>
        <v>2.5731407200934059E-2</v>
      </c>
      <c r="X26" s="8">
        <f t="shared" si="10"/>
        <v>4.3446519058543034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X64"/>
  <sheetViews>
    <sheetView zoomScale="70" zoomScaleNormal="70" workbookViewId="0">
      <selection activeCell="C70" sqref="C70"/>
    </sheetView>
  </sheetViews>
  <sheetFormatPr defaultRowHeight="14.4" x14ac:dyDescent="0.3"/>
  <cols>
    <col min="1" max="1" width="13.5546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3" spans="1:24" x14ac:dyDescent="0.3">
      <c r="A3" t="s">
        <v>118</v>
      </c>
      <c r="B3" s="11">
        <v>0</v>
      </c>
      <c r="C3">
        <v>890.36</v>
      </c>
      <c r="D3" s="11">
        <v>0</v>
      </c>
      <c r="E3" s="11">
        <v>0</v>
      </c>
      <c r="F3">
        <v>32.54</v>
      </c>
      <c r="G3">
        <v>0.43</v>
      </c>
      <c r="H3" s="11">
        <v>0</v>
      </c>
      <c r="I3" s="11">
        <v>0</v>
      </c>
      <c r="J3" s="11">
        <v>0</v>
      </c>
      <c r="K3" s="11">
        <v>0</v>
      </c>
      <c r="L3" s="12" t="s">
        <v>119</v>
      </c>
      <c r="M3" s="11">
        <v>0</v>
      </c>
      <c r="N3" s="11">
        <v>0</v>
      </c>
      <c r="O3">
        <v>4.9000000000000004</v>
      </c>
      <c r="P3">
        <v>21.11</v>
      </c>
      <c r="Q3" s="11">
        <v>0</v>
      </c>
      <c r="R3" s="11">
        <v>0</v>
      </c>
      <c r="S3">
        <v>24.5</v>
      </c>
      <c r="T3" s="11">
        <v>0</v>
      </c>
      <c r="U3">
        <v>0.88</v>
      </c>
      <c r="V3" s="11">
        <v>0</v>
      </c>
      <c r="W3" s="11">
        <v>0</v>
      </c>
      <c r="X3" s="11">
        <v>0</v>
      </c>
    </row>
    <row r="4" spans="1:24" x14ac:dyDescent="0.3">
      <c r="A4" t="s">
        <v>120</v>
      </c>
      <c r="B4" s="11">
        <v>0</v>
      </c>
      <c r="C4">
        <v>479.46</v>
      </c>
      <c r="D4" s="11">
        <v>0</v>
      </c>
      <c r="E4" s="11">
        <v>0</v>
      </c>
      <c r="F4">
        <v>36.93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>
        <v>33.65</v>
      </c>
      <c r="Q4" s="11">
        <v>0</v>
      </c>
      <c r="R4" s="11">
        <v>0</v>
      </c>
      <c r="S4">
        <v>5.67</v>
      </c>
      <c r="T4" s="11">
        <v>0</v>
      </c>
      <c r="U4" s="12" t="s">
        <v>121</v>
      </c>
      <c r="V4" s="11">
        <v>0</v>
      </c>
      <c r="W4" s="11">
        <v>0</v>
      </c>
      <c r="X4" s="11">
        <v>0</v>
      </c>
    </row>
    <row r="5" spans="1:24" x14ac:dyDescent="0.3">
      <c r="A5" t="s">
        <v>122</v>
      </c>
      <c r="B5" s="11">
        <v>0</v>
      </c>
      <c r="C5">
        <v>730.38</v>
      </c>
      <c r="D5" s="11">
        <v>0</v>
      </c>
      <c r="E5" s="11">
        <v>0</v>
      </c>
      <c r="F5">
        <v>16.57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>
        <v>10.38</v>
      </c>
      <c r="Q5" s="11">
        <v>0</v>
      </c>
      <c r="R5" s="11">
        <v>0</v>
      </c>
      <c r="S5">
        <v>11.92</v>
      </c>
      <c r="T5" s="11">
        <v>0</v>
      </c>
      <c r="U5" s="12" t="s">
        <v>123</v>
      </c>
      <c r="V5" s="11">
        <v>0</v>
      </c>
      <c r="W5" s="11">
        <v>0</v>
      </c>
      <c r="X5" s="11">
        <v>0</v>
      </c>
    </row>
    <row r="6" spans="1:24" x14ac:dyDescent="0.3">
      <c r="A6" t="s">
        <v>124</v>
      </c>
      <c r="B6" s="11">
        <v>0</v>
      </c>
      <c r="C6">
        <v>309.35000000000002</v>
      </c>
      <c r="D6" s="11">
        <v>0</v>
      </c>
      <c r="E6" s="11">
        <v>0</v>
      </c>
      <c r="F6">
        <v>9.85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>
        <v>6.13</v>
      </c>
      <c r="Q6" s="11">
        <v>0</v>
      </c>
      <c r="R6" s="11">
        <v>0</v>
      </c>
      <c r="S6">
        <v>13.87</v>
      </c>
      <c r="T6" s="11">
        <v>0</v>
      </c>
      <c r="U6">
        <v>0.13</v>
      </c>
      <c r="V6" s="11">
        <v>0</v>
      </c>
      <c r="W6" s="11">
        <v>0</v>
      </c>
      <c r="X6" s="11">
        <v>0</v>
      </c>
    </row>
    <row r="7" spans="1:24" x14ac:dyDescent="0.3">
      <c r="A7" t="s">
        <v>125</v>
      </c>
      <c r="B7" s="11">
        <v>0</v>
      </c>
      <c r="C7">
        <v>641.5</v>
      </c>
      <c r="D7" s="11">
        <v>0</v>
      </c>
      <c r="E7" s="11">
        <v>0</v>
      </c>
      <c r="F7">
        <v>9.27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>
        <v>3.65</v>
      </c>
      <c r="Q7" s="11">
        <v>0</v>
      </c>
      <c r="R7" s="11">
        <v>0</v>
      </c>
      <c r="S7">
        <v>26.75</v>
      </c>
      <c r="T7" s="11">
        <v>0</v>
      </c>
      <c r="U7" s="12" t="s">
        <v>119</v>
      </c>
      <c r="V7" s="11">
        <v>0</v>
      </c>
      <c r="W7" s="11">
        <v>0</v>
      </c>
      <c r="X7" s="11">
        <v>0</v>
      </c>
    </row>
    <row r="8" spans="1:24" x14ac:dyDescent="0.3">
      <c r="A8" t="s">
        <v>126</v>
      </c>
      <c r="B8" s="11">
        <v>0</v>
      </c>
      <c r="C8">
        <v>614.36</v>
      </c>
      <c r="D8" s="11">
        <v>0</v>
      </c>
      <c r="E8" s="11">
        <v>0</v>
      </c>
      <c r="F8">
        <v>20.170000000000002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>
        <v>13.97</v>
      </c>
      <c r="Q8" s="11">
        <v>0</v>
      </c>
      <c r="R8" s="11">
        <v>0</v>
      </c>
      <c r="S8">
        <v>15.33</v>
      </c>
      <c r="T8" s="11">
        <v>0</v>
      </c>
      <c r="U8">
        <v>0.53</v>
      </c>
      <c r="V8" s="11">
        <v>0</v>
      </c>
      <c r="W8" s="11">
        <v>0</v>
      </c>
      <c r="X8" s="11">
        <v>0</v>
      </c>
    </row>
    <row r="9" spans="1:24" x14ac:dyDescent="0.3">
      <c r="A9" t="s">
        <v>127</v>
      </c>
      <c r="B9" s="11">
        <v>0</v>
      </c>
      <c r="C9">
        <v>1263.95</v>
      </c>
      <c r="D9" s="11">
        <v>0</v>
      </c>
      <c r="E9" s="11">
        <v>0</v>
      </c>
      <c r="F9">
        <v>23.56</v>
      </c>
      <c r="G9" s="12" t="s">
        <v>128</v>
      </c>
      <c r="H9" s="11">
        <v>0</v>
      </c>
      <c r="I9" s="11">
        <v>0</v>
      </c>
      <c r="J9" s="11">
        <v>0</v>
      </c>
      <c r="K9" s="11">
        <v>0</v>
      </c>
      <c r="L9" s="12" t="s">
        <v>87</v>
      </c>
      <c r="M9" s="11">
        <v>0</v>
      </c>
      <c r="N9" s="11">
        <v>0</v>
      </c>
      <c r="O9" s="11">
        <v>0</v>
      </c>
      <c r="P9">
        <v>21.37</v>
      </c>
      <c r="Q9" s="11">
        <v>0</v>
      </c>
      <c r="R9" s="11">
        <v>0</v>
      </c>
      <c r="S9">
        <v>26.59</v>
      </c>
      <c r="T9" s="11">
        <v>0</v>
      </c>
      <c r="U9">
        <v>0.62</v>
      </c>
      <c r="V9" s="11">
        <v>0</v>
      </c>
      <c r="W9" s="12" t="s">
        <v>129</v>
      </c>
      <c r="X9" s="11">
        <v>0</v>
      </c>
    </row>
    <row r="10" spans="1:24" x14ac:dyDescent="0.3">
      <c r="A10" t="s">
        <v>130</v>
      </c>
      <c r="B10" s="11">
        <v>0</v>
      </c>
      <c r="C10">
        <v>624.16</v>
      </c>
      <c r="D10" s="11">
        <v>0</v>
      </c>
      <c r="E10" s="11">
        <v>0</v>
      </c>
      <c r="F10">
        <v>18.68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>
        <v>14.5</v>
      </c>
      <c r="Q10" s="11">
        <v>0</v>
      </c>
      <c r="R10" s="11">
        <v>0</v>
      </c>
      <c r="S10">
        <v>9.5</v>
      </c>
      <c r="T10" s="11">
        <v>0</v>
      </c>
      <c r="U10">
        <v>0.27</v>
      </c>
      <c r="V10" s="11">
        <v>0</v>
      </c>
      <c r="W10" s="11">
        <v>0</v>
      </c>
      <c r="X10" s="11">
        <v>0</v>
      </c>
    </row>
    <row r="11" spans="1:24" x14ac:dyDescent="0.3">
      <c r="A11" t="s">
        <v>131</v>
      </c>
      <c r="B11" s="11">
        <v>0</v>
      </c>
      <c r="C11">
        <v>1366.75</v>
      </c>
      <c r="D11" s="11">
        <v>0</v>
      </c>
      <c r="E11" s="11">
        <v>0</v>
      </c>
      <c r="F11">
        <v>21.07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2" t="s">
        <v>80</v>
      </c>
      <c r="M11" s="11">
        <v>0</v>
      </c>
      <c r="N11" s="11">
        <v>0</v>
      </c>
      <c r="O11" s="11">
        <v>0</v>
      </c>
      <c r="P11">
        <v>16.86</v>
      </c>
      <c r="Q11" s="11">
        <v>0</v>
      </c>
      <c r="R11" s="11">
        <v>0</v>
      </c>
      <c r="S11">
        <v>31.81</v>
      </c>
      <c r="T11" s="11">
        <v>0</v>
      </c>
      <c r="U11">
        <v>0.9</v>
      </c>
      <c r="V11" s="11">
        <v>0</v>
      </c>
      <c r="W11" s="11">
        <v>0</v>
      </c>
      <c r="X11" s="11">
        <v>0</v>
      </c>
    </row>
    <row r="12" spans="1:24" x14ac:dyDescent="0.3">
      <c r="A12" t="s">
        <v>132</v>
      </c>
      <c r="B12" s="11">
        <v>0</v>
      </c>
      <c r="C12">
        <v>2446.58</v>
      </c>
      <c r="D12" s="11">
        <v>0</v>
      </c>
      <c r="E12" s="11">
        <v>0</v>
      </c>
      <c r="F12">
        <v>18.18</v>
      </c>
      <c r="G12" s="12" t="s">
        <v>133</v>
      </c>
      <c r="H12" s="11">
        <v>0</v>
      </c>
      <c r="I12" s="11">
        <v>0</v>
      </c>
      <c r="J12" s="11">
        <v>0</v>
      </c>
      <c r="K12" s="11">
        <v>0</v>
      </c>
      <c r="L12">
        <v>2.21</v>
      </c>
      <c r="M12" s="11">
        <v>0</v>
      </c>
      <c r="N12" s="11">
        <v>0</v>
      </c>
      <c r="O12" s="11">
        <v>0</v>
      </c>
      <c r="P12">
        <v>14.76</v>
      </c>
      <c r="Q12" s="11">
        <v>0</v>
      </c>
      <c r="R12" s="11">
        <v>0</v>
      </c>
      <c r="S12">
        <v>23.94</v>
      </c>
      <c r="T12" s="11">
        <v>0</v>
      </c>
      <c r="U12">
        <v>0.53</v>
      </c>
      <c r="V12" s="11">
        <v>0</v>
      </c>
      <c r="W12">
        <v>2.08</v>
      </c>
      <c r="X12" s="11">
        <v>0</v>
      </c>
    </row>
    <row r="13" spans="1:24" x14ac:dyDescent="0.3">
      <c r="A13" t="s">
        <v>134</v>
      </c>
      <c r="B13" s="11">
        <v>0</v>
      </c>
      <c r="C13">
        <v>2153.13</v>
      </c>
      <c r="D13" s="11">
        <v>0</v>
      </c>
      <c r="E13" s="11">
        <v>0</v>
      </c>
      <c r="F13">
        <v>23.11</v>
      </c>
      <c r="G13" s="12" t="s">
        <v>49</v>
      </c>
      <c r="H13" s="11">
        <v>0</v>
      </c>
      <c r="I13" s="11">
        <v>0</v>
      </c>
      <c r="J13" s="11">
        <v>0</v>
      </c>
      <c r="K13" s="11">
        <v>0</v>
      </c>
      <c r="L13">
        <v>1.5</v>
      </c>
      <c r="M13" s="11">
        <v>0</v>
      </c>
      <c r="N13" s="11">
        <v>0</v>
      </c>
      <c r="O13" s="11">
        <v>0</v>
      </c>
      <c r="P13">
        <v>21.11</v>
      </c>
      <c r="Q13" s="11">
        <v>0</v>
      </c>
      <c r="R13" s="11">
        <v>0</v>
      </c>
      <c r="S13">
        <v>23.22</v>
      </c>
      <c r="T13" s="11">
        <v>0</v>
      </c>
      <c r="U13">
        <v>0.37</v>
      </c>
      <c r="V13" s="11">
        <v>0</v>
      </c>
      <c r="W13" s="11">
        <v>0</v>
      </c>
      <c r="X13" s="11">
        <v>0</v>
      </c>
    </row>
    <row r="14" spans="1:24" x14ac:dyDescent="0.3">
      <c r="A14" t="s">
        <v>135</v>
      </c>
      <c r="B14" s="11">
        <v>0</v>
      </c>
      <c r="C14">
        <v>2608.2600000000002</v>
      </c>
      <c r="D14" s="11">
        <v>0</v>
      </c>
      <c r="E14" s="11">
        <v>0</v>
      </c>
      <c r="F14">
        <v>23.57</v>
      </c>
      <c r="G14" s="12" t="s">
        <v>80</v>
      </c>
      <c r="H14" s="11">
        <v>0</v>
      </c>
      <c r="I14" s="12" t="s">
        <v>119</v>
      </c>
      <c r="J14" s="11">
        <v>0</v>
      </c>
      <c r="K14" s="11">
        <v>0</v>
      </c>
      <c r="L14">
        <v>3.16</v>
      </c>
      <c r="M14" s="11">
        <v>0</v>
      </c>
      <c r="N14" s="11">
        <v>0</v>
      </c>
      <c r="O14">
        <v>5.32</v>
      </c>
      <c r="P14">
        <v>28.48</v>
      </c>
      <c r="Q14" s="11">
        <v>0</v>
      </c>
      <c r="R14" s="11">
        <v>0</v>
      </c>
      <c r="S14">
        <v>48.79</v>
      </c>
      <c r="T14" s="11">
        <v>0</v>
      </c>
      <c r="U14">
        <v>0.64</v>
      </c>
      <c r="V14" s="11">
        <v>0</v>
      </c>
      <c r="W14" s="11">
        <v>0</v>
      </c>
      <c r="X14" s="11">
        <v>0</v>
      </c>
    </row>
    <row r="15" spans="1:24" x14ac:dyDescent="0.3">
      <c r="A15" t="s">
        <v>136</v>
      </c>
      <c r="B15" s="11">
        <v>0</v>
      </c>
      <c r="C15">
        <v>6946.19</v>
      </c>
      <c r="D15" s="11">
        <v>0</v>
      </c>
      <c r="E15" s="11">
        <v>0</v>
      </c>
      <c r="F15">
        <v>89.81</v>
      </c>
      <c r="G15">
        <v>4.08</v>
      </c>
      <c r="H15" s="11">
        <v>0</v>
      </c>
      <c r="I15">
        <v>0.27</v>
      </c>
      <c r="J15" s="11">
        <v>0</v>
      </c>
      <c r="K15" s="11">
        <v>0</v>
      </c>
      <c r="L15">
        <v>8.6999999999999993</v>
      </c>
      <c r="M15" s="11">
        <v>0</v>
      </c>
      <c r="N15" s="11">
        <v>0</v>
      </c>
      <c r="O15">
        <v>6.78</v>
      </c>
      <c r="P15">
        <v>75.260000000000005</v>
      </c>
      <c r="Q15" s="12" t="s">
        <v>137</v>
      </c>
      <c r="R15" s="12" t="s">
        <v>138</v>
      </c>
      <c r="S15">
        <v>107.88</v>
      </c>
      <c r="T15" s="11">
        <v>0</v>
      </c>
      <c r="U15">
        <v>2.64</v>
      </c>
      <c r="V15" s="11">
        <v>0</v>
      </c>
      <c r="W15" s="12" t="s">
        <v>139</v>
      </c>
      <c r="X15" s="12" t="s">
        <v>140</v>
      </c>
    </row>
    <row r="16" spans="1:24" x14ac:dyDescent="0.3">
      <c r="A16" t="s">
        <v>141</v>
      </c>
      <c r="B16" s="11">
        <v>0</v>
      </c>
      <c r="C16">
        <v>781.38</v>
      </c>
      <c r="D16" s="11">
        <v>0</v>
      </c>
      <c r="E16" s="11">
        <v>0</v>
      </c>
      <c r="F16">
        <v>6.02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>
        <v>16.43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</row>
    <row r="17" spans="1:24" x14ac:dyDescent="0.3">
      <c r="A17" t="s">
        <v>142</v>
      </c>
      <c r="B17" s="11">
        <v>0</v>
      </c>
      <c r="C17">
        <v>3498.47</v>
      </c>
      <c r="D17" s="11">
        <v>0</v>
      </c>
      <c r="E17" s="11">
        <v>0</v>
      </c>
      <c r="F17">
        <v>50.78</v>
      </c>
      <c r="G17">
        <v>2.78</v>
      </c>
      <c r="H17" s="11">
        <v>0</v>
      </c>
      <c r="I17" s="11">
        <v>0</v>
      </c>
      <c r="J17" s="11">
        <v>0</v>
      </c>
      <c r="K17" s="11">
        <v>0</v>
      </c>
      <c r="L17">
        <v>4.4800000000000004</v>
      </c>
      <c r="M17" s="11">
        <v>0</v>
      </c>
      <c r="N17" s="11">
        <v>0</v>
      </c>
      <c r="O17">
        <v>11.16</v>
      </c>
      <c r="P17">
        <v>40.64</v>
      </c>
      <c r="Q17" s="11">
        <v>0</v>
      </c>
      <c r="R17" s="11">
        <v>0</v>
      </c>
      <c r="S17">
        <v>188.78</v>
      </c>
      <c r="T17" s="11">
        <v>0</v>
      </c>
      <c r="U17">
        <v>1.9</v>
      </c>
      <c r="V17" s="11">
        <v>0</v>
      </c>
      <c r="W17" s="12" t="s">
        <v>143</v>
      </c>
      <c r="X17" s="11">
        <v>0</v>
      </c>
    </row>
    <row r="18" spans="1:24" x14ac:dyDescent="0.3">
      <c r="A18" t="s">
        <v>144</v>
      </c>
      <c r="B18" s="11">
        <v>0</v>
      </c>
      <c r="C18">
        <v>2298.84</v>
      </c>
      <c r="D18" s="11">
        <v>0</v>
      </c>
      <c r="E18" s="11">
        <v>0</v>
      </c>
      <c r="F18">
        <v>15.45</v>
      </c>
      <c r="G18" s="11">
        <v>0</v>
      </c>
      <c r="H18" s="11">
        <v>0</v>
      </c>
      <c r="I18">
        <v>0.16</v>
      </c>
      <c r="J18" s="11">
        <v>0</v>
      </c>
      <c r="K18" s="11">
        <v>0</v>
      </c>
      <c r="L18">
        <v>2.5099999999999998</v>
      </c>
      <c r="M18" s="11">
        <v>0</v>
      </c>
      <c r="N18" s="11">
        <v>0</v>
      </c>
      <c r="O18" s="11">
        <v>0</v>
      </c>
      <c r="P18">
        <v>14.24</v>
      </c>
      <c r="Q18" s="11">
        <v>0</v>
      </c>
      <c r="R18" s="11">
        <v>0</v>
      </c>
      <c r="S18">
        <v>50.24</v>
      </c>
      <c r="T18" s="11">
        <v>0</v>
      </c>
      <c r="U18">
        <v>0.31</v>
      </c>
      <c r="V18" s="11">
        <v>0</v>
      </c>
      <c r="W18" s="11">
        <v>0</v>
      </c>
      <c r="X18" s="11">
        <v>0</v>
      </c>
    </row>
    <row r="19" spans="1:24" x14ac:dyDescent="0.3">
      <c r="A19" t="s">
        <v>145</v>
      </c>
      <c r="B19" s="11">
        <v>0</v>
      </c>
      <c r="C19">
        <v>3650.66</v>
      </c>
      <c r="D19" s="11">
        <v>0</v>
      </c>
      <c r="E19" s="11">
        <v>0</v>
      </c>
      <c r="F19">
        <v>30.17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>
        <v>5.09</v>
      </c>
      <c r="M19" s="11">
        <v>0</v>
      </c>
      <c r="N19" s="11">
        <v>0</v>
      </c>
      <c r="O19" s="11">
        <v>0</v>
      </c>
      <c r="P19">
        <v>20.85</v>
      </c>
      <c r="Q19" s="11">
        <v>0</v>
      </c>
      <c r="R19" s="11">
        <v>0</v>
      </c>
      <c r="S19">
        <v>147.62</v>
      </c>
      <c r="T19" s="11">
        <v>0</v>
      </c>
      <c r="U19">
        <v>0.92</v>
      </c>
      <c r="V19" s="11">
        <v>0</v>
      </c>
      <c r="W19" s="11">
        <v>0</v>
      </c>
      <c r="X19" s="11">
        <v>0</v>
      </c>
    </row>
    <row r="20" spans="1:24" x14ac:dyDescent="0.3">
      <c r="A20" t="s">
        <v>146</v>
      </c>
      <c r="B20" s="11">
        <v>0</v>
      </c>
      <c r="C20">
        <v>1850.98</v>
      </c>
      <c r="D20" s="11">
        <v>0</v>
      </c>
      <c r="E20" s="11">
        <v>0</v>
      </c>
      <c r="F20">
        <v>23.24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>
        <v>2.59</v>
      </c>
      <c r="M20" s="11">
        <v>0</v>
      </c>
      <c r="N20" s="11">
        <v>0</v>
      </c>
      <c r="O20" s="11">
        <v>0</v>
      </c>
      <c r="P20">
        <v>19.350000000000001</v>
      </c>
      <c r="Q20" s="11">
        <v>0</v>
      </c>
      <c r="R20" s="11">
        <v>0</v>
      </c>
      <c r="S20">
        <v>33.53</v>
      </c>
      <c r="T20" s="11">
        <v>0</v>
      </c>
      <c r="U20">
        <v>0.88</v>
      </c>
      <c r="V20" s="11">
        <v>0</v>
      </c>
      <c r="W20" s="11">
        <v>0</v>
      </c>
      <c r="X20" s="11">
        <v>0</v>
      </c>
    </row>
    <row r="21" spans="1:24" x14ac:dyDescent="0.3">
      <c r="A21" t="s">
        <v>147</v>
      </c>
      <c r="B21" s="11">
        <v>0</v>
      </c>
      <c r="C21">
        <v>1348.96</v>
      </c>
      <c r="D21" s="11">
        <v>0</v>
      </c>
      <c r="E21" s="11">
        <v>0</v>
      </c>
      <c r="F21">
        <v>14.22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>
        <v>0.81</v>
      </c>
      <c r="M21" s="11">
        <v>0</v>
      </c>
      <c r="N21" s="11">
        <v>0</v>
      </c>
      <c r="O21" s="11">
        <v>0</v>
      </c>
      <c r="P21">
        <v>11.45</v>
      </c>
      <c r="Q21" s="11">
        <v>0</v>
      </c>
      <c r="R21" s="11">
        <v>0</v>
      </c>
      <c r="S21">
        <v>25.44</v>
      </c>
      <c r="T21" s="11">
        <v>0</v>
      </c>
      <c r="U21">
        <v>0.31</v>
      </c>
      <c r="V21" s="11">
        <v>0</v>
      </c>
      <c r="W21" s="11">
        <v>0</v>
      </c>
      <c r="X21" s="11">
        <v>0</v>
      </c>
    </row>
    <row r="22" spans="1:24" x14ac:dyDescent="0.3">
      <c r="A22" t="s">
        <v>148</v>
      </c>
      <c r="B22" s="11">
        <v>0</v>
      </c>
      <c r="C22">
        <v>2425.5300000000002</v>
      </c>
      <c r="D22" s="11">
        <v>0</v>
      </c>
      <c r="E22" s="11">
        <v>0</v>
      </c>
      <c r="F22">
        <v>13.94</v>
      </c>
      <c r="G22" s="11">
        <v>0</v>
      </c>
      <c r="H22" s="11">
        <v>0</v>
      </c>
      <c r="I22" s="12" t="s">
        <v>129</v>
      </c>
      <c r="J22" s="11">
        <v>0</v>
      </c>
      <c r="K22" s="11">
        <v>0</v>
      </c>
      <c r="L22">
        <v>2.65</v>
      </c>
      <c r="M22" s="11">
        <v>0</v>
      </c>
      <c r="N22" s="11">
        <v>0</v>
      </c>
      <c r="O22" s="11">
        <v>0</v>
      </c>
      <c r="P22">
        <v>6.97</v>
      </c>
      <c r="Q22" s="11">
        <v>0</v>
      </c>
      <c r="R22" s="11">
        <v>0</v>
      </c>
      <c r="S22">
        <v>30.57</v>
      </c>
      <c r="T22" s="11">
        <v>0</v>
      </c>
      <c r="U22">
        <v>0.45</v>
      </c>
      <c r="V22" s="11">
        <v>0</v>
      </c>
      <c r="W22" s="11">
        <v>0</v>
      </c>
      <c r="X22" s="11">
        <v>0</v>
      </c>
    </row>
    <row r="23" spans="1:24" x14ac:dyDescent="0.3">
      <c r="A23" t="s">
        <v>149</v>
      </c>
      <c r="B23" s="11">
        <v>0</v>
      </c>
      <c r="C23">
        <v>839.09</v>
      </c>
      <c r="D23" s="11">
        <v>0</v>
      </c>
      <c r="E23" s="11">
        <v>0</v>
      </c>
      <c r="F23">
        <v>14.59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>
        <v>9.57</v>
      </c>
      <c r="Q23" s="11">
        <v>0</v>
      </c>
      <c r="R23" s="11">
        <v>0</v>
      </c>
      <c r="S23">
        <v>50.75</v>
      </c>
      <c r="T23" s="11">
        <v>0</v>
      </c>
      <c r="U23">
        <v>0.38</v>
      </c>
      <c r="V23" s="11">
        <v>0</v>
      </c>
      <c r="W23">
        <v>9.0399999999999991</v>
      </c>
      <c r="X23" s="11">
        <v>0</v>
      </c>
    </row>
    <row r="24" spans="1:24" x14ac:dyDescent="0.3">
      <c r="A24" t="s">
        <v>150</v>
      </c>
      <c r="B24" s="11">
        <v>0</v>
      </c>
      <c r="C24">
        <v>1473.46</v>
      </c>
      <c r="D24" s="11">
        <v>0</v>
      </c>
      <c r="E24" s="11">
        <v>0</v>
      </c>
      <c r="F24">
        <v>23.71</v>
      </c>
      <c r="G24" s="12" t="s">
        <v>35</v>
      </c>
      <c r="H24" s="11">
        <v>0</v>
      </c>
      <c r="I24" s="11">
        <v>0</v>
      </c>
      <c r="J24" s="11">
        <v>0</v>
      </c>
      <c r="K24" s="11">
        <v>0</v>
      </c>
      <c r="L24" s="12" t="s">
        <v>31</v>
      </c>
      <c r="M24" s="11">
        <v>0</v>
      </c>
      <c r="N24" s="11">
        <v>0</v>
      </c>
      <c r="O24" s="11">
        <v>0</v>
      </c>
      <c r="P24">
        <v>23</v>
      </c>
      <c r="Q24" s="11">
        <v>0</v>
      </c>
      <c r="R24" s="11">
        <v>0</v>
      </c>
      <c r="S24">
        <v>47.44</v>
      </c>
      <c r="T24" s="11">
        <v>0</v>
      </c>
      <c r="U24">
        <v>0.28999999999999998</v>
      </c>
      <c r="V24" s="11">
        <v>0</v>
      </c>
      <c r="W24" s="11">
        <v>0</v>
      </c>
      <c r="X24" s="11">
        <v>0</v>
      </c>
    </row>
    <row r="25" spans="1:24" x14ac:dyDescent="0.3">
      <c r="A25" t="s">
        <v>151</v>
      </c>
      <c r="B25" s="11">
        <v>0</v>
      </c>
      <c r="C25">
        <v>2146.7399999999998</v>
      </c>
      <c r="D25" s="11">
        <v>0</v>
      </c>
      <c r="E25" s="11">
        <v>0</v>
      </c>
      <c r="F25">
        <v>29.48</v>
      </c>
      <c r="G25" s="12" t="s">
        <v>152</v>
      </c>
      <c r="H25" s="11">
        <v>0</v>
      </c>
      <c r="I25" s="11">
        <v>0</v>
      </c>
      <c r="J25" s="11">
        <v>0</v>
      </c>
      <c r="K25" s="11">
        <v>0</v>
      </c>
      <c r="L25">
        <v>2.27</v>
      </c>
      <c r="M25" s="11">
        <v>0</v>
      </c>
      <c r="N25" s="11">
        <v>0</v>
      </c>
      <c r="O25">
        <v>2.0699999999999998</v>
      </c>
      <c r="P25">
        <v>30.84</v>
      </c>
      <c r="Q25" s="11">
        <v>0</v>
      </c>
      <c r="R25">
        <v>0.56000000000000005</v>
      </c>
      <c r="S25">
        <v>56.3</v>
      </c>
      <c r="T25" s="11">
        <v>0</v>
      </c>
      <c r="U25">
        <v>0.64</v>
      </c>
      <c r="V25" s="11">
        <v>0</v>
      </c>
      <c r="W25" s="11">
        <v>0</v>
      </c>
      <c r="X25" s="11">
        <v>0</v>
      </c>
    </row>
    <row r="26" spans="1:24" x14ac:dyDescent="0.3">
      <c r="A26" t="s">
        <v>153</v>
      </c>
      <c r="B26" s="11">
        <v>0</v>
      </c>
      <c r="C26">
        <v>661.36</v>
      </c>
      <c r="D26" s="11">
        <v>0</v>
      </c>
      <c r="E26" s="11">
        <v>0</v>
      </c>
      <c r="F26">
        <v>22.93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>
        <v>16.86</v>
      </c>
      <c r="Q26" s="11">
        <v>0</v>
      </c>
      <c r="R26" s="11">
        <v>0</v>
      </c>
      <c r="S26">
        <v>12.04</v>
      </c>
      <c r="T26" s="11">
        <v>0</v>
      </c>
      <c r="U26">
        <v>0.16</v>
      </c>
      <c r="V26" s="11">
        <v>0</v>
      </c>
      <c r="W26" s="11">
        <v>0</v>
      </c>
      <c r="X26" s="11">
        <v>0</v>
      </c>
    </row>
    <row r="27" spans="1:24" x14ac:dyDescent="0.3">
      <c r="A27" t="s">
        <v>154</v>
      </c>
      <c r="B27" s="11">
        <v>0</v>
      </c>
      <c r="C27">
        <v>666.39</v>
      </c>
      <c r="D27" s="11">
        <v>0</v>
      </c>
      <c r="E27" s="11">
        <v>0</v>
      </c>
      <c r="F27">
        <v>53.58</v>
      </c>
      <c r="G27" s="12" t="s">
        <v>155</v>
      </c>
      <c r="H27" s="11">
        <v>0</v>
      </c>
      <c r="I27">
        <v>0.27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2" t="s">
        <v>156</v>
      </c>
      <c r="P27">
        <v>54.45</v>
      </c>
      <c r="Q27" s="12" t="s">
        <v>137</v>
      </c>
      <c r="R27" s="11">
        <v>0</v>
      </c>
      <c r="S27">
        <v>62</v>
      </c>
      <c r="T27" s="11">
        <v>0</v>
      </c>
      <c r="U27">
        <v>0.61</v>
      </c>
      <c r="V27" s="11">
        <v>0</v>
      </c>
      <c r="W27" s="11">
        <v>0</v>
      </c>
      <c r="X27" s="11">
        <v>0</v>
      </c>
    </row>
    <row r="28" spans="1:24" x14ac:dyDescent="0.3">
      <c r="A28" t="s">
        <v>157</v>
      </c>
      <c r="B28" s="11">
        <v>0</v>
      </c>
      <c r="C28">
        <v>466.18</v>
      </c>
      <c r="D28" s="11">
        <v>0</v>
      </c>
      <c r="E28" s="11">
        <v>0</v>
      </c>
      <c r="F28">
        <v>12.35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>
        <v>5.71</v>
      </c>
      <c r="Q28" s="11">
        <v>0</v>
      </c>
      <c r="R28" s="11">
        <v>0</v>
      </c>
      <c r="S28">
        <v>17.64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</row>
    <row r="29" spans="1:24" x14ac:dyDescent="0.3">
      <c r="A29" t="s">
        <v>158</v>
      </c>
      <c r="B29" s="11">
        <v>0</v>
      </c>
      <c r="C29">
        <v>1204.79</v>
      </c>
      <c r="D29" s="11">
        <v>0</v>
      </c>
      <c r="E29" s="11">
        <v>0</v>
      </c>
      <c r="F29">
        <v>19.68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>
        <v>1.61</v>
      </c>
      <c r="P29">
        <v>15.16</v>
      </c>
      <c r="Q29" s="11">
        <v>0</v>
      </c>
      <c r="R29" s="11">
        <v>0</v>
      </c>
      <c r="S29">
        <v>29.86</v>
      </c>
      <c r="T29" s="11">
        <v>0</v>
      </c>
      <c r="U29">
        <v>0.17</v>
      </c>
      <c r="V29" s="11">
        <v>0</v>
      </c>
      <c r="W29" s="11">
        <v>0</v>
      </c>
      <c r="X29" s="11">
        <v>0</v>
      </c>
    </row>
    <row r="30" spans="1:24" x14ac:dyDescent="0.3">
      <c r="A30" t="s">
        <v>159</v>
      </c>
      <c r="B30" s="11">
        <v>0</v>
      </c>
      <c r="C30">
        <v>290.27</v>
      </c>
      <c r="D30" s="11">
        <v>0</v>
      </c>
      <c r="E30" s="11">
        <v>0</v>
      </c>
      <c r="F30">
        <v>14.08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>
        <v>9.0299999999999994</v>
      </c>
      <c r="Q30" s="11">
        <v>0</v>
      </c>
      <c r="R30" s="11">
        <v>0</v>
      </c>
      <c r="S30">
        <v>24.27</v>
      </c>
      <c r="T30" s="11">
        <v>0</v>
      </c>
      <c r="U30" s="12" t="s">
        <v>152</v>
      </c>
      <c r="V30" s="11">
        <v>0</v>
      </c>
      <c r="W30" s="11">
        <v>0</v>
      </c>
      <c r="X30" s="11">
        <v>0</v>
      </c>
    </row>
    <row r="31" spans="1:24" x14ac:dyDescent="0.3">
      <c r="A31" t="s">
        <v>160</v>
      </c>
      <c r="B31" s="11">
        <v>0</v>
      </c>
      <c r="C31">
        <v>80.41</v>
      </c>
      <c r="D31" s="11">
        <v>0</v>
      </c>
      <c r="E31" s="11">
        <v>0</v>
      </c>
      <c r="F31">
        <v>40.6</v>
      </c>
      <c r="G31" s="12" t="s">
        <v>123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>
        <v>2.0699999999999998</v>
      </c>
      <c r="P31">
        <v>34.9</v>
      </c>
      <c r="Q31" s="11">
        <v>0</v>
      </c>
      <c r="R31" s="11">
        <v>0</v>
      </c>
      <c r="S31">
        <v>26.15</v>
      </c>
      <c r="T31" s="11">
        <v>0</v>
      </c>
      <c r="U31">
        <v>0.52</v>
      </c>
      <c r="V31" s="11">
        <v>0</v>
      </c>
      <c r="W31" s="11">
        <v>0</v>
      </c>
      <c r="X31" s="11">
        <v>0</v>
      </c>
    </row>
    <row r="32" spans="1:24" x14ac:dyDescent="0.3">
      <c r="A32" t="s">
        <v>161</v>
      </c>
      <c r="B32" s="11">
        <v>0</v>
      </c>
      <c r="C32">
        <v>1533.22</v>
      </c>
      <c r="D32" s="11">
        <v>0</v>
      </c>
      <c r="E32" s="11">
        <v>0</v>
      </c>
      <c r="F32">
        <v>32.56</v>
      </c>
      <c r="G32" s="12" t="s">
        <v>49</v>
      </c>
      <c r="H32" s="11">
        <v>0</v>
      </c>
      <c r="I32">
        <v>0.18</v>
      </c>
      <c r="J32" s="11">
        <v>0</v>
      </c>
      <c r="K32" s="11">
        <v>0</v>
      </c>
      <c r="L32">
        <v>0.6</v>
      </c>
      <c r="M32" s="11">
        <v>0</v>
      </c>
      <c r="N32" s="11">
        <v>0</v>
      </c>
      <c r="O32">
        <v>1.61</v>
      </c>
      <c r="P32">
        <v>39.119999999999997</v>
      </c>
      <c r="Q32" s="11">
        <v>0</v>
      </c>
      <c r="R32" s="11">
        <v>0</v>
      </c>
      <c r="S32">
        <v>87.88</v>
      </c>
      <c r="T32" s="11">
        <v>0</v>
      </c>
      <c r="U32">
        <v>0.71</v>
      </c>
      <c r="V32" s="11">
        <v>0</v>
      </c>
      <c r="W32" s="11">
        <v>0</v>
      </c>
      <c r="X32" s="11">
        <v>0</v>
      </c>
    </row>
    <row r="33" spans="1:24" x14ac:dyDescent="0.3">
      <c r="A33" t="s">
        <v>162</v>
      </c>
      <c r="B33" s="11">
        <v>0</v>
      </c>
      <c r="C33">
        <v>193.49</v>
      </c>
      <c r="D33" s="11">
        <v>0</v>
      </c>
      <c r="E33" s="11">
        <v>0</v>
      </c>
      <c r="F33">
        <v>117.86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>
        <v>105.81</v>
      </c>
      <c r="Q33" s="11">
        <v>0</v>
      </c>
      <c r="R33" s="11">
        <v>0</v>
      </c>
      <c r="S33" s="12" t="s">
        <v>61</v>
      </c>
      <c r="T33" s="11">
        <v>0</v>
      </c>
      <c r="U33">
        <v>0.2</v>
      </c>
      <c r="V33" s="11">
        <v>0</v>
      </c>
      <c r="W33" s="11">
        <v>0</v>
      </c>
      <c r="X33" s="11">
        <v>0</v>
      </c>
    </row>
    <row r="34" spans="1:24" x14ac:dyDescent="0.3">
      <c r="A34" t="s">
        <v>163</v>
      </c>
      <c r="B34" s="11">
        <v>0</v>
      </c>
      <c r="C34">
        <v>1378.8</v>
      </c>
      <c r="D34" s="11">
        <v>0</v>
      </c>
      <c r="E34" s="11">
        <v>0</v>
      </c>
      <c r="F34">
        <v>138.71</v>
      </c>
      <c r="G34" s="12" t="s">
        <v>71</v>
      </c>
      <c r="H34" s="11">
        <v>0</v>
      </c>
      <c r="I34">
        <v>0.09</v>
      </c>
      <c r="J34">
        <v>0.62</v>
      </c>
      <c r="K34">
        <v>2.92</v>
      </c>
      <c r="L34" s="11">
        <v>0</v>
      </c>
      <c r="M34" s="11">
        <v>0</v>
      </c>
      <c r="N34" s="11">
        <v>0</v>
      </c>
      <c r="O34">
        <v>1.61</v>
      </c>
      <c r="P34">
        <v>112.96</v>
      </c>
      <c r="Q34">
        <v>4.53</v>
      </c>
      <c r="R34" s="11">
        <v>0</v>
      </c>
      <c r="S34">
        <v>38.43</v>
      </c>
      <c r="T34" s="11">
        <v>0</v>
      </c>
      <c r="U34">
        <v>1.28</v>
      </c>
      <c r="V34" s="11">
        <v>0</v>
      </c>
      <c r="W34" s="11">
        <v>0</v>
      </c>
      <c r="X34" s="12" t="s">
        <v>164</v>
      </c>
    </row>
    <row r="35" spans="1:24" x14ac:dyDescent="0.3">
      <c r="A35" t="s">
        <v>165</v>
      </c>
      <c r="B35" s="11">
        <v>0</v>
      </c>
      <c r="C35">
        <v>3426.52</v>
      </c>
      <c r="D35" s="11">
        <v>0</v>
      </c>
      <c r="E35" s="11">
        <v>0</v>
      </c>
      <c r="F35">
        <v>27.75</v>
      </c>
      <c r="G35">
        <v>1.1100000000000001</v>
      </c>
      <c r="H35" s="11">
        <v>0</v>
      </c>
      <c r="I35">
        <v>0.09</v>
      </c>
      <c r="J35" s="11">
        <v>0</v>
      </c>
      <c r="K35" s="11">
        <v>0</v>
      </c>
      <c r="L35">
        <v>3.66</v>
      </c>
      <c r="M35" s="11">
        <v>0</v>
      </c>
      <c r="N35" s="11">
        <v>0</v>
      </c>
      <c r="O35">
        <v>4.47</v>
      </c>
      <c r="P35">
        <v>31.62</v>
      </c>
      <c r="Q35" s="12" t="s">
        <v>137</v>
      </c>
      <c r="R35" s="12" t="s">
        <v>71</v>
      </c>
      <c r="S35">
        <v>119.24</v>
      </c>
      <c r="T35" s="11">
        <v>0</v>
      </c>
      <c r="U35">
        <v>1.78</v>
      </c>
      <c r="V35" s="11">
        <v>0</v>
      </c>
      <c r="W35" s="11">
        <v>0</v>
      </c>
      <c r="X35" s="11">
        <v>0</v>
      </c>
    </row>
    <row r="36" spans="1:24" x14ac:dyDescent="0.3">
      <c r="A36" t="s">
        <v>166</v>
      </c>
      <c r="B36" s="11">
        <v>0</v>
      </c>
      <c r="C36">
        <v>4670.78</v>
      </c>
      <c r="D36" s="11">
        <v>0</v>
      </c>
      <c r="E36" s="11">
        <v>0</v>
      </c>
      <c r="F36">
        <v>87.01</v>
      </c>
      <c r="G36">
        <v>1.38</v>
      </c>
      <c r="H36" s="11">
        <v>0</v>
      </c>
      <c r="I36" s="11">
        <v>0</v>
      </c>
      <c r="J36" s="11">
        <v>0</v>
      </c>
      <c r="K36" s="11">
        <v>0</v>
      </c>
      <c r="L36">
        <v>5.21</v>
      </c>
      <c r="M36" s="11">
        <v>0</v>
      </c>
      <c r="N36" s="11">
        <v>0</v>
      </c>
      <c r="O36">
        <v>10.86</v>
      </c>
      <c r="P36">
        <v>94.72</v>
      </c>
      <c r="Q36" s="11">
        <v>0</v>
      </c>
      <c r="R36" s="11">
        <v>0</v>
      </c>
      <c r="S36">
        <v>25.27</v>
      </c>
      <c r="T36" s="11">
        <v>0</v>
      </c>
      <c r="U36">
        <v>0.81</v>
      </c>
      <c r="V36" s="11">
        <v>0</v>
      </c>
      <c r="W36" s="11">
        <v>0</v>
      </c>
      <c r="X36" s="11">
        <v>0</v>
      </c>
    </row>
    <row r="37" spans="1:24" x14ac:dyDescent="0.3">
      <c r="A37" t="s">
        <v>167</v>
      </c>
      <c r="B37" s="11">
        <v>0</v>
      </c>
      <c r="C37">
        <v>1947.16</v>
      </c>
      <c r="D37" s="11">
        <v>0</v>
      </c>
      <c r="E37" s="11">
        <v>0</v>
      </c>
      <c r="F37">
        <v>32.47</v>
      </c>
      <c r="G37" s="12" t="s">
        <v>123</v>
      </c>
      <c r="H37" s="11">
        <v>0</v>
      </c>
      <c r="I37" s="11">
        <v>0</v>
      </c>
      <c r="J37" s="11">
        <v>0</v>
      </c>
      <c r="K37" s="11">
        <v>0</v>
      </c>
      <c r="L37">
        <v>1.56</v>
      </c>
      <c r="M37" s="11">
        <v>0</v>
      </c>
      <c r="N37" s="11">
        <v>0</v>
      </c>
      <c r="O37" s="12" t="s">
        <v>156</v>
      </c>
      <c r="P37">
        <v>31.49</v>
      </c>
      <c r="Q37" s="11">
        <v>0</v>
      </c>
      <c r="R37" s="11">
        <v>0</v>
      </c>
      <c r="S37">
        <v>32.56</v>
      </c>
      <c r="T37" s="11">
        <v>0</v>
      </c>
      <c r="U37">
        <v>0.35</v>
      </c>
      <c r="V37" s="11">
        <v>0</v>
      </c>
      <c r="W37" s="11">
        <v>0</v>
      </c>
      <c r="X37" s="11">
        <v>0</v>
      </c>
    </row>
    <row r="38" spans="1:24" x14ac:dyDescent="0.3">
      <c r="A38" t="s">
        <v>168</v>
      </c>
      <c r="B38" s="11">
        <v>0</v>
      </c>
      <c r="C38">
        <v>6755.76</v>
      </c>
      <c r="D38" s="11">
        <v>0</v>
      </c>
      <c r="E38" s="11">
        <v>0</v>
      </c>
      <c r="F38">
        <v>33.25</v>
      </c>
      <c r="G38">
        <v>1.71</v>
      </c>
      <c r="H38" s="11">
        <v>0</v>
      </c>
      <c r="I38">
        <v>0.54</v>
      </c>
      <c r="J38" s="11">
        <v>0</v>
      </c>
      <c r="K38" s="11">
        <v>0</v>
      </c>
      <c r="L38">
        <v>9.9499999999999993</v>
      </c>
      <c r="M38" s="11">
        <v>0</v>
      </c>
      <c r="N38" s="11">
        <v>0</v>
      </c>
      <c r="O38">
        <v>8.01</v>
      </c>
      <c r="P38">
        <v>38.19</v>
      </c>
      <c r="Q38">
        <v>4.53</v>
      </c>
      <c r="R38" s="12" t="s">
        <v>123</v>
      </c>
      <c r="S38">
        <v>152.76</v>
      </c>
      <c r="T38" s="11">
        <v>0</v>
      </c>
      <c r="U38">
        <v>3.17</v>
      </c>
      <c r="V38" s="11">
        <v>0</v>
      </c>
      <c r="W38" s="12" t="s">
        <v>169</v>
      </c>
      <c r="X38" s="11">
        <v>0</v>
      </c>
    </row>
    <row r="39" spans="1:24" x14ac:dyDescent="0.3">
      <c r="A39" t="s">
        <v>170</v>
      </c>
      <c r="B39" s="11">
        <v>0</v>
      </c>
      <c r="C39">
        <v>11148.66</v>
      </c>
      <c r="D39" s="11">
        <v>0</v>
      </c>
      <c r="E39" s="11">
        <v>0</v>
      </c>
      <c r="F39">
        <v>92.99</v>
      </c>
      <c r="G39">
        <v>5.94</v>
      </c>
      <c r="H39" s="11">
        <v>0</v>
      </c>
      <c r="I39">
        <v>0.45</v>
      </c>
      <c r="J39" s="11">
        <v>0</v>
      </c>
      <c r="K39" s="11">
        <v>0</v>
      </c>
      <c r="L39">
        <v>12.23</v>
      </c>
      <c r="M39" s="11">
        <v>0</v>
      </c>
      <c r="N39" s="11">
        <v>0</v>
      </c>
      <c r="O39">
        <v>5.53</v>
      </c>
      <c r="P39">
        <v>83.94</v>
      </c>
      <c r="Q39">
        <v>10.82</v>
      </c>
      <c r="R39" s="11">
        <v>0</v>
      </c>
      <c r="S39">
        <v>265.35000000000002</v>
      </c>
      <c r="T39" s="11">
        <v>0</v>
      </c>
      <c r="U39">
        <v>4.4800000000000004</v>
      </c>
      <c r="V39" s="11">
        <v>0</v>
      </c>
      <c r="W39">
        <v>2.14</v>
      </c>
      <c r="X39" s="12" t="s">
        <v>171</v>
      </c>
    </row>
    <row r="40" spans="1:24" x14ac:dyDescent="0.3">
      <c r="A40" t="s">
        <v>172</v>
      </c>
      <c r="B40" s="11">
        <v>0</v>
      </c>
      <c r="C40">
        <v>2731.84</v>
      </c>
      <c r="D40" s="11">
        <v>0</v>
      </c>
      <c r="E40" s="11">
        <v>0</v>
      </c>
      <c r="F40">
        <v>49.61</v>
      </c>
      <c r="G40" s="12" t="s">
        <v>173</v>
      </c>
      <c r="H40" s="11">
        <v>0</v>
      </c>
      <c r="I40">
        <v>0.18</v>
      </c>
      <c r="J40" s="11">
        <v>0</v>
      </c>
      <c r="K40" s="11">
        <v>0</v>
      </c>
      <c r="L40">
        <v>3.28</v>
      </c>
      <c r="M40" s="11">
        <v>0</v>
      </c>
      <c r="N40" s="11">
        <v>0</v>
      </c>
      <c r="O40">
        <v>16.46</v>
      </c>
      <c r="P40">
        <v>45.75</v>
      </c>
      <c r="Q40" s="11">
        <v>0</v>
      </c>
      <c r="R40" s="11">
        <v>0</v>
      </c>
      <c r="S40">
        <v>103</v>
      </c>
      <c r="T40" s="11">
        <v>0</v>
      </c>
      <c r="U40">
        <v>1.19</v>
      </c>
      <c r="V40" s="11">
        <v>0</v>
      </c>
      <c r="W40" s="12" t="s">
        <v>174</v>
      </c>
      <c r="X40" s="12" t="s">
        <v>139</v>
      </c>
    </row>
    <row r="41" spans="1:24" x14ac:dyDescent="0.3">
      <c r="A41" t="s">
        <v>175</v>
      </c>
      <c r="B41" s="11">
        <v>0</v>
      </c>
      <c r="C41">
        <v>2473.38</v>
      </c>
      <c r="D41" s="11">
        <v>0</v>
      </c>
      <c r="E41" s="11">
        <v>0</v>
      </c>
      <c r="F41">
        <v>42.6</v>
      </c>
      <c r="G41" s="12" t="s">
        <v>173</v>
      </c>
      <c r="H41" s="11">
        <v>0</v>
      </c>
      <c r="I41">
        <v>0.36</v>
      </c>
      <c r="J41" s="11">
        <v>0</v>
      </c>
      <c r="K41" s="11">
        <v>0</v>
      </c>
      <c r="L41">
        <v>2.54</v>
      </c>
      <c r="M41" s="11">
        <v>0</v>
      </c>
      <c r="N41" s="11">
        <v>0</v>
      </c>
      <c r="O41" s="12" t="s">
        <v>176</v>
      </c>
      <c r="P41">
        <v>47.75</v>
      </c>
      <c r="Q41" s="11">
        <v>0</v>
      </c>
      <c r="R41" s="11">
        <v>0</v>
      </c>
      <c r="S41">
        <v>63.82</v>
      </c>
      <c r="T41" s="11">
        <v>0</v>
      </c>
      <c r="U41">
        <v>0.45</v>
      </c>
      <c r="V41" s="11">
        <v>0</v>
      </c>
      <c r="W41">
        <v>1.77</v>
      </c>
      <c r="X41" s="11">
        <v>0</v>
      </c>
    </row>
    <row r="42" spans="1:24" x14ac:dyDescent="0.3">
      <c r="A42" t="s">
        <v>177</v>
      </c>
      <c r="B42" s="11">
        <v>0</v>
      </c>
      <c r="C42">
        <v>2039.39</v>
      </c>
      <c r="D42" s="11">
        <v>0</v>
      </c>
      <c r="E42" s="11">
        <v>0</v>
      </c>
      <c r="F42">
        <v>67.97</v>
      </c>
      <c r="G42">
        <v>0.97</v>
      </c>
      <c r="H42" s="11">
        <v>0</v>
      </c>
      <c r="I42" s="11">
        <v>0</v>
      </c>
      <c r="J42" s="11">
        <v>0</v>
      </c>
      <c r="K42" s="11">
        <v>0</v>
      </c>
      <c r="L42">
        <v>1.74</v>
      </c>
      <c r="M42" s="11">
        <v>0</v>
      </c>
      <c r="N42" s="11">
        <v>0</v>
      </c>
      <c r="O42">
        <v>1.84</v>
      </c>
      <c r="P42">
        <v>64.37</v>
      </c>
      <c r="Q42" s="11">
        <v>0</v>
      </c>
      <c r="R42" s="11">
        <v>0</v>
      </c>
      <c r="S42">
        <v>18.78</v>
      </c>
      <c r="T42" s="11">
        <v>0</v>
      </c>
      <c r="U42">
        <v>1.41</v>
      </c>
      <c r="V42" s="11">
        <v>0</v>
      </c>
      <c r="W42" s="11">
        <v>0</v>
      </c>
      <c r="X42" s="11">
        <v>0</v>
      </c>
    </row>
    <row r="45" spans="1:24" x14ac:dyDescent="0.3">
      <c r="B45">
        <v>6837.28</v>
      </c>
      <c r="C45">
        <v>37084.17</v>
      </c>
      <c r="D45">
        <v>34584.17</v>
      </c>
      <c r="E45">
        <v>2857.93</v>
      </c>
      <c r="F45">
        <v>2330.9499999999998</v>
      </c>
      <c r="G45">
        <v>6761.51</v>
      </c>
      <c r="H45">
        <v>6808.61</v>
      </c>
      <c r="I45">
        <v>1996.69</v>
      </c>
      <c r="J45">
        <v>1064.06</v>
      </c>
      <c r="K45">
        <v>3152.84</v>
      </c>
      <c r="L45">
        <v>1695.69</v>
      </c>
      <c r="M45">
        <v>12671.84</v>
      </c>
      <c r="N45">
        <v>15505.43</v>
      </c>
      <c r="O45">
        <v>31535.46</v>
      </c>
      <c r="P45">
        <v>8054.31</v>
      </c>
      <c r="Q45">
        <v>89374.87</v>
      </c>
      <c r="R45">
        <v>1781.21</v>
      </c>
      <c r="S45">
        <v>7145.78</v>
      </c>
      <c r="T45">
        <v>78516.639999999999</v>
      </c>
      <c r="U45">
        <v>1718.42</v>
      </c>
      <c r="V45">
        <v>10081.14</v>
      </c>
      <c r="W45">
        <v>8845.86</v>
      </c>
      <c r="X45">
        <v>16527.650000000001</v>
      </c>
    </row>
    <row r="46" spans="1:24" x14ac:dyDescent="0.3">
      <c r="A46" t="s">
        <v>178</v>
      </c>
      <c r="B46" s="11">
        <v>0</v>
      </c>
      <c r="C46">
        <v>1810.37</v>
      </c>
      <c r="D46" s="11">
        <v>0</v>
      </c>
      <c r="E46" s="11">
        <v>0</v>
      </c>
      <c r="F46">
        <v>28.12</v>
      </c>
      <c r="G46">
        <v>0.67</v>
      </c>
      <c r="H46" s="11">
        <v>0</v>
      </c>
      <c r="I46" s="12" t="s">
        <v>169</v>
      </c>
      <c r="J46" s="11">
        <v>0</v>
      </c>
      <c r="K46" s="11">
        <v>0</v>
      </c>
      <c r="L46">
        <v>1.92</v>
      </c>
      <c r="M46" s="11">
        <v>0</v>
      </c>
      <c r="N46" s="11">
        <v>0</v>
      </c>
      <c r="O46" s="12" t="s">
        <v>179</v>
      </c>
      <c r="P46">
        <v>26.5</v>
      </c>
      <c r="Q46" s="11">
        <v>0</v>
      </c>
      <c r="R46" s="11">
        <v>0</v>
      </c>
      <c r="S46">
        <v>20.28</v>
      </c>
      <c r="T46" s="11">
        <v>0</v>
      </c>
      <c r="U46">
        <v>0.72</v>
      </c>
      <c r="V46" s="11">
        <v>0</v>
      </c>
      <c r="W46" s="12" t="s">
        <v>180</v>
      </c>
      <c r="X46" s="11">
        <v>0</v>
      </c>
    </row>
    <row r="47" spans="1:24" x14ac:dyDescent="0.3">
      <c r="A47" t="s">
        <v>181</v>
      </c>
      <c r="B47" s="11">
        <v>0</v>
      </c>
      <c r="C47">
        <v>319.95999999999998</v>
      </c>
      <c r="D47" s="11">
        <v>0</v>
      </c>
      <c r="E47" s="11">
        <v>0</v>
      </c>
      <c r="F47">
        <v>22.83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>
        <v>8.32</v>
      </c>
      <c r="P47">
        <v>18.8</v>
      </c>
      <c r="Q47" s="11">
        <v>0</v>
      </c>
      <c r="R47" s="11">
        <v>0</v>
      </c>
      <c r="S47">
        <v>7.73</v>
      </c>
      <c r="T47" s="11">
        <v>0</v>
      </c>
      <c r="U47">
        <v>0.28999999999999998</v>
      </c>
      <c r="V47" s="11">
        <v>0</v>
      </c>
      <c r="W47" s="11">
        <v>0</v>
      </c>
      <c r="X47" s="11">
        <v>0</v>
      </c>
    </row>
    <row r="48" spans="1:24" x14ac:dyDescent="0.3">
      <c r="A48" t="s">
        <v>182</v>
      </c>
      <c r="B48" s="11">
        <v>0</v>
      </c>
      <c r="C48">
        <v>745.52</v>
      </c>
      <c r="D48" s="11">
        <v>0</v>
      </c>
      <c r="E48" s="11">
        <v>0</v>
      </c>
      <c r="F48">
        <v>37.14</v>
      </c>
      <c r="G48" s="12" t="s">
        <v>138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>
        <v>31.85</v>
      </c>
      <c r="Q48" s="11">
        <v>0</v>
      </c>
      <c r="R48" s="11">
        <v>0</v>
      </c>
      <c r="S48">
        <v>8.0399999999999991</v>
      </c>
      <c r="T48" s="11">
        <v>0</v>
      </c>
      <c r="U48">
        <v>0.48</v>
      </c>
      <c r="V48" s="11">
        <v>0</v>
      </c>
      <c r="W48" s="11">
        <v>0</v>
      </c>
      <c r="X48" s="11">
        <v>0</v>
      </c>
    </row>
    <row r="49" spans="1:24" x14ac:dyDescent="0.3">
      <c r="A49" t="s">
        <v>183</v>
      </c>
      <c r="B49">
        <v>2.84</v>
      </c>
      <c r="C49">
        <v>3452.23</v>
      </c>
      <c r="D49">
        <v>4.3899999999999997</v>
      </c>
      <c r="E49" s="11">
        <v>0</v>
      </c>
      <c r="F49">
        <v>64.650000000000006</v>
      </c>
      <c r="G49">
        <v>2.15</v>
      </c>
      <c r="H49" s="11">
        <v>0</v>
      </c>
      <c r="I49">
        <v>0.64</v>
      </c>
      <c r="J49">
        <v>0.83</v>
      </c>
      <c r="K49" s="12" t="s">
        <v>184</v>
      </c>
      <c r="L49">
        <v>4</v>
      </c>
      <c r="M49" s="11">
        <v>0</v>
      </c>
      <c r="N49" s="12" t="s">
        <v>72</v>
      </c>
      <c r="O49">
        <v>6.8</v>
      </c>
      <c r="P49">
        <v>103.91</v>
      </c>
      <c r="Q49" s="11">
        <v>0</v>
      </c>
      <c r="R49" s="11">
        <v>0</v>
      </c>
      <c r="S49">
        <v>167.06</v>
      </c>
      <c r="T49" s="11">
        <v>0</v>
      </c>
      <c r="U49">
        <v>2.66</v>
      </c>
      <c r="V49" s="12" t="s">
        <v>185</v>
      </c>
      <c r="W49">
        <v>3.01</v>
      </c>
      <c r="X49" s="12" t="s">
        <v>143</v>
      </c>
    </row>
    <row r="50" spans="1:24" x14ac:dyDescent="0.3">
      <c r="A50" t="s">
        <v>186</v>
      </c>
      <c r="B50" s="11">
        <v>0</v>
      </c>
      <c r="C50">
        <v>2423.77</v>
      </c>
      <c r="D50" s="11">
        <v>0</v>
      </c>
      <c r="E50" s="11">
        <v>0</v>
      </c>
      <c r="F50">
        <v>63.96</v>
      </c>
      <c r="G50" s="12" t="s">
        <v>140</v>
      </c>
      <c r="H50" s="11">
        <v>0</v>
      </c>
      <c r="I50" s="12" t="s">
        <v>33</v>
      </c>
      <c r="J50" s="11">
        <v>0</v>
      </c>
      <c r="K50" s="11">
        <v>0</v>
      </c>
      <c r="L50">
        <v>0.71</v>
      </c>
      <c r="M50" s="11">
        <v>0</v>
      </c>
      <c r="N50" s="11">
        <v>0</v>
      </c>
      <c r="O50" s="11">
        <v>0</v>
      </c>
      <c r="P50">
        <v>68.7</v>
      </c>
      <c r="Q50" s="11">
        <v>0</v>
      </c>
      <c r="R50" s="11">
        <v>0</v>
      </c>
      <c r="S50">
        <v>18.66</v>
      </c>
      <c r="T50" s="11">
        <v>0</v>
      </c>
      <c r="U50">
        <v>1.18</v>
      </c>
      <c r="V50" s="11">
        <v>0</v>
      </c>
      <c r="W50">
        <v>3.83</v>
      </c>
      <c r="X50" s="11">
        <v>0</v>
      </c>
    </row>
    <row r="51" spans="1:24" x14ac:dyDescent="0.3">
      <c r="A51" t="s">
        <v>187</v>
      </c>
      <c r="B51" s="11">
        <v>0</v>
      </c>
      <c r="C51">
        <v>8098.51</v>
      </c>
      <c r="D51" s="11">
        <v>0</v>
      </c>
      <c r="E51" s="11">
        <v>0</v>
      </c>
      <c r="F51">
        <v>333.31</v>
      </c>
      <c r="G51">
        <v>8.4700000000000006</v>
      </c>
      <c r="H51" s="11">
        <v>0</v>
      </c>
      <c r="I51" s="12" t="s">
        <v>32</v>
      </c>
      <c r="J51" s="11">
        <v>0</v>
      </c>
      <c r="K51" s="11">
        <v>0</v>
      </c>
      <c r="L51">
        <v>5.88</v>
      </c>
      <c r="M51" s="11">
        <v>0</v>
      </c>
      <c r="N51">
        <v>9.0399999999999991</v>
      </c>
      <c r="O51">
        <v>11.2</v>
      </c>
      <c r="P51">
        <v>437.89</v>
      </c>
      <c r="Q51" s="11">
        <v>0</v>
      </c>
      <c r="R51">
        <v>3.51</v>
      </c>
      <c r="S51">
        <v>502.56</v>
      </c>
      <c r="T51" s="11">
        <v>0</v>
      </c>
      <c r="U51">
        <v>4.26</v>
      </c>
      <c r="V51" s="11">
        <v>0</v>
      </c>
      <c r="W51" s="12" t="s">
        <v>73</v>
      </c>
      <c r="X51" s="12" t="s">
        <v>188</v>
      </c>
    </row>
    <row r="52" spans="1:24" x14ac:dyDescent="0.3">
      <c r="A52" t="s">
        <v>189</v>
      </c>
      <c r="B52" s="11">
        <v>0</v>
      </c>
      <c r="C52">
        <v>15934.83</v>
      </c>
      <c r="D52" s="11">
        <v>0</v>
      </c>
      <c r="E52" s="11">
        <v>0</v>
      </c>
      <c r="F52">
        <v>310.26</v>
      </c>
      <c r="G52">
        <v>6.13</v>
      </c>
      <c r="H52" s="11">
        <v>0</v>
      </c>
      <c r="I52" s="12" t="s">
        <v>29</v>
      </c>
      <c r="J52" s="11">
        <v>0</v>
      </c>
      <c r="K52" s="12" t="s">
        <v>190</v>
      </c>
      <c r="L52">
        <v>9.25</v>
      </c>
      <c r="M52" s="11">
        <v>0</v>
      </c>
      <c r="N52" s="11">
        <v>0</v>
      </c>
      <c r="O52" s="12" t="s">
        <v>191</v>
      </c>
      <c r="P52">
        <v>333.85</v>
      </c>
      <c r="Q52" s="11">
        <v>0</v>
      </c>
      <c r="R52" s="11">
        <v>0</v>
      </c>
      <c r="S52">
        <v>42.41</v>
      </c>
      <c r="T52" s="11">
        <v>0</v>
      </c>
      <c r="U52">
        <v>1.6</v>
      </c>
      <c r="V52" s="11">
        <v>0</v>
      </c>
      <c r="W52" s="12" t="s">
        <v>192</v>
      </c>
      <c r="X52" s="12" t="s">
        <v>193</v>
      </c>
    </row>
    <row r="53" spans="1:24" x14ac:dyDescent="0.3">
      <c r="A53" t="s">
        <v>194</v>
      </c>
      <c r="B53" s="11">
        <v>0</v>
      </c>
      <c r="C53">
        <v>5266.43</v>
      </c>
      <c r="D53" s="11">
        <v>0</v>
      </c>
      <c r="E53" s="11">
        <v>0</v>
      </c>
      <c r="F53">
        <v>87.91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>
        <v>87.57</v>
      </c>
      <c r="Q53" s="11">
        <v>0</v>
      </c>
      <c r="R53" s="11">
        <v>0</v>
      </c>
      <c r="S53">
        <v>44.49</v>
      </c>
      <c r="T53" s="11">
        <v>0</v>
      </c>
      <c r="U53">
        <v>4.87</v>
      </c>
      <c r="V53" s="11">
        <v>0</v>
      </c>
      <c r="W53" s="11">
        <v>0</v>
      </c>
      <c r="X53" s="11">
        <v>0</v>
      </c>
    </row>
    <row r="54" spans="1:24" x14ac:dyDescent="0.3">
      <c r="A54" t="s">
        <v>195</v>
      </c>
      <c r="B54" s="11">
        <v>0</v>
      </c>
      <c r="C54">
        <v>369.24</v>
      </c>
      <c r="D54" s="11">
        <v>0</v>
      </c>
      <c r="E54" s="11">
        <v>0</v>
      </c>
      <c r="F54">
        <v>66.64</v>
      </c>
      <c r="G54" s="12" t="s">
        <v>196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2" t="s">
        <v>197</v>
      </c>
      <c r="P54">
        <v>64.47</v>
      </c>
      <c r="Q54" s="11">
        <v>0</v>
      </c>
      <c r="R54" s="11">
        <v>0</v>
      </c>
      <c r="S54">
        <v>21.66</v>
      </c>
      <c r="T54" s="11">
        <v>0</v>
      </c>
      <c r="U54" s="12" t="s">
        <v>80</v>
      </c>
      <c r="V54" s="11">
        <v>0</v>
      </c>
      <c r="W54" s="11">
        <v>0</v>
      </c>
      <c r="X54" s="12" t="s">
        <v>71</v>
      </c>
    </row>
    <row r="55" spans="1:24" x14ac:dyDescent="0.3">
      <c r="A55" t="s">
        <v>198</v>
      </c>
      <c r="B55" s="11">
        <v>0</v>
      </c>
      <c r="C55">
        <v>4881.5600000000004</v>
      </c>
      <c r="D55" s="11">
        <v>0</v>
      </c>
      <c r="E55" s="11">
        <v>0</v>
      </c>
      <c r="F55">
        <v>45.02</v>
      </c>
      <c r="G55" s="12" t="s">
        <v>57</v>
      </c>
      <c r="H55" s="11">
        <v>0</v>
      </c>
      <c r="I55" s="11">
        <v>0</v>
      </c>
      <c r="J55" s="11">
        <v>0</v>
      </c>
      <c r="K55" s="11">
        <v>0</v>
      </c>
      <c r="L55">
        <v>0.85</v>
      </c>
      <c r="M55" s="11">
        <v>0</v>
      </c>
      <c r="N55" s="11">
        <v>0</v>
      </c>
      <c r="O55" s="11">
        <v>0</v>
      </c>
      <c r="P55">
        <v>32.840000000000003</v>
      </c>
      <c r="Q55" s="11">
        <v>0</v>
      </c>
      <c r="R55" s="11">
        <v>0</v>
      </c>
      <c r="S55">
        <v>21.88</v>
      </c>
      <c r="T55" s="11">
        <v>0</v>
      </c>
      <c r="U55">
        <v>1.62</v>
      </c>
      <c r="V55" s="11">
        <v>0</v>
      </c>
      <c r="W55" s="11">
        <v>0</v>
      </c>
      <c r="X55" s="11">
        <v>0</v>
      </c>
    </row>
    <row r="56" spans="1:24" x14ac:dyDescent="0.3">
      <c r="A56" t="s">
        <v>199</v>
      </c>
      <c r="B56" s="11">
        <v>0</v>
      </c>
      <c r="C56">
        <v>2555.34</v>
      </c>
      <c r="D56" s="11">
        <v>0</v>
      </c>
      <c r="E56" s="11">
        <v>0</v>
      </c>
      <c r="F56">
        <v>35.14</v>
      </c>
      <c r="G56" s="12" t="s">
        <v>200</v>
      </c>
      <c r="H56" s="11">
        <v>0</v>
      </c>
      <c r="I56" s="11">
        <v>0</v>
      </c>
      <c r="J56" s="11">
        <v>0</v>
      </c>
      <c r="K56" s="11">
        <v>0</v>
      </c>
      <c r="L56" s="12" t="s">
        <v>201</v>
      </c>
      <c r="M56" s="11">
        <v>0</v>
      </c>
      <c r="N56" s="11">
        <v>0</v>
      </c>
      <c r="O56" s="11">
        <v>0</v>
      </c>
      <c r="P56">
        <v>29.63</v>
      </c>
      <c r="Q56" s="11">
        <v>0</v>
      </c>
      <c r="R56" s="11">
        <v>0</v>
      </c>
      <c r="S56">
        <v>69.62</v>
      </c>
      <c r="T56" s="11">
        <v>0</v>
      </c>
      <c r="U56" s="12" t="s">
        <v>202</v>
      </c>
      <c r="V56" s="11">
        <v>0</v>
      </c>
      <c r="W56">
        <v>2.08</v>
      </c>
      <c r="X56" s="11">
        <v>0</v>
      </c>
    </row>
    <row r="57" spans="1:24" x14ac:dyDescent="0.3">
      <c r="A57" t="s">
        <v>203</v>
      </c>
      <c r="B57" s="11">
        <v>0</v>
      </c>
      <c r="C57">
        <v>23663.98</v>
      </c>
      <c r="D57" s="11">
        <v>0</v>
      </c>
      <c r="E57" s="11">
        <v>0</v>
      </c>
      <c r="F57">
        <v>49.85</v>
      </c>
      <c r="G57" s="12" t="s">
        <v>204</v>
      </c>
      <c r="H57" s="11">
        <v>0</v>
      </c>
      <c r="I57" s="12" t="s">
        <v>205</v>
      </c>
      <c r="J57" s="11">
        <v>0</v>
      </c>
      <c r="K57" s="12" t="s">
        <v>206</v>
      </c>
      <c r="L57">
        <v>14.3</v>
      </c>
      <c r="M57" s="11">
        <v>0</v>
      </c>
      <c r="N57" s="11">
        <v>0</v>
      </c>
      <c r="O57" s="11">
        <v>0</v>
      </c>
      <c r="P57" s="12" t="s">
        <v>207</v>
      </c>
      <c r="Q57" s="11">
        <v>0</v>
      </c>
      <c r="R57" s="11">
        <v>0</v>
      </c>
      <c r="S57">
        <v>230.96</v>
      </c>
      <c r="T57" s="11">
        <v>0</v>
      </c>
      <c r="U57">
        <v>1.71</v>
      </c>
      <c r="V57" s="11">
        <v>0</v>
      </c>
      <c r="W57">
        <v>7.88</v>
      </c>
      <c r="X57" s="12" t="s">
        <v>208</v>
      </c>
    </row>
    <row r="58" spans="1:24" x14ac:dyDescent="0.3">
      <c r="A58" t="s">
        <v>209</v>
      </c>
      <c r="B58" s="11">
        <v>0</v>
      </c>
      <c r="C58">
        <v>578.09</v>
      </c>
      <c r="D58" s="11">
        <v>0</v>
      </c>
      <c r="E58" s="11">
        <v>0</v>
      </c>
      <c r="F58">
        <v>25.46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2" t="s">
        <v>210</v>
      </c>
      <c r="Q58" s="11">
        <v>0</v>
      </c>
      <c r="R58" s="11">
        <v>0</v>
      </c>
      <c r="S58">
        <v>17.82</v>
      </c>
      <c r="T58" s="11">
        <v>0</v>
      </c>
      <c r="U58">
        <v>0.41</v>
      </c>
      <c r="V58" s="11">
        <v>0</v>
      </c>
      <c r="W58" s="11">
        <v>0</v>
      </c>
      <c r="X58" s="11">
        <v>0</v>
      </c>
    </row>
    <row r="59" spans="1:24" x14ac:dyDescent="0.3">
      <c r="A59" t="s">
        <v>211</v>
      </c>
      <c r="B59" s="11">
        <v>0</v>
      </c>
      <c r="C59">
        <v>1653.42</v>
      </c>
      <c r="D59" s="11">
        <v>0</v>
      </c>
      <c r="E59" s="11">
        <v>0</v>
      </c>
      <c r="F59">
        <v>73.95</v>
      </c>
      <c r="G59" s="12" t="s">
        <v>212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>
        <v>20.48</v>
      </c>
      <c r="P59">
        <v>28.29</v>
      </c>
      <c r="Q59" s="11">
        <v>0</v>
      </c>
      <c r="R59" s="11">
        <v>0</v>
      </c>
      <c r="S59">
        <v>149.88</v>
      </c>
      <c r="T59" s="11">
        <v>0</v>
      </c>
      <c r="U59">
        <v>1.56</v>
      </c>
      <c r="V59" s="11">
        <v>0</v>
      </c>
      <c r="W59" s="11">
        <v>0</v>
      </c>
      <c r="X59" s="11">
        <v>0</v>
      </c>
    </row>
    <row r="60" spans="1:24" x14ac:dyDescent="0.3">
      <c r="A60" t="s">
        <v>213</v>
      </c>
      <c r="B60" s="12" t="s">
        <v>214</v>
      </c>
      <c r="C60">
        <v>623.03</v>
      </c>
      <c r="D60" s="11">
        <v>0</v>
      </c>
      <c r="E60" s="11">
        <v>0</v>
      </c>
      <c r="F60">
        <v>18.88</v>
      </c>
      <c r="G60" s="12" t="s">
        <v>215</v>
      </c>
      <c r="H60" s="11">
        <v>0</v>
      </c>
      <c r="I60" s="12" t="s">
        <v>216</v>
      </c>
      <c r="J60" s="11">
        <v>0</v>
      </c>
      <c r="K60" s="12" t="s">
        <v>217</v>
      </c>
      <c r="L60" s="12" t="s">
        <v>218</v>
      </c>
      <c r="M60" s="11">
        <v>0</v>
      </c>
      <c r="N60">
        <v>100.77</v>
      </c>
      <c r="O60" s="12" t="s">
        <v>219</v>
      </c>
      <c r="P60" s="11">
        <v>0</v>
      </c>
      <c r="Q60" s="11">
        <v>0</v>
      </c>
      <c r="R60" s="11">
        <v>0</v>
      </c>
      <c r="S60">
        <v>153.68</v>
      </c>
      <c r="T60" s="11">
        <v>0</v>
      </c>
      <c r="U60" s="12" t="s">
        <v>220</v>
      </c>
      <c r="V60" s="11">
        <v>0</v>
      </c>
      <c r="W60" s="11">
        <v>0</v>
      </c>
      <c r="X60" s="12" t="s">
        <v>221</v>
      </c>
    </row>
    <row r="61" spans="1:24" x14ac:dyDescent="0.3">
      <c r="A61" t="s">
        <v>222</v>
      </c>
      <c r="B61" s="11">
        <v>0</v>
      </c>
      <c r="C61">
        <v>10184.049999999999</v>
      </c>
      <c r="D61" s="11">
        <v>0</v>
      </c>
      <c r="E61" s="11">
        <v>0</v>
      </c>
      <c r="F61">
        <v>67.86</v>
      </c>
      <c r="G61">
        <v>5.77</v>
      </c>
      <c r="H61" s="11">
        <v>0</v>
      </c>
      <c r="I61" s="12" t="s">
        <v>133</v>
      </c>
      <c r="J61" s="11">
        <v>0</v>
      </c>
      <c r="K61" s="12" t="s">
        <v>223</v>
      </c>
      <c r="L61">
        <v>10.26</v>
      </c>
      <c r="M61" s="11">
        <v>0</v>
      </c>
      <c r="N61" s="11">
        <v>0</v>
      </c>
      <c r="O61">
        <v>12.48</v>
      </c>
      <c r="P61">
        <v>77.08</v>
      </c>
      <c r="Q61" s="11">
        <v>0</v>
      </c>
      <c r="R61">
        <v>3.26</v>
      </c>
      <c r="S61">
        <v>192.06</v>
      </c>
      <c r="T61" s="11">
        <v>0</v>
      </c>
      <c r="U61">
        <v>3.17</v>
      </c>
      <c r="V61" s="11">
        <v>0</v>
      </c>
      <c r="W61">
        <v>3.09</v>
      </c>
      <c r="X61" s="12" t="s">
        <v>169</v>
      </c>
    </row>
    <row r="62" spans="1:24" x14ac:dyDescent="0.3">
      <c r="A62" t="s">
        <v>224</v>
      </c>
      <c r="B62" s="11">
        <v>0</v>
      </c>
      <c r="C62">
        <v>1171.17</v>
      </c>
      <c r="D62" s="11">
        <v>0</v>
      </c>
      <c r="E62" s="11">
        <v>0</v>
      </c>
      <c r="F62">
        <v>63.43</v>
      </c>
      <c r="G62">
        <v>4.3</v>
      </c>
      <c r="H62" s="12" t="s">
        <v>200</v>
      </c>
      <c r="I62" s="12" t="s">
        <v>171</v>
      </c>
      <c r="J62" s="11">
        <v>0</v>
      </c>
      <c r="K62" s="12" t="s">
        <v>225</v>
      </c>
      <c r="L62" s="11">
        <v>0</v>
      </c>
      <c r="M62" s="11">
        <v>0</v>
      </c>
      <c r="N62" s="12" t="s">
        <v>40</v>
      </c>
      <c r="O62">
        <v>14.11</v>
      </c>
      <c r="P62">
        <v>75.930000000000007</v>
      </c>
      <c r="Q62" s="11">
        <v>0</v>
      </c>
      <c r="R62" s="11">
        <v>0</v>
      </c>
      <c r="S62">
        <v>106.81</v>
      </c>
      <c r="T62" s="11">
        <v>0</v>
      </c>
      <c r="U62">
        <v>3.05</v>
      </c>
      <c r="V62" s="11">
        <v>0</v>
      </c>
      <c r="W62" s="12" t="s">
        <v>50</v>
      </c>
      <c r="X62" s="12" t="s">
        <v>39</v>
      </c>
    </row>
    <row r="63" spans="1:24" x14ac:dyDescent="0.3">
      <c r="A63" t="s">
        <v>226</v>
      </c>
      <c r="B63" s="11">
        <v>0</v>
      </c>
      <c r="C63">
        <v>311.52</v>
      </c>
      <c r="D63" s="11">
        <v>0</v>
      </c>
      <c r="E63" s="11">
        <v>0</v>
      </c>
      <c r="F63">
        <v>242.04</v>
      </c>
      <c r="G63" s="12" t="s">
        <v>227</v>
      </c>
      <c r="H63" s="11">
        <v>0</v>
      </c>
      <c r="I63" s="12" t="s">
        <v>228</v>
      </c>
      <c r="J63" s="11">
        <v>0</v>
      </c>
      <c r="K63" s="12" t="s">
        <v>229</v>
      </c>
      <c r="L63">
        <v>8.1300000000000008</v>
      </c>
      <c r="M63" s="11">
        <v>0</v>
      </c>
      <c r="N63" s="12" t="s">
        <v>230</v>
      </c>
      <c r="O63" s="12" t="s">
        <v>231</v>
      </c>
      <c r="P63">
        <v>233.52</v>
      </c>
      <c r="Q63" s="11">
        <v>0</v>
      </c>
      <c r="R63" s="11">
        <v>0</v>
      </c>
      <c r="S63">
        <v>25.53</v>
      </c>
      <c r="T63" s="11">
        <v>0</v>
      </c>
      <c r="U63" s="12" t="s">
        <v>232</v>
      </c>
      <c r="V63" s="11">
        <v>0</v>
      </c>
      <c r="W63" s="11">
        <v>0</v>
      </c>
      <c r="X63" s="11">
        <v>0</v>
      </c>
    </row>
    <row r="64" spans="1:24" ht="19.5" customHeight="1" x14ac:dyDescent="0.3">
      <c r="A64" t="s">
        <v>233</v>
      </c>
      <c r="B64" s="11">
        <v>0</v>
      </c>
      <c r="C64">
        <v>499.31</v>
      </c>
      <c r="D64" s="11">
        <v>0</v>
      </c>
      <c r="E64" s="11">
        <v>0</v>
      </c>
      <c r="F64">
        <v>208.97</v>
      </c>
      <c r="G64" s="12" t="s">
        <v>234</v>
      </c>
      <c r="H64" s="12" t="s">
        <v>235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>
        <v>163.93</v>
      </c>
      <c r="Q64" s="11">
        <v>0</v>
      </c>
      <c r="R64" s="11">
        <v>0</v>
      </c>
      <c r="S64">
        <v>58.97</v>
      </c>
      <c r="T64" s="11">
        <v>0</v>
      </c>
      <c r="U64" s="12" t="s">
        <v>236</v>
      </c>
      <c r="V64" s="11">
        <v>0</v>
      </c>
      <c r="W64" s="11">
        <v>0</v>
      </c>
      <c r="X64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2:Z29"/>
  <sheetViews>
    <sheetView workbookViewId="0">
      <selection activeCell="B4" sqref="B4"/>
    </sheetView>
  </sheetViews>
  <sheetFormatPr defaultRowHeight="14.4" x14ac:dyDescent="0.3"/>
  <cols>
    <col min="1" max="1" width="14.109375" bestFit="1" customWidth="1"/>
    <col min="2" max="16" width="9.33203125" bestFit="1" customWidth="1"/>
    <col min="17" max="17" width="9.5546875" bestFit="1" customWidth="1"/>
    <col min="18" max="19" width="9.33203125" bestFit="1" customWidth="1"/>
    <col min="20" max="20" width="9.5546875" bestFit="1" customWidth="1"/>
    <col min="21" max="24" width="9.33203125" bestFit="1" customWidth="1"/>
  </cols>
  <sheetData>
    <row r="2" spans="1:2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6" x14ac:dyDescent="0.3">
      <c r="A3" t="s">
        <v>111</v>
      </c>
      <c r="B3">
        <v>4935.75</v>
      </c>
      <c r="C3">
        <v>27057.55</v>
      </c>
      <c r="D3">
        <v>30120.5</v>
      </c>
      <c r="E3">
        <v>2549.94</v>
      </c>
      <c r="F3">
        <v>2111.96</v>
      </c>
      <c r="G3">
        <v>6390.99</v>
      </c>
      <c r="H3">
        <v>5906.58</v>
      </c>
      <c r="I3">
        <v>1888.33</v>
      </c>
      <c r="J3">
        <v>778.13</v>
      </c>
      <c r="K3">
        <v>2460.63</v>
      </c>
      <c r="L3">
        <v>1448.17</v>
      </c>
      <c r="M3">
        <v>11972.14</v>
      </c>
      <c r="N3">
        <v>13989.77</v>
      </c>
      <c r="O3">
        <v>28551.54</v>
      </c>
      <c r="P3">
        <v>7048.86</v>
      </c>
      <c r="Q3">
        <v>80553.87</v>
      </c>
      <c r="R3">
        <v>1461.45</v>
      </c>
      <c r="S3">
        <v>6807.3</v>
      </c>
      <c r="T3">
        <v>73811.53</v>
      </c>
      <c r="U3">
        <v>1440.95</v>
      </c>
      <c r="V3">
        <v>9298.86</v>
      </c>
      <c r="W3">
        <v>6184.73</v>
      </c>
      <c r="X3">
        <v>15565.56</v>
      </c>
    </row>
    <row r="4" spans="1:26" x14ac:dyDescent="0.3">
      <c r="A4" t="s">
        <v>111</v>
      </c>
      <c r="B4">
        <v>4704.8100000000004</v>
      </c>
      <c r="C4">
        <v>42588.35</v>
      </c>
      <c r="D4">
        <v>27879.43</v>
      </c>
      <c r="E4">
        <v>2628.61</v>
      </c>
      <c r="F4">
        <v>2009.45</v>
      </c>
      <c r="G4">
        <v>5944.26</v>
      </c>
      <c r="H4">
        <v>6416.36</v>
      </c>
      <c r="I4">
        <v>2031.83</v>
      </c>
      <c r="J4">
        <v>747.63</v>
      </c>
      <c r="K4">
        <v>2455.1799999999998</v>
      </c>
      <c r="L4">
        <v>1447.46</v>
      </c>
      <c r="M4">
        <v>12550.97</v>
      </c>
      <c r="N4">
        <v>13498.37</v>
      </c>
      <c r="O4">
        <v>28861.75</v>
      </c>
      <c r="P4">
        <v>7119.11</v>
      </c>
      <c r="Q4">
        <v>80738.52</v>
      </c>
      <c r="R4">
        <v>1360.67</v>
      </c>
      <c r="S4">
        <v>6888.34</v>
      </c>
      <c r="T4">
        <v>80113.759999999995</v>
      </c>
      <c r="U4">
        <v>1370.88</v>
      </c>
      <c r="V4">
        <v>9318.67</v>
      </c>
      <c r="W4">
        <v>5934.46</v>
      </c>
      <c r="X4">
        <v>15494.65</v>
      </c>
    </row>
    <row r="5" spans="1:26" x14ac:dyDescent="0.3">
      <c r="A5" t="s">
        <v>111</v>
      </c>
      <c r="B5">
        <v>4691.1400000000003</v>
      </c>
      <c r="C5">
        <v>37872.730000000003</v>
      </c>
      <c r="D5">
        <v>33597.58</v>
      </c>
      <c r="E5">
        <v>2453.7800000000002</v>
      </c>
      <c r="F5">
        <v>1963.8</v>
      </c>
      <c r="G5">
        <v>6168.03</v>
      </c>
      <c r="H5">
        <v>5958.58</v>
      </c>
      <c r="I5">
        <v>1896.68</v>
      </c>
      <c r="J5">
        <v>724.7</v>
      </c>
      <c r="K5">
        <v>2388.0100000000002</v>
      </c>
      <c r="L5">
        <v>1454.46</v>
      </c>
      <c r="M5">
        <v>12130.2</v>
      </c>
      <c r="N5">
        <v>13279.66</v>
      </c>
      <c r="O5">
        <v>29065.97</v>
      </c>
      <c r="P5">
        <v>6804.26</v>
      </c>
      <c r="Q5">
        <v>78448.22</v>
      </c>
      <c r="R5">
        <v>1369.47</v>
      </c>
      <c r="S5">
        <v>6766.59</v>
      </c>
      <c r="T5">
        <v>70809.42</v>
      </c>
      <c r="U5">
        <v>1444.74</v>
      </c>
      <c r="V5">
        <v>8990.67</v>
      </c>
      <c r="W5">
        <v>6083.31</v>
      </c>
      <c r="X5">
        <v>14431.21</v>
      </c>
    </row>
    <row r="6" spans="1:26" x14ac:dyDescent="0.3">
      <c r="A6" t="s">
        <v>111</v>
      </c>
      <c r="B6">
        <v>4604.26</v>
      </c>
      <c r="C6">
        <v>38653.120000000003</v>
      </c>
      <c r="D6">
        <v>37143.620000000003</v>
      </c>
      <c r="E6">
        <v>2620.2399999999998</v>
      </c>
      <c r="F6">
        <v>2005.57</v>
      </c>
      <c r="G6">
        <v>6234.63</v>
      </c>
      <c r="H6">
        <v>6328.34</v>
      </c>
      <c r="I6">
        <v>2012.06</v>
      </c>
      <c r="J6">
        <v>763.31</v>
      </c>
      <c r="K6">
        <v>2413.38</v>
      </c>
      <c r="L6">
        <v>1578.38</v>
      </c>
      <c r="M6">
        <v>12507.13</v>
      </c>
      <c r="N6">
        <v>13675.89</v>
      </c>
      <c r="O6">
        <v>28491.13</v>
      </c>
      <c r="P6">
        <v>7001.45</v>
      </c>
      <c r="Q6">
        <v>84718.44</v>
      </c>
      <c r="R6">
        <v>1407.34</v>
      </c>
      <c r="S6">
        <v>7062.26</v>
      </c>
      <c r="T6">
        <v>75028.69</v>
      </c>
      <c r="U6">
        <v>1431.06</v>
      </c>
      <c r="V6">
        <v>9333.58</v>
      </c>
      <c r="W6">
        <v>6263.34</v>
      </c>
      <c r="X6">
        <v>15693.56</v>
      </c>
      <c r="Z6" s="10"/>
    </row>
    <row r="7" spans="1:26" ht="15" thickBot="1" x14ac:dyDescent="0.35">
      <c r="A7" t="s">
        <v>111</v>
      </c>
      <c r="B7">
        <v>4813.16</v>
      </c>
      <c r="C7">
        <v>27447.82</v>
      </c>
      <c r="D7">
        <v>29823.53</v>
      </c>
      <c r="E7">
        <v>2569.65</v>
      </c>
      <c r="F7">
        <v>2108.39</v>
      </c>
      <c r="G7">
        <v>6462.27</v>
      </c>
      <c r="H7">
        <v>6230.8</v>
      </c>
      <c r="I7">
        <v>2061.88</v>
      </c>
      <c r="J7">
        <v>792.62</v>
      </c>
      <c r="K7">
        <v>2514.17</v>
      </c>
      <c r="L7">
        <v>1546.58</v>
      </c>
      <c r="M7">
        <v>12434.61</v>
      </c>
      <c r="N7">
        <v>13442.05</v>
      </c>
      <c r="O7">
        <v>29992.97</v>
      </c>
      <c r="P7">
        <v>7354.66</v>
      </c>
      <c r="Q7">
        <v>79177.210000000006</v>
      </c>
      <c r="R7">
        <v>1467.73</v>
      </c>
      <c r="S7">
        <v>6896.05</v>
      </c>
      <c r="T7">
        <v>73967.7</v>
      </c>
      <c r="U7">
        <v>1524.93</v>
      </c>
      <c r="V7">
        <v>10307.969999999999</v>
      </c>
      <c r="W7">
        <v>6960.2</v>
      </c>
      <c r="X7">
        <v>15979.41</v>
      </c>
    </row>
    <row r="8" spans="1:26" x14ac:dyDescent="0.3">
      <c r="A8" s="3" t="s">
        <v>112</v>
      </c>
      <c r="B8" s="4">
        <f>SUM(B3:B7)/5</f>
        <v>4749.8239999999996</v>
      </c>
      <c r="C8" s="4">
        <f t="shared" ref="C8:X8" si="0">SUM(C3:C7)/5</f>
        <v>34723.914000000004</v>
      </c>
      <c r="D8" s="4">
        <f t="shared" si="0"/>
        <v>31712.932000000001</v>
      </c>
      <c r="E8" s="4">
        <f t="shared" si="0"/>
        <v>2564.444</v>
      </c>
      <c r="F8" s="4">
        <f t="shared" si="0"/>
        <v>2039.8340000000001</v>
      </c>
      <c r="G8" s="4">
        <f t="shared" si="0"/>
        <v>6240.0360000000001</v>
      </c>
      <c r="H8" s="4">
        <f t="shared" si="0"/>
        <v>6168.1319999999996</v>
      </c>
      <c r="I8" s="4">
        <f t="shared" si="0"/>
        <v>1978.1559999999997</v>
      </c>
      <c r="J8" s="4">
        <f t="shared" si="0"/>
        <v>761.27800000000002</v>
      </c>
      <c r="K8" s="4">
        <f t="shared" si="0"/>
        <v>2446.2740000000003</v>
      </c>
      <c r="L8" s="4">
        <f t="shared" si="0"/>
        <v>1495.01</v>
      </c>
      <c r="M8" s="4">
        <f t="shared" si="0"/>
        <v>12319.009999999998</v>
      </c>
      <c r="N8" s="4">
        <f t="shared" si="0"/>
        <v>13577.148000000001</v>
      </c>
      <c r="O8" s="4">
        <f t="shared" si="0"/>
        <v>28992.672000000002</v>
      </c>
      <c r="P8" s="4">
        <f t="shared" si="0"/>
        <v>7065.6679999999997</v>
      </c>
      <c r="Q8" s="4">
        <f t="shared" si="0"/>
        <v>80727.252000000008</v>
      </c>
      <c r="R8" s="4">
        <f t="shared" si="0"/>
        <v>1413.3319999999999</v>
      </c>
      <c r="S8" s="4">
        <f t="shared" si="0"/>
        <v>6884.1080000000002</v>
      </c>
      <c r="T8" s="4">
        <f t="shared" si="0"/>
        <v>74746.22</v>
      </c>
      <c r="U8" s="4">
        <f t="shared" si="0"/>
        <v>1442.5119999999999</v>
      </c>
      <c r="V8" s="4">
        <f t="shared" si="0"/>
        <v>9449.9500000000007</v>
      </c>
      <c r="W8" s="4">
        <f t="shared" si="0"/>
        <v>6285.2080000000005</v>
      </c>
      <c r="X8" s="4">
        <f t="shared" si="0"/>
        <v>15432.878000000001</v>
      </c>
      <c r="Y8" s="10"/>
    </row>
    <row r="9" spans="1:26" ht="15" thickBot="1" x14ac:dyDescent="0.35">
      <c r="A9" s="5" t="s">
        <v>113</v>
      </c>
      <c r="B9" s="6">
        <f>STDEV(B3:B7)</f>
        <v>127.70951072649194</v>
      </c>
      <c r="C9" s="6">
        <f t="shared" ref="C9:X9" si="1">STDEV(C3:C7)</f>
        <v>7051.9099623385891</v>
      </c>
      <c r="D9" s="6">
        <f t="shared" si="1"/>
        <v>3668.981037477598</v>
      </c>
      <c r="E9" s="6">
        <f t="shared" si="1"/>
        <v>70.204092686965097</v>
      </c>
      <c r="F9" s="6">
        <f t="shared" si="1"/>
        <v>66.671701868183916</v>
      </c>
      <c r="G9" s="6">
        <f t="shared" si="1"/>
        <v>203.02253072011493</v>
      </c>
      <c r="H9" s="6">
        <f t="shared" si="1"/>
        <v>225.57288782120958</v>
      </c>
      <c r="I9" s="6">
        <f t="shared" si="1"/>
        <v>80.229571418523747</v>
      </c>
      <c r="J9" s="6">
        <f t="shared" si="1"/>
        <v>26.432261916075195</v>
      </c>
      <c r="K9" s="6">
        <f t="shared" si="1"/>
        <v>48.404512496253844</v>
      </c>
      <c r="L9" s="6">
        <f t="shared" si="1"/>
        <v>62.668397937078296</v>
      </c>
      <c r="M9" s="6">
        <f t="shared" si="1"/>
        <v>254.2272354607191</v>
      </c>
      <c r="N9" s="6">
        <f t="shared" si="1"/>
        <v>270.63049092812895</v>
      </c>
      <c r="O9" s="6">
        <f t="shared" si="1"/>
        <v>606.06333721814929</v>
      </c>
      <c r="P9" s="6">
        <f t="shared" si="1"/>
        <v>199.44487100449575</v>
      </c>
      <c r="Q9" s="6">
        <f t="shared" si="1"/>
        <v>2426.7461237158695</v>
      </c>
      <c r="R9" s="6">
        <f t="shared" si="1"/>
        <v>50.018870638989839</v>
      </c>
      <c r="S9" s="6">
        <f t="shared" si="1"/>
        <v>113.58763739949873</v>
      </c>
      <c r="T9" s="6">
        <f t="shared" si="1"/>
        <v>3386.31097135954</v>
      </c>
      <c r="U9" s="6">
        <f t="shared" si="1"/>
        <v>54.914529680222145</v>
      </c>
      <c r="V9" s="6">
        <f t="shared" si="1"/>
        <v>500.18522624123921</v>
      </c>
      <c r="W9" s="6">
        <f t="shared" si="1"/>
        <v>396.8548852792415</v>
      </c>
      <c r="X9" s="6">
        <f t="shared" si="1"/>
        <v>589.79051524248871</v>
      </c>
    </row>
    <row r="10" spans="1:26" ht="15" thickBot="1" x14ac:dyDescent="0.35">
      <c r="A10" s="7" t="s">
        <v>114</v>
      </c>
      <c r="B10" s="8">
        <f>B9/B8*100</f>
        <v>2.6887209026374861</v>
      </c>
      <c r="C10" s="8">
        <f t="shared" ref="C10:X10" si="2">C9/C8*100</f>
        <v>20.308511195882435</v>
      </c>
      <c r="D10" s="8">
        <f t="shared" si="2"/>
        <v>11.569352961364777</v>
      </c>
      <c r="E10" s="8">
        <f t="shared" si="2"/>
        <v>2.7375950766312345</v>
      </c>
      <c r="F10" s="8">
        <f t="shared" si="2"/>
        <v>3.2684866449026693</v>
      </c>
      <c r="G10" s="8">
        <f t="shared" si="2"/>
        <v>3.2535474269718145</v>
      </c>
      <c r="H10" s="8">
        <f t="shared" si="2"/>
        <v>3.6570697225871558</v>
      </c>
      <c r="I10" s="8">
        <f t="shared" si="2"/>
        <v>4.0557757537081889</v>
      </c>
      <c r="J10" s="8">
        <f t="shared" si="2"/>
        <v>3.4720906050188232</v>
      </c>
      <c r="K10" s="8">
        <f t="shared" si="2"/>
        <v>1.978703632391704</v>
      </c>
      <c r="L10" s="8">
        <f t="shared" si="2"/>
        <v>4.1918380436972527</v>
      </c>
      <c r="M10" s="8">
        <f t="shared" si="2"/>
        <v>2.063698588285253</v>
      </c>
      <c r="N10" s="8">
        <f t="shared" si="2"/>
        <v>1.9932793759641489</v>
      </c>
      <c r="O10" s="8">
        <f t="shared" si="2"/>
        <v>2.0904017995242015</v>
      </c>
      <c r="P10" s="8">
        <f t="shared" si="2"/>
        <v>2.8227319908676116</v>
      </c>
      <c r="Q10" s="8">
        <f t="shared" si="2"/>
        <v>3.0061052043687422</v>
      </c>
      <c r="R10" s="8">
        <f t="shared" si="2"/>
        <v>3.5390743745269932</v>
      </c>
      <c r="S10" s="8">
        <f t="shared" si="2"/>
        <v>1.6499978995027202</v>
      </c>
      <c r="T10" s="8">
        <f t="shared" si="2"/>
        <v>4.5304109978531892</v>
      </c>
      <c r="U10" s="8">
        <f t="shared" si="2"/>
        <v>3.8068681356011007</v>
      </c>
      <c r="V10" s="8">
        <f t="shared" si="2"/>
        <v>5.292993362306035</v>
      </c>
      <c r="W10" s="8">
        <f t="shared" si="2"/>
        <v>6.314109020405394</v>
      </c>
      <c r="X10" s="8">
        <f t="shared" si="2"/>
        <v>3.8216495668694375</v>
      </c>
    </row>
    <row r="13" spans="1:26" x14ac:dyDescent="0.3">
      <c r="A13" s="1" t="s">
        <v>115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</row>
    <row r="14" spans="1:26" x14ac:dyDescent="0.3">
      <c r="A14" t="s">
        <v>111</v>
      </c>
      <c r="B14">
        <v>11408.24</v>
      </c>
      <c r="C14">
        <v>31989.79</v>
      </c>
      <c r="D14">
        <v>42334.15</v>
      </c>
      <c r="E14">
        <v>3705.23</v>
      </c>
      <c r="F14">
        <v>2828.06</v>
      </c>
      <c r="G14">
        <v>9283.1</v>
      </c>
      <c r="H14">
        <v>8350.5</v>
      </c>
      <c r="I14">
        <v>2341.3000000000002</v>
      </c>
      <c r="J14">
        <v>1890.2</v>
      </c>
      <c r="K14">
        <v>5538.69</v>
      </c>
      <c r="L14">
        <v>2109.66</v>
      </c>
      <c r="M14">
        <v>40730.93</v>
      </c>
      <c r="N14">
        <v>20684.82</v>
      </c>
      <c r="O14">
        <v>40128.1</v>
      </c>
      <c r="P14">
        <v>10703.45</v>
      </c>
      <c r="Q14">
        <v>106771.82</v>
      </c>
      <c r="R14">
        <v>3029.96</v>
      </c>
      <c r="S14">
        <v>9158.4500000000007</v>
      </c>
      <c r="T14">
        <v>101888.22</v>
      </c>
      <c r="U14">
        <v>2785.16</v>
      </c>
      <c r="V14">
        <v>11819.17</v>
      </c>
      <c r="W14">
        <v>18803.39</v>
      </c>
      <c r="X14">
        <v>21998.33</v>
      </c>
    </row>
    <row r="15" spans="1:26" x14ac:dyDescent="0.3">
      <c r="A15" t="s">
        <v>111</v>
      </c>
      <c r="B15">
        <v>11408.24</v>
      </c>
      <c r="C15">
        <v>17631.37</v>
      </c>
      <c r="D15">
        <v>43643.7</v>
      </c>
      <c r="E15">
        <v>3747.95</v>
      </c>
      <c r="F15">
        <v>2884.02</v>
      </c>
      <c r="G15">
        <v>9315.93</v>
      </c>
      <c r="H15">
        <v>7018.68</v>
      </c>
      <c r="I15">
        <v>2158.35</v>
      </c>
      <c r="J15">
        <v>1885.98</v>
      </c>
      <c r="K15">
        <v>5638.79</v>
      </c>
      <c r="L15">
        <v>1747.11</v>
      </c>
      <c r="M15">
        <v>27170.07</v>
      </c>
      <c r="N15">
        <v>20170.89</v>
      </c>
      <c r="O15">
        <v>40576.120000000003</v>
      </c>
      <c r="P15">
        <v>11034.41</v>
      </c>
      <c r="Q15">
        <v>107354.69</v>
      </c>
      <c r="R15">
        <v>2668.03</v>
      </c>
      <c r="S15">
        <v>9624.86</v>
      </c>
      <c r="T15">
        <v>103089.22</v>
      </c>
      <c r="U15">
        <v>2525.21</v>
      </c>
      <c r="V15">
        <v>10025.469999999999</v>
      </c>
      <c r="W15">
        <v>18625.560000000001</v>
      </c>
      <c r="X15">
        <v>20201.89</v>
      </c>
    </row>
    <row r="16" spans="1:26" x14ac:dyDescent="0.3">
      <c r="A16" t="s">
        <v>111</v>
      </c>
      <c r="B16">
        <v>11463.61</v>
      </c>
      <c r="C16">
        <v>23661.040000000001</v>
      </c>
      <c r="D16">
        <v>43955.82</v>
      </c>
      <c r="E16">
        <v>3720.19</v>
      </c>
      <c r="F16">
        <v>2945.48</v>
      </c>
      <c r="G16">
        <v>9603.7800000000007</v>
      </c>
      <c r="H16">
        <v>7646.43</v>
      </c>
      <c r="I16">
        <v>2154.0300000000002</v>
      </c>
      <c r="J16">
        <v>1884.17</v>
      </c>
      <c r="K16">
        <v>5770.45</v>
      </c>
      <c r="L16">
        <v>1937.25</v>
      </c>
      <c r="M16">
        <v>26160.85</v>
      </c>
      <c r="N16">
        <v>20667.13</v>
      </c>
      <c r="O16">
        <v>41709.120000000003</v>
      </c>
      <c r="P16">
        <v>10311.5</v>
      </c>
      <c r="Q16">
        <v>101846.85</v>
      </c>
      <c r="R16">
        <v>2870.59</v>
      </c>
      <c r="S16">
        <v>9337.4500000000007</v>
      </c>
      <c r="T16">
        <v>99801.33</v>
      </c>
      <c r="U16">
        <v>3001.86</v>
      </c>
      <c r="V16">
        <v>11063.39</v>
      </c>
      <c r="W16">
        <v>19230.28</v>
      </c>
      <c r="X16">
        <v>20386.05</v>
      </c>
    </row>
    <row r="17" spans="1:25" x14ac:dyDescent="0.3">
      <c r="A17" t="s">
        <v>111</v>
      </c>
      <c r="B17">
        <v>11571.55</v>
      </c>
      <c r="C17">
        <v>28136.83</v>
      </c>
      <c r="D17">
        <v>52270.51</v>
      </c>
      <c r="E17">
        <v>3627.14</v>
      </c>
      <c r="F17">
        <v>2903.15</v>
      </c>
      <c r="G17">
        <v>9049.1</v>
      </c>
      <c r="H17">
        <v>7925.61</v>
      </c>
      <c r="I17">
        <v>2328.06</v>
      </c>
      <c r="J17">
        <v>1822.73</v>
      </c>
      <c r="K17">
        <v>5312.18</v>
      </c>
      <c r="L17">
        <v>1928.37</v>
      </c>
      <c r="M17">
        <v>24638.77</v>
      </c>
      <c r="N17">
        <v>19760.919999999998</v>
      </c>
      <c r="O17">
        <v>40662.19</v>
      </c>
      <c r="P17">
        <v>10153.39</v>
      </c>
      <c r="Q17">
        <v>104584.04</v>
      </c>
      <c r="R17">
        <v>2815.71</v>
      </c>
      <c r="S17">
        <v>9269.1299999999992</v>
      </c>
      <c r="T17">
        <v>97939.03</v>
      </c>
      <c r="U17">
        <v>2674.52</v>
      </c>
      <c r="V17">
        <v>10470.51</v>
      </c>
      <c r="W17">
        <v>19077.38</v>
      </c>
      <c r="X17">
        <v>21163.7</v>
      </c>
      <c r="Y17" s="10"/>
    </row>
    <row r="18" spans="1:25" ht="15" thickBot="1" x14ac:dyDescent="0.35">
      <c r="A18" t="s">
        <v>111</v>
      </c>
      <c r="B18">
        <v>11296.68</v>
      </c>
      <c r="C18">
        <v>19065.93</v>
      </c>
      <c r="D18">
        <v>37361.57</v>
      </c>
      <c r="E18">
        <v>3502.78</v>
      </c>
      <c r="F18">
        <v>2781.57</v>
      </c>
      <c r="G18">
        <v>8801.6200000000008</v>
      </c>
      <c r="H18">
        <v>7442.46</v>
      </c>
      <c r="I18">
        <v>2248.84</v>
      </c>
      <c r="J18">
        <v>1876.55</v>
      </c>
      <c r="K18">
        <v>5230.1099999999997</v>
      </c>
      <c r="L18">
        <v>1918.51</v>
      </c>
      <c r="M18">
        <v>25565.79</v>
      </c>
      <c r="N18">
        <v>19390.84</v>
      </c>
      <c r="O18">
        <v>37478.67</v>
      </c>
      <c r="P18">
        <v>10339.17</v>
      </c>
      <c r="Q18">
        <v>101243.09</v>
      </c>
      <c r="R18">
        <v>2738.14</v>
      </c>
      <c r="S18">
        <v>9158.4500000000007</v>
      </c>
      <c r="T18">
        <v>107237.2</v>
      </c>
      <c r="U18">
        <v>2793.76</v>
      </c>
      <c r="V18">
        <v>10588.33</v>
      </c>
      <c r="W18">
        <v>20784.53</v>
      </c>
      <c r="X18">
        <v>19212.96</v>
      </c>
    </row>
    <row r="19" spans="1:25" x14ac:dyDescent="0.3">
      <c r="A19" s="3" t="s">
        <v>112</v>
      </c>
      <c r="B19" s="4">
        <f>SUM(B14:B18)/5</f>
        <v>11429.664000000001</v>
      </c>
      <c r="C19" s="4">
        <f t="shared" ref="C19:X19" si="3">SUM(C14:C18)/5</f>
        <v>24096.992000000006</v>
      </c>
      <c r="D19" s="4">
        <f t="shared" si="3"/>
        <v>43913.150000000009</v>
      </c>
      <c r="E19" s="4">
        <f t="shared" si="3"/>
        <v>3660.6580000000004</v>
      </c>
      <c r="F19" s="4">
        <f t="shared" si="3"/>
        <v>2868.4559999999997</v>
      </c>
      <c r="G19" s="4">
        <f t="shared" si="3"/>
        <v>9210.7060000000001</v>
      </c>
      <c r="H19" s="4">
        <f t="shared" si="3"/>
        <v>7676.7359999999999</v>
      </c>
      <c r="I19" s="4">
        <f t="shared" si="3"/>
        <v>2246.116</v>
      </c>
      <c r="J19" s="4">
        <f t="shared" si="3"/>
        <v>1871.9259999999999</v>
      </c>
      <c r="K19" s="4">
        <f t="shared" si="3"/>
        <v>5498.0439999999999</v>
      </c>
      <c r="L19" s="4">
        <f t="shared" si="3"/>
        <v>1928.1799999999998</v>
      </c>
      <c r="M19" s="4">
        <f t="shared" si="3"/>
        <v>28853.281999999999</v>
      </c>
      <c r="N19" s="4">
        <f t="shared" si="3"/>
        <v>20134.919999999998</v>
      </c>
      <c r="O19" s="4">
        <f t="shared" si="3"/>
        <v>40110.840000000004</v>
      </c>
      <c r="P19" s="4">
        <f t="shared" si="3"/>
        <v>10508.384</v>
      </c>
      <c r="Q19" s="4">
        <f t="shared" si="3"/>
        <v>104360.098</v>
      </c>
      <c r="R19" s="4">
        <f t="shared" si="3"/>
        <v>2824.4859999999999</v>
      </c>
      <c r="S19" s="4">
        <f t="shared" si="3"/>
        <v>9309.6679999999997</v>
      </c>
      <c r="T19" s="4">
        <f t="shared" si="3"/>
        <v>101991.00000000001</v>
      </c>
      <c r="U19" s="4">
        <f t="shared" si="3"/>
        <v>2756.1019999999999</v>
      </c>
      <c r="V19" s="4">
        <f t="shared" si="3"/>
        <v>10793.374</v>
      </c>
      <c r="W19" s="4">
        <f t="shared" si="3"/>
        <v>19304.227999999999</v>
      </c>
      <c r="X19" s="4">
        <f t="shared" si="3"/>
        <v>20592.585999999999</v>
      </c>
    </row>
    <row r="20" spans="1:25" ht="15" thickBot="1" x14ac:dyDescent="0.35">
      <c r="A20" s="5" t="s">
        <v>113</v>
      </c>
      <c r="B20" s="6">
        <f>STDEV(B14:B18)</f>
        <v>99.858259197724578</v>
      </c>
      <c r="C20" s="6">
        <f t="shared" ref="C20:X20" si="4">STDEV(C14:C18)</f>
        <v>6039.9184219672879</v>
      </c>
      <c r="D20" s="6">
        <f t="shared" si="4"/>
        <v>5369.7376960471083</v>
      </c>
      <c r="E20" s="6">
        <f t="shared" si="4"/>
        <v>98.994361809145374</v>
      </c>
      <c r="F20" s="6">
        <f t="shared" si="4"/>
        <v>64.342097649983373</v>
      </c>
      <c r="G20" s="6">
        <f t="shared" si="4"/>
        <v>301.78138010818355</v>
      </c>
      <c r="H20" s="6">
        <f t="shared" si="4"/>
        <v>501.1829986442076</v>
      </c>
      <c r="I20" s="6">
        <f t="shared" si="4"/>
        <v>89.393701288178022</v>
      </c>
      <c r="J20" s="6">
        <f t="shared" si="4"/>
        <v>27.941892026131669</v>
      </c>
      <c r="K20" s="6">
        <f t="shared" si="4"/>
        <v>224.72239403317147</v>
      </c>
      <c r="L20" s="6">
        <f t="shared" si="4"/>
        <v>128.35219631934623</v>
      </c>
      <c r="M20" s="6">
        <f t="shared" si="4"/>
        <v>6703.1826353546221</v>
      </c>
      <c r="N20" s="6">
        <f t="shared" si="4"/>
        <v>565.78758854361627</v>
      </c>
      <c r="O20" s="6">
        <f t="shared" si="4"/>
        <v>1581.4224669423429</v>
      </c>
      <c r="P20" s="6">
        <f t="shared" si="4"/>
        <v>356.43075215250457</v>
      </c>
      <c r="Q20" s="6">
        <f t="shared" si="4"/>
        <v>2777.8718766656625</v>
      </c>
      <c r="R20" s="6">
        <f t="shared" si="4"/>
        <v>138.16319455629272</v>
      </c>
      <c r="S20" s="6">
        <f t="shared" si="4"/>
        <v>192.02534525421379</v>
      </c>
      <c r="T20" s="6">
        <f t="shared" si="4"/>
        <v>3533.8499164013733</v>
      </c>
      <c r="U20" s="6">
        <f t="shared" si="4"/>
        <v>175.09013770055699</v>
      </c>
      <c r="V20" s="6">
        <f t="shared" si="4"/>
        <v>682.1156118137161</v>
      </c>
      <c r="W20" s="6">
        <f t="shared" si="4"/>
        <v>860.18185424362377</v>
      </c>
      <c r="X20" s="6">
        <f t="shared" si="4"/>
        <v>1048.9227543198795</v>
      </c>
    </row>
    <row r="21" spans="1:25" ht="15" thickBot="1" x14ac:dyDescent="0.35">
      <c r="A21" s="7" t="s">
        <v>114</v>
      </c>
      <c r="B21" s="8">
        <f>B20/B19*100</f>
        <v>0.87367624453111281</v>
      </c>
      <c r="C21" s="8">
        <f t="shared" ref="C21:X21" si="5">C20/C19*100</f>
        <v>25.065030614473731</v>
      </c>
      <c r="D21" s="8">
        <f t="shared" si="5"/>
        <v>12.22808588326528</v>
      </c>
      <c r="E21" s="8">
        <f t="shared" si="5"/>
        <v>2.7042778049505132</v>
      </c>
      <c r="F21" s="8">
        <f t="shared" si="5"/>
        <v>2.2430916719651051</v>
      </c>
      <c r="G21" s="8">
        <f t="shared" si="5"/>
        <v>3.2764196371937566</v>
      </c>
      <c r="H21" s="8">
        <f t="shared" si="5"/>
        <v>6.5285949476992249</v>
      </c>
      <c r="I21" s="8">
        <f t="shared" si="5"/>
        <v>3.9799236231867816</v>
      </c>
      <c r="J21" s="8">
        <f t="shared" si="5"/>
        <v>1.4926814428632151</v>
      </c>
      <c r="K21" s="8">
        <f t="shared" si="5"/>
        <v>4.0873153076470734</v>
      </c>
      <c r="L21" s="8">
        <f t="shared" si="5"/>
        <v>6.6566501218426835</v>
      </c>
      <c r="M21" s="8">
        <f t="shared" si="5"/>
        <v>23.231958968669915</v>
      </c>
      <c r="N21" s="8">
        <f t="shared" si="5"/>
        <v>2.8099818054584591</v>
      </c>
      <c r="O21" s="8">
        <f t="shared" si="5"/>
        <v>3.9426311364766797</v>
      </c>
      <c r="P21" s="8">
        <f t="shared" si="5"/>
        <v>3.391870264281402</v>
      </c>
      <c r="Q21" s="8">
        <f t="shared" si="5"/>
        <v>2.6618141702642544</v>
      </c>
      <c r="R21" s="8">
        <f t="shared" si="5"/>
        <v>4.8916225662401134</v>
      </c>
      <c r="S21" s="8">
        <f t="shared" si="5"/>
        <v>2.0626443956348797</v>
      </c>
      <c r="T21" s="8">
        <f t="shared" si="5"/>
        <v>3.4648644649051117</v>
      </c>
      <c r="U21" s="8">
        <f t="shared" si="5"/>
        <v>6.3528177730924691</v>
      </c>
      <c r="V21" s="8">
        <f t="shared" si="5"/>
        <v>6.3197625859505671</v>
      </c>
      <c r="W21" s="8">
        <f t="shared" si="5"/>
        <v>4.4559246515510686</v>
      </c>
      <c r="X21" s="8">
        <f t="shared" si="5"/>
        <v>5.0936912650012944</v>
      </c>
    </row>
    <row r="24" spans="1:25" x14ac:dyDescent="0.3">
      <c r="A24" s="1"/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  <c r="O24" s="1" t="s">
        <v>14</v>
      </c>
      <c r="P24" s="1" t="s">
        <v>15</v>
      </c>
      <c r="Q24" s="1" t="s">
        <v>16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</row>
    <row r="25" spans="1:25" x14ac:dyDescent="0.3">
      <c r="A25" t="s">
        <v>24</v>
      </c>
      <c r="B25" s="10">
        <v>4749.8239999999996</v>
      </c>
      <c r="C25" s="10">
        <v>34723.914000000004</v>
      </c>
      <c r="D25" s="10">
        <v>31712.932000000001</v>
      </c>
      <c r="E25" s="10">
        <v>2564.444</v>
      </c>
      <c r="F25" s="10">
        <v>2039.8340000000001</v>
      </c>
      <c r="G25" s="10">
        <v>6240.0360000000001</v>
      </c>
      <c r="H25" s="10">
        <v>6168.1319999999996</v>
      </c>
      <c r="I25" s="10">
        <v>1978.1559999999997</v>
      </c>
      <c r="J25" s="10">
        <v>761.27800000000002</v>
      </c>
      <c r="K25" s="10">
        <v>2446.2740000000003</v>
      </c>
      <c r="L25" s="10">
        <v>1495.01</v>
      </c>
      <c r="M25" s="10">
        <v>12319.009999999998</v>
      </c>
      <c r="N25" s="10">
        <v>13577.148000000001</v>
      </c>
      <c r="O25" s="10">
        <v>28992.672000000002</v>
      </c>
      <c r="P25" s="10">
        <v>7065.6679999999997</v>
      </c>
      <c r="Q25" s="10">
        <v>80727.252000000008</v>
      </c>
      <c r="R25" s="10">
        <v>1413.3319999999999</v>
      </c>
      <c r="S25" s="10">
        <v>6884.1080000000002</v>
      </c>
      <c r="T25" s="10">
        <v>74746.22</v>
      </c>
      <c r="U25" s="10">
        <v>1442.5119999999999</v>
      </c>
      <c r="V25" s="10">
        <v>9449.9500000000007</v>
      </c>
      <c r="W25" s="10">
        <v>6285.2080000000005</v>
      </c>
      <c r="X25" s="10">
        <v>15432.878000000001</v>
      </c>
    </row>
    <row r="26" spans="1:25" ht="15" thickBot="1" x14ac:dyDescent="0.35">
      <c r="A26" s="2" t="s">
        <v>116</v>
      </c>
      <c r="B26" s="10">
        <v>11429.664000000001</v>
      </c>
      <c r="C26" s="10">
        <v>24096.992000000006</v>
      </c>
      <c r="D26" s="10">
        <v>43913.150000000009</v>
      </c>
      <c r="E26" s="10">
        <v>3660.6580000000004</v>
      </c>
      <c r="F26" s="10">
        <v>2868.4559999999997</v>
      </c>
      <c r="G26" s="10">
        <v>9210.7060000000001</v>
      </c>
      <c r="H26" s="10">
        <v>7676.7359999999999</v>
      </c>
      <c r="I26" s="10">
        <v>2246.116</v>
      </c>
      <c r="J26" s="10">
        <v>1871.9259999999999</v>
      </c>
      <c r="K26" s="10">
        <v>5498.0439999999999</v>
      </c>
      <c r="L26" s="10">
        <v>1928.1799999999998</v>
      </c>
      <c r="M26" s="10">
        <v>28853.281999999999</v>
      </c>
      <c r="N26" s="10">
        <v>20134.919999999998</v>
      </c>
      <c r="O26" s="10">
        <v>40110.840000000004</v>
      </c>
      <c r="P26" s="10">
        <v>10508.384</v>
      </c>
      <c r="Q26" s="10">
        <v>104360.098</v>
      </c>
      <c r="R26" s="10">
        <v>2824.4859999999999</v>
      </c>
      <c r="S26" s="10">
        <v>9309.6679999999997</v>
      </c>
      <c r="T26" s="10">
        <v>101991.00000000001</v>
      </c>
      <c r="U26" s="10">
        <v>2756.1019999999999</v>
      </c>
      <c r="V26" s="10">
        <v>10793.374</v>
      </c>
      <c r="W26" s="10">
        <v>19304.227999999999</v>
      </c>
      <c r="X26" s="10">
        <v>20592.585999999999</v>
      </c>
    </row>
    <row r="27" spans="1:25" x14ac:dyDescent="0.3">
      <c r="A27" s="3" t="s">
        <v>112</v>
      </c>
      <c r="B27" s="4">
        <f t="shared" ref="B27:X27" si="6">AVERAGE(B25:B26)</f>
        <v>8089.7440000000006</v>
      </c>
      <c r="C27" s="4">
        <f t="shared" si="6"/>
        <v>29410.453000000005</v>
      </c>
      <c r="D27" s="4">
        <f t="shared" si="6"/>
        <v>37813.041000000005</v>
      </c>
      <c r="E27" s="4">
        <f t="shared" si="6"/>
        <v>3112.5510000000004</v>
      </c>
      <c r="F27" s="4">
        <f t="shared" si="6"/>
        <v>2454.145</v>
      </c>
      <c r="G27" s="4">
        <f t="shared" si="6"/>
        <v>7725.3710000000001</v>
      </c>
      <c r="H27" s="4">
        <f t="shared" si="6"/>
        <v>6922.4339999999993</v>
      </c>
      <c r="I27" s="4">
        <f t="shared" si="6"/>
        <v>2112.136</v>
      </c>
      <c r="J27" s="4">
        <f t="shared" si="6"/>
        <v>1316.6019999999999</v>
      </c>
      <c r="K27" s="4">
        <f t="shared" si="6"/>
        <v>3972.1590000000001</v>
      </c>
      <c r="L27" s="4">
        <f t="shared" si="6"/>
        <v>1711.5949999999998</v>
      </c>
      <c r="M27" s="4">
        <f t="shared" si="6"/>
        <v>20586.146000000001</v>
      </c>
      <c r="N27" s="4">
        <f t="shared" si="6"/>
        <v>16856.034</v>
      </c>
      <c r="O27" s="4">
        <f t="shared" si="6"/>
        <v>34551.756000000001</v>
      </c>
      <c r="P27" s="4">
        <f t="shared" si="6"/>
        <v>8787.0259999999998</v>
      </c>
      <c r="Q27" s="4">
        <f t="shared" si="6"/>
        <v>92543.675000000003</v>
      </c>
      <c r="R27" s="4">
        <f t="shared" si="6"/>
        <v>2118.9089999999997</v>
      </c>
      <c r="S27" s="4">
        <f t="shared" si="6"/>
        <v>8096.8879999999999</v>
      </c>
      <c r="T27" s="4">
        <f t="shared" si="6"/>
        <v>88368.610000000015</v>
      </c>
      <c r="U27" s="4">
        <f t="shared" si="6"/>
        <v>2099.3069999999998</v>
      </c>
      <c r="V27" s="4">
        <f t="shared" si="6"/>
        <v>10121.662</v>
      </c>
      <c r="W27" s="4">
        <f t="shared" si="6"/>
        <v>12794.718000000001</v>
      </c>
      <c r="X27" s="4">
        <f t="shared" si="6"/>
        <v>18012.732</v>
      </c>
    </row>
    <row r="28" spans="1:25" ht="15" thickBot="1" x14ac:dyDescent="0.35">
      <c r="A28" s="5" t="s">
        <v>113</v>
      </c>
      <c r="B28" s="6">
        <f t="shared" ref="B28:X28" si="7">STDEV(B25:B26)</f>
        <v>4723.3601612411476</v>
      </c>
      <c r="C28" s="6">
        <f t="shared" si="7"/>
        <v>7514.368609340514</v>
      </c>
      <c r="D28" s="6">
        <f t="shared" si="7"/>
        <v>8626.8568797541866</v>
      </c>
      <c r="E28" s="6">
        <f t="shared" si="7"/>
        <v>775.14035303162723</v>
      </c>
      <c r="F28" s="6">
        <f t="shared" si="7"/>
        <v>585.92423524035689</v>
      </c>
      <c r="G28" s="6">
        <f t="shared" si="7"/>
        <v>2100.5809016674407</v>
      </c>
      <c r="H28" s="6">
        <f t="shared" si="7"/>
        <v>1066.7441185251537</v>
      </c>
      <c r="I28" s="6">
        <f t="shared" si="7"/>
        <v>189.47633308674745</v>
      </c>
      <c r="J28" s="6">
        <f t="shared" si="7"/>
        <v>785.34673231127715</v>
      </c>
      <c r="K28" s="6">
        <f t="shared" si="7"/>
        <v>2157.9272616216685</v>
      </c>
      <c r="L28" s="6">
        <f t="shared" si="7"/>
        <v>306.29744440657834</v>
      </c>
      <c r="M28" s="6">
        <f t="shared" si="7"/>
        <v>11691.495853182849</v>
      </c>
      <c r="N28" s="6">
        <f t="shared" si="7"/>
        <v>4637.0450506752613</v>
      </c>
      <c r="O28" s="6">
        <f t="shared" si="7"/>
        <v>7861.7319871712971</v>
      </c>
      <c r="P28" s="6">
        <f t="shared" si="7"/>
        <v>2434.3678292994241</v>
      </c>
      <c r="Q28" s="6">
        <f t="shared" si="7"/>
        <v>16710.945665337305</v>
      </c>
      <c r="R28" s="6">
        <f t="shared" si="7"/>
        <v>997.83656269852281</v>
      </c>
      <c r="S28" s="6">
        <f t="shared" si="7"/>
        <v>1715.1299241748384</v>
      </c>
      <c r="T28" s="6">
        <f t="shared" si="7"/>
        <v>19264.968689935598</v>
      </c>
      <c r="U28" s="6">
        <f t="shared" si="7"/>
        <v>928.84839669883775</v>
      </c>
      <c r="V28" s="6">
        <f t="shared" si="7"/>
        <v>949.94422040875577</v>
      </c>
      <c r="W28" s="6">
        <f t="shared" si="7"/>
        <v>9205.8373264032834</v>
      </c>
      <c r="X28" s="6">
        <f t="shared" si="7"/>
        <v>3648.4645157424725</v>
      </c>
    </row>
    <row r="29" spans="1:25" ht="15" thickBot="1" x14ac:dyDescent="0.35">
      <c r="A29" s="7" t="s">
        <v>117</v>
      </c>
      <c r="B29" s="8">
        <f t="shared" ref="B29" si="8">B28/B27*100</f>
        <v>58.387016464812078</v>
      </c>
      <c r="C29" s="8">
        <f>C28/C27*100</f>
        <v>25.549992750334422</v>
      </c>
      <c r="D29" s="8">
        <f t="shared" ref="D29:X29" si="9">D28/D27*100</f>
        <v>22.814501694677734</v>
      </c>
      <c r="E29" s="8">
        <f t="shared" si="9"/>
        <v>24.90369966730271</v>
      </c>
      <c r="F29" s="8">
        <f t="shared" si="9"/>
        <v>23.874882504512033</v>
      </c>
      <c r="G29" s="8">
        <f t="shared" si="9"/>
        <v>27.190679925500543</v>
      </c>
      <c r="H29" s="8">
        <f t="shared" si="9"/>
        <v>15.409957227835669</v>
      </c>
      <c r="I29" s="8">
        <f t="shared" si="9"/>
        <v>8.9708396186016177</v>
      </c>
      <c r="J29" s="8">
        <f t="shared" si="9"/>
        <v>59.649516885989627</v>
      </c>
      <c r="K29" s="8">
        <f t="shared" si="9"/>
        <v>54.326306213363274</v>
      </c>
      <c r="L29" s="8">
        <f t="shared" si="9"/>
        <v>17.89543930699601</v>
      </c>
      <c r="M29" s="8">
        <f t="shared" si="9"/>
        <v>56.793028929178135</v>
      </c>
      <c r="N29" s="8">
        <f t="shared" si="9"/>
        <v>27.509703947412905</v>
      </c>
      <c r="O29" s="8">
        <f t="shared" si="9"/>
        <v>22.753494749069475</v>
      </c>
      <c r="P29" s="8">
        <f t="shared" si="9"/>
        <v>27.704115468640062</v>
      </c>
      <c r="Q29" s="8">
        <f t="shared" si="9"/>
        <v>18.057361203061479</v>
      </c>
      <c r="R29" s="8">
        <f t="shared" si="9"/>
        <v>47.09199699932951</v>
      </c>
      <c r="S29" s="8">
        <f t="shared" si="9"/>
        <v>21.182581803957749</v>
      </c>
      <c r="T29" s="8">
        <f t="shared" si="9"/>
        <v>21.800692225367804</v>
      </c>
      <c r="U29" s="8">
        <f t="shared" si="9"/>
        <v>44.245477040701424</v>
      </c>
      <c r="V29" s="8">
        <f t="shared" si="9"/>
        <v>9.3852592628439453</v>
      </c>
      <c r="W29" s="8">
        <f t="shared" si="9"/>
        <v>71.950294851385408</v>
      </c>
      <c r="X29" s="8">
        <f t="shared" si="9"/>
        <v>20.25492032936743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pg ml Serum</vt:lpstr>
      <vt:lpstr>pg ml Serum (2)</vt:lpstr>
      <vt:lpstr>Results</vt:lpstr>
      <vt:lpstr>Results merged</vt:lpstr>
      <vt:lpstr>Average</vt:lpstr>
      <vt:lpstr>Intra and inter serum %CV</vt:lpstr>
      <vt:lpstr>pg ml saliva</vt:lpstr>
      <vt:lpstr>Intra and Inter Saliva %CV</vt:lpstr>
    </vt:vector>
  </TitlesOfParts>
  <Manager/>
  <Company>Universitetet i Oslo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Christian Aass</dc:creator>
  <cp:keywords/>
  <dc:description/>
  <cp:lastModifiedBy>Delmon Arous</cp:lastModifiedBy>
  <cp:revision/>
  <cp:lastPrinted>2021-01-13T16:29:03Z</cp:lastPrinted>
  <dcterms:created xsi:type="dcterms:W3CDTF">2021-01-06T13:06:59Z</dcterms:created>
  <dcterms:modified xsi:type="dcterms:W3CDTF">2021-01-26T21:18:28Z</dcterms:modified>
  <cp:category/>
  <cp:contentStatus/>
</cp:coreProperties>
</file>