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Results/"/>
    </mc:Choice>
  </mc:AlternateContent>
  <xr:revisionPtr revIDLastSave="0" documentId="11_BFF4339C70BB408749172BA3A570E6178EB624C2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frame_prueba" sheetId="1" r:id="rId1"/>
    <sheet name="data_frame_prueba2" sheetId="2" r:id="rId2"/>
    <sheet name="data_frame_prueba1" sheetId="3" r:id="rId3"/>
    <sheet name="Tabla de Atmosfera estandar" sheetId="4" r:id="rId4"/>
  </sheets>
  <definedNames>
    <definedName name="_ftn1" localSheetId="0">data_frame_prueba!#REF!</definedName>
    <definedName name="_ftn1" localSheetId="2">data_frame_prueba1!#REF!</definedName>
    <definedName name="_ftnref1" localSheetId="0">data_frame_prueba!$K$1</definedName>
    <definedName name="_ftnref1" localSheetId="2">data_frame_prueba1!$K$1</definedName>
  </definedNames>
  <calcPr calcId="191029"/>
</workbook>
</file>

<file path=xl/calcChain.xml><?xml version="1.0" encoding="utf-8"?>
<calcChain xmlns="http://schemas.openxmlformats.org/spreadsheetml/2006/main">
  <c r="D38" i="2" l="1"/>
  <c r="D37" i="2"/>
  <c r="D36" i="2"/>
  <c r="F35" i="2"/>
  <c r="D35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T8" i="2"/>
  <c r="H8" i="2"/>
  <c r="D8" i="2"/>
  <c r="Y7" i="2"/>
  <c r="D7" i="2"/>
  <c r="Y6" i="2"/>
  <c r="H6" i="2"/>
  <c r="D6" i="2"/>
  <c r="Y5" i="2"/>
  <c r="H5" i="2"/>
  <c r="D5" i="2"/>
  <c r="Y4" i="2"/>
  <c r="H4" i="2"/>
  <c r="D4" i="2"/>
  <c r="T3" i="2"/>
  <c r="H3" i="2" s="1"/>
  <c r="G3" i="2"/>
  <c r="D3" i="2"/>
  <c r="H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System</author>
  </authors>
  <commentList>
    <comment ref="L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N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D4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Potencia HP
Valor imputado:   25.8
Confianza:   0.4
Método predictivo:   Correlacion
Iteración imputación:   1
X_visualizacion:   32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X_visualizacion:   32
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envergadura
Valor imputado:   5.66
Confianza:   0.375
Método predictivo:   Similitud y Correlación
Iteración imputación:   1
X_visualizacion:   32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sim_vals:   [0.9494299999999999]
vecinos_predictores:   {'Peso máximo al despegue (MTOW)': [150], 'payload': [32.0], 'Potencia HP': [24.0], 'envergadura': [5.64], 'Alcance de la aeronave': [700.0], 'Velocidad a la que se realiza el crucero (KTAS)': [38.0], 'Cantidad de motores': [1], 'Ancho del fuselaje': [0.21], 'Rango de comunicación': [20]}
Iteración imputación:   1
X_visualizacion:   32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X_visualizacion:   32
</t>
        </r>
      </text>
    </comment>
    <comment ref="F4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Alcance de la aeronave
Valor imputado:   708
Confianza:   0.352
Método predictivo:   Similitud y Correlación
Iteración imputación:   1
X_visualizacion:   32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sim_vals:   [0.9494299999999999]
vecinos_predictores:   {'Peso máximo al despegue (MTOW)': [150], 'payload': [32.0], 'Potencia HP': [24.0], 'envergadura': [5.64], 'Alcance de la aeronave': [700.0], 'Velocidad a la que se realiza el crucero (KTAS)': [38.0], 'Cantidad de motores': [1], 'Ancho del fuselaje': [0.21], 'Rango de comunicación': [20]}
Iteración imputación:   1
X_visualizacion:   32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X_visualizacion:   32
</t>
        </r>
      </text>
    </comment>
    <comment ref="G4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Velocidad a la que se realiza el crucero (KTAS)
Valor imputado:   39.2
Confianza:   0.386
Método predictivo:   Similitud y Correlación
Iteración imputación:   1
X_visualizacion:   0.228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sim_vals:   [0.9494299999999999]
vecinos_predictores:   {'Peso máximo al despegue (MTOW)': [150], 'payload': [32.0], 'Potencia HP': [24.0], 'envergadura': [5.64], 'Alcance de la aeronave': [700.0], 'Velocidad a la que se realiza el crucero (KTAS)': [38.0], 'Cantidad de motores': [1], 'Ancho del fuselaje': [0.21], 'Rango de comunicación': [20]}
Iteración imputación:   1
X_visualizacion:   0.21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X_visualizacion:   0.23
</t>
        </r>
      </text>
    </comment>
    <comment ref="C7" authorId="1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A7
Parámetro:   payload
Valor imputado:   63.2
Confianza:   0.41
Método predictivo:   Correlacion
Iteración imputación:   1
X_visualizacion:   46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46
</t>
        </r>
      </text>
    </comment>
    <comment ref="C8" authorId="1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A5
Parámetro:   payload
Valor imputado:   40.1
Confianza:   0.366
Método predictivo:   Similitud y Correlación
Iteración imputación:   1
X_visualizacion:   31.1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sim_vals:   [1.0988346343338895]
vecinos_predictores:   {'Peso máximo al despegue (MTOW)': [200], 'payload': [40.0], 'Potencia HP': [32.0], 'envergadura': [6.39], 'Alcance de la aeronave': [790.0], 'Velocidad a la que se realiza el crucero (KTAS)': [34.0], 'Cantidad de motores': [1], 'Ancho del fuselaje': [0.26], 'Rango de comunicación': [500]}
Iteración imputación:   1
X_visualizacion:   32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31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AM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AN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AQ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Referencias Misión:
1 - Vigilancia
2 - Alcance
3 - Deportivo
4 - Recreativo
</t>
        </r>
      </text>
    </comment>
    <comment ref="AF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  <comment ref="S27" authorId="1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<sst xmlns="http://schemas.openxmlformats.org/spreadsheetml/2006/main" count="933" uniqueCount="104">
  <si>
    <t>Modelo aeronave</t>
  </si>
  <si>
    <t>Peso máximo al despegue (MTOW)</t>
  </si>
  <si>
    <t>payload</t>
  </si>
  <si>
    <t>Potencia HP</t>
  </si>
  <si>
    <t>envergadura</t>
  </si>
  <si>
    <t>Alcance de la aeronave</t>
  </si>
  <si>
    <t>Velocidad a la que se realiza el crucero (KTAS)</t>
  </si>
  <si>
    <t>Cantidad de motores</t>
  </si>
  <si>
    <t>Ancho del fuselaje</t>
  </si>
  <si>
    <t>Rango de comunicación</t>
  </si>
  <si>
    <t>Misión</t>
  </si>
  <si>
    <t>Despegue</t>
  </si>
  <si>
    <t>Propulsión horizontal</t>
  </si>
  <si>
    <t>Propulsión vertical</t>
  </si>
  <si>
    <t>Cantidad de motores propulsión vertical</t>
  </si>
  <si>
    <t>Cantidad de motores propulsión horizontal</t>
  </si>
  <si>
    <t>A1</t>
  </si>
  <si>
    <t>A2</t>
  </si>
  <si>
    <t>A3</t>
  </si>
  <si>
    <t>A4</t>
  </si>
  <si>
    <t>A6</t>
  </si>
  <si>
    <t>A7</t>
  </si>
  <si>
    <t>A5</t>
  </si>
  <si>
    <t>A8</t>
  </si>
  <si>
    <t>A9</t>
  </si>
  <si>
    <t>A10</t>
  </si>
  <si>
    <t>Modelo</t>
  </si>
  <si>
    <t>Distancia de carrera requerida para despegue</t>
  </si>
  <si>
    <t>Altitud a la que se realiza el crucero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</si>
  <si>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</si>
  <si>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</si>
  <si>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</si>
  <si>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</si>
  <si>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</si>
  <si>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</si>
  <si>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Autonomía de la aeronave</t>
  </si>
  <si>
    <t>Velocidad máxima (KIAS)</t>
  </si>
  <si>
    <t>Velocidad de pérdida (KCAS)</t>
  </si>
  <si>
    <t>Tasa de ascenso</t>
  </si>
  <si>
    <t>Radio de giro</t>
  </si>
  <si>
    <t>Cuerda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</si>
  <si>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</si>
  <si>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</si>
  <si>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</si>
  <si>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</si>
  <si>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</si>
  <si>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</si>
  <si>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Wing Loading</t>
  </si>
  <si>
    <t>Potencia específica (P/W)</t>
  </si>
  <si>
    <t>Capacidad combustible</t>
  </si>
  <si>
    <t>Consumo</t>
  </si>
  <si>
    <t>Potencia Watts</t>
  </si>
  <si>
    <t>Precio</t>
  </si>
  <si>
    <t>Tiempo de emergencia en vuelo</t>
  </si>
  <si>
    <t>Distancia de aterrizaje</t>
  </si>
  <si>
    <t>Stalker XE</t>
  </si>
  <si>
    <t>Nan</t>
  </si>
  <si>
    <t>Stalker VXE30</t>
  </si>
  <si>
    <t>Aerosonde Mk. 4.7 Fixed Wing</t>
  </si>
  <si>
    <t>Aerosonde Mk. 4.7 VTOL</t>
  </si>
  <si>
    <t>Aerosonde Mk. 4.8 Fixed wing</t>
  </si>
  <si>
    <t>Aerosonde 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</si>
  <si>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</si>
  <si>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</si>
  <si>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</si>
  <si>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</si>
  <si>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</si>
  <si>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</si>
  <si>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</si>
  <si>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</si>
  <si>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</t>
  </si>
  <si>
    <t>ScanEagle 3</t>
  </si>
  <si>
    <t>RQ Nan 21A Blackjack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</si>
  <si>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</si>
  <si>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</si>
  <si>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</si>
  <si>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</si>
  <si>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</si>
  <si>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</si>
  <si>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</si>
  <si>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</si>
  <si>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</si>
  <si>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</si>
  <si>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</si>
  <si>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</si>
  <si>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</si>
  <si>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</si>
  <si>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</si>
  <si>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</si>
  <si>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</si>
  <si>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</si>
  <si>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</si>
  <si>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</si>
  <si>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MTOW</t>
  </si>
  <si>
    <t>Payload</t>
  </si>
  <si>
    <t>nan</t>
  </si>
  <si>
    <t>A11</t>
  </si>
  <si>
    <t>A12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</si>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</sst>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 vertical="center" wrapText="1"/>
    </xf>
    <xf numFmtId="164" fontId="4" fillId="7" borderId="1" xfId="0" applyNumberFormat="1" applyFont="1" applyFill="1" applyBorder="1" applyAlignment="1">
      <alignment horizontal="right" vertical="center" wrapText="1"/>
    </xf>
    <xf numFmtId="164" fontId="4" fillId="5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165" fontId="9" fillId="2" borderId="1" xfId="0" quotePrefix="1" applyNumberFormat="1" applyFont="1" applyFill="1" applyBorder="1" applyAlignment="1">
      <alignment horizontal="center" vertical="center"/>
    </xf>
    <xf numFmtId="165" fontId="8" fillId="2" borderId="1" xfId="0" quotePrefix="1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8" fillId="4" borderId="1" xfId="0" quotePrefix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5" borderId="1" xfId="0" quotePrefix="1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1" xfId="0" quotePrefix="1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8" fillId="7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4" xfId="0" applyFont="1" applyFill="1" applyBorder="1" applyAlignment="1">
      <alignment horizontal="right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165" fontId="8" fillId="3" borderId="4" xfId="0" quotePrefix="1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9" fillId="14" borderId="1" xfId="0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3000000}"/>
    <cellStyle name="Hyperlink" xfId="2" xr:uid="{00000000-0005-0000-0000-000002000000}"/>
    <cellStyle name="Normal" xfId="0" builtinId="0"/>
  </cellStyles>
  <dxfs count="1">
    <dxf>
      <font>
        <strike val="0"/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M45" sqref="M45"/>
    </sheetView>
  </sheetViews>
  <sheetFormatPr baseColWidth="10" defaultRowHeight="15" x14ac:dyDescent="0.25"/>
  <sheetData>
    <row r="1" spans="1:16" ht="78.75" customHeight="1" x14ac:dyDescent="0.25">
      <c r="A1" s="72" t="s">
        <v>0</v>
      </c>
      <c r="B1" s="72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2" t="s">
        <v>7</v>
      </c>
      <c r="I1" s="71" t="s">
        <v>8</v>
      </c>
      <c r="J1" s="71" t="s">
        <v>9</v>
      </c>
      <c r="K1" s="72" t="s">
        <v>10</v>
      </c>
      <c r="L1" s="70" t="s">
        <v>11</v>
      </c>
      <c r="M1" s="75" t="s">
        <v>12</v>
      </c>
      <c r="N1" s="75" t="s">
        <v>13</v>
      </c>
      <c r="O1" s="75" t="s">
        <v>14</v>
      </c>
      <c r="P1" s="75" t="s">
        <v>15</v>
      </c>
    </row>
    <row r="2" spans="1:16" x14ac:dyDescent="0.25">
      <c r="A2" s="73" t="s">
        <v>16</v>
      </c>
      <c r="B2" s="74">
        <v>100</v>
      </c>
      <c r="C2" s="74">
        <v>20</v>
      </c>
      <c r="D2" s="74">
        <v>18</v>
      </c>
      <c r="E2" s="74">
        <v>4.5199999999999996</v>
      </c>
      <c r="F2" s="74">
        <v>600</v>
      </c>
      <c r="G2" s="74">
        <v>40</v>
      </c>
      <c r="H2" s="74">
        <v>1</v>
      </c>
      <c r="I2" s="74">
        <v>0.25</v>
      </c>
      <c r="J2" s="74">
        <v>100</v>
      </c>
      <c r="K2" s="74">
        <v>1</v>
      </c>
      <c r="L2" s="4">
        <v>1</v>
      </c>
      <c r="M2" s="4">
        <v>2</v>
      </c>
      <c r="N2" s="4">
        <v>5</v>
      </c>
      <c r="O2" s="4">
        <v>0</v>
      </c>
      <c r="P2" s="4">
        <v>1</v>
      </c>
    </row>
    <row r="3" spans="1:16" x14ac:dyDescent="0.25">
      <c r="A3" s="73" t="s">
        <v>17</v>
      </c>
      <c r="B3" s="74">
        <v>150</v>
      </c>
      <c r="C3" s="74">
        <v>32</v>
      </c>
      <c r="D3" s="74">
        <v>24</v>
      </c>
      <c r="E3" s="74">
        <v>5.64</v>
      </c>
      <c r="F3" s="74">
        <v>700</v>
      </c>
      <c r="G3" s="74">
        <v>38</v>
      </c>
      <c r="H3" s="74">
        <v>1</v>
      </c>
      <c r="I3" s="74">
        <v>0.21</v>
      </c>
      <c r="J3" s="74">
        <v>20</v>
      </c>
      <c r="K3" s="74">
        <v>1</v>
      </c>
      <c r="L3" s="4">
        <v>1</v>
      </c>
      <c r="M3" s="4">
        <v>2</v>
      </c>
      <c r="N3" s="4">
        <v>5</v>
      </c>
      <c r="O3" s="4">
        <v>0</v>
      </c>
      <c r="P3" s="4">
        <v>1</v>
      </c>
    </row>
    <row r="4" spans="1:16" x14ac:dyDescent="0.25">
      <c r="A4" s="73" t="s">
        <v>18</v>
      </c>
      <c r="B4" s="74">
        <v>150</v>
      </c>
      <c r="C4" s="74">
        <v>32</v>
      </c>
      <c r="D4" s="76">
        <v>25.808068696143149</v>
      </c>
      <c r="E4" s="77">
        <v>5.6606745364031061</v>
      </c>
      <c r="F4" s="77">
        <v>708.37979634686269</v>
      </c>
      <c r="G4" s="77">
        <v>39.244763370325337</v>
      </c>
      <c r="H4" s="74">
        <v>1</v>
      </c>
      <c r="I4" s="74">
        <v>0.23</v>
      </c>
      <c r="J4" s="74">
        <v>20</v>
      </c>
      <c r="K4" s="74">
        <v>1</v>
      </c>
      <c r="L4" s="4">
        <v>1</v>
      </c>
      <c r="M4" s="4">
        <v>2</v>
      </c>
      <c r="N4" s="4">
        <v>5</v>
      </c>
      <c r="O4" s="4">
        <v>0</v>
      </c>
      <c r="P4" s="4">
        <v>1</v>
      </c>
    </row>
    <row r="5" spans="1:16" x14ac:dyDescent="0.25">
      <c r="A5" s="73" t="s">
        <v>19</v>
      </c>
      <c r="B5" s="74">
        <v>200</v>
      </c>
      <c r="C5" s="74">
        <v>40</v>
      </c>
      <c r="D5" s="74">
        <v>32</v>
      </c>
      <c r="E5" s="74">
        <v>6.39</v>
      </c>
      <c r="F5" s="74">
        <v>790</v>
      </c>
      <c r="G5" s="74">
        <v>34</v>
      </c>
      <c r="H5" s="74">
        <v>1</v>
      </c>
      <c r="I5" s="74">
        <v>0.26</v>
      </c>
      <c r="J5" s="74">
        <v>500</v>
      </c>
      <c r="K5" s="74">
        <v>1</v>
      </c>
      <c r="L5" s="4">
        <v>2</v>
      </c>
      <c r="M5" s="4">
        <v>2</v>
      </c>
      <c r="N5" s="4">
        <v>1</v>
      </c>
      <c r="O5" s="4">
        <v>4</v>
      </c>
      <c r="P5" s="4">
        <v>1</v>
      </c>
    </row>
    <row r="6" spans="1:16" x14ac:dyDescent="0.25">
      <c r="A6" s="73" t="s">
        <v>20</v>
      </c>
      <c r="B6" s="74">
        <v>250</v>
      </c>
      <c r="C6" s="74">
        <v>52</v>
      </c>
      <c r="D6" s="74">
        <v>39</v>
      </c>
      <c r="E6" s="74">
        <v>7.36</v>
      </c>
      <c r="F6" s="74">
        <v>870</v>
      </c>
      <c r="G6" s="74">
        <v>42</v>
      </c>
      <c r="H6" s="74">
        <v>1</v>
      </c>
      <c r="I6" s="74">
        <v>0.24</v>
      </c>
      <c r="J6" s="74">
        <v>2500</v>
      </c>
      <c r="K6" s="74">
        <v>1</v>
      </c>
      <c r="L6" s="4">
        <v>1</v>
      </c>
      <c r="M6" s="4">
        <v>2</v>
      </c>
      <c r="N6" s="4">
        <v>5</v>
      </c>
      <c r="O6" s="4">
        <v>0</v>
      </c>
      <c r="P6" s="4">
        <v>1</v>
      </c>
    </row>
    <row r="7" spans="1:16" x14ac:dyDescent="0.25">
      <c r="A7" s="73" t="s">
        <v>21</v>
      </c>
      <c r="B7" s="74">
        <v>300</v>
      </c>
      <c r="C7" s="76">
        <v>63.153565653730539</v>
      </c>
      <c r="D7" s="74">
        <v>46</v>
      </c>
      <c r="E7" s="74">
        <v>8.1199999999999992</v>
      </c>
      <c r="F7" s="74">
        <v>920</v>
      </c>
      <c r="G7" s="74">
        <v>41</v>
      </c>
      <c r="H7" s="74">
        <v>1</v>
      </c>
      <c r="I7" s="74">
        <v>0.33</v>
      </c>
      <c r="J7" s="74">
        <v>1500</v>
      </c>
      <c r="K7" s="74">
        <v>1</v>
      </c>
      <c r="L7" s="4">
        <v>2</v>
      </c>
      <c r="M7" s="4">
        <v>2</v>
      </c>
      <c r="N7" s="4">
        <v>1</v>
      </c>
      <c r="O7" s="4">
        <v>4</v>
      </c>
      <c r="P7" s="4">
        <v>1</v>
      </c>
    </row>
    <row r="8" spans="1:16" x14ac:dyDescent="0.25">
      <c r="A8" s="73" t="s">
        <v>22</v>
      </c>
      <c r="B8" s="74">
        <v>200</v>
      </c>
      <c r="C8" s="77">
        <v>40.103530799854383</v>
      </c>
      <c r="D8" s="74">
        <v>31</v>
      </c>
      <c r="E8" s="74">
        <v>6.2</v>
      </c>
      <c r="F8" s="74">
        <v>800</v>
      </c>
      <c r="G8" s="74">
        <v>34</v>
      </c>
      <c r="H8" s="74">
        <v>1</v>
      </c>
      <c r="I8" s="74">
        <v>0.24</v>
      </c>
      <c r="J8" s="74">
        <v>500</v>
      </c>
      <c r="K8" s="74">
        <v>1</v>
      </c>
      <c r="L8" s="4">
        <v>2</v>
      </c>
      <c r="M8" s="4">
        <v>2</v>
      </c>
      <c r="N8" s="4">
        <v>1</v>
      </c>
      <c r="O8" s="4">
        <v>4</v>
      </c>
      <c r="P8" s="4">
        <v>1</v>
      </c>
    </row>
    <row r="9" spans="1:16" x14ac:dyDescent="0.25">
      <c r="A9" s="73" t="s">
        <v>23</v>
      </c>
      <c r="B9" s="74">
        <v>300</v>
      </c>
      <c r="C9" s="74">
        <v>61</v>
      </c>
      <c r="D9" s="74">
        <v>44</v>
      </c>
      <c r="E9" s="74">
        <v>7.7</v>
      </c>
      <c r="F9" s="74">
        <v>910</v>
      </c>
      <c r="G9" s="74">
        <v>40</v>
      </c>
      <c r="H9" s="74">
        <v>1</v>
      </c>
      <c r="I9" s="74">
        <v>0.31</v>
      </c>
      <c r="J9" s="74">
        <v>2500</v>
      </c>
      <c r="K9" s="74">
        <v>2</v>
      </c>
      <c r="L9" s="4">
        <v>1</v>
      </c>
      <c r="M9" s="4">
        <v>2</v>
      </c>
      <c r="N9" s="4">
        <v>5</v>
      </c>
      <c r="O9" s="4">
        <v>0</v>
      </c>
      <c r="P9" s="4">
        <v>1</v>
      </c>
    </row>
    <row r="10" spans="1:16" x14ac:dyDescent="0.25">
      <c r="A10" s="73" t="s">
        <v>24</v>
      </c>
      <c r="B10" s="74">
        <v>350</v>
      </c>
      <c r="C10" s="74">
        <v>70</v>
      </c>
      <c r="D10" s="74">
        <v>53</v>
      </c>
      <c r="E10" s="74">
        <v>8.11</v>
      </c>
      <c r="F10" s="74">
        <v>960</v>
      </c>
      <c r="G10" s="74">
        <v>40</v>
      </c>
      <c r="H10" s="74">
        <v>1</v>
      </c>
      <c r="I10" s="74">
        <v>0.28000000000000003</v>
      </c>
      <c r="J10" s="74">
        <v>800</v>
      </c>
      <c r="K10" s="74">
        <v>1</v>
      </c>
      <c r="L10" s="4">
        <v>1</v>
      </c>
      <c r="M10" s="4">
        <v>2</v>
      </c>
      <c r="N10" s="4">
        <v>5</v>
      </c>
      <c r="O10" s="4">
        <v>0</v>
      </c>
      <c r="P10" s="4">
        <v>1</v>
      </c>
    </row>
    <row r="11" spans="1:16" x14ac:dyDescent="0.25">
      <c r="A11" s="73" t="s">
        <v>25</v>
      </c>
      <c r="B11" s="74">
        <v>350</v>
      </c>
      <c r="C11" s="74">
        <v>55</v>
      </c>
      <c r="D11" s="74">
        <v>42</v>
      </c>
      <c r="E11" s="74">
        <v>7</v>
      </c>
      <c r="F11" s="74">
        <v>800</v>
      </c>
      <c r="G11" s="74">
        <v>45</v>
      </c>
      <c r="H11" s="74">
        <v>1</v>
      </c>
      <c r="I11" s="74">
        <v>0.28000000000000003</v>
      </c>
      <c r="J11" s="74">
        <v>500</v>
      </c>
      <c r="K11" s="74">
        <v>3</v>
      </c>
      <c r="L11" s="4">
        <v>1</v>
      </c>
      <c r="M11" s="4">
        <v>1</v>
      </c>
      <c r="N11" s="4">
        <v>5</v>
      </c>
      <c r="O11" s="4">
        <v>0</v>
      </c>
      <c r="P11" s="4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26</v>
      </c>
      <c r="B1" s="6" t="s">
        <v>27</v>
      </c>
      <c r="C1" s="6" t="s">
        <v>28</v>
      </c>
      <c r="D1" s="6" t="s">
        <v>6</v>
      </c>
      <c r="E1" s="6" t="s">
        <v>29</v>
      </c>
      <c r="F1" s="6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8</v>
      </c>
      <c r="L1" s="8" t="s">
        <v>1</v>
      </c>
      <c r="M1" s="9" t="s">
        <v>5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10" t="s">
        <v>4</v>
      </c>
      <c r="T1" s="10" t="s">
        <v>40</v>
      </c>
      <c r="U1" s="10" t="s">
        <v>2</v>
      </c>
      <c r="V1" s="10" t="s">
        <v>41</v>
      </c>
      <c r="W1" s="10" t="s">
        <v>42</v>
      </c>
      <c r="X1" s="10" t="s">
        <v>43</v>
      </c>
      <c r="Y1" s="10" t="s">
        <v>44</v>
      </c>
      <c r="Z1" s="10" t="s">
        <v>45</v>
      </c>
      <c r="AA1" s="10" t="s">
        <v>46</v>
      </c>
      <c r="AB1" s="10" t="s">
        <v>9</v>
      </c>
      <c r="AC1" s="10" t="s">
        <v>47</v>
      </c>
      <c r="AD1" s="10" t="s">
        <v>48</v>
      </c>
      <c r="AE1" s="10" t="s">
        <v>49</v>
      </c>
      <c r="AF1" s="10" t="s">
        <v>50</v>
      </c>
      <c r="AG1" s="10" t="s">
        <v>51</v>
      </c>
      <c r="AH1" s="10" t="s">
        <v>3</v>
      </c>
      <c r="AI1" s="11" t="s">
        <v>52</v>
      </c>
      <c r="AJ1" s="11" t="s">
        <v>53</v>
      </c>
      <c r="AK1" s="42" t="s">
        <v>54</v>
      </c>
      <c r="AL1" s="4" t="s">
        <v>11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10</v>
      </c>
    </row>
    <row r="2" spans="1:48" ht="18.75" customHeight="1" x14ac:dyDescent="0.25">
      <c r="A2" s="13" t="s">
        <v>55</v>
      </c>
      <c r="B2" s="16">
        <v>0</v>
      </c>
      <c r="C2" s="17">
        <v>6000</v>
      </c>
      <c r="D2" s="16">
        <f>W2/(SQRT(VLOOKUP(C2,'Tabla de Atmosfera estandar'!$A$2:$F$30,5,TRUE)))</f>
        <v>16.88037920440355</v>
      </c>
      <c r="E2" s="16">
        <v>12000</v>
      </c>
      <c r="F2" s="18" t="s">
        <v>56</v>
      </c>
      <c r="G2" s="19">
        <v>0.87</v>
      </c>
      <c r="H2" s="20">
        <f>S2/T2</f>
        <v>15.301255230125523</v>
      </c>
      <c r="I2" s="20">
        <v>2.1</v>
      </c>
      <c r="J2" s="21" t="s">
        <v>56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56</v>
      </c>
      <c r="Q2" s="24" t="s">
        <v>56</v>
      </c>
      <c r="R2" s="24" t="s">
        <v>56</v>
      </c>
      <c r="S2" s="25">
        <v>3.657</v>
      </c>
      <c r="T2" s="25">
        <v>0.23899999999999999</v>
      </c>
      <c r="U2" s="25">
        <v>2.4947560000000002</v>
      </c>
      <c r="V2" s="25">
        <v>2</v>
      </c>
      <c r="W2" s="25">
        <v>15.43332</v>
      </c>
      <c r="X2" s="25" t="s">
        <v>56</v>
      </c>
      <c r="Y2" s="25" t="s">
        <v>56</v>
      </c>
      <c r="Z2" s="25">
        <v>10.886208</v>
      </c>
      <c r="AA2" s="25" t="s">
        <v>56</v>
      </c>
      <c r="AB2" s="25">
        <v>59</v>
      </c>
      <c r="AC2" s="26" t="s">
        <v>56</v>
      </c>
      <c r="AD2" s="25" t="s">
        <v>56</v>
      </c>
      <c r="AE2" s="25" t="s">
        <v>56</v>
      </c>
      <c r="AF2" s="25" t="s">
        <v>56</v>
      </c>
      <c r="AG2" s="25" t="s">
        <v>56</v>
      </c>
      <c r="AH2" s="25" t="s">
        <v>56</v>
      </c>
      <c r="AI2" s="25" t="s">
        <v>56</v>
      </c>
      <c r="AJ2" s="25" t="s">
        <v>56</v>
      </c>
      <c r="AK2" s="43" t="s">
        <v>56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customHeight="1" x14ac:dyDescent="0.25">
      <c r="A3" s="13" t="s">
        <v>57</v>
      </c>
      <c r="B3" s="16">
        <v>0</v>
      </c>
      <c r="C3" s="17">
        <v>6000</v>
      </c>
      <c r="D3" s="16">
        <f>W3/(SQRT(VLOOKUP(C3,'Tabla de Atmosfera estandar'!$A$2:$F$30,5,TRUE)))</f>
        <v>17.602373279430935</v>
      </c>
      <c r="E3" s="16">
        <v>12000</v>
      </c>
      <c r="F3" s="18" t="s">
        <v>56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56</v>
      </c>
      <c r="K3" s="20">
        <v>0.2</v>
      </c>
      <c r="L3" s="22">
        <v>19.958048000000002</v>
      </c>
      <c r="M3" s="23">
        <v>433</v>
      </c>
      <c r="N3" s="23">
        <v>8</v>
      </c>
      <c r="O3" s="23">
        <v>25.034211403263999</v>
      </c>
      <c r="P3" s="24" t="s">
        <v>56</v>
      </c>
      <c r="Q3" s="24" t="s">
        <v>56</v>
      </c>
      <c r="R3" s="24" t="s">
        <v>56</v>
      </c>
      <c r="S3" s="25">
        <v>4.8768000000000002</v>
      </c>
      <c r="T3" s="25">
        <f>T2*1.33136</f>
        <v>0.31819503999999998</v>
      </c>
      <c r="U3" s="25">
        <v>2.4947560000000002</v>
      </c>
      <c r="V3" s="26" t="s">
        <v>56</v>
      </c>
      <c r="W3" s="25">
        <v>16.093421616383999</v>
      </c>
      <c r="X3" s="25" t="s">
        <v>56</v>
      </c>
      <c r="Y3" s="25" t="s">
        <v>56</v>
      </c>
      <c r="Z3" s="25">
        <v>17.463291999999999</v>
      </c>
      <c r="AA3" s="25" t="s">
        <v>56</v>
      </c>
      <c r="AB3" s="25">
        <v>161</v>
      </c>
      <c r="AC3" s="26" t="s">
        <v>56</v>
      </c>
      <c r="AD3" s="25" t="s">
        <v>56</v>
      </c>
      <c r="AE3" s="25" t="s">
        <v>56</v>
      </c>
      <c r="AF3" s="27" t="s">
        <v>56</v>
      </c>
      <c r="AG3" s="25" t="s">
        <v>56</v>
      </c>
      <c r="AH3" s="25" t="s">
        <v>56</v>
      </c>
      <c r="AI3" s="25" t="s">
        <v>56</v>
      </c>
      <c r="AJ3" s="25" t="s">
        <v>56</v>
      </c>
      <c r="AK3" s="43" t="s">
        <v>56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customHeight="1" x14ac:dyDescent="0.25">
      <c r="A4" s="14" t="s">
        <v>58</v>
      </c>
      <c r="B4" s="18" t="s">
        <v>56</v>
      </c>
      <c r="C4" s="17">
        <v>6000</v>
      </c>
      <c r="D4" s="16">
        <f>W4/(SQRT(VLOOKUP(C4,'Tabla de Atmosfera estandar'!$A$2:$F$30,5,TRUE)))</f>
        <v>27.344050412360318</v>
      </c>
      <c r="E4" s="16">
        <v>14700</v>
      </c>
      <c r="F4" s="18" t="s">
        <v>56</v>
      </c>
      <c r="G4" s="20">
        <v>1.55</v>
      </c>
      <c r="H4" s="20">
        <f>S4/T4</f>
        <v>12.500000000000002</v>
      </c>
      <c r="I4" s="20">
        <v>3</v>
      </c>
      <c r="J4" s="21" t="s">
        <v>56</v>
      </c>
      <c r="K4" s="20">
        <v>0.27700000000000002</v>
      </c>
      <c r="L4" s="22">
        <v>42.2</v>
      </c>
      <c r="M4" s="24" t="s">
        <v>56</v>
      </c>
      <c r="N4" s="23">
        <v>19.8</v>
      </c>
      <c r="O4" s="23">
        <v>33.438859999999998</v>
      </c>
      <c r="P4" s="24" t="s">
        <v>56</v>
      </c>
      <c r="Q4" s="24" t="s">
        <v>56</v>
      </c>
      <c r="R4" s="24" t="s">
        <v>56</v>
      </c>
      <c r="S4" s="25">
        <v>4.4000000000000004</v>
      </c>
      <c r="T4" s="25">
        <v>0.35199999999999998</v>
      </c>
      <c r="U4" s="25">
        <v>14.5</v>
      </c>
      <c r="V4" s="26" t="s">
        <v>56</v>
      </c>
      <c r="W4" s="25">
        <v>25</v>
      </c>
      <c r="X4" s="25" t="s">
        <v>56</v>
      </c>
      <c r="Y4" s="25">
        <f>L4-U4</f>
        <v>27.700000000000003</v>
      </c>
      <c r="Z4" s="25" t="s">
        <v>56</v>
      </c>
      <c r="AA4" s="25" t="s">
        <v>56</v>
      </c>
      <c r="AB4" s="25">
        <v>140</v>
      </c>
      <c r="AC4" s="26" t="s">
        <v>56</v>
      </c>
      <c r="AD4" s="25" t="s">
        <v>56</v>
      </c>
      <c r="AE4" s="25" t="s">
        <v>56</v>
      </c>
      <c r="AF4" s="25">
        <v>0.6</v>
      </c>
      <c r="AG4" s="25">
        <v>2980</v>
      </c>
      <c r="AH4" s="25">
        <v>4</v>
      </c>
      <c r="AI4" s="25" t="s">
        <v>56</v>
      </c>
      <c r="AJ4" s="25" t="s">
        <v>56</v>
      </c>
      <c r="AK4" s="43" t="s">
        <v>56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customHeight="1" x14ac:dyDescent="0.25">
      <c r="A5" s="15" t="s">
        <v>59</v>
      </c>
      <c r="B5" s="16">
        <v>0</v>
      </c>
      <c r="C5" s="17">
        <v>6000</v>
      </c>
      <c r="D5" s="16">
        <f>W5/(SQRT(VLOOKUP(C5,'Tabla de Atmosfera estandar'!$A$2:$F$30,5,TRUE)))</f>
        <v>27.344050412360318</v>
      </c>
      <c r="E5" s="16">
        <v>9700</v>
      </c>
      <c r="F5" s="18" t="s">
        <v>56</v>
      </c>
      <c r="G5" s="20">
        <v>1.55</v>
      </c>
      <c r="H5" s="20">
        <f>S5/T5</f>
        <v>12.500000000000002</v>
      </c>
      <c r="I5" s="20">
        <v>3</v>
      </c>
      <c r="J5" s="21" t="s">
        <v>56</v>
      </c>
      <c r="K5" s="20">
        <v>0.27700000000000002</v>
      </c>
      <c r="L5" s="22">
        <v>53.5</v>
      </c>
      <c r="M5" s="24" t="s">
        <v>56</v>
      </c>
      <c r="N5" s="23">
        <v>12</v>
      </c>
      <c r="O5" s="23">
        <v>33.438859999999998</v>
      </c>
      <c r="P5" s="24" t="s">
        <v>56</v>
      </c>
      <c r="Q5" s="24" t="s">
        <v>56</v>
      </c>
      <c r="R5" s="24" t="s">
        <v>56</v>
      </c>
      <c r="S5" s="25">
        <v>4.4000000000000004</v>
      </c>
      <c r="T5" s="25">
        <v>0.35199999999999998</v>
      </c>
      <c r="U5" s="25">
        <v>11.3</v>
      </c>
      <c r="V5" s="26" t="s">
        <v>56</v>
      </c>
      <c r="W5" s="25">
        <v>25</v>
      </c>
      <c r="X5" s="25" t="s">
        <v>56</v>
      </c>
      <c r="Y5" s="25">
        <f>L5-U5</f>
        <v>42.2</v>
      </c>
      <c r="Z5" s="25" t="s">
        <v>56</v>
      </c>
      <c r="AA5" s="25" t="s">
        <v>56</v>
      </c>
      <c r="AB5" s="25">
        <v>140</v>
      </c>
      <c r="AC5" s="26" t="s">
        <v>56</v>
      </c>
      <c r="AD5" s="25" t="s">
        <v>56</v>
      </c>
      <c r="AE5" s="25" t="s">
        <v>56</v>
      </c>
      <c r="AF5" s="25">
        <v>0.6</v>
      </c>
      <c r="AG5" s="25">
        <v>2980</v>
      </c>
      <c r="AH5" s="25">
        <v>4</v>
      </c>
      <c r="AI5" s="25" t="s">
        <v>56</v>
      </c>
      <c r="AJ5" s="25" t="s">
        <v>56</v>
      </c>
      <c r="AK5" s="43" t="s">
        <v>56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customHeight="1" x14ac:dyDescent="0.25">
      <c r="A6" s="15" t="s">
        <v>60</v>
      </c>
      <c r="B6" s="18" t="s">
        <v>56</v>
      </c>
      <c r="C6" s="17">
        <v>6000</v>
      </c>
      <c r="D6" s="16">
        <f>W6/(SQRT(VLOOKUP(C6,'Tabla de Atmosfera estandar'!$A$2:$F$30,5,TRUE)))</f>
        <v>27.344050412360318</v>
      </c>
      <c r="E6" s="16">
        <v>18200</v>
      </c>
      <c r="F6" s="18" t="s">
        <v>56</v>
      </c>
      <c r="G6" s="20">
        <v>1.55</v>
      </c>
      <c r="H6" s="20">
        <f>S6/T6</f>
        <v>12.500000000000002</v>
      </c>
      <c r="I6" s="20">
        <v>3</v>
      </c>
      <c r="J6" s="21" t="s">
        <v>56</v>
      </c>
      <c r="K6" s="20">
        <v>0.27700000000000002</v>
      </c>
      <c r="L6" s="22">
        <v>54.4</v>
      </c>
      <c r="M6" s="24" t="s">
        <v>56</v>
      </c>
      <c r="N6" s="23">
        <v>19.8</v>
      </c>
      <c r="O6" s="23">
        <v>33.438859999999998</v>
      </c>
      <c r="P6" s="24" t="s">
        <v>56</v>
      </c>
      <c r="Q6" s="24" t="s">
        <v>56</v>
      </c>
      <c r="R6" s="24" t="s">
        <v>56</v>
      </c>
      <c r="S6" s="25">
        <v>4.4000000000000004</v>
      </c>
      <c r="T6" s="25">
        <v>0.35199999999999998</v>
      </c>
      <c r="U6" s="25">
        <v>17.7</v>
      </c>
      <c r="V6" s="26" t="s">
        <v>56</v>
      </c>
      <c r="W6" s="25">
        <v>25</v>
      </c>
      <c r="X6" s="25" t="s">
        <v>56</v>
      </c>
      <c r="Y6" s="25">
        <f>L6-U6</f>
        <v>36.700000000000003</v>
      </c>
      <c r="Z6" s="25" t="s">
        <v>56</v>
      </c>
      <c r="AA6" s="25" t="s">
        <v>56</v>
      </c>
      <c r="AB6" s="25">
        <v>140</v>
      </c>
      <c r="AC6" s="26" t="s">
        <v>56</v>
      </c>
      <c r="AD6" s="25" t="s">
        <v>56</v>
      </c>
      <c r="AE6" s="26" t="s">
        <v>56</v>
      </c>
      <c r="AF6" s="26" t="s">
        <v>56</v>
      </c>
      <c r="AG6" s="26" t="s">
        <v>56</v>
      </c>
      <c r="AH6" s="26" t="s">
        <v>56</v>
      </c>
      <c r="AI6" s="25" t="s">
        <v>56</v>
      </c>
      <c r="AJ6" s="25" t="s">
        <v>56</v>
      </c>
      <c r="AK6" s="43" t="s">
        <v>56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customHeight="1" x14ac:dyDescent="0.25">
      <c r="A7" s="15" t="s">
        <v>61</v>
      </c>
      <c r="B7" s="16">
        <v>0</v>
      </c>
      <c r="C7" s="28">
        <v>6000</v>
      </c>
      <c r="D7" s="16" t="e">
        <f>W7/(SQRT(VLOOKUP(C7,'Tabla de Atmosfera estandar'!$A$2:$F$30,5,TRUE)))</f>
        <v>#VALUE!</v>
      </c>
      <c r="E7" s="16">
        <v>15000</v>
      </c>
      <c r="F7" s="18" t="s">
        <v>56</v>
      </c>
      <c r="G7" s="21" t="s">
        <v>56</v>
      </c>
      <c r="H7" s="21">
        <v>12.5</v>
      </c>
      <c r="I7" s="21" t="s">
        <v>56</v>
      </c>
      <c r="J7" s="21" t="s">
        <v>56</v>
      </c>
      <c r="K7" s="21" t="s">
        <v>56</v>
      </c>
      <c r="L7" s="22">
        <v>93</v>
      </c>
      <c r="M7" s="24" t="s">
        <v>56</v>
      </c>
      <c r="N7" s="23">
        <v>14</v>
      </c>
      <c r="O7" s="24" t="s">
        <v>56</v>
      </c>
      <c r="P7" s="24" t="s">
        <v>56</v>
      </c>
      <c r="Q7" s="24" t="s">
        <v>56</v>
      </c>
      <c r="R7" s="24" t="s">
        <v>56</v>
      </c>
      <c r="S7" s="26" t="s">
        <v>56</v>
      </c>
      <c r="T7" s="26" t="s">
        <v>56</v>
      </c>
      <c r="U7" s="25">
        <v>22.7</v>
      </c>
      <c r="V7" s="26" t="s">
        <v>56</v>
      </c>
      <c r="W7" s="26" t="s">
        <v>56</v>
      </c>
      <c r="X7" s="25" t="s">
        <v>56</v>
      </c>
      <c r="Y7" s="25">
        <f>L7-U7</f>
        <v>70.3</v>
      </c>
      <c r="Z7" s="25" t="s">
        <v>56</v>
      </c>
      <c r="AA7" s="25" t="s">
        <v>56</v>
      </c>
      <c r="AB7" s="26" t="s">
        <v>56</v>
      </c>
      <c r="AC7" s="26" t="s">
        <v>56</v>
      </c>
      <c r="AD7" s="25" t="s">
        <v>56</v>
      </c>
      <c r="AE7" s="26" t="s">
        <v>56</v>
      </c>
      <c r="AF7" s="26" t="s">
        <v>56</v>
      </c>
      <c r="AG7" s="26" t="s">
        <v>56</v>
      </c>
      <c r="AH7" s="26" t="s">
        <v>56</v>
      </c>
      <c r="AI7" s="25" t="s">
        <v>56</v>
      </c>
      <c r="AJ7" s="25" t="s">
        <v>56</v>
      </c>
      <c r="AK7" s="43" t="s">
        <v>56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customHeight="1" x14ac:dyDescent="0.25">
      <c r="A8" s="13" t="s">
        <v>62</v>
      </c>
      <c r="B8" s="18" t="s">
        <v>56</v>
      </c>
      <c r="C8" s="18">
        <v>5500</v>
      </c>
      <c r="D8" s="16" t="e">
        <f>W8/(SQRT(VLOOKUP(C8,'Tabla de Atmosfera estandar'!$A$2:$F$30,5,TRUE)))</f>
        <v>#VALUE!</v>
      </c>
      <c r="E8" s="16">
        <v>15000</v>
      </c>
      <c r="F8" s="18" t="s">
        <v>56</v>
      </c>
      <c r="G8" s="20">
        <v>0.56999999999999995</v>
      </c>
      <c r="H8" s="20">
        <f>S8/T8</f>
        <v>14.754385964912283</v>
      </c>
      <c r="I8" s="20">
        <v>1.7</v>
      </c>
      <c r="J8" s="21" t="s">
        <v>56</v>
      </c>
      <c r="K8" s="21" t="s">
        <v>56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56</v>
      </c>
      <c r="Q8" s="24" t="s">
        <v>56</v>
      </c>
      <c r="R8" s="24" t="s">
        <v>56</v>
      </c>
      <c r="S8" s="25">
        <v>2.9</v>
      </c>
      <c r="T8" s="25">
        <f>G8/S8</f>
        <v>0.19655172413793101</v>
      </c>
      <c r="U8" s="26" t="s">
        <v>56</v>
      </c>
      <c r="V8" s="26" t="s">
        <v>56</v>
      </c>
      <c r="W8" s="26" t="s">
        <v>56</v>
      </c>
      <c r="X8" s="25" t="s">
        <v>56</v>
      </c>
      <c r="Y8" s="25" t="s">
        <v>56</v>
      </c>
      <c r="Z8" s="25">
        <v>10</v>
      </c>
      <c r="AA8" s="25" t="s">
        <v>56</v>
      </c>
      <c r="AB8" s="29">
        <v>150</v>
      </c>
      <c r="AC8" s="25">
        <v>23</v>
      </c>
      <c r="AD8" s="25">
        <v>98</v>
      </c>
      <c r="AE8" s="25" t="s">
        <v>56</v>
      </c>
      <c r="AF8" s="25" t="s">
        <v>56</v>
      </c>
      <c r="AG8" s="25">
        <v>1280</v>
      </c>
      <c r="AH8" s="25">
        <v>1.74</v>
      </c>
      <c r="AI8" s="25" t="s">
        <v>56</v>
      </c>
      <c r="AJ8" s="25" t="s">
        <v>56</v>
      </c>
      <c r="AK8" s="44" t="s">
        <v>56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customHeight="1" x14ac:dyDescent="0.25">
      <c r="A9" s="13" t="s">
        <v>63</v>
      </c>
      <c r="B9" s="16" t="s">
        <v>56</v>
      </c>
      <c r="C9" s="28">
        <v>6000</v>
      </c>
      <c r="D9" s="16">
        <f>W9/(SQRT(VLOOKUP(C9,'Tabla de Atmosfera estandar'!$A$2:$F$30,5,TRUE)))</f>
        <v>30.406584058544677</v>
      </c>
      <c r="E9" s="16">
        <v>9.8420000000000005</v>
      </c>
      <c r="F9" s="16" t="s">
        <v>56</v>
      </c>
      <c r="G9" s="20" t="s">
        <v>56</v>
      </c>
      <c r="H9" s="20" t="s">
        <v>56</v>
      </c>
      <c r="I9" s="20">
        <v>1.2</v>
      </c>
      <c r="J9" s="20" t="s">
        <v>56</v>
      </c>
      <c r="K9" s="20" t="s">
        <v>56</v>
      </c>
      <c r="L9" s="22">
        <v>20</v>
      </c>
      <c r="M9" s="23">
        <v>800</v>
      </c>
      <c r="N9" s="23">
        <v>8</v>
      </c>
      <c r="O9" s="23">
        <v>41.7</v>
      </c>
      <c r="P9" s="23" t="s">
        <v>56</v>
      </c>
      <c r="Q9" s="23" t="s">
        <v>56</v>
      </c>
      <c r="R9" s="23" t="s">
        <v>56</v>
      </c>
      <c r="S9" s="25">
        <v>3</v>
      </c>
      <c r="T9" s="25" t="s">
        <v>56</v>
      </c>
      <c r="U9" s="25" t="s">
        <v>56</v>
      </c>
      <c r="V9" s="25" t="s">
        <v>56</v>
      </c>
      <c r="W9" s="25">
        <v>27.8</v>
      </c>
      <c r="X9" s="25" t="s">
        <v>56</v>
      </c>
      <c r="Y9" s="25" t="s">
        <v>56</v>
      </c>
      <c r="Z9" s="25" t="s">
        <v>56</v>
      </c>
      <c r="AA9" s="25" t="s">
        <v>56</v>
      </c>
      <c r="AB9" s="25" t="s">
        <v>56</v>
      </c>
      <c r="AC9" s="25" t="s">
        <v>56</v>
      </c>
      <c r="AD9" s="25" t="s">
        <v>56</v>
      </c>
      <c r="AE9" s="25" t="s">
        <v>56</v>
      </c>
      <c r="AF9" s="25" t="s">
        <v>56</v>
      </c>
      <c r="AG9" s="25" t="s">
        <v>56</v>
      </c>
      <c r="AH9" s="25" t="s">
        <v>56</v>
      </c>
      <c r="AI9" s="25" t="s">
        <v>56</v>
      </c>
      <c r="AJ9" s="25" t="s">
        <v>56</v>
      </c>
      <c r="AK9" s="43" t="s">
        <v>56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customHeight="1" x14ac:dyDescent="0.25">
      <c r="A10" s="13" t="s">
        <v>64</v>
      </c>
      <c r="B10" s="16" t="s">
        <v>56</v>
      </c>
      <c r="C10" s="28">
        <v>6000</v>
      </c>
      <c r="D10" s="16" t="e">
        <f>W10/(SQRT(VLOOKUP(C10,'Tabla de Atmosfera estandar'!$A$2:$F$30,5,TRUE)))</f>
        <v>#VALUE!</v>
      </c>
      <c r="E10" s="30" t="s">
        <v>56</v>
      </c>
      <c r="F10" s="16" t="s">
        <v>56</v>
      </c>
      <c r="G10" s="20" t="s">
        <v>56</v>
      </c>
      <c r="H10" s="20" t="s">
        <v>56</v>
      </c>
      <c r="I10" s="20">
        <v>1.2</v>
      </c>
      <c r="J10" s="20" t="s">
        <v>56</v>
      </c>
      <c r="K10" s="20" t="s">
        <v>56</v>
      </c>
      <c r="L10" s="22">
        <v>55</v>
      </c>
      <c r="M10" s="23" t="s">
        <v>56</v>
      </c>
      <c r="N10" s="23">
        <v>24</v>
      </c>
      <c r="O10" s="23">
        <v>36</v>
      </c>
      <c r="P10" s="23" t="s">
        <v>56</v>
      </c>
      <c r="Q10" s="23" t="s">
        <v>56</v>
      </c>
      <c r="R10" s="23" t="s">
        <v>56</v>
      </c>
      <c r="S10" s="25">
        <v>5.2</v>
      </c>
      <c r="T10" s="25" t="s">
        <v>56</v>
      </c>
      <c r="U10" s="25">
        <v>12</v>
      </c>
      <c r="V10" s="25" t="s">
        <v>56</v>
      </c>
      <c r="W10" s="25" t="s">
        <v>56</v>
      </c>
      <c r="X10" s="25" t="s">
        <v>56</v>
      </c>
      <c r="Y10" s="25" t="s">
        <v>56</v>
      </c>
      <c r="Z10" s="25" t="s">
        <v>56</v>
      </c>
      <c r="AA10" s="25" t="s">
        <v>56</v>
      </c>
      <c r="AB10" s="25">
        <v>150</v>
      </c>
      <c r="AC10" s="25" t="s">
        <v>56</v>
      </c>
      <c r="AD10" s="25" t="s">
        <v>56</v>
      </c>
      <c r="AE10" s="25" t="s">
        <v>56</v>
      </c>
      <c r="AF10" s="25" t="s">
        <v>56</v>
      </c>
      <c r="AG10" s="25" t="s">
        <v>56</v>
      </c>
      <c r="AH10" s="25" t="s">
        <v>56</v>
      </c>
      <c r="AI10" s="25" t="s">
        <v>56</v>
      </c>
      <c r="AJ10" s="25" t="s">
        <v>56</v>
      </c>
      <c r="AK10" s="43" t="s">
        <v>56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customHeight="1" x14ac:dyDescent="0.25">
      <c r="A11" s="13" t="s">
        <v>65</v>
      </c>
      <c r="B11" s="16" t="s">
        <v>56</v>
      </c>
      <c r="C11" s="28">
        <v>6000</v>
      </c>
      <c r="D11" s="16" t="e">
        <f>W11/(SQRT(VLOOKUP(C11,'Tabla de Atmosfera estandar'!$A$2:$F$30,5,TRUE)))</f>
        <v>#VALUE!</v>
      </c>
      <c r="E11" s="16" t="s">
        <v>56</v>
      </c>
      <c r="F11" s="16" t="s">
        <v>56</v>
      </c>
      <c r="G11" s="20" t="s">
        <v>56</v>
      </c>
      <c r="H11" s="20" t="s">
        <v>56</v>
      </c>
      <c r="I11" s="20">
        <v>1.2</v>
      </c>
      <c r="J11" s="20" t="s">
        <v>56</v>
      </c>
      <c r="K11" s="20" t="s">
        <v>56</v>
      </c>
      <c r="L11" s="22">
        <v>32</v>
      </c>
      <c r="M11" s="23">
        <v>50</v>
      </c>
      <c r="N11" s="23">
        <v>6</v>
      </c>
      <c r="O11" s="23">
        <v>36</v>
      </c>
      <c r="P11" s="23" t="s">
        <v>56</v>
      </c>
      <c r="Q11" s="23" t="s">
        <v>56</v>
      </c>
      <c r="R11" s="23" t="s">
        <v>56</v>
      </c>
      <c r="S11" s="25">
        <v>4.4000000000000004</v>
      </c>
      <c r="T11" s="25" t="s">
        <v>56</v>
      </c>
      <c r="U11" s="25">
        <v>5.5</v>
      </c>
      <c r="V11" s="25" t="s">
        <v>56</v>
      </c>
      <c r="W11" s="25" t="s">
        <v>56</v>
      </c>
      <c r="X11" s="25" t="s">
        <v>56</v>
      </c>
      <c r="Y11" s="25" t="s">
        <v>56</v>
      </c>
      <c r="Z11" s="25" t="s">
        <v>56</v>
      </c>
      <c r="AA11" s="25" t="s">
        <v>56</v>
      </c>
      <c r="AB11" s="25">
        <v>50</v>
      </c>
      <c r="AC11" s="25" t="s">
        <v>56</v>
      </c>
      <c r="AD11" s="25" t="s">
        <v>56</v>
      </c>
      <c r="AE11" s="25" t="s">
        <v>56</v>
      </c>
      <c r="AF11" s="25" t="s">
        <v>56</v>
      </c>
      <c r="AG11" s="25" t="s">
        <v>56</v>
      </c>
      <c r="AH11" s="25" t="s">
        <v>56</v>
      </c>
      <c r="AI11" s="25" t="s">
        <v>56</v>
      </c>
      <c r="AJ11" s="25" t="s">
        <v>56</v>
      </c>
      <c r="AK11" s="43" t="s">
        <v>56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customHeight="1" x14ac:dyDescent="0.25">
      <c r="A12" s="13" t="s">
        <v>66</v>
      </c>
      <c r="B12" s="16" t="s">
        <v>56</v>
      </c>
      <c r="C12" s="28">
        <v>6000</v>
      </c>
      <c r="D12" s="16">
        <f>W12/(SQRT(VLOOKUP(C12,'Tabla de Atmosfera estandar'!$A$2:$F$30,5,TRUE)))</f>
        <v>18.265825675456693</v>
      </c>
      <c r="E12" s="31" t="s">
        <v>56</v>
      </c>
      <c r="F12" s="31" t="s">
        <v>56</v>
      </c>
      <c r="G12" s="32" t="s">
        <v>56</v>
      </c>
      <c r="H12" s="32" t="s">
        <v>56</v>
      </c>
      <c r="I12" s="32">
        <v>1.48</v>
      </c>
      <c r="J12" s="32" t="s">
        <v>56</v>
      </c>
      <c r="K12" s="32" t="s">
        <v>56</v>
      </c>
      <c r="L12" s="33">
        <v>6.5</v>
      </c>
      <c r="M12" s="34">
        <v>25</v>
      </c>
      <c r="N12" s="34">
        <v>2</v>
      </c>
      <c r="O12" s="34">
        <v>25.6</v>
      </c>
      <c r="P12" s="34" t="s">
        <v>56</v>
      </c>
      <c r="Q12" s="34" t="s">
        <v>56</v>
      </c>
      <c r="R12" s="34" t="s">
        <v>56</v>
      </c>
      <c r="S12" s="35">
        <v>2.1</v>
      </c>
      <c r="T12" s="35" t="s">
        <v>56</v>
      </c>
      <c r="U12" s="35" t="s">
        <v>56</v>
      </c>
      <c r="V12" s="35" t="s">
        <v>56</v>
      </c>
      <c r="W12" s="35">
        <v>16.7</v>
      </c>
      <c r="X12" s="25" t="s">
        <v>56</v>
      </c>
      <c r="Y12" s="25" t="s">
        <v>56</v>
      </c>
      <c r="Z12" s="35" t="s">
        <v>56</v>
      </c>
      <c r="AA12" s="35" t="s">
        <v>56</v>
      </c>
      <c r="AB12" s="35">
        <v>25</v>
      </c>
      <c r="AC12" s="35" t="s">
        <v>56</v>
      </c>
      <c r="AD12" s="35" t="s">
        <v>56</v>
      </c>
      <c r="AE12" s="35" t="s">
        <v>56</v>
      </c>
      <c r="AF12" s="35" t="s">
        <v>56</v>
      </c>
      <c r="AG12" s="25" t="s">
        <v>56</v>
      </c>
      <c r="AH12" s="25" t="s">
        <v>56</v>
      </c>
      <c r="AI12" s="25" t="s">
        <v>56</v>
      </c>
      <c r="AJ12" s="25" t="s">
        <v>56</v>
      </c>
      <c r="AK12" s="43" t="s">
        <v>56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customHeight="1" x14ac:dyDescent="0.25">
      <c r="A13" s="13" t="s">
        <v>67</v>
      </c>
      <c r="B13" s="16" t="s">
        <v>56</v>
      </c>
      <c r="C13" s="28">
        <v>6000</v>
      </c>
      <c r="D13" s="16">
        <f>W13/(SQRT(VLOOKUP(C13,'Tabla de Atmosfera estandar'!$A$2:$F$30,5,TRUE)))</f>
        <v>30.625336461843556</v>
      </c>
      <c r="E13" s="16">
        <v>19500</v>
      </c>
      <c r="F13" s="16" t="s">
        <v>56</v>
      </c>
      <c r="G13" s="20" t="s">
        <v>56</v>
      </c>
      <c r="H13" s="20" t="s">
        <v>56</v>
      </c>
      <c r="I13" s="20">
        <v>1.71</v>
      </c>
      <c r="J13" s="20" t="s">
        <v>56</v>
      </c>
      <c r="K13" s="20" t="s">
        <v>56</v>
      </c>
      <c r="L13" s="22">
        <v>26.5</v>
      </c>
      <c r="M13" s="23" t="s">
        <v>56</v>
      </c>
      <c r="N13" s="23">
        <v>18</v>
      </c>
      <c r="O13" s="23">
        <v>41.2</v>
      </c>
      <c r="P13" s="23" t="s">
        <v>56</v>
      </c>
      <c r="Q13" s="23" t="s">
        <v>56</v>
      </c>
      <c r="R13" s="23" t="s">
        <v>56</v>
      </c>
      <c r="S13" s="25">
        <v>3.1</v>
      </c>
      <c r="T13" s="25" t="s">
        <v>56</v>
      </c>
      <c r="U13" s="25">
        <v>5</v>
      </c>
      <c r="V13" s="25" t="s">
        <v>56</v>
      </c>
      <c r="W13" s="22">
        <v>28</v>
      </c>
      <c r="X13" s="25" t="s">
        <v>56</v>
      </c>
      <c r="Y13" s="25" t="s">
        <v>56</v>
      </c>
      <c r="Z13" s="25" t="s">
        <v>56</v>
      </c>
      <c r="AA13" s="25" t="s">
        <v>56</v>
      </c>
      <c r="AB13" s="25">
        <v>101.86</v>
      </c>
      <c r="AC13" s="25" t="s">
        <v>56</v>
      </c>
      <c r="AD13" s="25" t="s">
        <v>56</v>
      </c>
      <c r="AE13" s="25" t="s">
        <v>56</v>
      </c>
      <c r="AF13" s="25" t="s">
        <v>56</v>
      </c>
      <c r="AG13" s="25" t="s">
        <v>56</v>
      </c>
      <c r="AH13" s="25" t="s">
        <v>56</v>
      </c>
      <c r="AI13" s="25" t="s">
        <v>56</v>
      </c>
      <c r="AJ13" s="25" t="s">
        <v>56</v>
      </c>
      <c r="AK13" s="43" t="s">
        <v>56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customHeight="1" x14ac:dyDescent="0.25">
      <c r="A14" s="13" t="s">
        <v>68</v>
      </c>
      <c r="B14" s="16" t="s">
        <v>56</v>
      </c>
      <c r="C14" s="28">
        <v>6000</v>
      </c>
      <c r="D14" s="16">
        <f>W14/(SQRT(VLOOKUP(C14,'Tabla de Atmosfera estandar'!$A$2:$F$30,5,TRUE)))</f>
        <v>30.953465066791882</v>
      </c>
      <c r="E14" s="16">
        <v>19500</v>
      </c>
      <c r="F14" s="16" t="s">
        <v>56</v>
      </c>
      <c r="G14" s="20" t="s">
        <v>56</v>
      </c>
      <c r="H14" s="20" t="s">
        <v>56</v>
      </c>
      <c r="I14" s="20">
        <v>2.5</v>
      </c>
      <c r="J14" s="20" t="s">
        <v>56</v>
      </c>
      <c r="K14" s="20" t="s">
        <v>56</v>
      </c>
      <c r="L14" s="22">
        <v>74.8</v>
      </c>
      <c r="M14" s="23" t="s">
        <v>56</v>
      </c>
      <c r="N14" s="23">
        <v>24</v>
      </c>
      <c r="O14" s="23">
        <v>46.3</v>
      </c>
      <c r="P14" s="23" t="s">
        <v>56</v>
      </c>
      <c r="Q14" s="23" t="s">
        <v>56</v>
      </c>
      <c r="R14" s="23" t="s">
        <v>56</v>
      </c>
      <c r="S14" s="25">
        <v>4.8</v>
      </c>
      <c r="T14" s="25" t="s">
        <v>56</v>
      </c>
      <c r="U14" s="25">
        <v>18</v>
      </c>
      <c r="V14" s="25" t="s">
        <v>56</v>
      </c>
      <c r="W14" s="25">
        <v>28.3</v>
      </c>
      <c r="X14" s="25" t="s">
        <v>56</v>
      </c>
      <c r="Y14" s="25" t="s">
        <v>56</v>
      </c>
      <c r="Z14" s="25" t="s">
        <v>56</v>
      </c>
      <c r="AA14" s="25" t="s">
        <v>56</v>
      </c>
      <c r="AB14" s="25">
        <v>92.6</v>
      </c>
      <c r="AC14" s="25" t="s">
        <v>56</v>
      </c>
      <c r="AD14" s="25" t="s">
        <v>56</v>
      </c>
      <c r="AE14" s="25" t="s">
        <v>56</v>
      </c>
      <c r="AF14" s="25" t="s">
        <v>56</v>
      </c>
      <c r="AG14" s="25" t="s">
        <v>56</v>
      </c>
      <c r="AH14" s="25" t="s">
        <v>56</v>
      </c>
      <c r="AI14" s="25" t="s">
        <v>56</v>
      </c>
      <c r="AJ14" s="25" t="s">
        <v>56</v>
      </c>
      <c r="AK14" s="43" t="s">
        <v>56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customHeight="1" x14ac:dyDescent="0.25">
      <c r="A15" s="13" t="s">
        <v>69</v>
      </c>
      <c r="B15" s="16">
        <v>0</v>
      </c>
      <c r="C15" s="36">
        <v>5000</v>
      </c>
      <c r="D15" s="16" t="e">
        <f>W15/(SQRT(VLOOKUP(C15,'Tabla de Atmosfera estandar'!$A$2:$F$30,5,TRUE)))</f>
        <v>#VALUE!</v>
      </c>
      <c r="E15" s="16" t="s">
        <v>56</v>
      </c>
      <c r="F15" s="16" t="s">
        <v>56</v>
      </c>
      <c r="G15" s="20" t="s">
        <v>56</v>
      </c>
      <c r="H15" s="20" t="s">
        <v>56</v>
      </c>
      <c r="I15" s="20" t="s">
        <v>56</v>
      </c>
      <c r="J15" s="20" t="s">
        <v>56</v>
      </c>
      <c r="K15" s="20" t="s">
        <v>56</v>
      </c>
      <c r="L15" s="22">
        <v>75</v>
      </c>
      <c r="M15" s="23" t="s">
        <v>56</v>
      </c>
      <c r="N15" s="23">
        <v>16</v>
      </c>
      <c r="O15" s="23" t="s">
        <v>56</v>
      </c>
      <c r="P15" s="23" t="s">
        <v>56</v>
      </c>
      <c r="Q15" s="23" t="s">
        <v>56</v>
      </c>
      <c r="R15" s="23" t="s">
        <v>56</v>
      </c>
      <c r="S15" s="25" t="s">
        <v>56</v>
      </c>
      <c r="T15" s="25" t="s">
        <v>56</v>
      </c>
      <c r="U15" s="25">
        <v>18</v>
      </c>
      <c r="V15" s="25" t="s">
        <v>56</v>
      </c>
      <c r="W15" s="25" t="s">
        <v>56</v>
      </c>
      <c r="X15" s="25" t="s">
        <v>56</v>
      </c>
      <c r="Y15" s="25" t="s">
        <v>56</v>
      </c>
      <c r="Z15" s="25" t="s">
        <v>56</v>
      </c>
      <c r="AA15" s="25">
        <v>30</v>
      </c>
      <c r="AB15" s="25" t="s">
        <v>56</v>
      </c>
      <c r="AC15" s="25" t="s">
        <v>56</v>
      </c>
      <c r="AD15" s="25" t="s">
        <v>56</v>
      </c>
      <c r="AE15" s="25" t="s">
        <v>56</v>
      </c>
      <c r="AF15" s="25" t="s">
        <v>56</v>
      </c>
      <c r="AG15" s="25" t="s">
        <v>56</v>
      </c>
      <c r="AH15" s="25" t="s">
        <v>56</v>
      </c>
      <c r="AI15" s="25" t="s">
        <v>56</v>
      </c>
      <c r="AJ15" s="25" t="s">
        <v>56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customHeight="1" x14ac:dyDescent="0.25">
      <c r="A16" s="13" t="s">
        <v>70</v>
      </c>
      <c r="B16" s="16" t="s">
        <v>56</v>
      </c>
      <c r="C16" s="17">
        <v>6000</v>
      </c>
      <c r="D16" s="16" t="e">
        <f>W16/(SQRT(VLOOKUP(C16,'Tabla de Atmosfera estandar'!$A$2:$F$30,5,TRUE)))</f>
        <v>#VALUE!</v>
      </c>
      <c r="E16" s="16">
        <v>19500</v>
      </c>
      <c r="F16" s="16" t="s">
        <v>56</v>
      </c>
      <c r="G16" s="20" t="s">
        <v>56</v>
      </c>
      <c r="H16" s="37" t="s">
        <v>56</v>
      </c>
      <c r="I16" s="20">
        <v>2.5</v>
      </c>
      <c r="J16" s="20" t="s">
        <v>56</v>
      </c>
      <c r="K16" s="20" t="s">
        <v>56</v>
      </c>
      <c r="L16" s="22">
        <v>74.8</v>
      </c>
      <c r="M16" s="22">
        <v>500</v>
      </c>
      <c r="N16" s="22">
        <v>19</v>
      </c>
      <c r="O16" s="23">
        <v>46.3</v>
      </c>
      <c r="P16" s="23" t="s">
        <v>56</v>
      </c>
      <c r="Q16" s="23" t="s">
        <v>56</v>
      </c>
      <c r="R16" s="23" t="s">
        <v>56</v>
      </c>
      <c r="S16" s="25">
        <v>4.8</v>
      </c>
      <c r="T16" s="25" t="s">
        <v>56</v>
      </c>
      <c r="U16" s="25">
        <v>18</v>
      </c>
      <c r="V16" s="25" t="s">
        <v>56</v>
      </c>
      <c r="W16" s="25" t="s">
        <v>56</v>
      </c>
      <c r="X16" s="25" t="s">
        <v>56</v>
      </c>
      <c r="Y16" s="25" t="s">
        <v>56</v>
      </c>
      <c r="Z16" s="25" t="s">
        <v>56</v>
      </c>
      <c r="AA16" s="25" t="s">
        <v>56</v>
      </c>
      <c r="AB16" s="25" t="s">
        <v>56</v>
      </c>
      <c r="AC16" s="25" t="s">
        <v>56</v>
      </c>
      <c r="AD16" s="25" t="s">
        <v>56</v>
      </c>
      <c r="AE16" s="25" t="s">
        <v>56</v>
      </c>
      <c r="AF16" s="25" t="s">
        <v>56</v>
      </c>
      <c r="AG16" s="25" t="s">
        <v>56</v>
      </c>
      <c r="AH16" s="25" t="s">
        <v>56</v>
      </c>
      <c r="AI16" s="25" t="s">
        <v>56</v>
      </c>
      <c r="AJ16" s="25" t="s">
        <v>56</v>
      </c>
      <c r="AK16" s="43" t="s">
        <v>56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customHeight="1" x14ac:dyDescent="0.25">
      <c r="A17" s="13" t="s">
        <v>71</v>
      </c>
      <c r="B17" s="16" t="s">
        <v>56</v>
      </c>
      <c r="C17" s="17">
        <v>6000</v>
      </c>
      <c r="D17" s="16">
        <f>W17/(SQRT(VLOOKUP(C17,'Tabla de Atmosfera estandar'!$A$2:$F$30,5,TRUE)))</f>
        <v>25.7034073876187</v>
      </c>
      <c r="E17" s="16">
        <v>20</v>
      </c>
      <c r="F17" s="16" t="s">
        <v>56</v>
      </c>
      <c r="G17" s="20" t="s">
        <v>56</v>
      </c>
      <c r="H17" s="20" t="s">
        <v>56</v>
      </c>
      <c r="I17" s="20">
        <v>2.4</v>
      </c>
      <c r="J17" s="20" t="s">
        <v>56</v>
      </c>
      <c r="K17" s="20" t="s">
        <v>56</v>
      </c>
      <c r="L17" s="22">
        <v>36.299999999999997</v>
      </c>
      <c r="M17" s="23" t="s">
        <v>56</v>
      </c>
      <c r="N17" s="23">
        <v>18</v>
      </c>
      <c r="O17" s="23">
        <v>41.2</v>
      </c>
      <c r="P17" s="23" t="s">
        <v>56</v>
      </c>
      <c r="Q17" s="23" t="s">
        <v>56</v>
      </c>
      <c r="R17" s="23" t="s">
        <v>56</v>
      </c>
      <c r="S17" s="25">
        <v>4</v>
      </c>
      <c r="T17" s="25" t="s">
        <v>56</v>
      </c>
      <c r="U17" s="25">
        <v>8.6</v>
      </c>
      <c r="V17" s="25" t="s">
        <v>56</v>
      </c>
      <c r="W17" s="22">
        <v>23.5</v>
      </c>
      <c r="X17" s="25" t="s">
        <v>56</v>
      </c>
      <c r="Y17" s="25" t="s">
        <v>56</v>
      </c>
      <c r="Z17" s="25" t="s">
        <v>56</v>
      </c>
      <c r="AA17" s="25" t="s">
        <v>56</v>
      </c>
      <c r="AB17" s="25" t="s">
        <v>56</v>
      </c>
      <c r="AC17" s="25" t="s">
        <v>56</v>
      </c>
      <c r="AD17" s="25" t="s">
        <v>56</v>
      </c>
      <c r="AE17" s="25" t="s">
        <v>56</v>
      </c>
      <c r="AF17" s="25" t="s">
        <v>56</v>
      </c>
      <c r="AG17" s="25">
        <v>170</v>
      </c>
      <c r="AH17" s="25" t="s">
        <v>56</v>
      </c>
      <c r="AI17" s="25" t="s">
        <v>56</v>
      </c>
      <c r="AJ17" s="25" t="s">
        <v>56</v>
      </c>
      <c r="AK17" s="43" t="s">
        <v>56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customHeight="1" x14ac:dyDescent="0.25">
      <c r="A18" s="13" t="s">
        <v>72</v>
      </c>
      <c r="B18" s="16" t="s">
        <v>56</v>
      </c>
      <c r="C18" s="17">
        <v>6000</v>
      </c>
      <c r="D18" s="16">
        <f>W18/(SQRT(VLOOKUP(C18,'Tabla de Atmosfera estandar'!$A$2:$F$30,5,TRUE)))</f>
        <v>33.797246309677355</v>
      </c>
      <c r="E18" s="16">
        <v>20</v>
      </c>
      <c r="F18" s="16" t="s">
        <v>56</v>
      </c>
      <c r="G18" s="20" t="s">
        <v>56</v>
      </c>
      <c r="H18" s="20" t="s">
        <v>56</v>
      </c>
      <c r="I18" s="20">
        <v>2.5</v>
      </c>
      <c r="J18" s="20" t="s">
        <v>56</v>
      </c>
      <c r="K18" s="20" t="s">
        <v>56</v>
      </c>
      <c r="L18" s="22">
        <v>61</v>
      </c>
      <c r="M18" s="23" t="s">
        <v>56</v>
      </c>
      <c r="N18" s="23">
        <v>16</v>
      </c>
      <c r="O18" s="23">
        <v>46.3</v>
      </c>
      <c r="P18" s="23" t="s">
        <v>56</v>
      </c>
      <c r="Q18" s="23" t="s">
        <v>56</v>
      </c>
      <c r="R18" s="23" t="s">
        <v>56</v>
      </c>
      <c r="S18" s="25">
        <v>4.8</v>
      </c>
      <c r="T18" s="25" t="s">
        <v>56</v>
      </c>
      <c r="U18" s="25">
        <v>17.7</v>
      </c>
      <c r="V18" s="25" t="s">
        <v>56</v>
      </c>
      <c r="W18" s="25">
        <v>30.9</v>
      </c>
      <c r="X18" s="25" t="s">
        <v>56</v>
      </c>
      <c r="Y18" s="25" t="s">
        <v>56</v>
      </c>
      <c r="Z18" s="25" t="s">
        <v>56</v>
      </c>
      <c r="AA18" s="25" t="s">
        <v>56</v>
      </c>
      <c r="AB18" s="25">
        <v>92.6</v>
      </c>
      <c r="AC18" s="25" t="s">
        <v>56</v>
      </c>
      <c r="AD18" s="25" t="s">
        <v>56</v>
      </c>
      <c r="AE18" s="25" t="s">
        <v>56</v>
      </c>
      <c r="AF18" s="25" t="s">
        <v>56</v>
      </c>
      <c r="AG18" s="25" t="s">
        <v>56</v>
      </c>
      <c r="AH18" s="25">
        <v>8</v>
      </c>
      <c r="AI18" s="25" t="s">
        <v>56</v>
      </c>
      <c r="AJ18" s="25" t="s">
        <v>56</v>
      </c>
      <c r="AK18" s="43" t="s">
        <v>56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customHeight="1" x14ac:dyDescent="0.25">
      <c r="A19" s="13" t="s">
        <v>73</v>
      </c>
      <c r="B19" s="16">
        <v>0</v>
      </c>
      <c r="C19" s="17">
        <v>6000</v>
      </c>
      <c r="D19" s="16">
        <f>W19/(SQRT(VLOOKUP(C19,'Tabla de Atmosfera estandar'!$A$2:$F$30,5,TRUE)))</f>
        <v>18.090823752817585</v>
      </c>
      <c r="E19" s="16">
        <v>13</v>
      </c>
      <c r="F19" s="16" t="s">
        <v>56</v>
      </c>
      <c r="G19" s="20">
        <v>0.84</v>
      </c>
      <c r="H19" s="20" t="s">
        <v>56</v>
      </c>
      <c r="I19" s="20">
        <v>0.75</v>
      </c>
      <c r="J19" s="20" t="s">
        <v>56</v>
      </c>
      <c r="K19" s="20" t="s">
        <v>56</v>
      </c>
      <c r="L19" s="22">
        <v>10</v>
      </c>
      <c r="M19" s="23">
        <v>270</v>
      </c>
      <c r="N19" s="23">
        <v>4.53</v>
      </c>
      <c r="O19" s="23" t="s">
        <v>56</v>
      </c>
      <c r="P19" s="23" t="s">
        <v>56</v>
      </c>
      <c r="Q19" s="23" t="s">
        <v>56</v>
      </c>
      <c r="R19" s="23" t="s">
        <v>56</v>
      </c>
      <c r="S19" s="25">
        <v>2.69</v>
      </c>
      <c r="T19" s="25" t="s">
        <v>56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56</v>
      </c>
      <c r="AC19" s="25" t="s">
        <v>56</v>
      </c>
      <c r="AD19" s="25" t="s">
        <v>56</v>
      </c>
      <c r="AE19" s="25" t="s">
        <v>56</v>
      </c>
      <c r="AF19" s="25" t="s">
        <v>56</v>
      </c>
      <c r="AG19" s="25" t="s">
        <v>56</v>
      </c>
      <c r="AH19" s="25" t="s">
        <v>56</v>
      </c>
      <c r="AI19" s="25" t="s">
        <v>56</v>
      </c>
      <c r="AJ19" s="25" t="s">
        <v>56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customHeight="1" x14ac:dyDescent="0.25">
      <c r="A20" s="13" t="s">
        <v>74</v>
      </c>
      <c r="B20" s="16">
        <v>0</v>
      </c>
      <c r="C20" s="17">
        <v>6000</v>
      </c>
      <c r="D20" s="16">
        <f>W20/(SQRT(VLOOKUP(C20,'Tabla de Atmosfera estandar'!$A$2:$F$30,5,TRUE)))</f>
        <v>17.500192263910606</v>
      </c>
      <c r="E20" s="16">
        <v>13.122999999999999</v>
      </c>
      <c r="F20" s="16" t="s">
        <v>56</v>
      </c>
      <c r="G20" s="20" t="s">
        <v>56</v>
      </c>
      <c r="H20" s="20" t="s">
        <v>56</v>
      </c>
      <c r="I20" s="20">
        <v>0.9</v>
      </c>
      <c r="J20" s="20" t="s">
        <v>56</v>
      </c>
      <c r="K20" s="20" t="s">
        <v>56</v>
      </c>
      <c r="L20" s="22">
        <v>6.2</v>
      </c>
      <c r="M20" s="23">
        <v>100</v>
      </c>
      <c r="N20" s="23">
        <v>1.83</v>
      </c>
      <c r="O20" s="23" t="s">
        <v>56</v>
      </c>
      <c r="P20" s="23" t="s">
        <v>56</v>
      </c>
      <c r="Q20" s="23" t="s">
        <v>56</v>
      </c>
      <c r="R20" s="23" t="s">
        <v>56</v>
      </c>
      <c r="S20" s="25">
        <v>2.35</v>
      </c>
      <c r="T20" s="25" t="s">
        <v>56</v>
      </c>
      <c r="U20" s="25">
        <v>1.2</v>
      </c>
      <c r="V20" s="25" t="s">
        <v>56</v>
      </c>
      <c r="W20" s="25">
        <v>16</v>
      </c>
      <c r="X20" s="25" t="s">
        <v>56</v>
      </c>
      <c r="Y20" s="25" t="s">
        <v>56</v>
      </c>
      <c r="Z20" s="25" t="s">
        <v>56</v>
      </c>
      <c r="AA20" s="25">
        <v>50</v>
      </c>
      <c r="AB20" s="25">
        <v>50</v>
      </c>
      <c r="AC20" s="25" t="s">
        <v>56</v>
      </c>
      <c r="AD20" s="25" t="s">
        <v>56</v>
      </c>
      <c r="AE20" s="25" t="s">
        <v>56</v>
      </c>
      <c r="AF20" s="25" t="s">
        <v>56</v>
      </c>
      <c r="AG20" s="25" t="s">
        <v>56</v>
      </c>
      <c r="AH20" s="25" t="s">
        <v>56</v>
      </c>
      <c r="AI20" s="25" t="s">
        <v>56</v>
      </c>
      <c r="AJ20" s="25" t="s">
        <v>56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customHeight="1" x14ac:dyDescent="0.25">
      <c r="A21" s="13" t="s">
        <v>75</v>
      </c>
      <c r="B21" s="16">
        <v>0</v>
      </c>
      <c r="C21" s="17">
        <v>6000</v>
      </c>
      <c r="D21" s="16">
        <f>W21/(SQRT(VLOOKUP(C21,'Tabla de Atmosfera estandar'!$A$2:$F$30,5,TRUE)))</f>
        <v>17.500192263910606</v>
      </c>
      <c r="E21" s="16">
        <v>13.122999999999999</v>
      </c>
      <c r="F21" s="16" t="s">
        <v>56</v>
      </c>
      <c r="G21" s="20" t="s">
        <v>56</v>
      </c>
      <c r="H21" s="20" t="s">
        <v>56</v>
      </c>
      <c r="I21" s="20">
        <v>0.9</v>
      </c>
      <c r="J21" s="20" t="s">
        <v>56</v>
      </c>
      <c r="K21" s="20" t="s">
        <v>56</v>
      </c>
      <c r="L21" s="22">
        <v>6.2</v>
      </c>
      <c r="M21" s="23">
        <v>100</v>
      </c>
      <c r="N21" s="23">
        <v>1.83</v>
      </c>
      <c r="O21" s="23" t="s">
        <v>56</v>
      </c>
      <c r="P21" s="23" t="s">
        <v>56</v>
      </c>
      <c r="Q21" s="23" t="s">
        <v>56</v>
      </c>
      <c r="R21" s="23" t="s">
        <v>56</v>
      </c>
      <c r="S21" s="25">
        <v>2.35</v>
      </c>
      <c r="T21" s="25" t="s">
        <v>56</v>
      </c>
      <c r="U21" s="25">
        <v>1.2</v>
      </c>
      <c r="V21" s="25" t="s">
        <v>56</v>
      </c>
      <c r="W21" s="25">
        <v>16</v>
      </c>
      <c r="X21" s="25" t="s">
        <v>56</v>
      </c>
      <c r="Y21" s="25" t="s">
        <v>56</v>
      </c>
      <c r="Z21" s="25" t="s">
        <v>56</v>
      </c>
      <c r="AA21" s="25">
        <v>50</v>
      </c>
      <c r="AB21" s="25">
        <v>30</v>
      </c>
      <c r="AC21" s="25" t="s">
        <v>56</v>
      </c>
      <c r="AD21" s="25" t="s">
        <v>56</v>
      </c>
      <c r="AE21" s="25" t="s">
        <v>56</v>
      </c>
      <c r="AF21" s="25" t="s">
        <v>56</v>
      </c>
      <c r="AG21" s="25" t="s">
        <v>56</v>
      </c>
      <c r="AH21" s="25" t="s">
        <v>56</v>
      </c>
      <c r="AI21" s="25" t="s">
        <v>56</v>
      </c>
      <c r="AJ21" s="25" t="s">
        <v>56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customHeight="1" x14ac:dyDescent="0.25">
      <c r="A22" s="13" t="s">
        <v>76</v>
      </c>
      <c r="B22" s="16">
        <v>0</v>
      </c>
      <c r="C22" s="17">
        <v>6000</v>
      </c>
      <c r="D22" s="16">
        <f>W22/(SQRT(VLOOKUP(C22,'Tabla de Atmosfera estandar'!$A$2:$F$30,5,TRUE)))</f>
        <v>19.687716296899431</v>
      </c>
      <c r="E22" s="16">
        <v>48800</v>
      </c>
      <c r="F22" s="16">
        <f t="shared" ref="F22:F33" si="0">P22</f>
        <v>14</v>
      </c>
      <c r="G22" s="20">
        <v>0.8</v>
      </c>
      <c r="H22" s="21" t="s">
        <v>56</v>
      </c>
      <c r="I22" s="20">
        <v>0.93</v>
      </c>
      <c r="J22" s="21" t="s">
        <v>56</v>
      </c>
      <c r="K22" s="21" t="s">
        <v>56</v>
      </c>
      <c r="L22" s="22">
        <v>10</v>
      </c>
      <c r="M22" s="24" t="s">
        <v>56</v>
      </c>
      <c r="N22" s="23">
        <v>3</v>
      </c>
      <c r="O22" s="23">
        <v>33</v>
      </c>
      <c r="P22" s="23">
        <v>14</v>
      </c>
      <c r="Q22" s="24" t="s">
        <v>56</v>
      </c>
      <c r="R22" s="23">
        <v>100</v>
      </c>
      <c r="S22" s="25">
        <v>2.15</v>
      </c>
      <c r="T22" s="26" t="s">
        <v>56</v>
      </c>
      <c r="U22" s="25">
        <v>1.5</v>
      </c>
      <c r="V22" s="26" t="s">
        <v>56</v>
      </c>
      <c r="W22" s="25">
        <v>18</v>
      </c>
      <c r="X22" s="25" t="s">
        <v>56</v>
      </c>
      <c r="Y22" s="25" t="s">
        <v>56</v>
      </c>
      <c r="Z22" s="25">
        <v>2.65</v>
      </c>
      <c r="AA22" s="25" t="s">
        <v>56</v>
      </c>
      <c r="AB22" s="25">
        <v>30</v>
      </c>
      <c r="AC22" s="25">
        <v>12.5</v>
      </c>
      <c r="AD22" s="26" t="s">
        <v>56</v>
      </c>
      <c r="AE22" s="25" t="s">
        <v>56</v>
      </c>
      <c r="AF22" s="26" t="s">
        <v>56</v>
      </c>
      <c r="AG22" s="25" t="s">
        <v>56</v>
      </c>
      <c r="AH22" s="25" t="s">
        <v>56</v>
      </c>
      <c r="AI22" s="25">
        <v>3999</v>
      </c>
      <c r="AJ22" s="25">
        <v>0.108</v>
      </c>
      <c r="AK22" s="45" t="s">
        <v>56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customHeight="1" x14ac:dyDescent="0.25">
      <c r="A23" s="13" t="s">
        <v>77</v>
      </c>
      <c r="B23" s="16">
        <v>0</v>
      </c>
      <c r="C23" s="17">
        <v>6000</v>
      </c>
      <c r="D23" s="16">
        <f>W23/(SQRT(VLOOKUP(C23,'Tabla de Atmosfera estandar'!$A$2:$F$30,5,TRUE)))</f>
        <v>21.875240329888257</v>
      </c>
      <c r="E23" s="16">
        <v>16000</v>
      </c>
      <c r="F23" s="16">
        <f t="shared" si="0"/>
        <v>15.5</v>
      </c>
      <c r="G23" s="20">
        <v>0.52</v>
      </c>
      <c r="H23" s="21" t="s">
        <v>56</v>
      </c>
      <c r="I23" s="20">
        <v>0.93</v>
      </c>
      <c r="J23" s="21" t="s">
        <v>56</v>
      </c>
      <c r="K23" s="21" t="s">
        <v>56</v>
      </c>
      <c r="L23" s="22">
        <v>12.5</v>
      </c>
      <c r="M23" s="24" t="s">
        <v>56</v>
      </c>
      <c r="N23" s="23">
        <v>4</v>
      </c>
      <c r="O23" s="23">
        <v>33</v>
      </c>
      <c r="P23" s="23">
        <v>15.5</v>
      </c>
      <c r="Q23" s="24" t="s">
        <v>56</v>
      </c>
      <c r="R23" s="23">
        <v>120</v>
      </c>
      <c r="S23" s="25">
        <v>2.4500000000000002</v>
      </c>
      <c r="T23" s="26" t="s">
        <v>56</v>
      </c>
      <c r="U23" s="25">
        <v>2.2000000000000002</v>
      </c>
      <c r="V23" s="26" t="s">
        <v>56</v>
      </c>
      <c r="W23" s="25">
        <v>20</v>
      </c>
      <c r="X23" s="25" t="s">
        <v>56</v>
      </c>
      <c r="Y23" s="25" t="s">
        <v>56</v>
      </c>
      <c r="Z23" s="25">
        <v>3.45</v>
      </c>
      <c r="AA23" s="25" t="s">
        <v>56</v>
      </c>
      <c r="AB23" s="25">
        <v>30</v>
      </c>
      <c r="AC23" s="25">
        <v>24</v>
      </c>
      <c r="AD23" s="26" t="s">
        <v>56</v>
      </c>
      <c r="AE23" s="25" t="s">
        <v>56</v>
      </c>
      <c r="AF23" s="26" t="s">
        <v>56</v>
      </c>
      <c r="AG23" s="25" t="s">
        <v>56</v>
      </c>
      <c r="AH23" s="25" t="s">
        <v>56</v>
      </c>
      <c r="AI23" s="25">
        <v>4679</v>
      </c>
      <c r="AJ23" s="25">
        <v>0.108</v>
      </c>
      <c r="AK23" s="45" t="s">
        <v>56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customHeight="1" x14ac:dyDescent="0.25">
      <c r="A24" s="13" t="s">
        <v>78</v>
      </c>
      <c r="B24" s="16">
        <v>0</v>
      </c>
      <c r="C24" s="17">
        <v>6000</v>
      </c>
      <c r="D24" s="16">
        <f>W24/(SQRT(VLOOKUP(C24,'Tabla de Atmosfera estandar'!$A$2:$F$30,5,TRUE)))</f>
        <v>21.875240329888257</v>
      </c>
      <c r="E24" s="16">
        <v>16000</v>
      </c>
      <c r="F24" s="16">
        <f t="shared" si="0"/>
        <v>17</v>
      </c>
      <c r="G24" s="21" t="s">
        <v>56</v>
      </c>
      <c r="H24" s="21" t="s">
        <v>56</v>
      </c>
      <c r="I24" s="20">
        <v>1</v>
      </c>
      <c r="J24" s="21" t="s">
        <v>56</v>
      </c>
      <c r="K24" s="21" t="s">
        <v>56</v>
      </c>
      <c r="L24" s="22">
        <v>23.5</v>
      </c>
      <c r="M24" s="24" t="s">
        <v>56</v>
      </c>
      <c r="N24" s="23">
        <v>4.5</v>
      </c>
      <c r="O24" s="23">
        <v>33</v>
      </c>
      <c r="P24" s="23">
        <v>17</v>
      </c>
      <c r="Q24" s="24" t="s">
        <v>56</v>
      </c>
      <c r="R24" s="23">
        <v>150</v>
      </c>
      <c r="S24" s="25">
        <v>3.2</v>
      </c>
      <c r="T24" s="26" t="s">
        <v>56</v>
      </c>
      <c r="U24" s="25">
        <v>5</v>
      </c>
      <c r="V24" s="26" t="s">
        <v>56</v>
      </c>
      <c r="W24" s="25">
        <v>20</v>
      </c>
      <c r="X24" s="25" t="s">
        <v>56</v>
      </c>
      <c r="Y24" s="25" t="s">
        <v>56</v>
      </c>
      <c r="Z24" s="25">
        <v>6.45</v>
      </c>
      <c r="AA24" s="25" t="s">
        <v>56</v>
      </c>
      <c r="AB24" s="25">
        <v>30</v>
      </c>
      <c r="AC24" s="25">
        <v>25</v>
      </c>
      <c r="AD24" s="26" t="s">
        <v>56</v>
      </c>
      <c r="AE24" s="25" t="s">
        <v>56</v>
      </c>
      <c r="AF24" s="26" t="s">
        <v>56</v>
      </c>
      <c r="AG24" s="25" t="s">
        <v>56</v>
      </c>
      <c r="AH24" s="25" t="s">
        <v>56</v>
      </c>
      <c r="AI24" s="38">
        <v>69999</v>
      </c>
      <c r="AJ24" s="25">
        <v>0.108</v>
      </c>
      <c r="AK24" s="45" t="s">
        <v>56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customHeight="1" x14ac:dyDescent="0.25">
      <c r="A25" s="13" t="s">
        <v>79</v>
      </c>
      <c r="B25" s="16">
        <v>0</v>
      </c>
      <c r="C25" s="17">
        <v>6000</v>
      </c>
      <c r="D25" s="16">
        <f>W25/(SQRT(VLOOKUP(C25,'Tabla de Atmosfera estandar'!$A$2:$F$30,5,TRUE)))</f>
        <v>27.344050412360318</v>
      </c>
      <c r="E25" s="16">
        <v>16000</v>
      </c>
      <c r="F25" s="16" t="str">
        <f t="shared" si="0"/>
        <v>Nan</v>
      </c>
      <c r="G25" s="21" t="s">
        <v>56</v>
      </c>
      <c r="H25" s="21" t="s">
        <v>56</v>
      </c>
      <c r="I25" s="20">
        <v>1.88</v>
      </c>
      <c r="J25" s="21" t="s">
        <v>56</v>
      </c>
      <c r="K25" s="21" t="s">
        <v>56</v>
      </c>
      <c r="L25" s="22">
        <v>32</v>
      </c>
      <c r="M25" s="24" t="s">
        <v>56</v>
      </c>
      <c r="N25" s="23">
        <v>2.8</v>
      </c>
      <c r="O25" s="23">
        <v>33</v>
      </c>
      <c r="P25" s="24" t="s">
        <v>56</v>
      </c>
      <c r="Q25" s="23" t="s">
        <v>56</v>
      </c>
      <c r="R25" s="24" t="s">
        <v>56</v>
      </c>
      <c r="S25" s="25">
        <v>3.5</v>
      </c>
      <c r="T25" s="26" t="s">
        <v>56</v>
      </c>
      <c r="U25" s="25">
        <v>10</v>
      </c>
      <c r="V25" s="26" t="s">
        <v>56</v>
      </c>
      <c r="W25" s="25">
        <v>25</v>
      </c>
      <c r="X25" s="25" t="s">
        <v>56</v>
      </c>
      <c r="Y25" s="25" t="s">
        <v>56</v>
      </c>
      <c r="Z25" s="26" t="s">
        <v>56</v>
      </c>
      <c r="AA25" s="25" t="s">
        <v>56</v>
      </c>
      <c r="AB25" s="25">
        <v>30</v>
      </c>
      <c r="AC25" s="26" t="s">
        <v>56</v>
      </c>
      <c r="AD25" s="26" t="s">
        <v>56</v>
      </c>
      <c r="AE25" s="25" t="s">
        <v>56</v>
      </c>
      <c r="AF25" s="26" t="s">
        <v>56</v>
      </c>
      <c r="AG25" s="25" t="s">
        <v>56</v>
      </c>
      <c r="AH25" s="25" t="s">
        <v>56</v>
      </c>
      <c r="AI25" s="25">
        <v>7999</v>
      </c>
      <c r="AJ25" s="26" t="s">
        <v>56</v>
      </c>
      <c r="AK25" s="45" t="s">
        <v>56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customHeight="1" x14ac:dyDescent="0.25">
      <c r="A26" s="13" t="s">
        <v>80</v>
      </c>
      <c r="B26" s="16">
        <v>0</v>
      </c>
      <c r="C26" s="17">
        <v>6000</v>
      </c>
      <c r="D26" s="16">
        <f>W26/(SQRT(VLOOKUP(C26,'Tabla de Atmosfera estandar'!$A$2:$F$30,5,TRUE)))</f>
        <v>27.344050412360318</v>
      </c>
      <c r="E26" s="16">
        <v>16000</v>
      </c>
      <c r="F26" s="16" t="str">
        <f t="shared" si="0"/>
        <v>Nan</v>
      </c>
      <c r="G26" s="21" t="s">
        <v>56</v>
      </c>
      <c r="H26" s="21" t="s">
        <v>56</v>
      </c>
      <c r="I26" s="21" t="s">
        <v>56</v>
      </c>
      <c r="J26" s="21" t="s">
        <v>56</v>
      </c>
      <c r="K26" s="21" t="s">
        <v>56</v>
      </c>
      <c r="L26" s="22">
        <v>24</v>
      </c>
      <c r="M26" s="24" t="s">
        <v>56</v>
      </c>
      <c r="N26" s="23">
        <v>4.5</v>
      </c>
      <c r="O26" s="23">
        <v>33</v>
      </c>
      <c r="P26" s="24" t="s">
        <v>56</v>
      </c>
      <c r="Q26" s="24" t="s">
        <v>56</v>
      </c>
      <c r="R26" s="24" t="s">
        <v>56</v>
      </c>
      <c r="S26" s="25">
        <v>3.9</v>
      </c>
      <c r="T26" s="26" t="s">
        <v>56</v>
      </c>
      <c r="U26" s="25">
        <v>5</v>
      </c>
      <c r="V26" s="26" t="s">
        <v>56</v>
      </c>
      <c r="W26" s="25">
        <v>25</v>
      </c>
      <c r="X26" s="25" t="s">
        <v>56</v>
      </c>
      <c r="Y26" s="25" t="s">
        <v>56</v>
      </c>
      <c r="Z26" s="26" t="s">
        <v>56</v>
      </c>
      <c r="AA26" s="25" t="s">
        <v>56</v>
      </c>
      <c r="AB26" s="25">
        <v>30</v>
      </c>
      <c r="AC26" s="26" t="s">
        <v>56</v>
      </c>
      <c r="AD26" s="26" t="s">
        <v>56</v>
      </c>
      <c r="AE26" s="25" t="s">
        <v>56</v>
      </c>
      <c r="AF26" s="26" t="s">
        <v>56</v>
      </c>
      <c r="AG26" s="25" t="s">
        <v>56</v>
      </c>
      <c r="AH26" s="25" t="s">
        <v>56</v>
      </c>
      <c r="AI26" s="25">
        <v>8999</v>
      </c>
      <c r="AJ26" s="26" t="s">
        <v>56</v>
      </c>
      <c r="AK26" s="45" t="s">
        <v>56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customHeight="1" x14ac:dyDescent="0.25">
      <c r="A27" s="13" t="s">
        <v>81</v>
      </c>
      <c r="B27" s="16">
        <v>0</v>
      </c>
      <c r="C27" s="28">
        <v>6000</v>
      </c>
      <c r="D27" s="16">
        <f>W27/(SQRT(VLOOKUP(C27,'Tabla de Atmosfera estandar'!$A$2:$F$30,5,TRUE)))</f>
        <v>27.344050412360318</v>
      </c>
      <c r="E27" s="16">
        <v>17000</v>
      </c>
      <c r="F27" s="16" t="str">
        <f t="shared" si="0"/>
        <v>Nan</v>
      </c>
      <c r="G27" s="21" t="s">
        <v>56</v>
      </c>
      <c r="H27" s="21" t="s">
        <v>56</v>
      </c>
      <c r="I27" s="20">
        <v>2.02</v>
      </c>
      <c r="J27" s="21" t="s">
        <v>56</v>
      </c>
      <c r="K27" s="21" t="s">
        <v>56</v>
      </c>
      <c r="L27" s="22">
        <v>40</v>
      </c>
      <c r="M27" s="24" t="s">
        <v>56</v>
      </c>
      <c r="N27" s="23">
        <v>15</v>
      </c>
      <c r="O27" s="23">
        <v>33</v>
      </c>
      <c r="P27" s="24" t="s">
        <v>56</v>
      </c>
      <c r="Q27" s="23" t="s">
        <v>56</v>
      </c>
      <c r="R27" s="24" t="s">
        <v>56</v>
      </c>
      <c r="S27" s="25">
        <v>6.5</v>
      </c>
      <c r="T27" s="26" t="s">
        <v>56</v>
      </c>
      <c r="U27" s="25">
        <v>18</v>
      </c>
      <c r="V27" s="26" t="s">
        <v>56</v>
      </c>
      <c r="W27" s="25">
        <v>25</v>
      </c>
      <c r="X27" s="25" t="s">
        <v>56</v>
      </c>
      <c r="Y27" s="25" t="s">
        <v>56</v>
      </c>
      <c r="Z27" s="26" t="s">
        <v>56</v>
      </c>
      <c r="AA27" s="25" t="s">
        <v>56</v>
      </c>
      <c r="AB27" s="26" t="s">
        <v>56</v>
      </c>
      <c r="AC27" s="26" t="s">
        <v>56</v>
      </c>
      <c r="AD27" s="26" t="s">
        <v>56</v>
      </c>
      <c r="AE27" s="25">
        <v>13</v>
      </c>
      <c r="AF27" s="25">
        <v>0.96</v>
      </c>
      <c r="AG27" s="25" t="s">
        <v>56</v>
      </c>
      <c r="AH27" s="25" t="s">
        <v>56</v>
      </c>
      <c r="AI27" s="25">
        <v>8999</v>
      </c>
      <c r="AJ27" s="26" t="s">
        <v>56</v>
      </c>
      <c r="AK27" s="45" t="s">
        <v>56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customHeight="1" x14ac:dyDescent="0.25">
      <c r="A28" s="13" t="s">
        <v>82</v>
      </c>
      <c r="B28" s="16" t="s">
        <v>56</v>
      </c>
      <c r="C28" s="28">
        <v>6000</v>
      </c>
      <c r="D28" s="16">
        <f>W28/(SQRT(VLOOKUP(C28,'Tabla de Atmosfera estandar'!$A$2:$F$30,5,TRUE)))</f>
        <v>36.09414654431562</v>
      </c>
      <c r="E28" s="16" t="s">
        <v>56</v>
      </c>
      <c r="F28" s="16">
        <f t="shared" si="0"/>
        <v>10</v>
      </c>
      <c r="G28" s="20">
        <v>0.88</v>
      </c>
      <c r="H28" s="20" t="s">
        <v>56</v>
      </c>
      <c r="I28" s="20">
        <v>2.0499999999999998</v>
      </c>
      <c r="J28" s="20" t="s">
        <v>56</v>
      </c>
      <c r="K28" s="20" t="s">
        <v>56</v>
      </c>
      <c r="L28" s="22">
        <v>15</v>
      </c>
      <c r="M28" s="23" t="s">
        <v>56</v>
      </c>
      <c r="N28" s="23">
        <v>2</v>
      </c>
      <c r="O28" s="23" t="s">
        <v>56</v>
      </c>
      <c r="P28" s="23">
        <v>10</v>
      </c>
      <c r="Q28" s="23" t="s">
        <v>56</v>
      </c>
      <c r="R28" s="23" t="s">
        <v>56</v>
      </c>
      <c r="S28" s="25">
        <v>2.6</v>
      </c>
      <c r="T28" s="25" t="s">
        <v>56</v>
      </c>
      <c r="U28" s="25">
        <v>4</v>
      </c>
      <c r="V28" s="26" t="s">
        <v>56</v>
      </c>
      <c r="W28" s="25">
        <v>33</v>
      </c>
      <c r="X28" s="25" t="s">
        <v>56</v>
      </c>
      <c r="Y28" s="25" t="s">
        <v>56</v>
      </c>
      <c r="Z28" s="25">
        <v>6.5</v>
      </c>
      <c r="AA28" s="25" t="s">
        <v>56</v>
      </c>
      <c r="AB28" s="25" t="s">
        <v>56</v>
      </c>
      <c r="AC28" s="25" t="s">
        <v>56</v>
      </c>
      <c r="AD28" s="25" t="s">
        <v>56</v>
      </c>
      <c r="AE28" s="25" t="s">
        <v>56</v>
      </c>
      <c r="AF28" s="25" t="s">
        <v>56</v>
      </c>
      <c r="AG28" s="25" t="s">
        <v>56</v>
      </c>
      <c r="AH28" s="25" t="s">
        <v>56</v>
      </c>
      <c r="AI28" s="25">
        <v>2299</v>
      </c>
      <c r="AJ28" s="25" t="s">
        <v>56</v>
      </c>
      <c r="AK28" s="43" t="s">
        <v>56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customHeight="1" x14ac:dyDescent="0.25">
      <c r="A29" s="13" t="s">
        <v>83</v>
      </c>
      <c r="B29" s="16">
        <v>0</v>
      </c>
      <c r="C29" s="28">
        <v>6000</v>
      </c>
      <c r="D29" s="16">
        <f>W29/(SQRT(VLOOKUP(C29,'Tabla de Atmosfera estandar'!$A$2:$F$30,5,TRUE)))</f>
        <v>26.250288395865905</v>
      </c>
      <c r="E29" s="16" t="s">
        <v>56</v>
      </c>
      <c r="F29" s="16">
        <f t="shared" si="0"/>
        <v>18</v>
      </c>
      <c r="G29" s="20">
        <v>1</v>
      </c>
      <c r="H29" s="20" t="s">
        <v>56</v>
      </c>
      <c r="I29" s="20">
        <v>2.0299999999999998</v>
      </c>
      <c r="J29" s="20" t="s">
        <v>56</v>
      </c>
      <c r="K29" s="20" t="s">
        <v>56</v>
      </c>
      <c r="L29" s="22">
        <v>28</v>
      </c>
      <c r="M29" s="23" t="s">
        <v>56</v>
      </c>
      <c r="N29" s="23">
        <v>3</v>
      </c>
      <c r="O29" s="23">
        <v>30</v>
      </c>
      <c r="P29" s="23">
        <v>18</v>
      </c>
      <c r="Q29" s="23" t="s">
        <v>56</v>
      </c>
      <c r="R29" s="23" t="s">
        <v>56</v>
      </c>
      <c r="S29" s="25">
        <v>2.93</v>
      </c>
      <c r="T29" s="25" t="s">
        <v>56</v>
      </c>
      <c r="U29" s="25">
        <v>6</v>
      </c>
      <c r="V29" s="26" t="s">
        <v>56</v>
      </c>
      <c r="W29" s="25">
        <v>24</v>
      </c>
      <c r="X29" s="25" t="s">
        <v>56</v>
      </c>
      <c r="Y29" s="25" t="s">
        <v>56</v>
      </c>
      <c r="Z29" s="25">
        <v>7.1</v>
      </c>
      <c r="AA29" s="25" t="s">
        <v>56</v>
      </c>
      <c r="AB29" s="25" t="s">
        <v>56</v>
      </c>
      <c r="AC29" s="25" t="s">
        <v>56</v>
      </c>
      <c r="AD29" s="25" t="s">
        <v>56</v>
      </c>
      <c r="AE29" s="25" t="s">
        <v>56</v>
      </c>
      <c r="AF29" s="25" t="s">
        <v>56</v>
      </c>
      <c r="AG29" s="25" t="s">
        <v>56</v>
      </c>
      <c r="AH29" s="25" t="s">
        <v>56</v>
      </c>
      <c r="AI29" s="25">
        <v>6799</v>
      </c>
      <c r="AJ29" s="25" t="s">
        <v>56</v>
      </c>
      <c r="AK29" s="43" t="s">
        <v>56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customHeight="1" x14ac:dyDescent="0.25">
      <c r="A30" s="13" t="s">
        <v>84</v>
      </c>
      <c r="B30" s="16">
        <v>50</v>
      </c>
      <c r="C30" s="28">
        <v>6000</v>
      </c>
      <c r="D30" s="16" t="e">
        <f>W30/(SQRT(VLOOKUP(C30,'Tabla de Atmosfera estandar'!$A$2:$F$30,5,TRUE)))</f>
        <v>#VALUE!</v>
      </c>
      <c r="E30" s="16" t="s">
        <v>56</v>
      </c>
      <c r="F30" s="16">
        <f t="shared" si="0"/>
        <v>12.5</v>
      </c>
      <c r="G30" s="20">
        <v>1.33</v>
      </c>
      <c r="H30" s="20" t="s">
        <v>56</v>
      </c>
      <c r="I30" s="20">
        <v>2.488</v>
      </c>
      <c r="J30" s="20" t="s">
        <v>56</v>
      </c>
      <c r="K30" s="20" t="s">
        <v>56</v>
      </c>
      <c r="L30" s="22">
        <v>28</v>
      </c>
      <c r="M30" s="23" t="s">
        <v>56</v>
      </c>
      <c r="N30" s="23">
        <v>4.5</v>
      </c>
      <c r="O30" s="23" t="s">
        <v>56</v>
      </c>
      <c r="P30" s="23">
        <v>12.5</v>
      </c>
      <c r="Q30" s="23" t="s">
        <v>56</v>
      </c>
      <c r="R30" s="23" t="s">
        <v>56</v>
      </c>
      <c r="S30" s="25">
        <v>3.6</v>
      </c>
      <c r="T30" s="25" t="s">
        <v>56</v>
      </c>
      <c r="U30" s="25">
        <v>10</v>
      </c>
      <c r="V30" s="26" t="s">
        <v>56</v>
      </c>
      <c r="W30" s="25" t="s">
        <v>56</v>
      </c>
      <c r="X30" s="25" t="s">
        <v>56</v>
      </c>
      <c r="Y30" s="25" t="s">
        <v>56</v>
      </c>
      <c r="Z30" s="25">
        <v>11.5</v>
      </c>
      <c r="AA30" s="25" t="s">
        <v>56</v>
      </c>
      <c r="AB30" s="25" t="s">
        <v>56</v>
      </c>
      <c r="AC30" s="25" t="s">
        <v>56</v>
      </c>
      <c r="AD30" s="25" t="s">
        <v>56</v>
      </c>
      <c r="AE30" s="25">
        <v>11.5</v>
      </c>
      <c r="AF30" s="25" t="s">
        <v>56</v>
      </c>
      <c r="AG30" s="25" t="s">
        <v>56</v>
      </c>
      <c r="AH30" s="25" t="s">
        <v>56</v>
      </c>
      <c r="AI30" s="25">
        <v>4999</v>
      </c>
      <c r="AJ30" s="25" t="s">
        <v>56</v>
      </c>
      <c r="AK30" s="43" t="s">
        <v>56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customHeight="1" x14ac:dyDescent="0.25">
      <c r="A31" s="13" t="s">
        <v>85</v>
      </c>
      <c r="B31" s="16">
        <v>0</v>
      </c>
      <c r="C31" s="28">
        <v>6000</v>
      </c>
      <c r="D31" s="16">
        <f>W31/(SQRT(VLOOKUP(C31,'Tabla de Atmosfera estandar'!$A$2:$F$30,5,TRUE)))</f>
        <v>32.812860494832385</v>
      </c>
      <c r="E31" s="16" t="s">
        <v>56</v>
      </c>
      <c r="F31" s="16">
        <f t="shared" si="0"/>
        <v>24</v>
      </c>
      <c r="G31" s="20">
        <v>1.32</v>
      </c>
      <c r="H31" s="20" t="s">
        <v>56</v>
      </c>
      <c r="I31" s="20">
        <v>2.42</v>
      </c>
      <c r="J31" s="20" t="s">
        <v>56</v>
      </c>
      <c r="K31" s="20" t="s">
        <v>56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56</v>
      </c>
      <c r="R31" s="23" t="s">
        <v>56</v>
      </c>
      <c r="S31" s="25">
        <v>3.6</v>
      </c>
      <c r="T31" s="25" t="s">
        <v>56</v>
      </c>
      <c r="U31" s="25">
        <v>10</v>
      </c>
      <c r="V31" s="26" t="s">
        <v>56</v>
      </c>
      <c r="W31" s="25">
        <v>30</v>
      </c>
      <c r="X31" s="25" t="s">
        <v>56</v>
      </c>
      <c r="Y31" s="25" t="s">
        <v>56</v>
      </c>
      <c r="Z31" s="25">
        <v>11</v>
      </c>
      <c r="AA31" s="25" t="s">
        <v>56</v>
      </c>
      <c r="AB31" s="25" t="s">
        <v>56</v>
      </c>
      <c r="AC31" s="25" t="s">
        <v>56</v>
      </c>
      <c r="AD31" s="25" t="s">
        <v>56</v>
      </c>
      <c r="AE31" s="25">
        <v>11.5</v>
      </c>
      <c r="AF31" s="25" t="s">
        <v>56</v>
      </c>
      <c r="AG31" s="25" t="s">
        <v>56</v>
      </c>
      <c r="AH31" s="25" t="s">
        <v>56</v>
      </c>
      <c r="AI31" s="25">
        <v>6999</v>
      </c>
      <c r="AJ31" s="25" t="s">
        <v>56</v>
      </c>
      <c r="AK31" s="43" t="s">
        <v>56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customHeight="1" x14ac:dyDescent="0.25">
      <c r="A32" s="13" t="s">
        <v>86</v>
      </c>
      <c r="B32" s="16">
        <v>60</v>
      </c>
      <c r="C32" s="28">
        <v>6000</v>
      </c>
      <c r="D32" s="16">
        <f>W32/(SQRT(VLOOKUP(C32,'Tabla de Atmosfera estandar'!$A$2:$F$30,5,TRUE)))</f>
        <v>36.09414654431562</v>
      </c>
      <c r="E32" s="16" t="s">
        <v>56</v>
      </c>
      <c r="F32" s="16">
        <f t="shared" si="0"/>
        <v>15</v>
      </c>
      <c r="G32" s="20">
        <v>2.6150000000000002</v>
      </c>
      <c r="H32" s="20" t="s">
        <v>56</v>
      </c>
      <c r="I32" s="20">
        <v>3.5</v>
      </c>
      <c r="J32" s="20" t="s">
        <v>56</v>
      </c>
      <c r="K32" s="20">
        <v>0.375</v>
      </c>
      <c r="L32" s="22">
        <v>90</v>
      </c>
      <c r="M32" s="23" t="s">
        <v>56</v>
      </c>
      <c r="N32" s="23">
        <v>8</v>
      </c>
      <c r="O32" s="23">
        <v>42</v>
      </c>
      <c r="P32" s="23">
        <v>15</v>
      </c>
      <c r="Q32" s="23" t="s">
        <v>56</v>
      </c>
      <c r="R32" s="23" t="s">
        <v>56</v>
      </c>
      <c r="S32" s="25">
        <v>5</v>
      </c>
      <c r="T32" s="25" t="s">
        <v>56</v>
      </c>
      <c r="U32" s="25">
        <v>20</v>
      </c>
      <c r="V32" s="26" t="s">
        <v>56</v>
      </c>
      <c r="W32" s="25">
        <v>33</v>
      </c>
      <c r="X32" s="25" t="s">
        <v>56</v>
      </c>
      <c r="Y32" s="25" t="s">
        <v>56</v>
      </c>
      <c r="Z32" s="25">
        <v>32</v>
      </c>
      <c r="AA32" s="25" t="s">
        <v>56</v>
      </c>
      <c r="AB32" s="25" t="s">
        <v>56</v>
      </c>
      <c r="AC32" s="25" t="s">
        <v>56</v>
      </c>
      <c r="AD32" s="25" t="s">
        <v>56</v>
      </c>
      <c r="AE32" s="25">
        <v>28</v>
      </c>
      <c r="AF32" s="25">
        <v>1.2</v>
      </c>
      <c r="AG32" s="25" t="s">
        <v>56</v>
      </c>
      <c r="AH32" s="25" t="s">
        <v>56</v>
      </c>
      <c r="AI32" s="25">
        <v>9999</v>
      </c>
      <c r="AJ32" s="25" t="s">
        <v>56</v>
      </c>
      <c r="AK32" s="43" t="s">
        <v>56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customHeight="1" x14ac:dyDescent="0.25">
      <c r="A33" s="13" t="s">
        <v>87</v>
      </c>
      <c r="B33" s="16">
        <v>0</v>
      </c>
      <c r="C33" s="28">
        <v>6000</v>
      </c>
      <c r="D33" s="16">
        <f>W33/(SQRT(VLOOKUP(C33,'Tabla de Atmosfera estandar'!$A$2:$F$30,5,TRUE)))</f>
        <v>30.625336461843556</v>
      </c>
      <c r="E33" s="16" t="s">
        <v>56</v>
      </c>
      <c r="F33" s="16" t="str">
        <f t="shared" si="0"/>
        <v>Nan</v>
      </c>
      <c r="G33" s="20">
        <v>2.6150000000000002</v>
      </c>
      <c r="H33" s="20" t="s">
        <v>56</v>
      </c>
      <c r="I33" s="20">
        <v>3.5</v>
      </c>
      <c r="J33" s="20" t="s">
        <v>56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56</v>
      </c>
      <c r="Q33" s="23" t="s">
        <v>56</v>
      </c>
      <c r="R33" s="23" t="s">
        <v>56</v>
      </c>
      <c r="S33" s="25">
        <v>5</v>
      </c>
      <c r="T33" s="25" t="s">
        <v>56</v>
      </c>
      <c r="U33" s="25">
        <v>25</v>
      </c>
      <c r="V33" s="26" t="s">
        <v>56</v>
      </c>
      <c r="W33" s="25">
        <v>28</v>
      </c>
      <c r="X33" s="25" t="s">
        <v>56</v>
      </c>
      <c r="Y33" s="25" t="s">
        <v>56</v>
      </c>
      <c r="Z33" s="25" t="s">
        <v>56</v>
      </c>
      <c r="AA33" s="25" t="s">
        <v>56</v>
      </c>
      <c r="AB33" s="25" t="s">
        <v>56</v>
      </c>
      <c r="AC33" s="25" t="s">
        <v>56</v>
      </c>
      <c r="AD33" s="25" t="s">
        <v>56</v>
      </c>
      <c r="AE33" s="25">
        <v>28</v>
      </c>
      <c r="AF33" s="25" t="s">
        <v>56</v>
      </c>
      <c r="AG33" s="25" t="s">
        <v>56</v>
      </c>
      <c r="AH33" s="25" t="s">
        <v>56</v>
      </c>
      <c r="AI33" s="25">
        <v>13900</v>
      </c>
      <c r="AJ33" s="25" t="s">
        <v>56</v>
      </c>
      <c r="AK33" s="43" t="s">
        <v>56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customHeight="1" x14ac:dyDescent="0.25">
      <c r="A34" s="13" t="s">
        <v>88</v>
      </c>
      <c r="B34" s="16">
        <v>0</v>
      </c>
      <c r="C34" s="28">
        <v>6000</v>
      </c>
      <c r="D34" s="16">
        <f>W34/(SQRT(VLOOKUP(C34,'Tabla de Atmosfera estandar'!$A$2:$F$30,5,TRUE)))</f>
        <v>38.281670577304446</v>
      </c>
      <c r="E34" s="16" t="s">
        <v>56</v>
      </c>
      <c r="F34" s="16" t="s">
        <v>56</v>
      </c>
      <c r="G34" s="20">
        <v>2.6150000000000002</v>
      </c>
      <c r="H34" s="20" t="s">
        <v>56</v>
      </c>
      <c r="I34" s="20">
        <v>3.5</v>
      </c>
      <c r="J34" s="20" t="s">
        <v>56</v>
      </c>
      <c r="K34" s="20">
        <v>0.375</v>
      </c>
      <c r="L34" s="22">
        <v>100</v>
      </c>
      <c r="M34" s="23" t="s">
        <v>56</v>
      </c>
      <c r="N34" s="23" t="s">
        <v>56</v>
      </c>
      <c r="O34" s="23">
        <v>38</v>
      </c>
      <c r="P34" s="23">
        <v>24</v>
      </c>
      <c r="Q34" s="23" t="s">
        <v>56</v>
      </c>
      <c r="R34" s="23" t="s">
        <v>56</v>
      </c>
      <c r="S34" s="25">
        <v>5</v>
      </c>
      <c r="T34" s="25" t="s">
        <v>56</v>
      </c>
      <c r="U34" s="25">
        <v>15</v>
      </c>
      <c r="V34" s="26" t="s">
        <v>56</v>
      </c>
      <c r="W34" s="25">
        <v>35</v>
      </c>
      <c r="X34" s="25" t="s">
        <v>56</v>
      </c>
      <c r="Y34" s="25" t="s">
        <v>56</v>
      </c>
      <c r="Z34" s="25">
        <v>35</v>
      </c>
      <c r="AA34" s="25" t="s">
        <v>56</v>
      </c>
      <c r="AB34" s="25" t="s">
        <v>56</v>
      </c>
      <c r="AC34" s="25" t="s">
        <v>56</v>
      </c>
      <c r="AD34" s="25" t="s">
        <v>56</v>
      </c>
      <c r="AE34" s="25">
        <v>28</v>
      </c>
      <c r="AF34" s="25" t="s">
        <v>56</v>
      </c>
      <c r="AG34" s="25" t="s">
        <v>56</v>
      </c>
      <c r="AH34" s="25" t="s">
        <v>56</v>
      </c>
      <c r="AI34" s="25">
        <v>15999</v>
      </c>
      <c r="AJ34" s="25" t="s">
        <v>56</v>
      </c>
      <c r="AK34" s="43" t="s">
        <v>56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customHeight="1" x14ac:dyDescent="0.25">
      <c r="A35" s="13" t="s">
        <v>89</v>
      </c>
      <c r="B35" s="16">
        <v>0</v>
      </c>
      <c r="C35" s="28">
        <v>6000</v>
      </c>
      <c r="D35" s="16">
        <f>W35/(SQRT(VLOOKUP(C35,'Tabla de Atmosfera estandar'!$A$2:$F$30,5,TRUE)))</f>
        <v>32.812860494832385</v>
      </c>
      <c r="E35" s="16">
        <v>17000</v>
      </c>
      <c r="F35" s="16">
        <f>P35</f>
        <v>25</v>
      </c>
      <c r="G35" s="20" t="s">
        <v>56</v>
      </c>
      <c r="H35" s="20" t="s">
        <v>56</v>
      </c>
      <c r="I35" s="20">
        <v>2.9049999999999998</v>
      </c>
      <c r="J35" s="20" t="s">
        <v>56</v>
      </c>
      <c r="K35" s="20" t="s">
        <v>56</v>
      </c>
      <c r="L35" s="22">
        <v>100</v>
      </c>
      <c r="M35" s="23" t="s">
        <v>56</v>
      </c>
      <c r="N35" s="23">
        <v>5</v>
      </c>
      <c r="O35" s="23">
        <v>50</v>
      </c>
      <c r="P35" s="23">
        <v>25</v>
      </c>
      <c r="Q35" s="23" t="s">
        <v>56</v>
      </c>
      <c r="R35" s="23" t="s">
        <v>56</v>
      </c>
      <c r="S35" s="39">
        <v>5.0999999999999996</v>
      </c>
      <c r="T35" s="25" t="s">
        <v>56</v>
      </c>
      <c r="U35" s="25">
        <v>25</v>
      </c>
      <c r="V35" s="26" t="s">
        <v>56</v>
      </c>
      <c r="W35" s="25">
        <v>30</v>
      </c>
      <c r="X35" s="25" t="s">
        <v>56</v>
      </c>
      <c r="Y35" s="25" t="s">
        <v>56</v>
      </c>
      <c r="Z35" s="25" t="s">
        <v>56</v>
      </c>
      <c r="AA35" s="25" t="s">
        <v>56</v>
      </c>
      <c r="AB35" s="25" t="s">
        <v>56</v>
      </c>
      <c r="AC35" s="25" t="s">
        <v>56</v>
      </c>
      <c r="AD35" s="25" t="s">
        <v>56</v>
      </c>
      <c r="AE35" s="25">
        <v>25</v>
      </c>
      <c r="AF35" s="25">
        <v>5</v>
      </c>
      <c r="AG35" s="25" t="s">
        <v>56</v>
      </c>
      <c r="AH35" s="25" t="s">
        <v>56</v>
      </c>
      <c r="AI35" s="25">
        <v>16599</v>
      </c>
      <c r="AJ35" s="25" t="s">
        <v>56</v>
      </c>
      <c r="AK35" s="43" t="s">
        <v>56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customHeight="1" x14ac:dyDescent="0.25">
      <c r="A36" s="13" t="s">
        <v>90</v>
      </c>
      <c r="B36" s="16">
        <v>0</v>
      </c>
      <c r="C36" s="28">
        <v>6000</v>
      </c>
      <c r="D36" s="16">
        <f>W36/(SQRT(VLOOKUP(C36,'Tabla de Atmosfera estandar'!$A$2:$F$30,5,TRUE)))</f>
        <v>21.875240329888257</v>
      </c>
      <c r="E36" s="16">
        <v>10000</v>
      </c>
      <c r="F36" s="16" t="s">
        <v>56</v>
      </c>
      <c r="G36" s="20" t="s">
        <v>56</v>
      </c>
      <c r="H36" s="20" t="s">
        <v>56</v>
      </c>
      <c r="I36" s="20">
        <v>1.5620000000000001</v>
      </c>
      <c r="J36" s="20" t="s">
        <v>56</v>
      </c>
      <c r="K36" s="20" t="s">
        <v>56</v>
      </c>
      <c r="L36" s="22">
        <v>9.5</v>
      </c>
      <c r="M36" s="23" t="s">
        <v>56</v>
      </c>
      <c r="N36" s="23">
        <v>6</v>
      </c>
      <c r="O36" s="23">
        <v>30</v>
      </c>
      <c r="P36" s="23">
        <v>13</v>
      </c>
      <c r="Q36" s="23" t="s">
        <v>56</v>
      </c>
      <c r="R36" s="23" t="s">
        <v>56</v>
      </c>
      <c r="S36" s="39">
        <v>2</v>
      </c>
      <c r="T36" s="25" t="s">
        <v>56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56</v>
      </c>
      <c r="AC36" s="25" t="s">
        <v>56</v>
      </c>
      <c r="AD36" s="25" t="s">
        <v>56</v>
      </c>
      <c r="AE36" s="25" t="s">
        <v>56</v>
      </c>
      <c r="AF36" s="25" t="s">
        <v>56</v>
      </c>
      <c r="AG36" s="25" t="s">
        <v>56</v>
      </c>
      <c r="AH36" s="25" t="s">
        <v>56</v>
      </c>
      <c r="AI36" s="25" t="s">
        <v>56</v>
      </c>
      <c r="AJ36" s="25" t="s">
        <v>56</v>
      </c>
      <c r="AK36" s="43" t="s">
        <v>56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customHeight="1" x14ac:dyDescent="0.25">
      <c r="A37" s="13" t="s">
        <v>91</v>
      </c>
      <c r="B37" s="16">
        <v>0</v>
      </c>
      <c r="C37" s="28">
        <v>6000</v>
      </c>
      <c r="D37" s="16">
        <f>W37/(SQRT(VLOOKUP(C37,'Tabla de Atmosfera estandar'!$A$2:$F$30,5,TRUE)))</f>
        <v>21.875240329888257</v>
      </c>
      <c r="E37" s="16">
        <v>13000</v>
      </c>
      <c r="F37" s="16" t="s">
        <v>56</v>
      </c>
      <c r="G37" s="20" t="s">
        <v>56</v>
      </c>
      <c r="H37" s="20" t="s">
        <v>56</v>
      </c>
      <c r="I37" s="20">
        <v>2.2999999999999998</v>
      </c>
      <c r="J37" s="20" t="s">
        <v>56</v>
      </c>
      <c r="K37" s="20" t="s">
        <v>56</v>
      </c>
      <c r="L37" s="22">
        <v>18</v>
      </c>
      <c r="M37" s="23" t="s">
        <v>56</v>
      </c>
      <c r="N37" s="23">
        <v>12</v>
      </c>
      <c r="O37" s="23">
        <v>30</v>
      </c>
      <c r="P37" s="23">
        <v>13</v>
      </c>
      <c r="Q37" s="23" t="s">
        <v>56</v>
      </c>
      <c r="R37" s="23" t="s">
        <v>56</v>
      </c>
      <c r="S37" s="39">
        <v>3</v>
      </c>
      <c r="T37" s="25" t="s">
        <v>56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56</v>
      </c>
      <c r="AC37" s="25" t="s">
        <v>56</v>
      </c>
      <c r="AD37" s="25" t="s">
        <v>56</v>
      </c>
      <c r="AE37" s="25" t="s">
        <v>56</v>
      </c>
      <c r="AF37" s="25" t="s">
        <v>56</v>
      </c>
      <c r="AG37" s="25" t="s">
        <v>56</v>
      </c>
      <c r="AH37" s="25" t="s">
        <v>56</v>
      </c>
      <c r="AI37" s="25" t="s">
        <v>56</v>
      </c>
      <c r="AJ37" s="25" t="s">
        <v>56</v>
      </c>
      <c r="AK37" s="43" t="s">
        <v>56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customHeight="1" x14ac:dyDescent="0.25">
      <c r="A38" s="13" t="s">
        <v>92</v>
      </c>
      <c r="B38" s="16">
        <v>0</v>
      </c>
      <c r="C38" s="28">
        <v>6000</v>
      </c>
      <c r="D38" s="16">
        <f>W38/(SQRT(VLOOKUP(C38,'Tabla de Atmosfera estandar'!$A$2:$F$30,5,TRUE)))</f>
        <v>27.344050412360318</v>
      </c>
      <c r="E38" s="16">
        <v>16000</v>
      </c>
      <c r="F38" s="16" t="s">
        <v>56</v>
      </c>
      <c r="G38" s="20" t="s">
        <v>56</v>
      </c>
      <c r="H38" s="20" t="s">
        <v>56</v>
      </c>
      <c r="I38" s="20">
        <v>4.7119999999999997</v>
      </c>
      <c r="J38" s="20" t="s">
        <v>56</v>
      </c>
      <c r="K38" s="20" t="s">
        <v>56</v>
      </c>
      <c r="L38" s="22">
        <v>91</v>
      </c>
      <c r="M38" s="23" t="s">
        <v>56</v>
      </c>
      <c r="N38" s="23">
        <v>20</v>
      </c>
      <c r="O38" s="23">
        <v>35</v>
      </c>
      <c r="P38" s="23">
        <v>13</v>
      </c>
      <c r="Q38" s="23" t="s">
        <v>56</v>
      </c>
      <c r="R38" s="23" t="s">
        <v>56</v>
      </c>
      <c r="S38" s="39">
        <v>6</v>
      </c>
      <c r="T38" s="25" t="s">
        <v>56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56</v>
      </c>
      <c r="AC38" s="25" t="s">
        <v>56</v>
      </c>
      <c r="AD38" s="25" t="s">
        <v>56</v>
      </c>
      <c r="AE38" s="25" t="s">
        <v>56</v>
      </c>
      <c r="AF38" s="25" t="s">
        <v>56</v>
      </c>
      <c r="AG38" s="25" t="s">
        <v>56</v>
      </c>
      <c r="AH38" s="25" t="s">
        <v>56</v>
      </c>
      <c r="AI38" s="25" t="s">
        <v>56</v>
      </c>
      <c r="AJ38" s="25" t="s">
        <v>56</v>
      </c>
      <c r="AK38" s="43" t="s">
        <v>56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M2" sqref="M2:M12"/>
    </sheetView>
  </sheetViews>
  <sheetFormatPr baseColWidth="10" defaultRowHeight="15" x14ac:dyDescent="0.25"/>
  <sheetData>
    <row r="1" spans="1:13" ht="79.5" customHeight="1" thickBot="1" x14ac:dyDescent="0.3">
      <c r="A1" s="46" t="s">
        <v>0</v>
      </c>
      <c r="B1" s="46" t="s">
        <v>93</v>
      </c>
      <c r="C1" s="46" t="s">
        <v>94</v>
      </c>
      <c r="D1" s="10" t="s">
        <v>3</v>
      </c>
      <c r="E1" s="10" t="s">
        <v>4</v>
      </c>
      <c r="F1" s="9" t="s">
        <v>5</v>
      </c>
      <c r="G1" s="6" t="s">
        <v>6</v>
      </c>
      <c r="H1" s="46" t="s">
        <v>7</v>
      </c>
      <c r="I1" s="47" t="s">
        <v>8</v>
      </c>
      <c r="J1" s="52" t="s">
        <v>9</v>
      </c>
      <c r="K1" s="53" t="s">
        <v>10</v>
      </c>
      <c r="L1" s="54"/>
      <c r="M1" s="71" t="s">
        <v>3</v>
      </c>
    </row>
    <row r="2" spans="1:13" ht="15.75" customHeight="1" thickBot="1" x14ac:dyDescent="0.3">
      <c r="A2" s="46" t="s">
        <v>16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  <c r="M2" s="74">
        <v>18</v>
      </c>
    </row>
    <row r="3" spans="1:13" ht="15.75" customHeight="1" thickBot="1" x14ac:dyDescent="0.3">
      <c r="A3" s="46" t="s">
        <v>17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  <c r="M3" s="74">
        <v>24</v>
      </c>
    </row>
    <row r="4" spans="1:13" ht="15.75" customHeight="1" thickBot="1" x14ac:dyDescent="0.3">
      <c r="A4" s="46" t="s">
        <v>18</v>
      </c>
      <c r="B4" s="49">
        <v>150</v>
      </c>
      <c r="C4" s="49">
        <v>32</v>
      </c>
      <c r="D4" s="49" t="s">
        <v>95</v>
      </c>
      <c r="E4" s="49" t="s">
        <v>95</v>
      </c>
      <c r="F4" s="49" t="s">
        <v>95</v>
      </c>
      <c r="G4" s="49" t="s">
        <v>95</v>
      </c>
      <c r="H4" s="49">
        <v>1</v>
      </c>
      <c r="I4" s="50">
        <v>0.23</v>
      </c>
      <c r="J4" s="51">
        <v>20</v>
      </c>
      <c r="K4" s="49">
        <v>1</v>
      </c>
      <c r="M4" s="74" t="s">
        <v>95</v>
      </c>
    </row>
    <row r="5" spans="1:13" ht="15.75" customHeight="1" thickBot="1" x14ac:dyDescent="0.3">
      <c r="A5" s="46" t="s">
        <v>19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  <c r="M5" s="74">
        <v>32</v>
      </c>
    </row>
    <row r="6" spans="1:13" ht="15.75" customHeight="1" thickBot="1" x14ac:dyDescent="0.3">
      <c r="A6" s="46" t="s">
        <v>20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1500</v>
      </c>
      <c r="K6" s="49">
        <v>1</v>
      </c>
      <c r="M6" s="74">
        <v>39</v>
      </c>
    </row>
    <row r="7" spans="1:13" ht="15.75" customHeight="1" thickBot="1" x14ac:dyDescent="0.3">
      <c r="A7" s="46" t="s">
        <v>21</v>
      </c>
      <c r="B7" s="49">
        <v>300</v>
      </c>
      <c r="C7" s="49" t="s">
        <v>95</v>
      </c>
      <c r="D7" s="49">
        <v>46</v>
      </c>
      <c r="E7" s="49">
        <v>8.1199999999999992</v>
      </c>
      <c r="F7" s="49" t="s">
        <v>95</v>
      </c>
      <c r="G7" s="49">
        <v>41</v>
      </c>
      <c r="H7" s="49">
        <v>1</v>
      </c>
      <c r="I7" s="50">
        <v>0.33</v>
      </c>
      <c r="J7" s="51">
        <v>3000</v>
      </c>
      <c r="K7" s="49">
        <v>1</v>
      </c>
      <c r="M7" s="74">
        <v>46</v>
      </c>
    </row>
    <row r="8" spans="1:13" ht="15.75" customHeight="1" thickBot="1" x14ac:dyDescent="0.3">
      <c r="A8" s="46" t="s">
        <v>22</v>
      </c>
      <c r="B8" s="49">
        <v>200</v>
      </c>
      <c r="C8" s="49" t="s">
        <v>95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  <c r="M8" s="74">
        <v>31</v>
      </c>
    </row>
    <row r="9" spans="1:13" ht="15.75" customHeight="1" thickBot="1" x14ac:dyDescent="0.3">
      <c r="A9" s="46" t="s">
        <v>23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  <c r="M9" s="74">
        <v>44</v>
      </c>
    </row>
    <row r="10" spans="1:13" ht="15.75" customHeight="1" thickBot="1" x14ac:dyDescent="0.3">
      <c r="A10" s="46" t="s">
        <v>24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  <c r="M10" s="74">
        <v>53</v>
      </c>
    </row>
    <row r="11" spans="1:13" ht="15.75" customHeight="1" thickBot="1" x14ac:dyDescent="0.3">
      <c r="A11" s="46" t="s">
        <v>25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  <c r="M11" s="74">
        <v>42</v>
      </c>
    </row>
    <row r="12" spans="1:13" ht="16.5" customHeight="1" thickTop="1" thickBot="1" x14ac:dyDescent="0.3">
      <c r="A12" s="55" t="s">
        <v>96</v>
      </c>
      <c r="B12" s="56">
        <v>400</v>
      </c>
      <c r="C12" s="58">
        <v>82</v>
      </c>
      <c r="D12" s="56">
        <v>59</v>
      </c>
      <c r="E12" s="57">
        <v>8.98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  <c r="M12" s="56">
        <v>59</v>
      </c>
    </row>
    <row r="13" spans="1:13" ht="15.75" customHeight="1" thickBot="1" x14ac:dyDescent="0.3">
      <c r="A13" s="48" t="s">
        <v>97</v>
      </c>
      <c r="B13" s="59">
        <v>450</v>
      </c>
      <c r="C13" s="49">
        <v>90</v>
      </c>
      <c r="D13" s="59">
        <v>65</v>
      </c>
      <c r="E13" s="49">
        <v>9.35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zoomScale="55" zoomScaleNormal="55" workbookViewId="0">
      <selection activeCell="J19" sqref="J19"/>
    </sheetView>
  </sheetViews>
  <sheetFormatPr baseColWidth="10" defaultRowHeight="15" x14ac:dyDescent="0.25"/>
  <sheetData>
    <row r="1" spans="1:6" ht="43.15" customHeight="1" x14ac:dyDescent="0.25">
      <c r="A1" s="69" t="s">
        <v>98</v>
      </c>
      <c r="B1" s="69" t="s">
        <v>99</v>
      </c>
      <c r="C1" s="69" t="s">
        <v>100</v>
      </c>
      <c r="D1" s="69" t="s">
        <v>101</v>
      </c>
      <c r="E1" s="69" t="s">
        <v>102</v>
      </c>
      <c r="F1" s="69" t="s">
        <v>103</v>
      </c>
    </row>
    <row r="2" spans="1:6" ht="15.6" customHeight="1" x14ac:dyDescent="0.25">
      <c r="A2" s="68">
        <v>0</v>
      </c>
      <c r="B2" s="68">
        <v>15</v>
      </c>
      <c r="C2" s="68">
        <v>1013</v>
      </c>
      <c r="D2" s="68">
        <v>1</v>
      </c>
      <c r="E2" s="68">
        <v>1</v>
      </c>
      <c r="F2" s="68">
        <v>661</v>
      </c>
    </row>
    <row r="3" spans="1:6" x14ac:dyDescent="0.25">
      <c r="A3" s="67">
        <v>1000</v>
      </c>
      <c r="B3" s="67">
        <v>13</v>
      </c>
      <c r="C3" s="67">
        <v>905</v>
      </c>
      <c r="D3" s="67">
        <v>0.89290000000000003</v>
      </c>
      <c r="E3" s="67">
        <v>0.97109999999999996</v>
      </c>
      <c r="F3" s="67">
        <v>659</v>
      </c>
    </row>
    <row r="4" spans="1:6" x14ac:dyDescent="0.25">
      <c r="A4" s="67">
        <v>2000</v>
      </c>
      <c r="B4" s="67">
        <v>11</v>
      </c>
      <c r="C4" s="67">
        <v>898</v>
      </c>
      <c r="D4" s="67">
        <v>0.89239999999999997</v>
      </c>
      <c r="E4" s="67">
        <v>0.94279999999999997</v>
      </c>
      <c r="F4" s="67">
        <v>654</v>
      </c>
    </row>
    <row r="5" spans="1:6" x14ac:dyDescent="0.25">
      <c r="A5" s="67">
        <v>3000</v>
      </c>
      <c r="B5" s="67">
        <v>9.1</v>
      </c>
      <c r="C5" s="67">
        <v>825</v>
      </c>
      <c r="D5" s="67">
        <v>0.88560000000000005</v>
      </c>
      <c r="E5" s="67">
        <v>0.91510000000000002</v>
      </c>
      <c r="F5" s="67">
        <v>651</v>
      </c>
    </row>
    <row r="6" spans="1:6" x14ac:dyDescent="0.25">
      <c r="A6" s="67">
        <v>4000</v>
      </c>
      <c r="B6" s="67">
        <v>7.1</v>
      </c>
      <c r="C6" s="67">
        <v>784</v>
      </c>
      <c r="D6" s="67">
        <v>0.86470000000000002</v>
      </c>
      <c r="E6" s="67">
        <v>0.88800000000000001</v>
      </c>
      <c r="F6" s="67">
        <v>648</v>
      </c>
    </row>
    <row r="7" spans="1:6" x14ac:dyDescent="0.25">
      <c r="A7" s="67">
        <v>5000</v>
      </c>
      <c r="B7" s="67">
        <v>5.0999999999999996</v>
      </c>
      <c r="C7" s="67">
        <v>843</v>
      </c>
      <c r="D7" s="67">
        <v>0.83199999999999996</v>
      </c>
      <c r="E7" s="67">
        <v>0.86170000000000002</v>
      </c>
      <c r="F7" s="67">
        <v>652</v>
      </c>
    </row>
    <row r="8" spans="1:6" x14ac:dyDescent="0.25">
      <c r="A8" s="67">
        <v>6000</v>
      </c>
      <c r="B8" s="67">
        <v>3.1</v>
      </c>
      <c r="C8" s="67">
        <v>812</v>
      </c>
      <c r="D8" s="67">
        <v>0.80279999999999996</v>
      </c>
      <c r="E8" s="67">
        <v>0.83589999999999998</v>
      </c>
      <c r="F8" s="67">
        <v>647</v>
      </c>
    </row>
    <row r="9" spans="1:6" x14ac:dyDescent="0.25">
      <c r="A9" s="66">
        <v>7000</v>
      </c>
      <c r="B9" s="66">
        <v>1.1000000000000001</v>
      </c>
      <c r="C9" s="66">
        <v>785</v>
      </c>
      <c r="D9" s="66">
        <v>0.78349999999999997</v>
      </c>
      <c r="E9" s="66">
        <v>0.81069999999999998</v>
      </c>
      <c r="F9" s="66">
        <v>645</v>
      </c>
    </row>
    <row r="10" spans="1:6" x14ac:dyDescent="0.25">
      <c r="A10" s="66">
        <v>8000</v>
      </c>
      <c r="B10" s="66">
        <v>-1</v>
      </c>
      <c r="C10" s="66">
        <v>753</v>
      </c>
      <c r="D10" s="66">
        <v>0.75280000000000002</v>
      </c>
      <c r="E10" s="66">
        <v>0.78610000000000002</v>
      </c>
      <c r="F10" s="66">
        <v>644</v>
      </c>
    </row>
    <row r="11" spans="1:6" x14ac:dyDescent="0.25">
      <c r="A11" s="66">
        <v>9000</v>
      </c>
      <c r="B11" s="66">
        <v>-2.8</v>
      </c>
      <c r="C11" s="66">
        <v>728</v>
      </c>
      <c r="D11" s="66">
        <v>0.71789999999999998</v>
      </c>
      <c r="E11" s="66">
        <v>0.7621</v>
      </c>
      <c r="F11" s="66">
        <v>640</v>
      </c>
    </row>
    <row r="12" spans="1:6" x14ac:dyDescent="0.25">
      <c r="A12" s="66">
        <v>10000</v>
      </c>
      <c r="B12" s="66">
        <v>-4.8</v>
      </c>
      <c r="C12" s="66">
        <v>697</v>
      </c>
      <c r="D12" s="66">
        <v>0.68769999999999998</v>
      </c>
      <c r="E12" s="66">
        <v>0.73850000000000005</v>
      </c>
      <c r="F12" s="66">
        <v>638</v>
      </c>
    </row>
    <row r="13" spans="1:6" x14ac:dyDescent="0.25">
      <c r="A13" s="66">
        <v>11000</v>
      </c>
      <c r="B13" s="66">
        <v>-6.8</v>
      </c>
      <c r="C13" s="66">
        <v>670</v>
      </c>
      <c r="D13" s="66">
        <v>0.66139999999999999</v>
      </c>
      <c r="E13" s="66">
        <v>0.71560000000000001</v>
      </c>
      <c r="F13" s="66">
        <v>635</v>
      </c>
    </row>
    <row r="14" spans="1:6" x14ac:dyDescent="0.25">
      <c r="A14" s="66">
        <v>12000</v>
      </c>
      <c r="B14" s="66">
        <v>-8.8000000000000007</v>
      </c>
      <c r="C14" s="66">
        <v>644</v>
      </c>
      <c r="D14" s="66">
        <v>0.63759999999999994</v>
      </c>
      <c r="E14" s="66">
        <v>0.69310000000000005</v>
      </c>
      <c r="F14" s="66">
        <v>631</v>
      </c>
    </row>
    <row r="15" spans="1:6" x14ac:dyDescent="0.25">
      <c r="A15" s="65">
        <v>13000</v>
      </c>
      <c r="B15" s="65">
        <v>-10.8</v>
      </c>
      <c r="C15" s="65">
        <v>619</v>
      </c>
      <c r="D15" s="65">
        <v>0.61460000000000004</v>
      </c>
      <c r="E15" s="65">
        <v>0.67130000000000001</v>
      </c>
      <c r="F15" s="65">
        <v>630</v>
      </c>
    </row>
    <row r="16" spans="1:6" x14ac:dyDescent="0.25">
      <c r="A16" s="65">
        <v>14000</v>
      </c>
      <c r="B16" s="65">
        <v>-12.8</v>
      </c>
      <c r="C16" s="65">
        <v>595</v>
      </c>
      <c r="D16" s="65">
        <v>0.59279999999999999</v>
      </c>
      <c r="E16" s="65">
        <v>0.65</v>
      </c>
      <c r="F16" s="65">
        <v>626</v>
      </c>
    </row>
    <row r="17" spans="1:6" x14ac:dyDescent="0.25">
      <c r="A17" s="65">
        <v>15000</v>
      </c>
      <c r="B17" s="65">
        <v>-14.7</v>
      </c>
      <c r="C17" s="65">
        <v>572</v>
      </c>
      <c r="D17" s="65">
        <v>0.57189999999999996</v>
      </c>
      <c r="E17" s="65">
        <v>0.62919999999999998</v>
      </c>
      <c r="F17" s="65">
        <v>622</v>
      </c>
    </row>
    <row r="18" spans="1:6" x14ac:dyDescent="0.25">
      <c r="A18" s="65">
        <v>16000</v>
      </c>
      <c r="B18" s="65">
        <v>-16.7</v>
      </c>
      <c r="C18" s="65">
        <v>549</v>
      </c>
      <c r="D18" s="65">
        <v>0.55200000000000005</v>
      </c>
      <c r="E18" s="65">
        <v>0.60899999999999999</v>
      </c>
      <c r="F18" s="65">
        <v>624</v>
      </c>
    </row>
    <row r="19" spans="1:6" x14ac:dyDescent="0.25">
      <c r="A19" s="65">
        <v>17000</v>
      </c>
      <c r="B19" s="65">
        <v>-18.600000000000001</v>
      </c>
      <c r="C19" s="65">
        <v>528</v>
      </c>
      <c r="D19" s="65">
        <v>0.53290000000000004</v>
      </c>
      <c r="E19" s="65">
        <v>0.58919999999999995</v>
      </c>
      <c r="F19" s="65">
        <v>621</v>
      </c>
    </row>
    <row r="20" spans="1:6" x14ac:dyDescent="0.25">
      <c r="A20" s="65">
        <v>18000</v>
      </c>
      <c r="B20" s="65">
        <v>-20.7</v>
      </c>
      <c r="C20" s="65">
        <v>506</v>
      </c>
      <c r="D20" s="65">
        <v>0.51439999999999997</v>
      </c>
      <c r="E20" s="65">
        <v>0.56989999999999996</v>
      </c>
      <c r="F20" s="65">
        <v>619</v>
      </c>
    </row>
    <row r="21" spans="1:6" x14ac:dyDescent="0.25">
      <c r="A21" s="63">
        <v>20000</v>
      </c>
      <c r="B21" s="63">
        <v>-24.6</v>
      </c>
      <c r="C21" s="63">
        <v>466</v>
      </c>
      <c r="D21" s="63">
        <v>0.47920000000000001</v>
      </c>
      <c r="E21" s="63">
        <v>0.53280000000000005</v>
      </c>
      <c r="F21" s="63">
        <v>614</v>
      </c>
    </row>
    <row r="22" spans="1:6" x14ac:dyDescent="0.25">
      <c r="A22" s="64">
        <v>21000</v>
      </c>
      <c r="B22" s="64">
        <v>-26.6</v>
      </c>
      <c r="C22" s="64">
        <v>446</v>
      </c>
      <c r="D22" s="64">
        <v>0.46250000000000002</v>
      </c>
      <c r="E22" s="64">
        <v>0.51500000000000001</v>
      </c>
      <c r="F22" s="64">
        <v>611</v>
      </c>
    </row>
    <row r="23" spans="1:6" x14ac:dyDescent="0.25">
      <c r="A23" s="63">
        <v>22000</v>
      </c>
      <c r="B23" s="63">
        <v>-28.6</v>
      </c>
      <c r="C23" s="63">
        <v>428</v>
      </c>
      <c r="D23" s="63">
        <v>0.44640000000000002</v>
      </c>
      <c r="E23" s="63">
        <v>0.49759999999999999</v>
      </c>
      <c r="F23" s="63">
        <v>609</v>
      </c>
    </row>
    <row r="24" spans="1:6" x14ac:dyDescent="0.25">
      <c r="A24" s="63">
        <v>23000</v>
      </c>
      <c r="B24" s="63">
        <v>-30.6</v>
      </c>
      <c r="C24" s="63">
        <v>410</v>
      </c>
      <c r="D24" s="63">
        <v>0.43099999999999999</v>
      </c>
      <c r="E24" s="63">
        <v>0.48060000000000003</v>
      </c>
      <c r="F24" s="63">
        <v>607</v>
      </c>
    </row>
    <row r="25" spans="1:6" x14ac:dyDescent="0.25">
      <c r="A25" s="63">
        <v>24000</v>
      </c>
      <c r="B25" s="63">
        <v>-32.6</v>
      </c>
      <c r="C25" s="63">
        <v>393</v>
      </c>
      <c r="D25" s="63">
        <v>0.41599999999999998</v>
      </c>
      <c r="E25" s="63">
        <v>0.4642</v>
      </c>
      <c r="F25" s="63">
        <v>605</v>
      </c>
    </row>
    <row r="26" spans="1:6" x14ac:dyDescent="0.25">
      <c r="A26" s="63">
        <v>25000</v>
      </c>
      <c r="B26" s="63">
        <v>-34.5</v>
      </c>
      <c r="C26" s="63">
        <v>376</v>
      </c>
      <c r="D26" s="63">
        <v>0.40160000000000001</v>
      </c>
      <c r="E26" s="63">
        <v>0.4481</v>
      </c>
      <c r="F26" s="63">
        <v>602</v>
      </c>
    </row>
    <row r="27" spans="1:6" x14ac:dyDescent="0.25">
      <c r="A27" s="63">
        <v>26000</v>
      </c>
      <c r="B27" s="63">
        <v>-36.5</v>
      </c>
      <c r="C27" s="63">
        <v>360</v>
      </c>
      <c r="D27" s="63">
        <v>0.38769999999999999</v>
      </c>
      <c r="E27" s="63">
        <v>0.4325</v>
      </c>
      <c r="F27" s="63">
        <v>599</v>
      </c>
    </row>
    <row r="28" spans="1:6" x14ac:dyDescent="0.25">
      <c r="A28" s="63">
        <v>27000</v>
      </c>
      <c r="B28" s="63">
        <v>-38.5</v>
      </c>
      <c r="C28" s="63">
        <v>344</v>
      </c>
      <c r="D28" s="63">
        <v>0.37430000000000002</v>
      </c>
      <c r="E28" s="63">
        <v>0.4173</v>
      </c>
      <c r="F28" s="63">
        <v>597</v>
      </c>
    </row>
    <row r="29" spans="1:6" x14ac:dyDescent="0.25">
      <c r="A29" s="63">
        <v>28000</v>
      </c>
      <c r="B29" s="63">
        <v>-40.5</v>
      </c>
      <c r="C29" s="63">
        <v>329</v>
      </c>
      <c r="D29" s="63">
        <v>0.36130000000000001</v>
      </c>
      <c r="E29" s="63">
        <v>0.40260000000000001</v>
      </c>
      <c r="F29" s="63">
        <v>595</v>
      </c>
    </row>
    <row r="30" spans="1:6" x14ac:dyDescent="0.25">
      <c r="A30" s="63">
        <v>29000</v>
      </c>
      <c r="B30" s="63">
        <v>-42.5</v>
      </c>
      <c r="C30" s="63">
        <v>315</v>
      </c>
      <c r="D30" s="63">
        <v>0.3488</v>
      </c>
      <c r="E30" s="63">
        <v>0.38829999999999998</v>
      </c>
      <c r="F30" s="63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data_frame_prueba</vt:lpstr>
      <vt:lpstr>data_frame_prueba2</vt:lpstr>
      <vt:lpstr>data_frame_prueba1</vt:lpstr>
      <vt:lpstr>Tabla de Atmosfera estandar</vt:lpstr>
      <vt:lpstr>data_frame_prueba!_ftnref1</vt:lpstr>
      <vt:lpstr>data_frame_prueba1!_ftnref1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Delpino</dc:creator>
  <cp:lastModifiedBy>Ezequiel Delpino</cp:lastModifiedBy>
  <dcterms:created xsi:type="dcterms:W3CDTF">2024-11-03T17:59:04Z</dcterms:created>
  <dcterms:modified xsi:type="dcterms:W3CDTF">2025-06-24T16:42:26Z</dcterms:modified>
</cp:coreProperties>
</file>