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ef281a55a6378e/Tesis/ADRpy-VTOL/ADRpy/analisis/Data/"/>
    </mc:Choice>
  </mc:AlternateContent>
  <xr:revisionPtr revIDLastSave="26" documentId="13_ncr:1_{7EA34CBB-A0A6-412D-86CF-3FCA05BB820E}" xr6:coauthVersionLast="47" xr6:coauthVersionMax="47" xr10:uidLastSave="{B9A114FC-9C90-45C5-99D7-B1CD5F2C9C1F}"/>
  <bookViews>
    <workbookView xWindow="-108" yWindow="-108" windowWidth="23256" windowHeight="12456" xr2:uid="{10BA835C-0312-4895-8548-B5BE30C3D790}"/>
  </bookViews>
  <sheets>
    <sheet name="Datos aeronaves python" sheetId="7" r:id="rId1"/>
    <sheet name="Datos aeronaves, con formato" sheetId="1" r:id="rId2"/>
    <sheet name="Analisis Datos" sheetId="4" r:id="rId3"/>
    <sheet name="Datos Motores" sheetId="3" r:id="rId4"/>
    <sheet name="Tabla de Atmosfera estandar" sheetId="5" r:id="rId5"/>
    <sheet name="Conv de unidades" sheetId="6" r:id="rId6"/>
    <sheet name="Hoja2" sheetId="2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7" l="1"/>
  <c r="F25" i="7"/>
  <c r="E25" i="7"/>
  <c r="D25" i="7"/>
  <c r="H20" i="7"/>
  <c r="C20" i="7"/>
  <c r="C8" i="7" s="1"/>
  <c r="H8" i="7"/>
  <c r="F8" i="7"/>
  <c r="E8" i="7"/>
  <c r="D8" i="7"/>
  <c r="B8" i="7"/>
  <c r="C7" i="7"/>
  <c r="AI6" i="7"/>
  <c r="AG6" i="7"/>
  <c r="AF6" i="7"/>
  <c r="AE6" i="7"/>
  <c r="AD6" i="7"/>
  <c r="AC6" i="7"/>
  <c r="AB6" i="7"/>
  <c r="AA6" i="7"/>
  <c r="Z6" i="7"/>
  <c r="Y6" i="7"/>
  <c r="X6" i="7"/>
  <c r="W6" i="7"/>
  <c r="V6" i="7"/>
  <c r="AL4" i="7"/>
  <c r="AK4" i="7"/>
  <c r="AJ4" i="7"/>
  <c r="AI4" i="7"/>
  <c r="AG4" i="7"/>
  <c r="AF4" i="7"/>
  <c r="AE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N4" i="7"/>
  <c r="M4" i="7"/>
  <c r="L4" i="7"/>
  <c r="I4" i="7"/>
  <c r="F4" i="7"/>
  <c r="E4" i="7"/>
  <c r="D4" i="7"/>
  <c r="C4" i="7"/>
  <c r="B4" i="7"/>
  <c r="J29" i="1"/>
  <c r="I29" i="1"/>
  <c r="H29" i="1"/>
  <c r="G29" i="1"/>
  <c r="Q8" i="1"/>
  <c r="U8" i="1"/>
  <c r="V8" i="1"/>
  <c r="W8" i="1"/>
  <c r="X8" i="1"/>
  <c r="T8" i="1"/>
  <c r="P8" i="1"/>
  <c r="O8" i="1"/>
  <c r="L8" i="1"/>
  <c r="C36" i="6"/>
  <c r="C33" i="6"/>
  <c r="C30" i="6"/>
  <c r="C27" i="6"/>
  <c r="C24" i="6"/>
  <c r="C21" i="6"/>
  <c r="C18" i="6"/>
  <c r="C15" i="6"/>
  <c r="C12" i="6"/>
  <c r="C9" i="6"/>
  <c r="C6" i="6"/>
  <c r="C3" i="6"/>
  <c r="AF8" i="1"/>
  <c r="AO8" i="1"/>
  <c r="AN8" i="1"/>
  <c r="AM8" i="1"/>
  <c r="AL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AB8" i="1"/>
  <c r="AC8" i="1"/>
  <c r="AD8" i="1"/>
  <c r="AE8" i="1"/>
  <c r="AH8" i="1"/>
  <c r="AI8" i="1"/>
  <c r="AJ8" i="1"/>
  <c r="AL8" i="1"/>
  <c r="Z8" i="1"/>
  <c r="AA8" i="1"/>
  <c r="Y8" i="1"/>
  <c r="I8" i="1" l="1"/>
  <c r="H8" i="1"/>
  <c r="K24" i="1"/>
  <c r="K12" i="1" s="1"/>
  <c r="G8" i="1"/>
  <c r="I12" i="1"/>
  <c r="H12" i="1"/>
  <c r="G12" i="1"/>
  <c r="F8" i="1" l="1"/>
  <c r="E8" i="1"/>
  <c r="F24" i="1"/>
  <c r="F12" i="1" s="1"/>
  <c r="F11" i="1"/>
  <c r="E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tc={340A3259-C3B5-485D-AF11-616C5CE93D9F}</author>
    <author>Ezequiel Delpino</author>
  </authors>
  <commentList>
    <comment ref="AA19" authorId="0" shapeId="0" xr:uid="{111E6D55-2CFD-45CC-A397-2A3EAC16485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Front wing – 2820 mm, Rear wing – 3744 mm</t>
        </r>
      </text>
    </comment>
    <comment ref="D32" authorId="1" shapeId="0" xr:uid="{685BE65D-47BF-49CA-B248-3D62DC2C801E}">
      <text>
        <r>
          <rPr>
            <b/>
            <sz val="9"/>
            <color indexed="81"/>
            <rFont val="Tahoma"/>
            <family val="2"/>
          </rPr>
          <t>Ezequiel Delpino:</t>
        </r>
        <r>
          <rPr>
            <sz val="9"/>
            <color indexed="81"/>
            <rFont val="Tahoma"/>
            <family val="2"/>
          </rPr>
          <t xml:space="preserve">
a 4250, dato sacado de motor, no se tiene en cuenta la aeronave</t>
        </r>
      </text>
    </comment>
    <comment ref="A38" authorId="1" shapeId="0" xr:uid="{0AB079C1-9CF0-43C9-A5A3-9443BF0C2678}">
      <text>
        <r>
          <rPr>
            <b/>
            <sz val="12"/>
            <color indexed="81"/>
            <rFont val="Tahoma"/>
            <family val="2"/>
          </rPr>
          <t>Referencias Despegue:</t>
        </r>
        <r>
          <rPr>
            <sz val="12"/>
            <color indexed="81"/>
            <rFont val="Tahoma"/>
            <family val="2"/>
          </rPr>
          <t xml:space="preserve">
1 - Rail
2 - VTOL
3 - Tren Fijo
</t>
        </r>
      </text>
    </comment>
    <comment ref="A39" authorId="1" shapeId="0" xr:uid="{C992F673-0EF7-40A6-9C21-1C5CF8C16E89}">
      <text>
        <r>
          <rPr>
            <b/>
            <sz val="12"/>
            <color indexed="81"/>
            <rFont val="Tahoma"/>
            <family val="2"/>
          </rPr>
          <t>Referencias Propulsión Horizontal:</t>
        </r>
        <r>
          <rPr>
            <sz val="12"/>
            <color indexed="81"/>
            <rFont val="Tahoma"/>
            <family val="2"/>
          </rPr>
          <t xml:space="preserve">
1 - Electrico
2 - Reciproco
3 - Turbina
4 - Hidrógeno
</t>
        </r>
      </text>
    </comment>
    <comment ref="A40" authorId="1" shapeId="0" xr:uid="{ED649FF3-DBD5-44B0-893A-9BA7FE8B1512}">
      <text>
        <r>
          <rPr>
            <b/>
            <sz val="12"/>
            <color indexed="81"/>
            <rFont val="Tahoma"/>
            <family val="2"/>
          </rPr>
          <t>Referencias propulsión Vertical:</t>
        </r>
        <r>
          <rPr>
            <sz val="12"/>
            <color indexed="81"/>
            <rFont val="Tahoma"/>
            <family val="2"/>
          </rPr>
          <t xml:space="preserve">
1 - Electrica
2 - Reciproco
3 - Turbina
4 - Hidrógeno
5 - N / A</t>
        </r>
      </text>
    </comment>
    <comment ref="A43" authorId="1" shapeId="0" xr:uid="{4BB1D5BA-63A0-4C32-8F4E-91D34F7636D9}">
      <text>
        <r>
          <rPr>
            <b/>
            <sz val="12"/>
            <color indexed="81"/>
            <rFont val="Tahoma"/>
            <family val="2"/>
          </rPr>
          <t xml:space="preserve">Referencias Misión:
</t>
        </r>
        <r>
          <rPr>
            <sz val="12"/>
            <color indexed="81"/>
            <rFont val="Tahoma"/>
            <family val="2"/>
          </rPr>
          <t>1 - Vigilancia
2 - Alcance
3 - Deportivo
4 - Recreativo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tc={340A3259-C3B5-485D-AF11-616C5CE93D9F}</author>
    <author>Ezequiel Delpino</author>
  </authors>
  <commentList>
    <comment ref="AD23" authorId="0" shapeId="0" xr:uid="{340A3259-C3B5-485D-AF11-616C5CE93D9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Front wing – 2820 mm, Rear wing – 3744 mm</t>
        </r>
      </text>
    </comment>
    <comment ref="G36" authorId="1" shapeId="0" xr:uid="{2F80CC4A-E759-48DC-83F1-ED2F71478236}">
      <text>
        <r>
          <rPr>
            <b/>
            <sz val="9"/>
            <color indexed="81"/>
            <rFont val="Tahoma"/>
            <family val="2"/>
          </rPr>
          <t>Ezequiel Delpino:</t>
        </r>
        <r>
          <rPr>
            <sz val="9"/>
            <color indexed="81"/>
            <rFont val="Tahoma"/>
            <family val="2"/>
          </rPr>
          <t xml:space="preserve">
a 4250, dato sacado de motor, no se tiene en cuenta la aeronave</t>
        </r>
      </text>
    </comment>
  </commentList>
</comments>
</file>

<file path=xl/sharedStrings.xml><?xml version="1.0" encoding="utf-8"?>
<sst xmlns="http://schemas.openxmlformats.org/spreadsheetml/2006/main" count="3940" uniqueCount="642">
  <si>
    <t>Tabla para análisis estadístico de aeronaves existentes</t>
  </si>
  <si>
    <t>Altitud (ft)</t>
  </si>
  <si>
    <t>Temp. (°C)</t>
  </si>
  <si>
    <t>Presión (hPa)</t>
  </si>
  <si>
    <t>Presión relativa (δ)</t>
  </si>
  <si>
    <t>Densidad relativa (σ)</t>
  </si>
  <si>
    <t>Velocidad del sonido (kt)</t>
  </si>
  <si>
    <t>Lockheed Martin</t>
  </si>
  <si>
    <t>Textron Systems</t>
  </si>
  <si>
    <t>Thales Group</t>
  </si>
  <si>
    <t>Aeronautics Group</t>
  </si>
  <si>
    <t>Indra Sistemas</t>
  </si>
  <si>
    <t>Insitu</t>
  </si>
  <si>
    <t>Vertical Technologies</t>
  </si>
  <si>
    <t>JOUAV</t>
  </si>
  <si>
    <t>Airmobi</t>
  </si>
  <si>
    <t>Alti</t>
  </si>
  <si>
    <t>Wingtra</t>
  </si>
  <si>
    <t>Key</t>
  </si>
  <si>
    <t>Parámetro</t>
  </si>
  <si>
    <t>Unidades</t>
  </si>
  <si>
    <t>Stalker XE</t>
  </si>
  <si>
    <t>Stalker VXE30</t>
  </si>
  <si>
    <t>AAI Aerosonde</t>
  </si>
  <si>
    <t>Fulmar X</t>
  </si>
  <si>
    <t>Orbiter 4</t>
  </si>
  <si>
    <t>Orbiter 3</t>
  </si>
  <si>
    <t>Mantis</t>
  </si>
  <si>
    <t>ScanEagle</t>
  </si>
  <si>
    <t>Integrator</t>
  </si>
  <si>
    <t>Integrator VTOL</t>
  </si>
  <si>
    <t>Integrator Extended Range (ER)</t>
  </si>
  <si>
    <t>ScanEagle 3</t>
  </si>
  <si>
    <t>DeltaQuad Evo</t>
  </si>
  <si>
    <t>DeltaQuad Pro #MAP</t>
  </si>
  <si>
    <t>DeltaQuad Pro #CARGO</t>
  </si>
  <si>
    <t>V21</t>
  </si>
  <si>
    <t>V25</t>
  </si>
  <si>
    <t>V32</t>
  </si>
  <si>
    <t>V35</t>
  </si>
  <si>
    <t>V39</t>
  </si>
  <si>
    <t>Volitation VT370</t>
  </si>
  <si>
    <t>Skyeye 2600</t>
  </si>
  <si>
    <t>Skyeye 2930 VTOL</t>
  </si>
  <si>
    <t>Skyeye 3600</t>
  </si>
  <si>
    <t>Skyeye 3600 VTOL</t>
  </si>
  <si>
    <t>Skyeye 5000</t>
  </si>
  <si>
    <t>Skyeye 5000 VTOL</t>
  </si>
  <si>
    <t>Skyeye 5000 VTOL octo</t>
  </si>
  <si>
    <t>Volitation VT510</t>
  </si>
  <si>
    <t>Ascend</t>
  </si>
  <si>
    <t>Transition</t>
  </si>
  <si>
    <t>Reach</t>
  </si>
  <si>
    <t>WingtraOne GEN II</t>
  </si>
  <si>
    <t>Trinity Pro</t>
  </si>
  <si>
    <t>Vector</t>
  </si>
  <si>
    <t>Scorpion</t>
  </si>
  <si>
    <t>Trinity F90+</t>
  </si>
  <si>
    <t>pdf</t>
  </si>
  <si>
    <t>Link</t>
  </si>
  <si>
    <t>"designbrief"</t>
  </si>
  <si>
    <t>groundrun_m</t>
  </si>
  <si>
    <t>Distancia de carrera requerida para despegue</t>
  </si>
  <si>
    <t>m</t>
  </si>
  <si>
    <t>-</t>
  </si>
  <si>
    <t>VTOL</t>
  </si>
  <si>
    <t>climbrate_fpm</t>
  </si>
  <si>
    <t>Tasa de ascenso en pies por minuto</t>
  </si>
  <si>
    <t>fpm</t>
  </si>
  <si>
    <t>libras</t>
  </si>
  <si>
    <t>kg</t>
  </si>
  <si>
    <t>cruisealt_m</t>
  </si>
  <si>
    <t>Altitud a la que se realiza el crucero</t>
  </si>
  <si>
    <t>ft</t>
  </si>
  <si>
    <t>Relación</t>
  </si>
  <si>
    <t>cruisespeed_ktas</t>
  </si>
  <si>
    <t>Velocidad a la que se realiza el crucero (KTAS)</t>
  </si>
  <si>
    <t>m/s</t>
  </si>
  <si>
    <t>Calculadora</t>
  </si>
  <si>
    <t>servceil_m</t>
  </si>
  <si>
    <t>Techo de servicio máximo</t>
  </si>
  <si>
    <t>Ft</t>
  </si>
  <si>
    <t>metros</t>
  </si>
  <si>
    <t>vstallclean_kcas</t>
  </si>
  <si>
    <t>Velocidad de pérdida limpia (KCAS)</t>
  </si>
  <si>
    <t>"designdefinition"</t>
  </si>
  <si>
    <t>wingarea_m2</t>
  </si>
  <si>
    <t>Área del ala</t>
  </si>
  <si>
    <t>m²</t>
  </si>
  <si>
    <t>aspectratio</t>
  </si>
  <si>
    <t>Relación de aspecto del ala</t>
  </si>
  <si>
    <t>fuselength_m</t>
  </si>
  <si>
    <t>Longitud del fuselaje</t>
  </si>
  <si>
    <t>fuseldepth_m</t>
  </si>
  <si>
    <t>Profundidad del fuselaje</t>
  </si>
  <si>
    <t>fusewidth_m</t>
  </si>
  <si>
    <t>Ancho del fuselaje</t>
  </si>
  <si>
    <t>Nudos</t>
  </si>
  <si>
    <t>tow_kg</t>
  </si>
  <si>
    <t>Peso máximo al despegue (MTOW)</t>
  </si>
  <si>
    <t xml:space="preserve"> "designperformance"</t>
  </si>
  <si>
    <t>range_km</t>
  </si>
  <si>
    <t>Alcance de la aeronave</t>
  </si>
  <si>
    <t>km</t>
  </si>
  <si>
    <t>endurance_hr</t>
  </si>
  <si>
    <t>Autonomía de la aeronave</t>
  </si>
  <si>
    <t>horas</t>
  </si>
  <si>
    <t>km/h</t>
  </si>
  <si>
    <t>maxspeed_kias</t>
  </si>
  <si>
    <t>Velocidad máxima (KIAS)</t>
  </si>
  <si>
    <t>stallspeed_kcas</t>
  </si>
  <si>
    <t>Velocidad de pérdida (KCAS)</t>
  </si>
  <si>
    <t>Tasa de ascenso</t>
  </si>
  <si>
    <t>turnradius_m</t>
  </si>
  <si>
    <t>Radio de giro</t>
  </si>
  <si>
    <t>OTROS DATOS IMPORTANTES PARA EL ESTUDIO ANALITICO</t>
  </si>
  <si>
    <t>Portabilidad</t>
  </si>
  <si>
    <t>si</t>
  </si>
  <si>
    <t>Alta</t>
  </si>
  <si>
    <t>Altamente transportable</t>
  </si>
  <si>
    <t>Sistema transportable en cajas ligeras</t>
  </si>
  <si>
    <t>Transportable por barco y avión</t>
  </si>
  <si>
    <t>Operaciones en espacios reducidos</t>
  </si>
  <si>
    <t>Operable desde tierra y mar</t>
  </si>
  <si>
    <t>Incluye maleta de transporte</t>
  </si>
  <si>
    <t>Montaje en 2 minutos</t>
  </si>
  <si>
    <t>Media</t>
  </si>
  <si>
    <t>Cámara</t>
  </si>
  <si>
    <t>EO/IR, WAMI, SAR, COMINT, ELINT</t>
  </si>
  <si>
    <t>EO/Cooled IR, WAMI, COMINT, ELINT</t>
  </si>
  <si>
    <t>EO, IR giroestabilizadas</t>
  </si>
  <si>
    <t>EO, MWIR, ViDAR</t>
  </si>
  <si>
    <t>EO, MWIR, ViDAR, LRF</t>
  </si>
  <si>
    <t>Modular payloads</t>
  </si>
  <si>
    <t>EO, MWIR/EO, ViDAR</t>
  </si>
  <si>
    <t>EO, MWIR, LRF, IR Marker</t>
  </si>
  <si>
    <t>RGB, Multiespectral, Térmica</t>
  </si>
  <si>
    <t>No aplica</t>
  </si>
  <si>
    <t>Mph</t>
  </si>
  <si>
    <t>Despegue</t>
  </si>
  <si>
    <t>Bungee, rail, VTOL</t>
  </si>
  <si>
    <t>Rail</t>
  </si>
  <si>
    <t>envergadura</t>
  </si>
  <si>
    <t>Cuerda</t>
  </si>
  <si>
    <t>ft/s</t>
  </si>
  <si>
    <t>ft/m</t>
  </si>
  <si>
    <t>payload</t>
  </si>
  <si>
    <t>5.5</t>
  </si>
  <si>
    <t>duracion en VTOL</t>
  </si>
  <si>
    <t>Horas</t>
  </si>
  <si>
    <t>Crucero KIAS</t>
  </si>
  <si>
    <t>dm2</t>
  </si>
  <si>
    <t>m2</t>
  </si>
  <si>
    <t>RTF (dry weight)</t>
  </si>
  <si>
    <t>RTF (Including fuel &amp; Batteries)</t>
  </si>
  <si>
    <t>Empty weight</t>
  </si>
  <si>
    <t>g/dm2</t>
  </si>
  <si>
    <t>kg/m2</t>
  </si>
  <si>
    <t>Maximum Crosswind</t>
  </si>
  <si>
    <t>Rango de comunicación</t>
  </si>
  <si>
    <t>Wing Loading</t>
  </si>
  <si>
    <t>Kg/m2</t>
  </si>
  <si>
    <t>Modelo Motor Fixed Wing</t>
  </si>
  <si>
    <t>Enya R120</t>
  </si>
  <si>
    <t>Batería recargable</t>
  </si>
  <si>
    <t>EFI de gasolina</t>
  </si>
  <si>
    <t>20–35 cc gasolina</t>
  </si>
  <si>
    <t>Compatible con motores eléctricos o de gasolina</t>
  </si>
  <si>
    <t>50–100 cc gasolina</t>
  </si>
  <si>
    <t>DLA 180cc EFI</t>
  </si>
  <si>
    <t>Motor pistón EFI</t>
  </si>
  <si>
    <t>Saito FG21</t>
  </si>
  <si>
    <t>HFE International DA100EFI</t>
  </si>
  <si>
    <t>Modelo Motor VTOL</t>
  </si>
  <si>
    <t>FLARES eléctrico</t>
  </si>
  <si>
    <t>Capacidad combustible</t>
  </si>
  <si>
    <t>Consumo</t>
  </si>
  <si>
    <t>L/Horas</t>
  </si>
  <si>
    <t>Potencia</t>
  </si>
  <si>
    <t>W</t>
  </si>
  <si>
    <t>HP</t>
  </si>
  <si>
    <t>Datalink banks</t>
  </si>
  <si>
    <t>L,S,C</t>
  </si>
  <si>
    <t>L,S,C,KU</t>
  </si>
  <si>
    <t>LOS, BLOS</t>
  </si>
  <si>
    <t>Digital, varias frecuencias</t>
  </si>
  <si>
    <t>Enlace de datos digital encriptado</t>
  </si>
  <si>
    <t>Enlace de datos encriptado</t>
  </si>
  <si>
    <t>SATCOM, BLOS, robusto</t>
  </si>
  <si>
    <t>Encrypted/Unencrypted</t>
  </si>
  <si>
    <t>Encriptado</t>
  </si>
  <si>
    <t>Material del fuselaje</t>
  </si>
  <si>
    <t>Fibra de carbono</t>
  </si>
  <si>
    <t>Fibra de carbono, Kevlar, PVC</t>
  </si>
  <si>
    <t>Fibra de carbono y compuestos</t>
  </si>
  <si>
    <t>Fibra de carbono, Kevlar, fibra de vidrio</t>
  </si>
  <si>
    <t>Fibra de carbono completa</t>
  </si>
  <si>
    <t>Carbon Fiber</t>
  </si>
  <si>
    <t>Fibra de carbono compuesta</t>
  </si>
  <si>
    <t>Motor recomendado</t>
  </si>
  <si>
    <t>Gasolina 20–35 cc</t>
  </si>
  <si>
    <t>Gasolina o eléctrica</t>
  </si>
  <si>
    <t>Gasolina 50–100 cc</t>
  </si>
  <si>
    <t>Gasolina EFI DLA 180 cc</t>
  </si>
  <si>
    <t>Gasolina o diésel</t>
  </si>
  <si>
    <t>Hélice recomendada VTOL</t>
  </si>
  <si>
    <t>Master Airscrew 3x Power 13x12</t>
  </si>
  <si>
    <t>Hélice recomendada Fixed Wing</t>
  </si>
  <si>
    <t>16 pulgadas</t>
  </si>
  <si>
    <t>VTOL: 26 pulgadas; Ala fija: 24 pulgadas</t>
  </si>
  <si>
    <t>VTOL: 22 pulgadas; Ala fija: 21 pulgadas</t>
  </si>
  <si>
    <t>19 x 8 pulgadas</t>
  </si>
  <si>
    <t>32 x 10 pulgadas</t>
  </si>
  <si>
    <t>Precio</t>
  </si>
  <si>
    <t>Dimensiones de la bahía de carga útil</t>
  </si>
  <si>
    <t>0.2 x 0.2 x 0.11</t>
  </si>
  <si>
    <t>15 x 10 x 9</t>
  </si>
  <si>
    <t>560 x 210 x 185 mm</t>
  </si>
  <si>
    <t>560 x 260 x 270 mm</t>
  </si>
  <si>
    <t>920 x 340 x 350 mm</t>
  </si>
  <si>
    <t>Tiempo de emergencia en vuelo</t>
  </si>
  <si>
    <t>Sistema de control</t>
  </si>
  <si>
    <t>Navegación avanzada, redundante</t>
  </si>
  <si>
    <t>Navegación avanzada, precisión</t>
  </si>
  <si>
    <t>GPS/INS, navegación manual o automática</t>
  </si>
  <si>
    <t>Arquitectura abierta</t>
  </si>
  <si>
    <t>Modular y portátil</t>
  </si>
  <si>
    <t>Navegación avanzada</t>
  </si>
  <si>
    <t>Modular</t>
  </si>
  <si>
    <t>Controlador DeltaQuad</t>
  </si>
  <si>
    <t>Lightning X7</t>
  </si>
  <si>
    <t>Características adicionales</t>
  </si>
  <si>
    <t>Alta fiabilidad y facilidad de uso</t>
  </si>
  <si>
    <t>Modular, navegación spline, ATOL</t>
  </si>
  <si>
    <t>Modular, flexible</t>
  </si>
  <si>
    <t>Resistente a alta mar y vientos</t>
  </si>
  <si>
    <t>Seguridad aumentada</t>
  </si>
  <si>
    <t>Modularidad y flexibilidad</t>
  </si>
  <si>
    <t>Despegue y aterrizaje vertical, resistente a lluvias ligeras</t>
  </si>
  <si>
    <t>Despegue y aterrizaje vertical, transmisión de video en vivo, integración de múltiples sensores</t>
  </si>
  <si>
    <t>Despegue y aterrizaje vertical, transmisión de video en vivo, mecanismo de liberación de carga útil personalizable</t>
  </si>
  <si>
    <t>Alta portabilidad</t>
  </si>
  <si>
    <t>Mayor capacidad de carga</t>
  </si>
  <si>
    <t>Larga autonomía</t>
  </si>
  <si>
    <t>Autonomía extendida</t>
  </si>
  <si>
    <t>Uso optimizado para misiones prolongadas</t>
  </si>
  <si>
    <t>Compatible VTOL; configuración flexible</t>
  </si>
  <si>
    <t>Diseñado para vigilancia y cartografía</t>
  </si>
  <si>
    <t>Alta capacidad VTOL; alcance extendido</t>
  </si>
  <si>
    <t>Tanque de combustible de Kevlar; sistema de freno en las ruedas</t>
  </si>
  <si>
    <t>Configuración VTOL avanzada</t>
  </si>
  <si>
    <t>Diseño modular de ala tándem</t>
  </si>
  <si>
    <t>Battery Power Supply</t>
  </si>
  <si>
    <t>2 x 3800mAh 4S Lipo</t>
  </si>
  <si>
    <t>2 x 9000mAh 4S Lipo</t>
  </si>
  <si>
    <t>12 x 16000mAh 4S Lipo</t>
  </si>
  <si>
    <t>Distancia de aterrizaje</t>
  </si>
  <si>
    <t>datos del cliente</t>
  </si>
  <si>
    <t xml:space="preserve">Datos estadísticos </t>
  </si>
  <si>
    <t>Resultado de datos para calculos</t>
  </si>
  <si>
    <t>rwyelevation_m</t>
  </si>
  <si>
    <t>Elevación de la pista</t>
  </si>
  <si>
    <t>stloadfactor</t>
  </si>
  <si>
    <t>Factor de carga estructural durante el giro</t>
  </si>
  <si>
    <t>turnalt_m</t>
  </si>
  <si>
    <t>Altitud a la que se realiza el giro</t>
  </si>
  <si>
    <t>turnspeed_ktas</t>
  </si>
  <si>
    <t>Velocidad a la que se realiza el giro</t>
  </si>
  <si>
    <t>ktas</t>
  </si>
  <si>
    <t>climbalt_m</t>
  </si>
  <si>
    <t>Altitud a la que se realiza el ascenso</t>
  </si>
  <si>
    <t>climbspeed_kias</t>
  </si>
  <si>
    <t>Velocidad indicada a la que se realiza el ascenso</t>
  </si>
  <si>
    <t>kias</t>
  </si>
  <si>
    <t>Velocidad a la que se realiza el crucero</t>
  </si>
  <si>
    <t>cruisethrustfact</t>
  </si>
  <si>
    <t>Factor de empuje durante el crucero</t>
  </si>
  <si>
    <t>secclimbspd_kias</t>
  </si>
  <si>
    <t>Velocidad indicada en el techo de servicio</t>
  </si>
  <si>
    <t>Velocidad de pérdida limpia</t>
  </si>
  <si>
    <t>kcas</t>
  </si>
  <si>
    <t>"wfract"</t>
  </si>
  <si>
    <t>wfract_to</t>
  </si>
  <si>
    <t>Fracción de peso durante el despegue</t>
  </si>
  <si>
    <t>wfract_turn</t>
  </si>
  <si>
    <t>Fracción de peso durante el giro</t>
  </si>
  <si>
    <t>wfract_climb</t>
  </si>
  <si>
    <t>Fracción de peso durante el ascenso</t>
  </si>
  <si>
    <t>wfract_cruise</t>
  </si>
  <si>
    <t>Fracción de peso durante el crucero</t>
  </si>
  <si>
    <t>wfract_sec</t>
  </si>
  <si>
    <t>Fracción de peso en el techo de servicio</t>
  </si>
  <si>
    <t>taper</t>
  </si>
  <si>
    <t>Afilamiento del ala</t>
  </si>
  <si>
    <t>sweep_deg</t>
  </si>
  <si>
    <t>Ángulo de flecha del ala</t>
  </si>
  <si>
    <t>grados</t>
  </si>
  <si>
    <t>cgposition_m</t>
  </si>
  <si>
    <t>Posición del centro de gravedad</t>
  </si>
  <si>
    <t>"etap"</t>
  </si>
  <si>
    <t>etaprop_to</t>
  </si>
  <si>
    <t>Eficiencia de la hélice durante el despegue</t>
  </si>
  <si>
    <t>etaprop_turn</t>
  </si>
  <si>
    <t>Eficiencia de la hélice durante el giro</t>
  </si>
  <si>
    <t>etaprop_climb</t>
  </si>
  <si>
    <t>Eficiencia de la hélice durante el ascenso</t>
  </si>
  <si>
    <t>etaprop_cruise</t>
  </si>
  <si>
    <t>Eficiencia de la hélice durante el crucero</t>
  </si>
  <si>
    <t>etaprop_sec</t>
  </si>
  <si>
    <t>Eficiencia de la hélice en el techo de servicio</t>
  </si>
  <si>
    <t>Velocidad máxima</t>
  </si>
  <si>
    <t>Velocidad de pérdida</t>
  </si>
  <si>
    <t>loadfactor</t>
  </si>
  <si>
    <t>Factor de carga durante el giro</t>
  </si>
  <si>
    <t>Desing brief</t>
  </si>
  <si>
    <t>Parameter</t>
  </si>
  <si>
    <t>Value</t>
  </si>
  <si>
    <t>Total Cruise Range [km]</t>
  </si>
  <si>
    <t>Fixed-wing rate of climb [m/s]</t>
  </si>
  <si>
    <t>Cruise Altitude [km]</t>
  </si>
  <si>
    <t>Runway length for take-off [m]</t>
  </si>
  <si>
    <t>Maximum Speed [km/hr]</t>
  </si>
  <si>
    <t>Hovering altitude [km]</t>
  </si>
  <si>
    <t>Stall Speed [m/s]</t>
  </si>
  <si>
    <t>Helicopter rate of climb [m/s]</t>
  </si>
  <si>
    <t>Payload weight [kg]</t>
  </si>
  <si>
    <t>2.3</t>
  </si>
  <si>
    <t>Hover ceiling altitude [km]</t>
  </si>
  <si>
    <t>Datos de motores y otros equipos</t>
  </si>
  <si>
    <t>skypower</t>
  </si>
  <si>
    <t>Modelo</t>
  </si>
  <si>
    <t>Tipo de Motor</t>
  </si>
  <si>
    <t>Cilindrada (cc)</t>
  </si>
  <si>
    <t>Potencia (HP)</t>
  </si>
  <si>
    <t>Rango de RPM</t>
  </si>
  <si>
    <t>Peso (kg)</t>
  </si>
  <si>
    <t>Sistema de Combustible</t>
  </si>
  <si>
    <t>Encendido</t>
  </si>
  <si>
    <t>Relación de Mezcla</t>
  </si>
  <si>
    <t>Voltaje de Operación (V DC)</t>
  </si>
  <si>
    <t>Torque Máximo (Nm)</t>
  </si>
  <si>
    <t>Diámetro x Carrera (mm)</t>
  </si>
  <si>
    <t>Cojinetes del Cigüeñal</t>
  </si>
  <si>
    <t>Sistema de Refrigeración</t>
  </si>
  <si>
    <t>SP-28 CR</t>
  </si>
  <si>
    <t>1 cilindro, 2 tiempos</t>
  </si>
  <si>
    <t>2.2</t>
  </si>
  <si>
    <t>2,500 - 10,000</t>
  </si>
  <si>
    <t>1.34</t>
  </si>
  <si>
    <t>Carburador trasero</t>
  </si>
  <si>
    <t>1 bujía</t>
  </si>
  <si>
    <t>6 - 8.4</t>
  </si>
  <si>
    <t>2.3 @ 6,600 RPM</t>
  </si>
  <si>
    <t>36.00 x 28.00</t>
  </si>
  <si>
    <t>3 rodamientos</t>
  </si>
  <si>
    <t>Aire</t>
  </si>
  <si>
    <t>Nombre</t>
  </si>
  <si>
    <t>Valores</t>
  </si>
  <si>
    <t>SP-55 TS ROS</t>
  </si>
  <si>
    <t>7.4</t>
  </si>
  <si>
    <t>2.55</t>
  </si>
  <si>
    <t>Carburador lateral</t>
  </si>
  <si>
    <t>2 bujías</t>
  </si>
  <si>
    <t>5.5 @ 7,500 RPM</t>
  </si>
  <si>
    <t>42.00 x 32.00</t>
  </si>
  <si>
    <t>MODELO MOTOR</t>
  </si>
  <si>
    <t>EL-005</t>
  </si>
  <si>
    <t>SP-55 FI TS ROS</t>
  </si>
  <si>
    <t>Inyección electrónica</t>
  </si>
  <si>
    <t>Número de Cilindros</t>
  </si>
  <si>
    <t>SP-56 ROS</t>
  </si>
  <si>
    <t>7.5</t>
  </si>
  <si>
    <t>2.6</t>
  </si>
  <si>
    <t>5.6 @ 7,500 RPM</t>
  </si>
  <si>
    <t>Diámetro (Bore)</t>
  </si>
  <si>
    <t>pulg. (mm)</t>
  </si>
  <si>
    <t>1.9 pulg. (49 mm)</t>
  </si>
  <si>
    <t>SP-110 TS ROS</t>
  </si>
  <si>
    <t>2 cilindros, 2 tiempos</t>
  </si>
  <si>
    <t>14.8</t>
  </si>
  <si>
    <t>2 bujías por cilindro</t>
  </si>
  <si>
    <t>11.0 @ 7,500 RPM</t>
  </si>
  <si>
    <t>50.00 x 44.00</t>
  </si>
  <si>
    <t>3 rodamientos por lado</t>
  </si>
  <si>
    <t>Carrera (Stroke)</t>
  </si>
  <si>
    <t>1.6 pulg. (40 mm)</t>
  </si>
  <si>
    <t>SP-110 FI TS ROS</t>
  </si>
  <si>
    <t>Desplazamiento</t>
  </si>
  <si>
    <t>pulg³ (cm³)</t>
  </si>
  <si>
    <t>4.6 pulg³ (75 cm³)</t>
  </si>
  <si>
    <t>SP-170 TS ROS</t>
  </si>
  <si>
    <t>25.2</t>
  </si>
  <si>
    <t>18.5 @ 7,500 RPM</t>
  </si>
  <si>
    <t>60.00 x 48.00</t>
  </si>
  <si>
    <t>Potencia Continua (100%)</t>
  </si>
  <si>
    <t>hp (kW) @ RPM</t>
  </si>
  <si>
    <t>4 hp (2.98 kW) a 5,000 RPM</t>
  </si>
  <si>
    <t>SP-170 FI TS ROS</t>
  </si>
  <si>
    <t>Crucero de Rendimiento (75%)</t>
  </si>
  <si>
    <t>3 hp (2.24 kW) a 5,000 RPM</t>
  </si>
  <si>
    <t>SP-170 HF FI TS ROS</t>
  </si>
  <si>
    <t>Crucero Económico (45%)</t>
  </si>
  <si>
    <t>1.8 hp (1.34 kW) a 4,250 RPM</t>
  </si>
  <si>
    <t>SP-210 TS ROS</t>
  </si>
  <si>
    <t>31.5</t>
  </si>
  <si>
    <t>8.5</t>
  </si>
  <si>
    <t>23.0 @ 7,500 RPM</t>
  </si>
  <si>
    <t>65.00 x 52.00</t>
  </si>
  <si>
    <t>Consumo de Combustible</t>
  </si>
  <si>
    <t>lb/hr (kg/hr) @ RPM</t>
  </si>
  <si>
    <t>1.7 lb/hr (0.78 kg/hr) a 5,000 RPM; 1.1 lb/hr (0.48 kg/hr) a 4,250 RPM</t>
  </si>
  <si>
    <t>SP-210 FI TS ROS</t>
  </si>
  <si>
    <t>Regulador Externo de 3 Fases</t>
  </si>
  <si>
    <t>Watt PMA</t>
  </si>
  <si>
    <t>900 Watt PMA</t>
  </si>
  <si>
    <t>Generador</t>
  </si>
  <si>
    <t>SP-210 HF FI TS ROS</t>
  </si>
  <si>
    <t>Potencia Máxima</t>
  </si>
  <si>
    <t>watts @ RPM</t>
  </si>
  <si>
    <t>900 watts a 5,500 RPM</t>
  </si>
  <si>
    <t>SP-275 TS ROS</t>
  </si>
  <si>
    <t>41.0</t>
  </si>
  <si>
    <t>Crucero de Rendimiento</t>
  </si>
  <si>
    <t>800 watts a 5,000 RPM</t>
  </si>
  <si>
    <t>Crucero Económico</t>
  </si>
  <si>
    <t>650 watts a 3,200 RPM</t>
  </si>
  <si>
    <t>Ralentí de Vuelo</t>
  </si>
  <si>
    <t>450 watts a 3,200 RPM</t>
  </si>
  <si>
    <t>Ralentí en Tierra</t>
  </si>
  <si>
    <t>250 watts a 2,200 RPM</t>
  </si>
  <si>
    <t>Combustibles Aprobados</t>
  </si>
  <si>
    <t>JP-5, JP-8, Jet A, Jet A-1, F-24, MOGAS, AVGAS sin plomo</t>
  </si>
  <si>
    <t>Bomba de Combustible Electrónica Integrada</t>
  </si>
  <si>
    <t>psi (bar)</t>
  </si>
  <si>
    <t>100 psi (6.89 bar)</t>
  </si>
  <si>
    <t>Peso en Seco</t>
  </si>
  <si>
    <t>lbs (kg)</t>
  </si>
  <si>
    <t>13.8 lbs (6.25 kg)</t>
  </si>
  <si>
    <t>Tiempo Entre Revisiones</t>
  </si>
  <si>
    <t>400 horas con extensión de 100 horas</t>
  </si>
  <si>
    <t>Dimensiones</t>
  </si>
  <si>
    <t>7" x 14.5" x 14.1"</t>
  </si>
  <si>
    <t>Empresa</t>
  </si>
  <si>
    <t>Aeronaves</t>
  </si>
  <si>
    <t>Lycoming</t>
  </si>
  <si>
    <t>W/kg</t>
  </si>
  <si>
    <t>ft/min</t>
  </si>
  <si>
    <t>L</t>
  </si>
  <si>
    <t>USD</t>
  </si>
  <si>
    <t>QuantumNanSystems GmbH</t>
  </si>
  <si>
    <t>CWNan007</t>
  </si>
  <si>
    <t>CWNan15</t>
  </si>
  <si>
    <t>CWNan25</t>
  </si>
  <si>
    <t>CWNan25E</t>
  </si>
  <si>
    <t>CWNan25H</t>
  </si>
  <si>
    <t>CWNan30E</t>
  </si>
  <si>
    <t>CWNan80E</t>
  </si>
  <si>
    <t>Nan</t>
  </si>
  <si>
    <t>Semi Solid State LiNanion, 22Ah</t>
  </si>
  <si>
    <t>ELNan005</t>
  </si>
  <si>
    <t>Motor de combustible pesado (JPNan5 o JPNan8)</t>
  </si>
  <si>
    <t>EFI con JPNan5/JPNan8</t>
  </si>
  <si>
    <t>Heavy Fuel (JPNan5/JPNan8)</t>
  </si>
  <si>
    <t>EFI, JPNan5/JPNan8</t>
  </si>
  <si>
    <t>TNanMotor MN501</t>
  </si>
  <si>
    <t>TNanMotor ALTI U7</t>
  </si>
  <si>
    <t>TNanMotor ALTI U15 II KV100</t>
  </si>
  <si>
    <t>LOS, AESNan256, Relay</t>
  </si>
  <si>
    <t>TNanMotor 18x6.1 Carbon Fiber</t>
  </si>
  <si>
    <t>TNanMotor 40x13.1 Carbon Fiber</t>
  </si>
  <si>
    <t>16Nan17 pulgadas</t>
  </si>
  <si>
    <t>17Nan18 pulgadas</t>
  </si>
  <si>
    <t>MultiNanpayload, operable en clima extremo</t>
  </si>
  <si>
    <t>Modular, multiNanmisión</t>
  </si>
  <si>
    <t>Capacidad MultiNanINT</t>
  </si>
  <si>
    <t>estipulada por reglamento o condiciones de operación</t>
  </si>
  <si>
    <t>a eleccion del usuario dependiente de restricciones reales (optimizacion por progrma estadistico)</t>
  </si>
  <si>
    <t>sale por calculo de otros parametros</t>
  </si>
  <si>
    <t>Aerosonde Mk. 4.7 Fixed Wing</t>
  </si>
  <si>
    <t>Aerosonde Mk. 4.7 VTOL</t>
  </si>
  <si>
    <t>Aerosonde Mk. 4.8 Fixed wing</t>
  </si>
  <si>
    <t>Aerosonde Mk. 4.8 VTOL FTUAS</t>
  </si>
  <si>
    <t>OTROS DATOS IMPORTANTES PARA EL ESTUDIO ANALITICO (TEXTO)</t>
  </si>
  <si>
    <t>Categoria de aeronaves</t>
  </si>
  <si>
    <t>Reciproca</t>
  </si>
  <si>
    <t>Propulsion horizontal</t>
  </si>
  <si>
    <t>Propulsion vertical</t>
  </si>
  <si>
    <t>Cantidad de motores propulsion vertical</t>
  </si>
  <si>
    <t>Cantidad de motores propulsion horizontal</t>
  </si>
  <si>
    <t>Electrica</t>
  </si>
  <si>
    <t>N/A</t>
  </si>
  <si>
    <t>Tren fijo</t>
  </si>
  <si>
    <t>RQ Nan 21A Blackjack</t>
  </si>
  <si>
    <t>Misión</t>
  </si>
  <si>
    <t>Potencia específica (P/W)</t>
  </si>
  <si>
    <t>Vigilancia</t>
  </si>
  <si>
    <t>Potencia HP</t>
  </si>
  <si>
    <t>Potencia Watts</t>
  </si>
  <si>
    <t>Despegue todos los tipos</t>
  </si>
  <si>
    <t>Propulsión horizontal</t>
  </si>
  <si>
    <t>Propulsión vertical</t>
  </si>
  <si>
    <t>Cantidad de motores propulsión vertical</t>
  </si>
  <si>
    <t>Cantidad de motores propulsión horizontal</t>
  </si>
  <si>
    <t>12000.0</t>
  </si>
  <si>
    <t>14700.0</t>
  </si>
  <si>
    <t>9700.0</t>
  </si>
  <si>
    <t>18200.0</t>
  </si>
  <si>
    <t>15000.0</t>
  </si>
  <si>
    <t>19500.0</t>
  </si>
  <si>
    <t>20.0</t>
  </si>
  <si>
    <t>13.0</t>
  </si>
  <si>
    <t>48800.0</t>
  </si>
  <si>
    <t>16000.0</t>
  </si>
  <si>
    <t>17000.0</t>
  </si>
  <si>
    <t>10000.0</t>
  </si>
  <si>
    <t>13000.0</t>
  </si>
  <si>
    <t>0.87</t>
  </si>
  <si>
    <t>1.55</t>
  </si>
  <si>
    <t>0.57</t>
  </si>
  <si>
    <t>0.84</t>
  </si>
  <si>
    <t>0.8</t>
  </si>
  <si>
    <t>0.52</t>
  </si>
  <si>
    <t>0.88</t>
  </si>
  <si>
    <t>1.0</t>
  </si>
  <si>
    <t>1.33</t>
  </si>
  <si>
    <t>1.32</t>
  </si>
  <si>
    <t>2.1</t>
  </si>
  <si>
    <t>3.0</t>
  </si>
  <si>
    <t>1.7</t>
  </si>
  <si>
    <t>1.2</t>
  </si>
  <si>
    <t>1.48</t>
  </si>
  <si>
    <t>1.71</t>
  </si>
  <si>
    <t>2.5</t>
  </si>
  <si>
    <t>2.4</t>
  </si>
  <si>
    <t>0.75</t>
  </si>
  <si>
    <t>0.9</t>
  </si>
  <si>
    <t>0.93</t>
  </si>
  <si>
    <t>1.88</t>
  </si>
  <si>
    <t>2.02</t>
  </si>
  <si>
    <t>2.05</t>
  </si>
  <si>
    <t>2.03</t>
  </si>
  <si>
    <t>2.42</t>
  </si>
  <si>
    <t>3.5</t>
  </si>
  <si>
    <t>13.6</t>
  </si>
  <si>
    <t>42.2</t>
  </si>
  <si>
    <t>53.5</t>
  </si>
  <si>
    <t>54.4</t>
  </si>
  <si>
    <t>93.0</t>
  </si>
  <si>
    <t>13.1</t>
  </si>
  <si>
    <t>55.0</t>
  </si>
  <si>
    <t>32.0</t>
  </si>
  <si>
    <t>6.5</t>
  </si>
  <si>
    <t>26.5</t>
  </si>
  <si>
    <t>74.8</t>
  </si>
  <si>
    <t>75.0</t>
  </si>
  <si>
    <t>36.3</t>
  </si>
  <si>
    <t>61.0</t>
  </si>
  <si>
    <t>10.0</t>
  </si>
  <si>
    <t>6.2</t>
  </si>
  <si>
    <t>12.5</t>
  </si>
  <si>
    <t>23.5</t>
  </si>
  <si>
    <t>24.0</t>
  </si>
  <si>
    <t>40.0</t>
  </si>
  <si>
    <t>15.0</t>
  </si>
  <si>
    <t>28.0</t>
  </si>
  <si>
    <t>90.0</t>
  </si>
  <si>
    <t>100.0</t>
  </si>
  <si>
    <t>9.5</t>
  </si>
  <si>
    <t>18.0</t>
  </si>
  <si>
    <t>91.0</t>
  </si>
  <si>
    <t>370.0</t>
  </si>
  <si>
    <t>433.0</t>
  </si>
  <si>
    <t>3270.0</t>
  </si>
  <si>
    <t>800.0</t>
  </si>
  <si>
    <t>150.0</t>
  </si>
  <si>
    <t>50.0</t>
  </si>
  <si>
    <t>25.0</t>
  </si>
  <si>
    <t>500.0</t>
  </si>
  <si>
    <t>92.6</t>
  </si>
  <si>
    <t>270.0</t>
  </si>
  <si>
    <t>300.0</t>
  </si>
  <si>
    <t>8.0</t>
  </si>
  <si>
    <t>19.8</t>
  </si>
  <si>
    <t>12.0</t>
  </si>
  <si>
    <t>14.0</t>
  </si>
  <si>
    <t>26.0</t>
  </si>
  <si>
    <t>6.0</t>
  </si>
  <si>
    <t>2.0</t>
  </si>
  <si>
    <t>16.0</t>
  </si>
  <si>
    <t>19.0</t>
  </si>
  <si>
    <t>4.53</t>
  </si>
  <si>
    <t>1.83</t>
  </si>
  <si>
    <t>4.0</t>
  </si>
  <si>
    <t>4.5</t>
  </si>
  <si>
    <t>2.8</t>
  </si>
  <si>
    <t>5.0</t>
  </si>
  <si>
    <t>41.7</t>
  </si>
  <si>
    <t>36.0</t>
  </si>
  <si>
    <t>25.6</t>
  </si>
  <si>
    <t>41.2</t>
  </si>
  <si>
    <t>46.3</t>
  </si>
  <si>
    <t>33.0</t>
  </si>
  <si>
    <t>30.0</t>
  </si>
  <si>
    <t>42.0</t>
  </si>
  <si>
    <t>38.0</t>
  </si>
  <si>
    <t>35.0</t>
  </si>
  <si>
    <t>15.5</t>
  </si>
  <si>
    <t>17.0</t>
  </si>
  <si>
    <t>4.4</t>
  </si>
  <si>
    <t>2.9</t>
  </si>
  <si>
    <t>5.2</t>
  </si>
  <si>
    <t>3.1</t>
  </si>
  <si>
    <t>4.8</t>
  </si>
  <si>
    <t>2.69</t>
  </si>
  <si>
    <t>2.35</t>
  </si>
  <si>
    <t>2.15</t>
  </si>
  <si>
    <t>2.45</t>
  </si>
  <si>
    <t>3.2</t>
  </si>
  <si>
    <t>3.9</t>
  </si>
  <si>
    <t>2.93</t>
  </si>
  <si>
    <t>3.6</t>
  </si>
  <si>
    <t>5.1</t>
  </si>
  <si>
    <t>0.239</t>
  </si>
  <si>
    <t>0.31819504</t>
  </si>
  <si>
    <t>0.352</t>
  </si>
  <si>
    <t>0.196551724137931</t>
  </si>
  <si>
    <t>14.5</t>
  </si>
  <si>
    <t>11.3</t>
  </si>
  <si>
    <t>17.7</t>
  </si>
  <si>
    <t>22.7</t>
  </si>
  <si>
    <t>8.6</t>
  </si>
  <si>
    <t>1.5</t>
  </si>
  <si>
    <t>0.6</t>
  </si>
  <si>
    <t>7.0</t>
  </si>
  <si>
    <t>2.65</t>
  </si>
  <si>
    <t>3.45</t>
  </si>
  <si>
    <t>6.45</t>
  </si>
  <si>
    <t>7.1</t>
  </si>
  <si>
    <t>11.5</t>
  </si>
  <si>
    <t>11.0</t>
  </si>
  <si>
    <t>5.8</t>
  </si>
  <si>
    <t>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</si>
</sst>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##"/>
  </numFmts>
  <fonts count="2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021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575757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u/>
      <sz val="11"/>
      <color theme="7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8">
    <xf numFmtId="0" fontId="0" fillId="0" borderId="0" xfId="0"/>
    <xf numFmtId="0" fontId="2" fillId="0" borderId="0" xfId="0" applyFont="1"/>
    <xf numFmtId="0" fontId="0" fillId="10" borderId="0" xfId="0" applyFill="1"/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0" fillId="3" borderId="1" xfId="0" applyFill="1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  <xf numFmtId="0" fontId="9" fillId="8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0" fontId="2" fillId="18" borderId="1" xfId="0" applyFont="1" applyFill="1" applyBorder="1"/>
    <xf numFmtId="0" fontId="8" fillId="6" borderId="1" xfId="0" applyFont="1" applyFill="1" applyBorder="1"/>
    <xf numFmtId="0" fontId="0" fillId="6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vertical="center"/>
    </xf>
    <xf numFmtId="0" fontId="2" fillId="19" borderId="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12" fillId="2" borderId="4" xfId="0" applyNumberFormat="1" applyFont="1" applyFill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164" fontId="12" fillId="4" borderId="4" xfId="0" applyNumberFormat="1" applyFont="1" applyFill="1" applyBorder="1" applyAlignment="1">
      <alignment horizontal="center" vertical="center" wrapText="1"/>
    </xf>
    <xf numFmtId="164" fontId="12" fillId="5" borderId="1" xfId="0" applyNumberFormat="1" applyFont="1" applyFill="1" applyBorder="1" applyAlignment="1">
      <alignment horizontal="center" vertical="center" wrapText="1"/>
    </xf>
    <xf numFmtId="164" fontId="12" fillId="6" borderId="1" xfId="0" applyNumberFormat="1" applyFont="1" applyFill="1" applyBorder="1" applyAlignment="1">
      <alignment horizontal="center" vertical="center" wrapText="1"/>
    </xf>
    <xf numFmtId="164" fontId="12" fillId="6" borderId="4" xfId="0" applyNumberFormat="1" applyFont="1" applyFill="1" applyBorder="1" applyAlignment="1">
      <alignment horizontal="center" vertical="center" wrapText="1"/>
    </xf>
    <xf numFmtId="164" fontId="12" fillId="3" borderId="4" xfId="0" applyNumberFormat="1" applyFont="1" applyFill="1" applyBorder="1" applyAlignment="1">
      <alignment horizontal="center" vertical="center" wrapText="1"/>
    </xf>
    <xf numFmtId="164" fontId="12" fillId="5" borderId="4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13" borderId="0" xfId="0" applyNumberFormat="1" applyFont="1" applyFill="1" applyAlignment="1">
      <alignment horizontal="center" vertical="center" wrapText="1"/>
    </xf>
    <xf numFmtId="164" fontId="12" fillId="16" borderId="0" xfId="0" applyNumberFormat="1" applyFont="1" applyFill="1" applyAlignment="1">
      <alignment horizontal="center" vertical="center" wrapText="1"/>
    </xf>
    <xf numFmtId="164" fontId="13" fillId="2" borderId="1" xfId="0" applyNumberFormat="1" applyFont="1" applyFill="1" applyBorder="1" applyAlignment="1">
      <alignment horizontal="center" vertical="center" wrapText="1"/>
    </xf>
    <xf numFmtId="164" fontId="12" fillId="14" borderId="0" xfId="0" applyNumberFormat="1" applyFont="1" applyFill="1" applyAlignment="1">
      <alignment horizontal="center" vertical="center" wrapText="1"/>
    </xf>
    <xf numFmtId="164" fontId="12" fillId="2" borderId="3" xfId="0" applyNumberFormat="1" applyFont="1" applyFill="1" applyBorder="1" applyAlignment="1">
      <alignment horizontal="center" vertical="center" wrapText="1"/>
    </xf>
    <xf numFmtId="164" fontId="12" fillId="3" borderId="2" xfId="0" applyNumberFormat="1" applyFont="1" applyFill="1" applyBorder="1" applyAlignment="1">
      <alignment horizontal="center" vertical="center" wrapText="1"/>
    </xf>
    <xf numFmtId="164" fontId="12" fillId="3" borderId="3" xfId="0" applyNumberFormat="1" applyFont="1" applyFill="1" applyBorder="1" applyAlignment="1">
      <alignment horizontal="center" vertical="center" wrapText="1"/>
    </xf>
    <xf numFmtId="164" fontId="12" fillId="4" borderId="2" xfId="0" applyNumberFormat="1" applyFont="1" applyFill="1" applyBorder="1" applyAlignment="1">
      <alignment horizontal="center" vertical="center" wrapText="1"/>
    </xf>
    <xf numFmtId="164" fontId="12" fillId="4" borderId="3" xfId="0" applyNumberFormat="1" applyFont="1" applyFill="1" applyBorder="1" applyAlignment="1">
      <alignment horizontal="center" vertical="center" wrapText="1"/>
    </xf>
    <xf numFmtId="164" fontId="12" fillId="5" borderId="2" xfId="0" applyNumberFormat="1" applyFont="1" applyFill="1" applyBorder="1" applyAlignment="1">
      <alignment horizontal="center" vertical="center" wrapText="1"/>
    </xf>
    <xf numFmtId="164" fontId="12" fillId="5" borderId="3" xfId="0" applyNumberFormat="1" applyFont="1" applyFill="1" applyBorder="1" applyAlignment="1">
      <alignment horizontal="center" vertical="center" wrapText="1"/>
    </xf>
    <xf numFmtId="164" fontId="12" fillId="6" borderId="2" xfId="0" applyNumberFormat="1" applyFont="1" applyFill="1" applyBorder="1" applyAlignment="1">
      <alignment horizontal="center" vertical="center" wrapText="1"/>
    </xf>
    <xf numFmtId="164" fontId="12" fillId="6" borderId="3" xfId="0" applyNumberFormat="1" applyFont="1" applyFill="1" applyBorder="1" applyAlignment="1">
      <alignment horizontal="center" vertical="center" wrapText="1"/>
    </xf>
    <xf numFmtId="164" fontId="5" fillId="8" borderId="2" xfId="0" applyNumberFormat="1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164" fontId="5" fillId="15" borderId="0" xfId="0" applyNumberFormat="1" applyFont="1" applyFill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9" borderId="2" xfId="0" applyNumberFormat="1" applyFont="1" applyFill="1" applyBorder="1" applyAlignment="1">
      <alignment horizontal="center" vertical="center" wrapText="1"/>
    </xf>
    <xf numFmtId="164" fontId="5" fillId="9" borderId="1" xfId="0" applyNumberFormat="1" applyFont="1" applyFill="1" applyBorder="1" applyAlignment="1">
      <alignment horizontal="center" vertical="center" wrapText="1"/>
    </xf>
    <xf numFmtId="164" fontId="5" fillId="9" borderId="6" xfId="0" applyNumberFormat="1" applyFont="1" applyFill="1" applyBorder="1" applyAlignment="1">
      <alignment horizontal="center" vertical="center" wrapText="1"/>
    </xf>
    <xf numFmtId="164" fontId="5" fillId="10" borderId="2" xfId="0" applyNumberFormat="1" applyFont="1" applyFill="1" applyBorder="1" applyAlignment="1">
      <alignment horizontal="center" vertical="center" wrapText="1"/>
    </xf>
    <xf numFmtId="164" fontId="5" fillId="10" borderId="1" xfId="0" applyNumberFormat="1" applyFont="1" applyFill="1" applyBorder="1" applyAlignment="1">
      <alignment horizontal="center" vertical="center" wrapText="1"/>
    </xf>
    <xf numFmtId="164" fontId="5" fillId="10" borderId="6" xfId="0" applyNumberFormat="1" applyFont="1" applyFill="1" applyBorder="1" applyAlignment="1">
      <alignment horizontal="center" vertical="center" wrapText="1"/>
    </xf>
    <xf numFmtId="164" fontId="5" fillId="11" borderId="2" xfId="0" applyNumberFormat="1" applyFont="1" applyFill="1" applyBorder="1" applyAlignment="1">
      <alignment horizontal="center" vertical="center" wrapText="1"/>
    </xf>
    <xf numFmtId="164" fontId="5" fillId="11" borderId="1" xfId="0" applyNumberFormat="1" applyFont="1" applyFill="1" applyBorder="1" applyAlignment="1">
      <alignment horizontal="center" vertical="center" wrapText="1"/>
    </xf>
    <xf numFmtId="164" fontId="5" fillId="11" borderId="6" xfId="0" applyNumberFormat="1" applyFont="1" applyFill="1" applyBorder="1" applyAlignment="1">
      <alignment horizontal="center" vertical="center" wrapText="1"/>
    </xf>
    <xf numFmtId="164" fontId="5" fillId="12" borderId="2" xfId="0" applyNumberFormat="1" applyFont="1" applyFill="1" applyBorder="1" applyAlignment="1">
      <alignment horizontal="center" vertical="center" wrapText="1"/>
    </xf>
    <xf numFmtId="164" fontId="5" fillId="12" borderId="1" xfId="0" applyNumberFormat="1" applyFont="1" applyFill="1" applyBorder="1" applyAlignment="1">
      <alignment horizontal="center" vertical="center" wrapText="1"/>
    </xf>
    <xf numFmtId="164" fontId="5" fillId="12" borderId="6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20" fontId="0" fillId="4" borderId="1" xfId="0" applyNumberForma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3" borderId="1" xfId="0" quotePrefix="1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64" fontId="0" fillId="2" borderId="1" xfId="0" applyNumberFormat="1" applyFill="1" applyBorder="1" applyAlignment="1">
      <alignment horizontal="right" vertical="center"/>
    </xf>
    <xf numFmtId="164" fontId="0" fillId="4" borderId="1" xfId="0" applyNumberFormat="1" applyFill="1" applyBorder="1" applyAlignment="1">
      <alignment horizontal="right" vertical="center"/>
    </xf>
    <xf numFmtId="164" fontId="0" fillId="6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17" fillId="2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vertical="center" wrapText="1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center"/>
    </xf>
    <xf numFmtId="164" fontId="0" fillId="17" borderId="1" xfId="0" applyNumberFormat="1" applyFill="1" applyBorder="1"/>
    <xf numFmtId="0" fontId="0" fillId="0" borderId="1" xfId="0" applyBorder="1" applyAlignment="1">
      <alignment horizontal="right"/>
    </xf>
    <xf numFmtId="0" fontId="0" fillId="17" borderId="1" xfId="0" applyFill="1" applyBorder="1"/>
    <xf numFmtId="165" fontId="0" fillId="2" borderId="1" xfId="0" quotePrefix="1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6" borderId="1" xfId="0" quotePrefix="1" applyNumberForma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 wrapText="1"/>
    </xf>
    <xf numFmtId="165" fontId="7" fillId="2" borderId="1" xfId="0" quotePrefix="1" applyNumberFormat="1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/>
    </xf>
    <xf numFmtId="165" fontId="7" fillId="4" borderId="1" xfId="0" applyNumberFormat="1" applyFon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4" borderId="1" xfId="0" quotePrefix="1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 wrapText="1"/>
    </xf>
    <xf numFmtId="165" fontId="6" fillId="4" borderId="1" xfId="0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3" borderId="1" xfId="0" quotePrefix="1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 wrapText="1"/>
    </xf>
    <xf numFmtId="165" fontId="19" fillId="3" borderId="1" xfId="0" applyNumberFormat="1" applyFont="1" applyFill="1" applyBorder="1" applyAlignment="1">
      <alignment horizontal="center" vertical="center"/>
    </xf>
    <xf numFmtId="165" fontId="0" fillId="21" borderId="1" xfId="0" applyNumberFormat="1" applyFill="1" applyBorder="1" applyAlignment="1">
      <alignment horizontal="center" vertical="center"/>
    </xf>
    <xf numFmtId="165" fontId="20" fillId="3" borderId="1" xfId="0" applyNumberFormat="1" applyFont="1" applyFill="1" applyBorder="1" applyAlignment="1">
      <alignment horizontal="center" vertical="center"/>
    </xf>
    <xf numFmtId="165" fontId="10" fillId="3" borderId="1" xfId="0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165" fontId="0" fillId="22" borderId="1" xfId="0" applyNumberFormat="1" applyFill="1" applyBorder="1" applyAlignment="1">
      <alignment horizontal="center" vertical="center"/>
    </xf>
    <xf numFmtId="164" fontId="0" fillId="22" borderId="1" xfId="0" applyNumberFormat="1" applyFill="1" applyBorder="1" applyAlignment="1">
      <alignment horizontal="center" vertical="center" wrapText="1"/>
    </xf>
    <xf numFmtId="164" fontId="0" fillId="22" borderId="1" xfId="0" applyNumberFormat="1" applyFill="1" applyBorder="1" applyAlignment="1">
      <alignment horizontal="right" vertical="center"/>
    </xf>
    <xf numFmtId="165" fontId="0" fillId="22" borderId="1" xfId="0" applyNumberForma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164" fontId="0" fillId="22" borderId="1" xfId="0" applyNumberForma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 wrapText="1"/>
    </xf>
    <xf numFmtId="0" fontId="12" fillId="14" borderId="0" xfId="0" applyFont="1" applyFill="1" applyAlignment="1">
      <alignment horizontal="center" vertical="center" wrapText="1"/>
    </xf>
    <xf numFmtId="0" fontId="12" fillId="16" borderId="0" xfId="0" applyFont="1" applyFill="1" applyAlignment="1">
      <alignment horizontal="center" vertical="center" wrapText="1"/>
    </xf>
    <xf numFmtId="0" fontId="21" fillId="23" borderId="1" xfId="0" applyFont="1" applyFill="1" applyBorder="1" applyAlignment="1">
      <alignment horizontal="center" vertical="center" wrapText="1"/>
    </xf>
    <xf numFmtId="0" fontId="21" fillId="23" borderId="1" xfId="0" applyFont="1" applyFill="1" applyBorder="1" applyAlignment="1">
      <alignment horizontal="right" vertical="center" wrapText="1"/>
    </xf>
    <xf numFmtId="0" fontId="22" fillId="23" borderId="1" xfId="2" applyFont="1" applyFill="1" applyBorder="1" applyAlignment="1">
      <alignment horizontal="center" vertical="center" wrapText="1"/>
    </xf>
    <xf numFmtId="0" fontId="22" fillId="23" borderId="1" xfId="1" applyFont="1" applyFill="1" applyBorder="1" applyAlignment="1">
      <alignment horizontal="center" vertical="center" wrapText="1"/>
    </xf>
    <xf numFmtId="0" fontId="21" fillId="23" borderId="1" xfId="1" applyFont="1" applyFill="1" applyBorder="1" applyAlignment="1">
      <alignment horizontal="center" vertical="center" wrapText="1"/>
    </xf>
    <xf numFmtId="0" fontId="21" fillId="23" borderId="1" xfId="0" applyFont="1" applyFill="1" applyBorder="1" applyAlignment="1">
      <alignment horizontal="center" vertical="center"/>
    </xf>
    <xf numFmtId="164" fontId="21" fillId="15" borderId="1" xfId="0" applyNumberFormat="1" applyFont="1" applyFill="1" applyBorder="1" applyAlignment="1">
      <alignment vertical="center" wrapText="1"/>
    </xf>
    <xf numFmtId="0" fontId="21" fillId="15" borderId="1" xfId="0" applyFont="1" applyFill="1" applyBorder="1" applyAlignment="1">
      <alignment horizontal="center" vertical="center"/>
    </xf>
    <xf numFmtId="0" fontId="21" fillId="15" borderId="1" xfId="0" applyFont="1" applyFill="1" applyBorder="1" applyAlignment="1">
      <alignment horizontal="right" vertical="center"/>
    </xf>
    <xf numFmtId="164" fontId="21" fillId="15" borderId="1" xfId="0" applyNumberFormat="1" applyFont="1" applyFill="1" applyBorder="1" applyAlignment="1">
      <alignment horizontal="center" vertical="center"/>
    </xf>
    <xf numFmtId="164" fontId="21" fillId="15" borderId="1" xfId="0" quotePrefix="1" applyNumberFormat="1" applyFont="1" applyFill="1" applyBorder="1" applyAlignment="1">
      <alignment horizontal="center" vertical="center"/>
    </xf>
    <xf numFmtId="164" fontId="21" fillId="15" borderId="1" xfId="0" applyNumberFormat="1" applyFont="1" applyFill="1" applyBorder="1" applyAlignment="1">
      <alignment horizontal="center" vertical="center" wrapText="1"/>
    </xf>
    <xf numFmtId="0" fontId="21" fillId="15" borderId="1" xfId="0" applyFont="1" applyFill="1" applyBorder="1" applyAlignment="1">
      <alignment horizontal="right" vertical="center" wrapText="1"/>
    </xf>
    <xf numFmtId="0" fontId="21" fillId="15" borderId="1" xfId="0" applyFont="1" applyFill="1" applyBorder="1" applyAlignment="1">
      <alignment horizontal="center" vertical="center" wrapText="1"/>
    </xf>
    <xf numFmtId="164" fontId="21" fillId="15" borderId="1" xfId="0" quotePrefix="1" applyNumberFormat="1" applyFont="1" applyFill="1" applyBorder="1" applyAlignment="1">
      <alignment horizontal="center" vertical="center" wrapText="1"/>
    </xf>
    <xf numFmtId="164" fontId="21" fillId="15" borderId="1" xfId="0" applyNumberFormat="1" applyFont="1" applyFill="1" applyBorder="1" applyAlignment="1">
      <alignment horizontal="right" vertical="center" wrapText="1"/>
    </xf>
    <xf numFmtId="164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164" fontId="0" fillId="2" borderId="14" xfId="0" applyNumberFormat="1" applyFill="1" applyBorder="1" applyAlignment="1">
      <alignment horizontal="center" vertical="center" wrapText="1"/>
    </xf>
    <xf numFmtId="164" fontId="23" fillId="2" borderId="1" xfId="0" applyNumberFormat="1" applyFont="1" applyFill="1" applyBorder="1" applyAlignment="1">
      <alignment vertical="center" wrapText="1"/>
    </xf>
    <xf numFmtId="164" fontId="23" fillId="2" borderId="1" xfId="0" applyNumberFormat="1" applyFont="1" applyFill="1" applyBorder="1" applyAlignment="1">
      <alignment horizontal="center" vertical="center"/>
    </xf>
    <xf numFmtId="164" fontId="23" fillId="2" borderId="1" xfId="0" applyNumberFormat="1" applyFont="1" applyFill="1" applyBorder="1" applyAlignment="1">
      <alignment horizontal="right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64" fontId="0" fillId="3" borderId="18" xfId="0" applyNumberFormat="1" applyFill="1" applyBorder="1" applyAlignment="1">
      <alignment horizontal="center" vertical="center"/>
    </xf>
    <xf numFmtId="164" fontId="23" fillId="2" borderId="18" xfId="0" applyNumberFormat="1" applyFon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21" fillId="15" borderId="18" xfId="0" applyNumberFormat="1" applyFont="1" applyFill="1" applyBorder="1" applyAlignment="1">
      <alignment horizontal="center" vertical="center"/>
    </xf>
    <xf numFmtId="0" fontId="21" fillId="15" borderId="18" xfId="0" applyFont="1" applyFill="1" applyBorder="1" applyAlignment="1">
      <alignment horizontal="center" vertical="center" wrapText="1"/>
    </xf>
    <xf numFmtId="164" fontId="21" fillId="15" borderId="18" xfId="0" applyNumberFormat="1" applyFont="1" applyFill="1" applyBorder="1" applyAlignment="1">
      <alignment horizontal="center" vertical="center" wrapText="1"/>
    </xf>
    <xf numFmtId="0" fontId="21" fillId="23" borderId="10" xfId="0" applyFont="1" applyFill="1" applyBorder="1" applyAlignment="1">
      <alignment horizontal="center" vertical="center" wrapText="1"/>
    </xf>
    <xf numFmtId="0" fontId="22" fillId="23" borderId="10" xfId="2" applyFont="1" applyFill="1" applyBorder="1" applyAlignment="1">
      <alignment horizontal="center" vertical="center" wrapText="1"/>
    </xf>
    <xf numFmtId="0" fontId="22" fillId="23" borderId="10" xfId="1" applyFont="1" applyFill="1" applyBorder="1" applyAlignment="1">
      <alignment horizontal="center" vertical="center" wrapText="1"/>
    </xf>
    <xf numFmtId="0" fontId="21" fillId="23" borderId="10" xfId="1" applyFont="1" applyFill="1" applyBorder="1" applyAlignment="1">
      <alignment horizontal="center" vertical="center" wrapText="1"/>
    </xf>
    <xf numFmtId="0" fontId="21" fillId="23" borderId="10" xfId="0" applyFont="1" applyFill="1" applyBorder="1" applyAlignment="1">
      <alignment horizontal="center" vertical="center"/>
    </xf>
    <xf numFmtId="0" fontId="22" fillId="23" borderId="11" xfId="2" applyFont="1" applyFill="1" applyBorder="1" applyAlignment="1">
      <alignment horizontal="center" vertical="center" wrapText="1"/>
    </xf>
    <xf numFmtId="164" fontId="0" fillId="2" borderId="7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164" fontId="0" fillId="22" borderId="7" xfId="0" applyNumberFormat="1" applyFill="1" applyBorder="1" applyAlignment="1">
      <alignment horizontal="right" vertical="center"/>
    </xf>
    <xf numFmtId="164" fontId="0" fillId="6" borderId="7" xfId="0" applyNumberFormat="1" applyFill="1" applyBorder="1" applyAlignment="1">
      <alignment horizontal="right" vertical="center"/>
    </xf>
    <xf numFmtId="164" fontId="0" fillId="3" borderId="7" xfId="0" applyNumberFormat="1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164" fontId="23" fillId="2" borderId="7" xfId="0" applyNumberFormat="1" applyFont="1" applyFill="1" applyBorder="1" applyAlignment="1">
      <alignment horizontal="right" vertical="center" wrapText="1"/>
    </xf>
    <xf numFmtId="0" fontId="0" fillId="2" borderId="7" xfId="0" applyFill="1" applyBorder="1" applyAlignment="1">
      <alignment horizontal="right" vertical="center"/>
    </xf>
    <xf numFmtId="0" fontId="21" fillId="15" borderId="7" xfId="0" applyFont="1" applyFill="1" applyBorder="1" applyAlignment="1">
      <alignment horizontal="right" vertical="center"/>
    </xf>
    <xf numFmtId="0" fontId="21" fillId="15" borderId="7" xfId="0" applyFont="1" applyFill="1" applyBorder="1" applyAlignment="1">
      <alignment horizontal="right" vertical="center" wrapText="1"/>
    </xf>
    <xf numFmtId="164" fontId="21" fillId="15" borderId="7" xfId="0" applyNumberFormat="1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1" fillId="23" borderId="16" xfId="0" applyFont="1" applyFill="1" applyBorder="1" applyAlignment="1">
      <alignment horizontal="right" vertical="center" wrapText="1"/>
    </xf>
    <xf numFmtId="3" fontId="0" fillId="0" borderId="1" xfId="0" applyNumberFormat="1" applyBorder="1" applyAlignment="1">
      <alignment horizontal="right"/>
    </xf>
    <xf numFmtId="3" fontId="0" fillId="0" borderId="1" xfId="0" applyNumberFormat="1" applyBorder="1"/>
    <xf numFmtId="3" fontId="0" fillId="17" borderId="1" xfId="0" applyNumberFormat="1" applyFill="1" applyBorder="1"/>
    <xf numFmtId="164" fontId="21" fillId="15" borderId="10" xfId="0" applyNumberFormat="1" applyFont="1" applyFill="1" applyBorder="1" applyAlignment="1">
      <alignment horizontal="center" vertical="center" wrapText="1"/>
    </xf>
    <xf numFmtId="164" fontId="21" fillId="15" borderId="14" xfId="0" applyNumberFormat="1" applyFont="1" applyFill="1" applyBorder="1" applyAlignment="1">
      <alignment horizontal="center" vertical="center" wrapText="1"/>
    </xf>
    <xf numFmtId="164" fontId="21" fillId="15" borderId="15" xfId="0" applyNumberFormat="1" applyFont="1" applyFill="1" applyBorder="1" applyAlignment="1">
      <alignment horizontal="center" vertical="center" wrapText="1"/>
    </xf>
    <xf numFmtId="164" fontId="0" fillId="2" borderId="10" xfId="0" applyNumberFormat="1" applyFill="1" applyBorder="1" applyAlignment="1">
      <alignment horizontal="center" vertical="center" wrapText="1"/>
    </xf>
    <xf numFmtId="164" fontId="0" fillId="2" borderId="14" xfId="0" applyNumberFormat="1" applyFill="1" applyBorder="1" applyAlignment="1">
      <alignment horizontal="center" vertical="center" wrapText="1"/>
    </xf>
    <xf numFmtId="164" fontId="0" fillId="2" borderId="15" xfId="0" applyNumberForma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15" fillId="7" borderId="7" xfId="0" applyFon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 wrapText="1"/>
    </xf>
    <xf numFmtId="164" fontId="0" fillId="4" borderId="14" xfId="0" applyNumberFormat="1" applyFill="1" applyBorder="1" applyAlignment="1">
      <alignment horizontal="center" vertical="center" wrapText="1"/>
    </xf>
    <xf numFmtId="164" fontId="0" fillId="4" borderId="15" xfId="0" applyNumberFormat="1" applyFill="1" applyBorder="1" applyAlignment="1">
      <alignment horizontal="center" vertical="center" wrapText="1"/>
    </xf>
    <xf numFmtId="164" fontId="0" fillId="6" borderId="10" xfId="0" applyNumberFormat="1" applyFill="1" applyBorder="1" applyAlignment="1">
      <alignment horizontal="center" vertical="center" wrapText="1"/>
    </xf>
    <xf numFmtId="164" fontId="0" fillId="6" borderId="14" xfId="0" applyNumberFormat="1" applyFill="1" applyBorder="1" applyAlignment="1">
      <alignment horizontal="center" vertical="center" wrapText="1"/>
    </xf>
    <xf numFmtId="164" fontId="0" fillId="6" borderId="15" xfId="0" applyNumberFormat="1" applyFill="1" applyBorder="1" applyAlignment="1">
      <alignment horizontal="center" vertical="center" wrapText="1"/>
    </xf>
    <xf numFmtId="164" fontId="0" fillId="3" borderId="10" xfId="0" applyNumberFormat="1" applyFill="1" applyBorder="1" applyAlignment="1">
      <alignment horizontal="center" vertical="center" wrapText="1"/>
    </xf>
    <xf numFmtId="164" fontId="0" fillId="3" borderId="14" xfId="0" applyNumberFormat="1" applyFill="1" applyBorder="1" applyAlignment="1">
      <alignment horizontal="center" vertical="center" wrapText="1"/>
    </xf>
    <xf numFmtId="164" fontId="0" fillId="3" borderId="15" xfId="0" applyNumberFormat="1" applyFill="1" applyBorder="1" applyAlignment="1">
      <alignment horizontal="center" vertical="center" wrapText="1"/>
    </xf>
    <xf numFmtId="164" fontId="11" fillId="12" borderId="12" xfId="0" applyNumberFormat="1" applyFont="1" applyFill="1" applyBorder="1" applyAlignment="1">
      <alignment horizontal="center" vertical="center" textRotation="90"/>
    </xf>
    <xf numFmtId="164" fontId="11" fillId="12" borderId="13" xfId="0" applyNumberFormat="1" applyFont="1" applyFill="1" applyBorder="1" applyAlignment="1">
      <alignment horizontal="center" vertical="center" textRotation="90"/>
    </xf>
    <xf numFmtId="164" fontId="11" fillId="12" borderId="5" xfId="0" applyNumberFormat="1" applyFont="1" applyFill="1" applyBorder="1" applyAlignment="1">
      <alignment horizontal="center" vertical="center" textRotation="90"/>
    </xf>
    <xf numFmtId="164" fontId="11" fillId="9" borderId="12" xfId="0" applyNumberFormat="1" applyFont="1" applyFill="1" applyBorder="1" applyAlignment="1">
      <alignment horizontal="center" vertical="center" textRotation="90" wrapText="1"/>
    </xf>
    <xf numFmtId="164" fontId="11" fillId="9" borderId="13" xfId="0" applyNumberFormat="1" applyFont="1" applyFill="1" applyBorder="1" applyAlignment="1">
      <alignment horizontal="center" vertical="center" textRotation="90" wrapText="1"/>
    </xf>
    <xf numFmtId="164" fontId="11" fillId="9" borderId="5" xfId="0" applyNumberFormat="1" applyFont="1" applyFill="1" applyBorder="1" applyAlignment="1">
      <alignment horizontal="center" vertical="center" textRotation="90" wrapText="1"/>
    </xf>
    <xf numFmtId="164" fontId="11" fillId="8" borderId="12" xfId="0" applyNumberFormat="1" applyFont="1" applyFill="1" applyBorder="1" applyAlignment="1">
      <alignment horizontal="center" vertical="center" textRotation="90" wrapText="1"/>
    </xf>
    <xf numFmtId="164" fontId="11" fillId="8" borderId="13" xfId="0" applyNumberFormat="1" applyFont="1" applyFill="1" applyBorder="1" applyAlignment="1">
      <alignment horizontal="center" vertical="center" textRotation="90" wrapText="1"/>
    </xf>
    <xf numFmtId="164" fontId="11" fillId="8" borderId="5" xfId="0" applyNumberFormat="1" applyFont="1" applyFill="1" applyBorder="1" applyAlignment="1">
      <alignment horizontal="center" vertical="center" textRotation="90" wrapText="1"/>
    </xf>
    <xf numFmtId="164" fontId="11" fillId="10" borderId="12" xfId="0" applyNumberFormat="1" applyFont="1" applyFill="1" applyBorder="1" applyAlignment="1">
      <alignment horizontal="center" vertical="center" textRotation="90"/>
    </xf>
    <xf numFmtId="164" fontId="11" fillId="10" borderId="13" xfId="0" applyNumberFormat="1" applyFont="1" applyFill="1" applyBorder="1" applyAlignment="1">
      <alignment horizontal="center" vertical="center" textRotation="90"/>
    </xf>
    <xf numFmtId="164" fontId="11" fillId="10" borderId="5" xfId="0" applyNumberFormat="1" applyFont="1" applyFill="1" applyBorder="1" applyAlignment="1">
      <alignment horizontal="center" vertical="center" textRotation="90"/>
    </xf>
    <xf numFmtId="164" fontId="11" fillId="11" borderId="12" xfId="0" applyNumberFormat="1" applyFont="1" applyFill="1" applyBorder="1" applyAlignment="1">
      <alignment horizontal="center" vertical="center" textRotation="90"/>
    </xf>
    <xf numFmtId="164" fontId="11" fillId="11" borderId="13" xfId="0" applyNumberFormat="1" applyFont="1" applyFill="1" applyBorder="1" applyAlignment="1">
      <alignment horizontal="center" vertical="center" textRotation="90"/>
    </xf>
    <xf numFmtId="164" fontId="11" fillId="11" borderId="5" xfId="0" applyNumberFormat="1" applyFont="1" applyFill="1" applyBorder="1" applyAlignment="1">
      <alignment horizontal="center" vertical="center" textRotation="90"/>
    </xf>
    <xf numFmtId="0" fontId="1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8" fillId="20" borderId="9" xfId="0" applyFont="1" applyFill="1" applyBorder="1" applyAlignment="1">
      <alignment horizontal="center" vertical="center" wrapText="1"/>
    </xf>
    <xf numFmtId="0" fontId="18" fillId="20" borderId="8" xfId="0" applyFont="1" applyFill="1" applyBorder="1" applyAlignment="1">
      <alignment horizontal="center" vertical="center" wrapText="1"/>
    </xf>
    <xf numFmtId="164" fontId="26" fillId="2" borderId="1" xfId="0" applyNumberFormat="1" applyFont="1" applyFill="1" applyBorder="1" applyAlignment="1">
      <alignment horizontal="right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51">
    <dxf>
      <font>
        <b/>
        <i val="0"/>
        <color rgb="FF7030A0"/>
      </font>
    </dxf>
    <dxf>
      <font>
        <b/>
        <i val="0"/>
        <color rgb="FF7030A0"/>
      </font>
    </dxf>
    <dxf>
      <font>
        <b/>
        <i val="0"/>
        <color rgb="FF7030A0"/>
      </font>
    </dxf>
    <dxf>
      <font>
        <b/>
        <i val="0"/>
        <color rgb="FF7030A0"/>
      </font>
    </dxf>
    <dxf>
      <font>
        <b/>
        <i val="0"/>
        <color rgb="FF7030A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C99"/>
      <color rgb="FFFFFF99"/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zequiel Delpino" id="{7CBB6803-A5C6-4AAF-986D-88C6D46492E2}" userId="bfef281a55a6378e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D0B30-6438-472E-AB25-67DDB56F6D16}" name="Tabla2" displayName="Tabla2" ref="D4:BA62" totalsRowShown="0" headerRowDxfId="50" headerRowBorderDxfId="49" tableBorderDxfId="48" totalsRowBorderDxfId="47">
  <autoFilter ref="D4:BA62" xr:uid="{627D0B30-6438-472E-AB25-67DDB56F6D16}">
    <filterColumn colId="0">
      <filters>
        <filter val="Alcance de la aeronave"/>
        <filter val="Altitud a la que se realiza el crucero"/>
        <filter val="Área del ala"/>
        <filter val="Autonomía de la aeronave"/>
        <filter val="Cuerda"/>
        <filter val="Empty weight"/>
        <filter val="envergadura"/>
        <filter val="Longitud del fuselaje"/>
        <filter val="payload"/>
        <filter val="Peso máximo al despegue (MTOW)"/>
        <filter val="Relación de aspecto del ala"/>
        <filter val="Techo de servicio máximo"/>
        <filter val="Velocidad a la que se realiza el crucero (KTAS)"/>
        <filter val="Velocidad de pérdida (KCAS)"/>
        <filter val="Velocidad máxima (KIAS)"/>
      </filters>
    </filterColumn>
  </autoFilter>
  <tableColumns count="50">
    <tableColumn id="1" xr3:uid="{D1ECE87B-AEE4-4B09-81CE-E239013CB1DA}" name="Modelo" dataDxfId="46"/>
    <tableColumn id="2" xr3:uid="{B150F19E-80AB-4FA5-909F-F23889FD36F0}" name="Stalker XE" dataDxfId="45"/>
    <tableColumn id="3" xr3:uid="{B657D819-977D-4FAE-B95C-190841DCDF1D}" name="Stalker VXE30" dataDxfId="44"/>
    <tableColumn id="4" xr3:uid="{7B634440-B964-44B8-9358-3453733D1ECB}" name="Aerosonde Mk. 4.7 Fixed Wing" dataDxfId="43"/>
    <tableColumn id="5" xr3:uid="{5FA3CF84-28F9-4A9D-BFE5-5DF2A2A7AE27}" name="Aerosonde Mk. 4.7 VTOL" dataDxfId="42"/>
    <tableColumn id="6" xr3:uid="{C86E8C48-5D0A-46E6-AE84-E8E631388EC0}" name="Aerosonde Mk. 4.8 Fixed wing" dataDxfId="41"/>
    <tableColumn id="7" xr3:uid="{91BC1274-8C76-4D0E-A159-065FEFFDE1C7}" name="Aerosonde Mk. 4.8 VTOL FTUAS" dataDxfId="40"/>
    <tableColumn id="8" xr3:uid="{BE77BC37-4C69-4DC5-BE80-F49ECD523CA7}" name="AAI Aerosonde" dataDxfId="39"/>
    <tableColumn id="9" xr3:uid="{ABD69575-3136-404C-8D22-41B2FB240688}" name="Fulmar X" dataDxfId="38"/>
    <tableColumn id="10" xr3:uid="{C51EFB4D-3890-4A20-A72F-01E7C9647DA8}" name="Orbiter 4" dataDxfId="37"/>
    <tableColumn id="11" xr3:uid="{919E422E-01F3-401D-A87C-19535757C40E}" name="Orbiter 3" dataDxfId="36"/>
    <tableColumn id="12" xr3:uid="{BCA9E281-A8D6-48DD-AF52-0D0CB95265FD}" name="Mantis" dataDxfId="35"/>
    <tableColumn id="13" xr3:uid="{1EEFD3B3-FBFF-4883-A540-8E806152616D}" name="ScanEagle" dataDxfId="34"/>
    <tableColumn id="14" xr3:uid="{BC038E9C-F2DD-45E0-9CDA-053E39037BA2}" name="Integrator" dataDxfId="33"/>
    <tableColumn id="15" xr3:uid="{9A7D16A2-F7E6-4F42-BE4A-090A4533A2C8}" name="Integrator VTOL" dataDxfId="32"/>
    <tableColumn id="16" xr3:uid="{F8E426AD-9AC8-4D27-B695-1D70C117D603}" name="Integrator Extended Range (ER)" dataDxfId="31"/>
    <tableColumn id="17" xr3:uid="{64D96181-A953-4552-9F3C-4384227E2853}" name="ScanEagle 3" dataDxfId="30"/>
    <tableColumn id="18" xr3:uid="{B6CC6305-8C71-4B68-A166-7A7D21D368DD}" name="RQ Nan 21A Blackjack" dataDxfId="29"/>
    <tableColumn id="19" xr3:uid="{4E9AD48D-987E-4566-A20E-166DFEBB4E93}" name="DeltaQuad Evo" dataDxfId="28"/>
    <tableColumn id="20" xr3:uid="{BFC89D69-561A-4F8A-846A-D21C43CDE803}" name="DeltaQuad Pro #MAP" dataDxfId="27"/>
    <tableColumn id="21" xr3:uid="{E36A8EFD-988E-495A-B23B-71427691C95A}" name="DeltaQuad Pro #CARGO"/>
    <tableColumn id="22" xr3:uid="{1EE075D4-462A-4E8D-BCC8-A7BDA4A4B505}" name="V21" dataDxfId="26"/>
    <tableColumn id="23" xr3:uid="{D0B4673E-75BF-4698-B44A-1176BBD13D07}" name="V25" dataDxfId="25"/>
    <tableColumn id="24" xr3:uid="{90C79FBD-04BB-42F2-A67C-7F8D6C726450}" name="V32" dataDxfId="24"/>
    <tableColumn id="25" xr3:uid="{D09F91B1-AEDD-4957-9763-BBD7075475BD}" name="V35" dataDxfId="23"/>
    <tableColumn id="26" xr3:uid="{2AAF05BF-E31C-4EB1-9EBE-CF900CE11144}" name="V39" dataDxfId="22"/>
    <tableColumn id="27" xr3:uid="{7C7F911E-355C-4C8D-8452-DB7936F813AE}" name="Volitation VT370" dataDxfId="21"/>
    <tableColumn id="28" xr3:uid="{00FF4733-D375-4BB4-9D5A-E79554C0D826}" name="Skyeye 2600" dataDxfId="20"/>
    <tableColumn id="29" xr3:uid="{E783A2B9-ABFF-4516-A79A-B6F1B236BE02}" name="Skyeye 2930 VTOL" dataDxfId="19"/>
    <tableColumn id="30" xr3:uid="{1F4A0EF2-2A7C-41FE-88D2-EDD9288EF5C6}" name="Skyeye 3600" dataDxfId="18"/>
    <tableColumn id="31" xr3:uid="{63E3AAC7-F47A-44E1-AF56-EB776C4A964B}" name="Skyeye 3600 VTOL" dataDxfId="17"/>
    <tableColumn id="32" xr3:uid="{08EB6092-3AB0-4B3E-A0F8-25E710675352}" name="Skyeye 5000" dataDxfId="16"/>
    <tableColumn id="33" xr3:uid="{C98D7A4A-6B67-4DB1-812C-620C76F40C93}" name="Skyeye 5000 VTOL" dataDxfId="15"/>
    <tableColumn id="34" xr3:uid="{24A21FCC-F5B4-4B64-B41E-B1E3585BE976}" name="Skyeye 5000 VTOL octo" dataDxfId="14"/>
    <tableColumn id="35" xr3:uid="{8248873A-D5CC-4D22-A5B4-128DA101196C}" name="Volitation VT510" dataDxfId="13"/>
    <tableColumn id="36" xr3:uid="{863BAA6B-2B95-41CB-89BE-3DDAD5B9BD3F}" name="Ascend" dataDxfId="12"/>
    <tableColumn id="37" xr3:uid="{DA353A44-CAA6-4BDB-BEEC-EC0DB3B2E471}" name="Transition" dataDxfId="11"/>
    <tableColumn id="38" xr3:uid="{C072C93A-0AF8-4A4E-A368-C21FB1814132}" name="Reach" dataDxfId="10"/>
    <tableColumn id="39" xr3:uid="{421CAA57-5F5C-42CC-99AD-C4FE9B36C3D0}" name="WingtraOne GEN II" dataDxfId="9"/>
    <tableColumn id="40" xr3:uid="{CF744639-59A2-4E40-957E-4EC2C0BF6E31}" name="Trinity Pro" dataDxfId="8"/>
    <tableColumn id="41" xr3:uid="{088A0092-4E62-498E-B5F2-3255EBA7A234}" name="Vector" dataDxfId="7"/>
    <tableColumn id="42" xr3:uid="{B7A406EA-3140-4166-9471-61350F754C9A}" name="Scorpion" dataDxfId="6"/>
    <tableColumn id="43" xr3:uid="{7FF61606-E053-4A43-82BB-518EDCE11C2B}" name="Trinity F90+" dataDxfId="5"/>
    <tableColumn id="44" xr3:uid="{900F05A7-0C34-48C8-8EAC-3F43E451FD8B}" name="CWNan007"/>
    <tableColumn id="45" xr3:uid="{8B950811-DA7F-4D86-88AB-8C19AC0500DE}" name="CWNan15"/>
    <tableColumn id="46" xr3:uid="{99660027-DEF1-4E8A-9727-89F3CFB994E6}" name="CWNan25"/>
    <tableColumn id="47" xr3:uid="{853D4DDA-F239-4598-B21C-301F7E33906D}" name="CWNan25E"/>
    <tableColumn id="48" xr3:uid="{2ACFE008-C524-4BE2-9893-5C03E11978F7}" name="CWNan25H"/>
    <tableColumn id="49" xr3:uid="{5A9DF764-8C42-46B2-8D7E-77FD923FE3E8}" name="CWNan30E"/>
    <tableColumn id="50" xr3:uid="{28C3D412-28AB-45F6-920A-65ED43AC5BE6}" name="CWNan80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M26" dT="2024-11-18T01:55:18.77" personId="{7CBB6803-A5C6-4AAF-986D-88C6D46492E2}" id="{340A3259-C3B5-485D-AF11-616C5CE93D9F}">
    <text>Front wing – 2820 mm, Rear wing – 3744 mm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rmobi.com/product/skyeye-2930-vtol-uav-platform/" TargetMode="External"/><Relationship Id="rId13" Type="http://schemas.openxmlformats.org/officeDocument/2006/relationships/hyperlink" Target="https://www.airmobi.com/product/volitation-vt370-vtol-uav-platform/" TargetMode="External"/><Relationship Id="rId18" Type="http://schemas.openxmlformats.org/officeDocument/2006/relationships/hyperlink" Target="https://www.textronsystems.com/products/aerosonde-uas" TargetMode="External"/><Relationship Id="rId26" Type="http://schemas.openxmlformats.org/officeDocument/2006/relationships/hyperlink" Target="https://insitupacific.com.au/systems/scaneagle3/" TargetMode="External"/><Relationship Id="rId3" Type="http://schemas.openxmlformats.org/officeDocument/2006/relationships/hyperlink" Target="https://www.airmobi.com/product/airmobi-v25-full-electric-vtol-drone/" TargetMode="External"/><Relationship Id="rId21" Type="http://schemas.openxmlformats.org/officeDocument/2006/relationships/hyperlink" Target="https://www.indracompany.com/sites/default/files/indra_mantis_sistema_de_miniaeronaves_no_tripuladas_de_inteligencia_es_2019.pdf" TargetMode="External"/><Relationship Id="rId7" Type="http://schemas.openxmlformats.org/officeDocument/2006/relationships/hyperlink" Target="https://www.airmobi.com/product/volitation-vt370-vtol-uav-platform/" TargetMode="External"/><Relationship Id="rId12" Type="http://schemas.openxmlformats.org/officeDocument/2006/relationships/hyperlink" Target="https://www.airmobi.com/product/skyeye-5000-vtol-uav-platform/" TargetMode="External"/><Relationship Id="rId17" Type="http://schemas.openxmlformats.org/officeDocument/2006/relationships/hyperlink" Target="https://www.textronsystems.com/products/aerosonde-uas" TargetMode="External"/><Relationship Id="rId25" Type="http://schemas.openxmlformats.org/officeDocument/2006/relationships/hyperlink" Target="https://www.insitu.com/products/rq21a" TargetMode="External"/><Relationship Id="rId2" Type="http://schemas.openxmlformats.org/officeDocument/2006/relationships/hyperlink" Target="https://www.airmobi.com/product/airmobi-v21-full-electric-vtol-drone-uav-platform/" TargetMode="External"/><Relationship Id="rId16" Type="http://schemas.openxmlformats.org/officeDocument/2006/relationships/hyperlink" Target="https://www.textronsystems.com/products/aerosonde-uas" TargetMode="External"/><Relationship Id="rId20" Type="http://schemas.openxmlformats.org/officeDocument/2006/relationships/hyperlink" Target="https://www.insitu.com/products/integrator" TargetMode="External"/><Relationship Id="rId29" Type="http://schemas.openxmlformats.org/officeDocument/2006/relationships/hyperlink" Target="https://www.deltaquad.com/products/pro-cargo/" TargetMode="External"/><Relationship Id="rId1" Type="http://schemas.openxmlformats.org/officeDocument/2006/relationships/hyperlink" Target="https://www.airmobi.com/product/skyeye-2600-fixed-wing-uav-platform/" TargetMode="External"/><Relationship Id="rId6" Type="http://schemas.openxmlformats.org/officeDocument/2006/relationships/hyperlink" Target="https://www.airmobi.com/product/airmobi-v39-full-electric-vtol-uav-platform/" TargetMode="External"/><Relationship Id="rId11" Type="http://schemas.openxmlformats.org/officeDocument/2006/relationships/hyperlink" Target="https://www.airmobi.com/product/skyeye-5000-fixed-wing-uav-platform/" TargetMode="External"/><Relationship Id="rId24" Type="http://schemas.openxmlformats.org/officeDocument/2006/relationships/hyperlink" Target="https://www.thalesgroup.com/es/fulmar-x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www.airmobi.com/product/airmobi-v35-vtol-uav-platform-10kg-payload/" TargetMode="External"/><Relationship Id="rId15" Type="http://schemas.openxmlformats.org/officeDocument/2006/relationships/hyperlink" Target="https://www.textronsystems.com/products/aerosonde-uas" TargetMode="External"/><Relationship Id="rId23" Type="http://schemas.openxmlformats.org/officeDocument/2006/relationships/hyperlink" Target="https://aeronautics-sys.com/systems/orbiter-3/" TargetMode="External"/><Relationship Id="rId28" Type="http://schemas.openxmlformats.org/officeDocument/2006/relationships/hyperlink" Target="https://www.deltaquad.com/products/pro-map/" TargetMode="External"/><Relationship Id="rId10" Type="http://schemas.openxmlformats.org/officeDocument/2006/relationships/hyperlink" Target="https://www.airmobi.com/product/skyeye-3600-vtol-uav-platform/" TargetMode="External"/><Relationship Id="rId19" Type="http://schemas.openxmlformats.org/officeDocument/2006/relationships/hyperlink" Target="https://www.insitu.com/products/scaneagle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www.airmobi.com/product/airmobi-v32-full-electric-long-endurance-vtol-drone/" TargetMode="External"/><Relationship Id="rId9" Type="http://schemas.openxmlformats.org/officeDocument/2006/relationships/hyperlink" Target="https://www.airmobi.com/product/skyeye-3600-fixed-wing-uav-platform/" TargetMode="External"/><Relationship Id="rId14" Type="http://schemas.openxmlformats.org/officeDocument/2006/relationships/hyperlink" Target="https://en.wikipedia.org/wiki/AAI_Aerosonde" TargetMode="External"/><Relationship Id="rId22" Type="http://schemas.openxmlformats.org/officeDocument/2006/relationships/hyperlink" Target="https://aeronautics-sys.com/systems/orbiter-4/" TargetMode="External"/><Relationship Id="rId27" Type="http://schemas.openxmlformats.org/officeDocument/2006/relationships/hyperlink" Target="https://www.deltaquad.com/products/evo-enterprise/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irmobi.com/product/volitation-vt370-vtol-uav-platform/" TargetMode="External"/><Relationship Id="rId18" Type="http://schemas.openxmlformats.org/officeDocument/2006/relationships/hyperlink" Target="https://www.textronsystems.com/products/aerosonde-uas" TargetMode="External"/><Relationship Id="rId26" Type="http://schemas.openxmlformats.org/officeDocument/2006/relationships/hyperlink" Target="https://insitupacific.com.au/systems/scaneagle3/" TargetMode="External"/><Relationship Id="rId3" Type="http://schemas.openxmlformats.org/officeDocument/2006/relationships/hyperlink" Target="https://www.airmobi.com/product/airmobi-v25-full-electric-vtol-drone/" TargetMode="External"/><Relationship Id="rId21" Type="http://schemas.openxmlformats.org/officeDocument/2006/relationships/hyperlink" Target="https://www.indracompany.com/sites/default/files/indra_mantis_sistema_de_miniaeronaves_no_tripuladas_de_inteligencia_es_2019.pdf" TargetMode="External"/><Relationship Id="rId34" Type="http://schemas.microsoft.com/office/2017/10/relationships/threadedComment" Target="../threadedComments/threadedComment1.xml"/><Relationship Id="rId7" Type="http://schemas.openxmlformats.org/officeDocument/2006/relationships/hyperlink" Target="https://www.airmobi.com/product/volitation-vt370-vtol-uav-platform/" TargetMode="External"/><Relationship Id="rId12" Type="http://schemas.openxmlformats.org/officeDocument/2006/relationships/hyperlink" Target="https://www.airmobi.com/product/skyeye-5000-vtol-uav-platform/" TargetMode="External"/><Relationship Id="rId17" Type="http://schemas.openxmlformats.org/officeDocument/2006/relationships/hyperlink" Target="https://www.textronsystems.com/products/aerosonde-uas" TargetMode="External"/><Relationship Id="rId25" Type="http://schemas.openxmlformats.org/officeDocument/2006/relationships/hyperlink" Target="https://www.insitu.com/products/rq21a" TargetMode="External"/><Relationship Id="rId33" Type="http://schemas.openxmlformats.org/officeDocument/2006/relationships/comments" Target="../comments2.xml"/><Relationship Id="rId2" Type="http://schemas.openxmlformats.org/officeDocument/2006/relationships/hyperlink" Target="https://www.airmobi.com/product/airmobi-v21-full-electric-vtol-drone-uav-platform/" TargetMode="External"/><Relationship Id="rId16" Type="http://schemas.openxmlformats.org/officeDocument/2006/relationships/hyperlink" Target="https://www.textronsystems.com/products/aerosonde-uas" TargetMode="External"/><Relationship Id="rId20" Type="http://schemas.openxmlformats.org/officeDocument/2006/relationships/hyperlink" Target="https://www.insitu.com/products/integrator" TargetMode="External"/><Relationship Id="rId29" Type="http://schemas.openxmlformats.org/officeDocument/2006/relationships/hyperlink" Target="https://www.deltaquad.com/products/pro-cargo/" TargetMode="External"/><Relationship Id="rId1" Type="http://schemas.openxmlformats.org/officeDocument/2006/relationships/hyperlink" Target="https://www.airmobi.com/product/skyeye-2600-fixed-wing-uav-platform/" TargetMode="External"/><Relationship Id="rId6" Type="http://schemas.openxmlformats.org/officeDocument/2006/relationships/hyperlink" Target="https://www.airmobi.com/product/airmobi-v39-full-electric-vtol-uav-platform/" TargetMode="External"/><Relationship Id="rId11" Type="http://schemas.openxmlformats.org/officeDocument/2006/relationships/hyperlink" Target="https://www.airmobi.com/product/skyeye-5000-fixed-wing-uav-platform/" TargetMode="External"/><Relationship Id="rId24" Type="http://schemas.openxmlformats.org/officeDocument/2006/relationships/hyperlink" Target="https://www.thalesgroup.com/es/fulmar-x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airmobi.com/product/airmobi-v35-vtol-uav-platform-10kg-payload/" TargetMode="External"/><Relationship Id="rId15" Type="http://schemas.openxmlformats.org/officeDocument/2006/relationships/hyperlink" Target="https://www.textronsystems.com/products/aerosonde-uas" TargetMode="External"/><Relationship Id="rId23" Type="http://schemas.openxmlformats.org/officeDocument/2006/relationships/hyperlink" Target="https://aeronautics-sys.com/systems/orbiter-3/" TargetMode="External"/><Relationship Id="rId28" Type="http://schemas.openxmlformats.org/officeDocument/2006/relationships/hyperlink" Target="https://www.deltaquad.com/products/pro-map/" TargetMode="External"/><Relationship Id="rId10" Type="http://schemas.openxmlformats.org/officeDocument/2006/relationships/hyperlink" Target="https://www.airmobi.com/product/skyeye-3600-vtol-uav-platform/" TargetMode="External"/><Relationship Id="rId19" Type="http://schemas.openxmlformats.org/officeDocument/2006/relationships/hyperlink" Target="https://www.insitu.com/products/scaneagle" TargetMode="External"/><Relationship Id="rId31" Type="http://schemas.openxmlformats.org/officeDocument/2006/relationships/vmlDrawing" Target="../drawings/vmlDrawing2.vml"/><Relationship Id="rId4" Type="http://schemas.openxmlformats.org/officeDocument/2006/relationships/hyperlink" Target="https://www.airmobi.com/product/airmobi-v32-full-electric-long-endurance-vtol-drone/" TargetMode="External"/><Relationship Id="rId9" Type="http://schemas.openxmlformats.org/officeDocument/2006/relationships/hyperlink" Target="https://www.airmobi.com/product/skyeye-3600-fixed-wing-uav-platform/" TargetMode="External"/><Relationship Id="rId14" Type="http://schemas.openxmlformats.org/officeDocument/2006/relationships/hyperlink" Target="https://en.wikipedia.org/wiki/AAI_Aerosonde" TargetMode="External"/><Relationship Id="rId22" Type="http://schemas.openxmlformats.org/officeDocument/2006/relationships/hyperlink" Target="https://aeronautics-sys.com/systems/orbiter-4/" TargetMode="External"/><Relationship Id="rId27" Type="http://schemas.openxmlformats.org/officeDocument/2006/relationships/hyperlink" Target="https://www.deltaquad.com/products/evo-enterprise/" TargetMode="External"/><Relationship Id="rId30" Type="http://schemas.openxmlformats.org/officeDocument/2006/relationships/printerSettings" Target="../printerSettings/printerSettings2.bin"/><Relationship Id="rId8" Type="http://schemas.openxmlformats.org/officeDocument/2006/relationships/hyperlink" Target="https://www.airmobi.com/product/skyeye-2930-vtol-uav-plat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5BED-A5EE-454B-B1C7-2585704905C8}">
  <dimension ref="A1:AP79"/>
  <sheetViews>
    <sheetView tabSelected="1" zoomScale="55" zoomScaleNormal="55" workbookViewId="0">
      <pane xSplit="1" topLeftCell="B1" activePane="topRight" state="frozen"/>
      <selection activeCell="A9" sqref="A9"/>
      <selection pane="topRight" activeCell="C49" sqref="C49"/>
    </sheetView>
  </sheetViews>
  <sheetFormatPr baseColWidth="10" defaultColWidth="11.44140625" defaultRowHeight="15" customHeight="1" x14ac:dyDescent="0.3"/>
  <cols>
    <col min="1" max="1" width="45.33203125" style="112" bestFit="1" customWidth="1"/>
    <col min="2" max="8" width="15.77734375" style="23" customWidth="1"/>
    <col min="9" max="21" width="15.77734375" style="113" customWidth="1"/>
    <col min="22" max="38" width="15.77734375" style="23" customWidth="1"/>
    <col min="39" max="16384" width="11.44140625" style="23"/>
  </cols>
  <sheetData>
    <row r="1" spans="1:38" s="10" customFormat="1" ht="43.2" x14ac:dyDescent="0.3">
      <c r="A1" s="101" t="s">
        <v>330</v>
      </c>
      <c r="B1" s="10" t="s">
        <v>21</v>
      </c>
      <c r="C1" s="10" t="s">
        <v>22</v>
      </c>
      <c r="D1" s="10" t="s">
        <v>478</v>
      </c>
      <c r="E1" s="10" t="s">
        <v>479</v>
      </c>
      <c r="F1" s="10" t="s">
        <v>480</v>
      </c>
      <c r="G1" s="10" t="s">
        <v>481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27</v>
      </c>
      <c r="M1" s="10" t="s">
        <v>28</v>
      </c>
      <c r="N1" s="10" t="s">
        <v>29</v>
      </c>
      <c r="O1" s="10" t="s">
        <v>30</v>
      </c>
      <c r="P1" s="10" t="s">
        <v>31</v>
      </c>
      <c r="Q1" s="10" t="s">
        <v>32</v>
      </c>
      <c r="R1" s="10" t="s">
        <v>492</v>
      </c>
      <c r="S1" s="10" t="s">
        <v>33</v>
      </c>
      <c r="T1" s="10" t="s">
        <v>34</v>
      </c>
      <c r="U1" s="10" t="s">
        <v>35</v>
      </c>
      <c r="V1" s="10" t="s">
        <v>36</v>
      </c>
      <c r="W1" s="10" t="s">
        <v>37</v>
      </c>
      <c r="X1" s="10" t="s">
        <v>38</v>
      </c>
      <c r="Y1" s="10" t="s">
        <v>39</v>
      </c>
      <c r="Z1" s="10" t="s">
        <v>40</v>
      </c>
      <c r="AA1" s="10" t="s">
        <v>41</v>
      </c>
      <c r="AB1" s="10" t="s">
        <v>42</v>
      </c>
      <c r="AC1" s="10" t="s">
        <v>43</v>
      </c>
      <c r="AD1" s="10" t="s">
        <v>44</v>
      </c>
      <c r="AE1" s="10" t="s">
        <v>45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51</v>
      </c>
      <c r="AL1" s="10" t="s">
        <v>52</v>
      </c>
    </row>
    <row r="2" spans="1:38" s="78" customFormat="1" ht="14.4" x14ac:dyDescent="0.3">
      <c r="A2" s="102" t="s">
        <v>62</v>
      </c>
      <c r="B2" s="115">
        <v>0</v>
      </c>
      <c r="C2" s="115">
        <v>0</v>
      </c>
      <c r="D2" s="114" t="s">
        <v>457</v>
      </c>
      <c r="E2" s="115">
        <v>0</v>
      </c>
      <c r="F2" s="114" t="s">
        <v>457</v>
      </c>
      <c r="G2" s="115">
        <v>0</v>
      </c>
      <c r="H2" s="114" t="s">
        <v>457</v>
      </c>
      <c r="I2" s="115" t="s">
        <v>457</v>
      </c>
      <c r="J2" s="115" t="s">
        <v>457</v>
      </c>
      <c r="K2" s="115" t="s">
        <v>457</v>
      </c>
      <c r="L2" s="115" t="s">
        <v>457</v>
      </c>
      <c r="M2" s="115" t="s">
        <v>457</v>
      </c>
      <c r="N2" s="115" t="s">
        <v>457</v>
      </c>
      <c r="O2" s="115">
        <v>0</v>
      </c>
      <c r="P2" s="115" t="s">
        <v>457</v>
      </c>
      <c r="Q2" s="115" t="s">
        <v>457</v>
      </c>
      <c r="R2" s="115" t="s">
        <v>457</v>
      </c>
      <c r="S2" s="115">
        <v>0</v>
      </c>
      <c r="T2" s="115">
        <v>0</v>
      </c>
      <c r="U2" s="115">
        <v>0</v>
      </c>
      <c r="V2" s="115">
        <v>0</v>
      </c>
      <c r="W2" s="115">
        <v>0</v>
      </c>
      <c r="X2" s="115">
        <v>0</v>
      </c>
      <c r="Y2" s="115">
        <v>0</v>
      </c>
      <c r="Z2" s="115">
        <v>0</v>
      </c>
      <c r="AA2" s="115">
        <v>0</v>
      </c>
      <c r="AB2" s="115" t="s">
        <v>457</v>
      </c>
      <c r="AC2" s="115">
        <v>0</v>
      </c>
      <c r="AD2" s="115">
        <v>50</v>
      </c>
      <c r="AE2" s="115">
        <v>0</v>
      </c>
      <c r="AF2" s="115">
        <v>60</v>
      </c>
      <c r="AG2" s="115">
        <v>0</v>
      </c>
      <c r="AH2" s="115">
        <v>0</v>
      </c>
      <c r="AI2" s="115">
        <v>0</v>
      </c>
      <c r="AJ2" s="115">
        <v>0</v>
      </c>
      <c r="AK2" s="115">
        <v>0</v>
      </c>
      <c r="AL2" s="115">
        <v>0</v>
      </c>
    </row>
    <row r="3" spans="1:38" s="78" customFormat="1" ht="14.4" x14ac:dyDescent="0.3">
      <c r="A3" s="102" t="s">
        <v>72</v>
      </c>
      <c r="B3" s="119">
        <v>6000</v>
      </c>
      <c r="C3" s="119">
        <v>6000</v>
      </c>
      <c r="D3" s="119">
        <v>6000</v>
      </c>
      <c r="E3" s="119">
        <v>6000</v>
      </c>
      <c r="F3" s="119">
        <v>6000</v>
      </c>
      <c r="G3" s="120">
        <v>6000</v>
      </c>
      <c r="H3" s="114">
        <v>5500</v>
      </c>
      <c r="I3" s="120">
        <v>6000</v>
      </c>
      <c r="J3" s="120">
        <v>6000</v>
      </c>
      <c r="K3" s="120">
        <v>6000</v>
      </c>
      <c r="L3" s="120">
        <v>6000</v>
      </c>
      <c r="M3" s="120">
        <v>6000</v>
      </c>
      <c r="N3" s="120">
        <v>6000</v>
      </c>
      <c r="O3" s="132">
        <v>5000</v>
      </c>
      <c r="P3" s="119">
        <v>6000</v>
      </c>
      <c r="Q3" s="119">
        <v>6000</v>
      </c>
      <c r="R3" s="119">
        <v>6000</v>
      </c>
      <c r="S3" s="119">
        <v>6000</v>
      </c>
      <c r="T3" s="119">
        <v>6000</v>
      </c>
      <c r="U3" s="119">
        <v>6000</v>
      </c>
      <c r="V3" s="119">
        <v>6000</v>
      </c>
      <c r="W3" s="119">
        <v>6000</v>
      </c>
      <c r="X3" s="119">
        <v>6000</v>
      </c>
      <c r="Y3" s="119">
        <v>6000</v>
      </c>
      <c r="Z3" s="119">
        <v>6000</v>
      </c>
      <c r="AA3" s="120">
        <v>6000</v>
      </c>
      <c r="AB3" s="120">
        <v>6000</v>
      </c>
      <c r="AC3" s="120">
        <v>6000</v>
      </c>
      <c r="AD3" s="120">
        <v>6000</v>
      </c>
      <c r="AE3" s="120">
        <v>6000</v>
      </c>
      <c r="AF3" s="120">
        <v>6000</v>
      </c>
      <c r="AG3" s="120">
        <v>6000</v>
      </c>
      <c r="AH3" s="120">
        <v>6000</v>
      </c>
      <c r="AI3" s="120">
        <v>6000</v>
      </c>
      <c r="AJ3" s="120">
        <v>6000</v>
      </c>
      <c r="AK3" s="120">
        <v>6000</v>
      </c>
      <c r="AL3" s="120">
        <v>6000</v>
      </c>
    </row>
    <row r="4" spans="1:38" s="78" customFormat="1" ht="14.4" x14ac:dyDescent="0.3">
      <c r="A4" s="102" t="s">
        <v>76</v>
      </c>
      <c r="B4" s="115">
        <f>B23/(SQRT(VLOOKUP(B3,'Tabla de Atmosfera estandar'!$A$2:$F$30,5,TRUE)))</f>
        <v>16.88037920440355</v>
      </c>
      <c r="C4" s="115">
        <f>C23/(SQRT(VLOOKUP(C3,'Tabla de Atmosfera estandar'!$A$2:$F$30,5,TRUE)))</f>
        <v>17.602373279430935</v>
      </c>
      <c r="D4" s="115">
        <f>D23/(SQRT(VLOOKUP(D3,'Tabla de Atmosfera estandar'!$A$2:$F$30,5,TRUE)))</f>
        <v>27.344050412360318</v>
      </c>
      <c r="E4" s="115">
        <f>E23/(SQRT(VLOOKUP(E3,'Tabla de Atmosfera estandar'!$A$2:$F$30,5,TRUE)))</f>
        <v>27.344050412360318</v>
      </c>
      <c r="F4" s="115">
        <f>F23/(SQRT(VLOOKUP(F3,'Tabla de Atmosfera estandar'!$A$2:$F$30,5,TRUE)))</f>
        <v>27.344050412360318</v>
      </c>
      <c r="G4" s="114" t="s">
        <v>457</v>
      </c>
      <c r="H4" s="114" t="s">
        <v>457</v>
      </c>
      <c r="I4" s="115">
        <f>I23/(SQRT(VLOOKUP(I3,'Tabla de Atmosfera estandar'!$A$2:$F$30,5,TRUE)))</f>
        <v>30.406584058544677</v>
      </c>
      <c r="J4" s="115" t="s">
        <v>457</v>
      </c>
      <c r="K4" s="115" t="s">
        <v>457</v>
      </c>
      <c r="L4" s="115">
        <f>L23/(SQRT(VLOOKUP(L3,'Tabla de Atmosfera estandar'!$A$2:$F$30,5,TRUE)))</f>
        <v>18.265825675456693</v>
      </c>
      <c r="M4" s="115">
        <f>M23/(SQRT(VLOOKUP(M3,'Tabla de Atmosfera estandar'!$A$2:$F$30,5,TRUE)))</f>
        <v>30.625336461843556</v>
      </c>
      <c r="N4" s="115">
        <f>N23/(SQRT(VLOOKUP(N3,'Tabla de Atmosfera estandar'!$A$2:$F$30,5,TRUE)))</f>
        <v>30.953465066791882</v>
      </c>
      <c r="O4" s="115" t="s">
        <v>457</v>
      </c>
      <c r="P4" s="115" t="s">
        <v>457</v>
      </c>
      <c r="Q4" s="115">
        <f>Q23/(SQRT(VLOOKUP(Q3,'Tabla de Atmosfera estandar'!$A$2:$F$30,5,TRUE)))</f>
        <v>25.7034073876187</v>
      </c>
      <c r="R4" s="115">
        <f>R23/(SQRT(VLOOKUP(R3,'Tabla de Atmosfera estandar'!$A$2:$F$30,5,TRUE)))</f>
        <v>33.797246309677355</v>
      </c>
      <c r="S4" s="115">
        <f>S23/(SQRT(VLOOKUP(S3,'Tabla de Atmosfera estandar'!$A$2:$F$30,5,TRUE)))</f>
        <v>18.090823752817585</v>
      </c>
      <c r="T4" s="115">
        <f>T23/(SQRT(VLOOKUP(T3,'Tabla de Atmosfera estandar'!$A$2:$F$30,5,TRUE)))</f>
        <v>17.500192263910606</v>
      </c>
      <c r="U4" s="115">
        <f>U23/(SQRT(VLOOKUP(U3,'Tabla de Atmosfera estandar'!$A$2:$F$30,5,TRUE)))</f>
        <v>17.500192263910606</v>
      </c>
      <c r="V4" s="115">
        <f>V23/(SQRT(VLOOKUP(V3,'Tabla de Atmosfera estandar'!$A$2:$F$30,5,TRUE)))</f>
        <v>19.687716296899431</v>
      </c>
      <c r="W4" s="115">
        <f>W23/(SQRT(VLOOKUP(W3,'Tabla de Atmosfera estandar'!$A$2:$F$30,5,TRUE)))</f>
        <v>21.875240329888257</v>
      </c>
      <c r="X4" s="115">
        <f>X23/(SQRT(VLOOKUP(X3,'Tabla de Atmosfera estandar'!$A$2:$F$30,5,TRUE)))</f>
        <v>21.875240329888257</v>
      </c>
      <c r="Y4" s="115">
        <f>Y23/(SQRT(VLOOKUP(Y3,'Tabla de Atmosfera estandar'!$A$2:$F$30,5,TRUE)))</f>
        <v>27.344050412360318</v>
      </c>
      <c r="Z4" s="115">
        <f>Z23/(SQRT(VLOOKUP(Z3,'Tabla de Atmosfera estandar'!$A$2:$F$30,5,TRUE)))</f>
        <v>27.344050412360318</v>
      </c>
      <c r="AA4" s="115">
        <f>AA23/(SQRT(VLOOKUP(AA3,'Tabla de Atmosfera estandar'!$A$2:$F$30,5,TRUE)))</f>
        <v>27.344050412360318</v>
      </c>
      <c r="AB4" s="115">
        <f>AB23/(SQRT(VLOOKUP(AB3,'Tabla de Atmosfera estandar'!$A$2:$F$30,5,TRUE)))</f>
        <v>36.09414654431562</v>
      </c>
      <c r="AC4" s="115">
        <f>AC23/(SQRT(VLOOKUP(AC3,'Tabla de Atmosfera estandar'!$A$2:$F$30,5,TRUE)))</f>
        <v>26.250288395865905</v>
      </c>
      <c r="AD4" s="115" t="s">
        <v>457</v>
      </c>
      <c r="AE4" s="115">
        <f>AE23/(SQRT(VLOOKUP(AE3,'Tabla de Atmosfera estandar'!$A$2:$F$30,5,TRUE)))</f>
        <v>32.812860494832385</v>
      </c>
      <c r="AF4" s="115">
        <f>AF23/(SQRT(VLOOKUP(AF3,'Tabla de Atmosfera estandar'!$A$2:$F$30,5,TRUE)))</f>
        <v>36.09414654431562</v>
      </c>
      <c r="AG4" s="115">
        <f>AG23/(SQRT(VLOOKUP(AG3,'Tabla de Atmosfera estandar'!$A$2:$F$30,5,TRUE)))</f>
        <v>30.625336461843556</v>
      </c>
      <c r="AH4" s="115" t="s">
        <v>457</v>
      </c>
      <c r="AI4" s="115">
        <f>AI23/(SQRT(VLOOKUP(AI3,'Tabla de Atmosfera estandar'!$A$2:$F$30,5,TRUE)))</f>
        <v>32.812860494832385</v>
      </c>
      <c r="AJ4" s="115">
        <f>AJ23/(SQRT(VLOOKUP(AJ3,'Tabla de Atmosfera estandar'!$A$2:$F$30,5,TRUE)))</f>
        <v>21.875240329888257</v>
      </c>
      <c r="AK4" s="115">
        <f>AK23/(SQRT(VLOOKUP(AK3,'Tabla de Atmosfera estandar'!$A$2:$F$30,5,TRUE)))</f>
        <v>21.875240329888257</v>
      </c>
      <c r="AL4" s="115">
        <f>AL23/(SQRT(VLOOKUP(AL3,'Tabla de Atmosfera estandar'!$A$2:$F$30,5,TRUE)))</f>
        <v>27.344050412360318</v>
      </c>
    </row>
    <row r="5" spans="1:38" s="78" customFormat="1" ht="14.4" x14ac:dyDescent="0.3">
      <c r="A5" s="102" t="s">
        <v>80</v>
      </c>
      <c r="B5" s="115">
        <v>12000</v>
      </c>
      <c r="C5" s="115">
        <v>12000</v>
      </c>
      <c r="D5" s="115">
        <v>14700</v>
      </c>
      <c r="E5" s="115">
        <v>9700</v>
      </c>
      <c r="F5" s="115">
        <v>18200</v>
      </c>
      <c r="G5" s="115">
        <v>15000</v>
      </c>
      <c r="H5" s="115">
        <v>15000</v>
      </c>
      <c r="I5" s="115">
        <v>9.8420000000000005</v>
      </c>
      <c r="J5" s="122" t="s">
        <v>457</v>
      </c>
      <c r="K5" s="115" t="s">
        <v>457</v>
      </c>
      <c r="L5" s="121" t="s">
        <v>457</v>
      </c>
      <c r="M5" s="115">
        <v>19500</v>
      </c>
      <c r="N5" s="115">
        <v>19500</v>
      </c>
      <c r="O5" s="115" t="s">
        <v>457</v>
      </c>
      <c r="P5" s="115">
        <v>19500</v>
      </c>
      <c r="Q5" s="115">
        <v>20</v>
      </c>
      <c r="R5" s="115">
        <v>20</v>
      </c>
      <c r="S5" s="115">
        <v>13</v>
      </c>
      <c r="T5" s="115">
        <v>13.122999999999999</v>
      </c>
      <c r="U5" s="115">
        <v>13.122999999999999</v>
      </c>
      <c r="V5" s="115">
        <v>48800</v>
      </c>
      <c r="W5" s="115">
        <v>16000</v>
      </c>
      <c r="X5" s="115">
        <v>16000</v>
      </c>
      <c r="Y5" s="115">
        <v>16000</v>
      </c>
      <c r="Z5" s="115">
        <v>16000</v>
      </c>
      <c r="AA5" s="115">
        <v>17000</v>
      </c>
      <c r="AB5" s="115" t="s">
        <v>457</v>
      </c>
      <c r="AC5" s="115" t="s">
        <v>457</v>
      </c>
      <c r="AD5" s="115" t="s">
        <v>457</v>
      </c>
      <c r="AE5" s="115" t="s">
        <v>457</v>
      </c>
      <c r="AF5" s="115" t="s">
        <v>457</v>
      </c>
      <c r="AG5" s="115" t="s">
        <v>457</v>
      </c>
      <c r="AH5" s="115" t="s">
        <v>457</v>
      </c>
      <c r="AI5" s="115">
        <v>17000</v>
      </c>
      <c r="AJ5" s="115">
        <v>10000</v>
      </c>
      <c r="AK5" s="115">
        <v>13000</v>
      </c>
      <c r="AL5" s="115">
        <v>16000</v>
      </c>
    </row>
    <row r="6" spans="1:38" s="78" customFormat="1" ht="14.4" x14ac:dyDescent="0.3">
      <c r="A6" s="102" t="s">
        <v>84</v>
      </c>
      <c r="B6" s="114" t="s">
        <v>457</v>
      </c>
      <c r="C6" s="114" t="s">
        <v>457</v>
      </c>
      <c r="D6" s="114" t="s">
        <v>457</v>
      </c>
      <c r="E6" s="114" t="s">
        <v>457</v>
      </c>
      <c r="F6" s="114" t="s">
        <v>457</v>
      </c>
      <c r="G6" s="114" t="s">
        <v>457</v>
      </c>
      <c r="H6" s="114" t="s">
        <v>457</v>
      </c>
      <c r="I6" s="115" t="s">
        <v>457</v>
      </c>
      <c r="J6" s="115" t="s">
        <v>457</v>
      </c>
      <c r="K6" s="115" t="s">
        <v>457</v>
      </c>
      <c r="L6" s="121" t="s">
        <v>457</v>
      </c>
      <c r="M6" s="115" t="s">
        <v>457</v>
      </c>
      <c r="N6" s="115" t="s">
        <v>457</v>
      </c>
      <c r="O6" s="115" t="s">
        <v>457</v>
      </c>
      <c r="P6" s="115" t="s">
        <v>457</v>
      </c>
      <c r="Q6" s="115" t="s">
        <v>457</v>
      </c>
      <c r="R6" s="115" t="s">
        <v>457</v>
      </c>
      <c r="S6" s="115" t="s">
        <v>457</v>
      </c>
      <c r="T6" s="115" t="s">
        <v>457</v>
      </c>
      <c r="U6" s="115" t="s">
        <v>457</v>
      </c>
      <c r="V6" s="115">
        <f t="shared" ref="V6:AG6" si="0">V16</f>
        <v>14</v>
      </c>
      <c r="W6" s="115">
        <f t="shared" si="0"/>
        <v>15.5</v>
      </c>
      <c r="X6" s="115">
        <f t="shared" si="0"/>
        <v>17</v>
      </c>
      <c r="Y6" s="115" t="str">
        <f t="shared" si="0"/>
        <v>Nan</v>
      </c>
      <c r="Z6" s="115" t="str">
        <f t="shared" si="0"/>
        <v>Nan</v>
      </c>
      <c r="AA6" s="115" t="str">
        <f t="shared" si="0"/>
        <v>Nan</v>
      </c>
      <c r="AB6" s="115">
        <f t="shared" si="0"/>
        <v>10</v>
      </c>
      <c r="AC6" s="115">
        <f t="shared" si="0"/>
        <v>18</v>
      </c>
      <c r="AD6" s="115">
        <f t="shared" si="0"/>
        <v>12.5</v>
      </c>
      <c r="AE6" s="115">
        <f t="shared" si="0"/>
        <v>24</v>
      </c>
      <c r="AF6" s="115">
        <f t="shared" si="0"/>
        <v>15</v>
      </c>
      <c r="AG6" s="115" t="str">
        <f t="shared" si="0"/>
        <v>Nan</v>
      </c>
      <c r="AH6" s="115" t="s">
        <v>457</v>
      </c>
      <c r="AI6" s="115">
        <f>AI16</f>
        <v>25</v>
      </c>
      <c r="AJ6" s="115" t="s">
        <v>457</v>
      </c>
      <c r="AK6" s="115" t="s">
        <v>457</v>
      </c>
      <c r="AL6" s="115" t="s">
        <v>457</v>
      </c>
    </row>
    <row r="7" spans="1:38" s="94" customFormat="1" ht="14.4" x14ac:dyDescent="0.3">
      <c r="A7" s="103" t="s">
        <v>87</v>
      </c>
      <c r="B7" s="123">
        <v>0.87</v>
      </c>
      <c r="C7" s="124">
        <f>B7*1.33136</f>
        <v>1.1582832000000001</v>
      </c>
      <c r="D7" s="124">
        <v>1.55</v>
      </c>
      <c r="E7" s="124">
        <v>1.55</v>
      </c>
      <c r="F7" s="124">
        <v>1.55</v>
      </c>
      <c r="G7" s="125" t="s">
        <v>457</v>
      </c>
      <c r="H7" s="124">
        <v>0.56999999999999995</v>
      </c>
      <c r="I7" s="124" t="s">
        <v>457</v>
      </c>
      <c r="J7" s="124" t="s">
        <v>457</v>
      </c>
      <c r="K7" s="124" t="s">
        <v>457</v>
      </c>
      <c r="L7" s="126" t="s">
        <v>457</v>
      </c>
      <c r="M7" s="124" t="s">
        <v>457</v>
      </c>
      <c r="N7" s="124" t="s">
        <v>457</v>
      </c>
      <c r="O7" s="124" t="s">
        <v>457</v>
      </c>
      <c r="P7" s="124" t="s">
        <v>457</v>
      </c>
      <c r="Q7" s="124" t="s">
        <v>457</v>
      </c>
      <c r="R7" s="124" t="s">
        <v>457</v>
      </c>
      <c r="S7" s="124">
        <v>0.84</v>
      </c>
      <c r="T7" s="124" t="s">
        <v>457</v>
      </c>
      <c r="U7" s="124" t="s">
        <v>457</v>
      </c>
      <c r="V7" s="124">
        <v>0.8</v>
      </c>
      <c r="W7" s="124">
        <v>0.52</v>
      </c>
      <c r="X7" s="125" t="s">
        <v>457</v>
      </c>
      <c r="Y7" s="125" t="s">
        <v>457</v>
      </c>
      <c r="Z7" s="125" t="s">
        <v>457</v>
      </c>
      <c r="AA7" s="125" t="s">
        <v>457</v>
      </c>
      <c r="AB7" s="124">
        <v>0.88</v>
      </c>
      <c r="AC7" s="124">
        <v>1</v>
      </c>
      <c r="AD7" s="124">
        <v>1.33</v>
      </c>
      <c r="AE7" s="124">
        <v>1.32</v>
      </c>
      <c r="AF7" s="124">
        <v>2.6150000000000002</v>
      </c>
      <c r="AG7" s="124">
        <v>2.6150000000000002</v>
      </c>
      <c r="AH7" s="124">
        <v>2.6150000000000002</v>
      </c>
      <c r="AI7" s="124" t="s">
        <v>457</v>
      </c>
      <c r="AJ7" s="124" t="s">
        <v>457</v>
      </c>
      <c r="AK7" s="124" t="s">
        <v>457</v>
      </c>
      <c r="AL7" s="124" t="s">
        <v>457</v>
      </c>
    </row>
    <row r="8" spans="1:38" s="94" customFormat="1" ht="14.4" x14ac:dyDescent="0.3">
      <c r="A8" s="103" t="s">
        <v>90</v>
      </c>
      <c r="B8" s="124">
        <f>B19/B20</f>
        <v>15.301255230125523</v>
      </c>
      <c r="C8" s="124">
        <f>C19/C20</f>
        <v>15.326448834651856</v>
      </c>
      <c r="D8" s="124">
        <f>D19/D20</f>
        <v>12.500000000000002</v>
      </c>
      <c r="E8" s="124">
        <f>E19/E20</f>
        <v>12.500000000000002</v>
      </c>
      <c r="F8" s="124">
        <f>F19/F20</f>
        <v>12.500000000000002</v>
      </c>
      <c r="G8" s="125">
        <v>12.500000000000002</v>
      </c>
      <c r="H8" s="124">
        <f>H19/H20</f>
        <v>14.754385964912283</v>
      </c>
      <c r="I8" s="124" t="s">
        <v>457</v>
      </c>
      <c r="J8" s="124" t="s">
        <v>457</v>
      </c>
      <c r="K8" s="124" t="s">
        <v>457</v>
      </c>
      <c r="L8" s="126" t="s">
        <v>457</v>
      </c>
      <c r="M8" s="124" t="s">
        <v>457</v>
      </c>
      <c r="N8" s="124" t="s">
        <v>457</v>
      </c>
      <c r="O8" s="124" t="s">
        <v>457</v>
      </c>
      <c r="P8" s="127" t="s">
        <v>457</v>
      </c>
      <c r="Q8" s="124" t="s">
        <v>457</v>
      </c>
      <c r="R8" s="124" t="s">
        <v>457</v>
      </c>
      <c r="S8" s="124" t="s">
        <v>457</v>
      </c>
      <c r="T8" s="124" t="s">
        <v>457</v>
      </c>
      <c r="U8" s="124" t="s">
        <v>457</v>
      </c>
      <c r="V8" s="125" t="s">
        <v>457</v>
      </c>
      <c r="W8" s="125" t="s">
        <v>457</v>
      </c>
      <c r="X8" s="125" t="s">
        <v>457</v>
      </c>
      <c r="Y8" s="125" t="s">
        <v>457</v>
      </c>
      <c r="Z8" s="125" t="s">
        <v>457</v>
      </c>
      <c r="AA8" s="125" t="s">
        <v>457</v>
      </c>
      <c r="AB8" s="124" t="s">
        <v>457</v>
      </c>
      <c r="AC8" s="124" t="s">
        <v>457</v>
      </c>
      <c r="AD8" s="124" t="s">
        <v>457</v>
      </c>
      <c r="AE8" s="124" t="s">
        <v>457</v>
      </c>
      <c r="AF8" s="124" t="s">
        <v>457</v>
      </c>
      <c r="AG8" s="124" t="s">
        <v>457</v>
      </c>
      <c r="AH8" s="124" t="s">
        <v>457</v>
      </c>
      <c r="AI8" s="124" t="s">
        <v>457</v>
      </c>
      <c r="AJ8" s="124" t="s">
        <v>457</v>
      </c>
      <c r="AK8" s="124" t="s">
        <v>457</v>
      </c>
      <c r="AL8" s="124" t="s">
        <v>457</v>
      </c>
    </row>
    <row r="9" spans="1:38" s="94" customFormat="1" ht="14.4" x14ac:dyDescent="0.3">
      <c r="A9" s="103" t="s">
        <v>92</v>
      </c>
      <c r="B9" s="124">
        <v>2.1</v>
      </c>
      <c r="C9" s="124">
        <v>2.5908000000000002</v>
      </c>
      <c r="D9" s="124">
        <v>3</v>
      </c>
      <c r="E9" s="124">
        <v>3</v>
      </c>
      <c r="F9" s="124">
        <v>3</v>
      </c>
      <c r="G9" s="125" t="s">
        <v>457</v>
      </c>
      <c r="H9" s="124">
        <v>1.7</v>
      </c>
      <c r="I9" s="124">
        <v>1.2</v>
      </c>
      <c r="J9" s="124">
        <v>1.2</v>
      </c>
      <c r="K9" s="124">
        <v>1.2</v>
      </c>
      <c r="L9" s="126">
        <v>1.48</v>
      </c>
      <c r="M9" s="124">
        <v>1.71</v>
      </c>
      <c r="N9" s="124">
        <v>2.5</v>
      </c>
      <c r="O9" s="124" t="s">
        <v>457</v>
      </c>
      <c r="P9" s="124">
        <v>2.5</v>
      </c>
      <c r="Q9" s="124">
        <v>2.4</v>
      </c>
      <c r="R9" s="124">
        <v>2.5</v>
      </c>
      <c r="S9" s="124">
        <v>0.75</v>
      </c>
      <c r="T9" s="124">
        <v>0.9</v>
      </c>
      <c r="U9" s="124">
        <v>0.9</v>
      </c>
      <c r="V9" s="124">
        <v>0.93</v>
      </c>
      <c r="W9" s="124">
        <v>0.93</v>
      </c>
      <c r="X9" s="124">
        <v>1</v>
      </c>
      <c r="Y9" s="124">
        <v>1.88</v>
      </c>
      <c r="Z9" s="125" t="s">
        <v>457</v>
      </c>
      <c r="AA9" s="124">
        <v>2.02</v>
      </c>
      <c r="AB9" s="124">
        <v>2.0499999999999998</v>
      </c>
      <c r="AC9" s="124">
        <v>2.0299999999999998</v>
      </c>
      <c r="AD9" s="124">
        <v>2.488</v>
      </c>
      <c r="AE9" s="124">
        <v>2.42</v>
      </c>
      <c r="AF9" s="124">
        <v>3.5</v>
      </c>
      <c r="AG9" s="124">
        <v>3.5</v>
      </c>
      <c r="AH9" s="124">
        <v>3.5</v>
      </c>
      <c r="AI9" s="124">
        <v>2.9049999999999998</v>
      </c>
      <c r="AJ9" s="124">
        <v>1.5620000000000001</v>
      </c>
      <c r="AK9" s="124">
        <v>2.2999999999999998</v>
      </c>
      <c r="AL9" s="124">
        <v>4.7119999999999997</v>
      </c>
    </row>
    <row r="10" spans="1:38" s="94" customFormat="1" ht="14.4" x14ac:dyDescent="0.3">
      <c r="A10" s="103" t="s">
        <v>94</v>
      </c>
      <c r="B10" s="125" t="s">
        <v>457</v>
      </c>
      <c r="C10" s="125" t="s">
        <v>457</v>
      </c>
      <c r="D10" s="125" t="s">
        <v>457</v>
      </c>
      <c r="E10" s="125" t="s">
        <v>457</v>
      </c>
      <c r="F10" s="125" t="s">
        <v>457</v>
      </c>
      <c r="G10" s="125" t="s">
        <v>457</v>
      </c>
      <c r="H10" s="125" t="s">
        <v>457</v>
      </c>
      <c r="I10" s="124" t="s">
        <v>457</v>
      </c>
      <c r="J10" s="124" t="s">
        <v>457</v>
      </c>
      <c r="K10" s="124" t="s">
        <v>457</v>
      </c>
      <c r="L10" s="126" t="s">
        <v>457</v>
      </c>
      <c r="M10" s="124" t="s">
        <v>457</v>
      </c>
      <c r="N10" s="124" t="s">
        <v>457</v>
      </c>
      <c r="O10" s="124" t="s">
        <v>457</v>
      </c>
      <c r="P10" s="124" t="s">
        <v>457</v>
      </c>
      <c r="Q10" s="124" t="s">
        <v>457</v>
      </c>
      <c r="R10" s="124" t="s">
        <v>457</v>
      </c>
      <c r="S10" s="124" t="s">
        <v>457</v>
      </c>
      <c r="T10" s="124" t="s">
        <v>457</v>
      </c>
      <c r="U10" s="124" t="s">
        <v>457</v>
      </c>
      <c r="V10" s="125" t="s">
        <v>457</v>
      </c>
      <c r="W10" s="125" t="s">
        <v>457</v>
      </c>
      <c r="X10" s="125" t="s">
        <v>457</v>
      </c>
      <c r="Y10" s="125" t="s">
        <v>457</v>
      </c>
      <c r="Z10" s="125" t="s">
        <v>457</v>
      </c>
      <c r="AA10" s="125" t="s">
        <v>457</v>
      </c>
      <c r="AB10" s="124" t="s">
        <v>457</v>
      </c>
      <c r="AC10" s="124" t="s">
        <v>457</v>
      </c>
      <c r="AD10" s="124" t="s">
        <v>457</v>
      </c>
      <c r="AE10" s="124" t="s">
        <v>457</v>
      </c>
      <c r="AF10" s="124" t="s">
        <v>457</v>
      </c>
      <c r="AG10" s="124" t="s">
        <v>457</v>
      </c>
      <c r="AH10" s="124" t="s">
        <v>457</v>
      </c>
      <c r="AI10" s="124" t="s">
        <v>457</v>
      </c>
      <c r="AJ10" s="124" t="s">
        <v>457</v>
      </c>
      <c r="AK10" s="124" t="s">
        <v>457</v>
      </c>
      <c r="AL10" s="124" t="s">
        <v>457</v>
      </c>
    </row>
    <row r="11" spans="1:38" s="94" customFormat="1" ht="14.4" x14ac:dyDescent="0.3">
      <c r="A11" s="103" t="s">
        <v>96</v>
      </c>
      <c r="B11" s="125">
        <v>0.21099999999999999</v>
      </c>
      <c r="C11" s="124">
        <v>0.2</v>
      </c>
      <c r="D11" s="124">
        <v>0.27700000000000002</v>
      </c>
      <c r="E11" s="124">
        <v>0.27700000000000002</v>
      </c>
      <c r="F11" s="124">
        <v>0.27700000000000002</v>
      </c>
      <c r="G11" s="125" t="s">
        <v>457</v>
      </c>
      <c r="H11" s="125" t="s">
        <v>457</v>
      </c>
      <c r="I11" s="124" t="s">
        <v>457</v>
      </c>
      <c r="J11" s="124" t="s">
        <v>457</v>
      </c>
      <c r="K11" s="124" t="s">
        <v>457</v>
      </c>
      <c r="L11" s="126" t="s">
        <v>457</v>
      </c>
      <c r="M11" s="124" t="s">
        <v>457</v>
      </c>
      <c r="N11" s="124" t="s">
        <v>457</v>
      </c>
      <c r="O11" s="124" t="s">
        <v>457</v>
      </c>
      <c r="P11" s="124" t="s">
        <v>457</v>
      </c>
      <c r="Q11" s="124" t="s">
        <v>457</v>
      </c>
      <c r="R11" s="124" t="s">
        <v>457</v>
      </c>
      <c r="S11" s="124" t="s">
        <v>457</v>
      </c>
      <c r="T11" s="124" t="s">
        <v>457</v>
      </c>
      <c r="U11" s="124" t="s">
        <v>457</v>
      </c>
      <c r="V11" s="125" t="s">
        <v>457</v>
      </c>
      <c r="W11" s="125" t="s">
        <v>457</v>
      </c>
      <c r="X11" s="125" t="s">
        <v>457</v>
      </c>
      <c r="Y11" s="125" t="s">
        <v>457</v>
      </c>
      <c r="Z11" s="125" t="s">
        <v>457</v>
      </c>
      <c r="AA11" s="125" t="s">
        <v>457</v>
      </c>
      <c r="AB11" s="124" t="s">
        <v>457</v>
      </c>
      <c r="AC11" s="124" t="s">
        <v>457</v>
      </c>
      <c r="AD11" s="124" t="s">
        <v>457</v>
      </c>
      <c r="AE11" s="124" t="s">
        <v>457</v>
      </c>
      <c r="AF11" s="124">
        <v>0.375</v>
      </c>
      <c r="AG11" s="124">
        <v>0.375</v>
      </c>
      <c r="AH11" s="124">
        <v>0.375</v>
      </c>
      <c r="AI11" s="124" t="s">
        <v>457</v>
      </c>
      <c r="AJ11" s="124" t="s">
        <v>457</v>
      </c>
      <c r="AK11" s="124" t="s">
        <v>457</v>
      </c>
      <c r="AL11" s="124" t="s">
        <v>457</v>
      </c>
    </row>
    <row r="12" spans="1:38" s="142" customFormat="1" ht="14.4" x14ac:dyDescent="0.3">
      <c r="A12" s="140" t="s">
        <v>99</v>
      </c>
      <c r="B12" s="138">
        <v>13.6</v>
      </c>
      <c r="C12" s="138">
        <v>19.958047999999998</v>
      </c>
      <c r="D12" s="138">
        <v>42.2</v>
      </c>
      <c r="E12" s="138">
        <v>53.5</v>
      </c>
      <c r="F12" s="138">
        <v>54.4</v>
      </c>
      <c r="G12" s="138">
        <v>93</v>
      </c>
      <c r="H12" s="138">
        <v>13.1</v>
      </c>
      <c r="I12" s="138">
        <v>20</v>
      </c>
      <c r="J12" s="138">
        <v>55</v>
      </c>
      <c r="K12" s="138">
        <v>32</v>
      </c>
      <c r="L12" s="141">
        <v>6.5</v>
      </c>
      <c r="M12" s="138">
        <v>26.5</v>
      </c>
      <c r="N12" s="138">
        <v>74.8</v>
      </c>
      <c r="O12" s="138">
        <v>75</v>
      </c>
      <c r="P12" s="138">
        <v>74.8</v>
      </c>
      <c r="Q12" s="138">
        <v>36.299999999999997</v>
      </c>
      <c r="R12" s="138">
        <v>61</v>
      </c>
      <c r="S12" s="138">
        <v>10</v>
      </c>
      <c r="T12" s="138">
        <v>6.2</v>
      </c>
      <c r="U12" s="138">
        <v>6.2</v>
      </c>
      <c r="V12" s="138">
        <v>10</v>
      </c>
      <c r="W12" s="138">
        <v>12.5</v>
      </c>
      <c r="X12" s="138">
        <v>23.5</v>
      </c>
      <c r="Y12" s="138">
        <v>32</v>
      </c>
      <c r="Z12" s="138">
        <v>24</v>
      </c>
      <c r="AA12" s="138">
        <v>40</v>
      </c>
      <c r="AB12" s="138">
        <v>15</v>
      </c>
      <c r="AC12" s="138">
        <v>28</v>
      </c>
      <c r="AD12" s="138">
        <v>28</v>
      </c>
      <c r="AE12" s="138">
        <v>40</v>
      </c>
      <c r="AF12" s="138">
        <v>90</v>
      </c>
      <c r="AG12" s="138">
        <v>100</v>
      </c>
      <c r="AH12" s="138">
        <v>100</v>
      </c>
      <c r="AI12" s="138">
        <v>100</v>
      </c>
      <c r="AJ12" s="138">
        <v>9.5</v>
      </c>
      <c r="AK12" s="138">
        <v>18</v>
      </c>
      <c r="AL12" s="138">
        <v>91</v>
      </c>
    </row>
    <row r="13" spans="1:38" s="97" customFormat="1" ht="14.4" x14ac:dyDescent="0.3">
      <c r="A13" s="104" t="s">
        <v>102</v>
      </c>
      <c r="B13" s="117">
        <v>370</v>
      </c>
      <c r="C13" s="117">
        <v>433</v>
      </c>
      <c r="D13" s="116" t="s">
        <v>457</v>
      </c>
      <c r="E13" s="116" t="s">
        <v>457</v>
      </c>
      <c r="F13" s="116" t="s">
        <v>457</v>
      </c>
      <c r="G13" s="116" t="s">
        <v>457</v>
      </c>
      <c r="H13" s="117">
        <v>3270</v>
      </c>
      <c r="I13" s="117">
        <v>800</v>
      </c>
      <c r="J13" s="117">
        <v>150</v>
      </c>
      <c r="K13" s="117">
        <v>50</v>
      </c>
      <c r="L13" s="118">
        <v>25</v>
      </c>
      <c r="M13" s="117" t="s">
        <v>457</v>
      </c>
      <c r="N13" s="117" t="s">
        <v>457</v>
      </c>
      <c r="O13" s="117" t="s">
        <v>457</v>
      </c>
      <c r="P13" s="138">
        <v>500</v>
      </c>
      <c r="Q13" s="117" t="s">
        <v>457</v>
      </c>
      <c r="R13" s="117">
        <v>92.6</v>
      </c>
      <c r="S13" s="117">
        <v>270</v>
      </c>
      <c r="T13" s="117">
        <v>100</v>
      </c>
      <c r="U13" s="117">
        <v>100</v>
      </c>
      <c r="V13" s="116" t="s">
        <v>457</v>
      </c>
      <c r="W13" s="116" t="s">
        <v>457</v>
      </c>
      <c r="X13" s="116" t="s">
        <v>457</v>
      </c>
      <c r="Y13" s="116" t="s">
        <v>457</v>
      </c>
      <c r="Z13" s="116" t="s">
        <v>457</v>
      </c>
      <c r="AA13" s="116" t="s">
        <v>457</v>
      </c>
      <c r="AB13" s="117" t="s">
        <v>457</v>
      </c>
      <c r="AC13" s="117" t="s">
        <v>457</v>
      </c>
      <c r="AD13" s="117" t="s">
        <v>457</v>
      </c>
      <c r="AE13" s="117">
        <v>300</v>
      </c>
      <c r="AF13" s="117" t="s">
        <v>457</v>
      </c>
      <c r="AG13" s="117">
        <v>800</v>
      </c>
      <c r="AH13" s="117" t="s">
        <v>457</v>
      </c>
      <c r="AI13" s="117" t="s">
        <v>457</v>
      </c>
      <c r="AJ13" s="117" t="s">
        <v>457</v>
      </c>
      <c r="AK13" s="117" t="s">
        <v>457</v>
      </c>
      <c r="AL13" s="117" t="s">
        <v>457</v>
      </c>
    </row>
    <row r="14" spans="1:38" s="97" customFormat="1" ht="14.4" x14ac:dyDescent="0.3">
      <c r="A14" s="104" t="s">
        <v>105</v>
      </c>
      <c r="B14" s="117">
        <v>8</v>
      </c>
      <c r="C14" s="117">
        <v>8</v>
      </c>
      <c r="D14" s="117">
        <v>19.8</v>
      </c>
      <c r="E14" s="117">
        <v>12</v>
      </c>
      <c r="F14" s="117">
        <v>19.8</v>
      </c>
      <c r="G14" s="117">
        <v>14</v>
      </c>
      <c r="H14" s="117">
        <v>26</v>
      </c>
      <c r="I14" s="117">
        <v>8</v>
      </c>
      <c r="J14" s="117">
        <v>24</v>
      </c>
      <c r="K14" s="117">
        <v>6</v>
      </c>
      <c r="L14" s="118">
        <v>2</v>
      </c>
      <c r="M14" s="117">
        <v>18</v>
      </c>
      <c r="N14" s="117">
        <v>24</v>
      </c>
      <c r="O14" s="117">
        <v>16</v>
      </c>
      <c r="P14" s="138">
        <v>19</v>
      </c>
      <c r="Q14" s="117">
        <v>18</v>
      </c>
      <c r="R14" s="117">
        <v>16</v>
      </c>
      <c r="S14" s="117">
        <v>4.53</v>
      </c>
      <c r="T14" s="117">
        <v>1.83</v>
      </c>
      <c r="U14" s="117">
        <v>1.83</v>
      </c>
      <c r="V14" s="117">
        <v>3</v>
      </c>
      <c r="W14" s="117">
        <v>4</v>
      </c>
      <c r="X14" s="117">
        <v>4.5</v>
      </c>
      <c r="Y14" s="117">
        <v>2.8</v>
      </c>
      <c r="Z14" s="117">
        <v>4.5</v>
      </c>
      <c r="AA14" s="117">
        <v>15</v>
      </c>
      <c r="AB14" s="117">
        <v>2</v>
      </c>
      <c r="AC14" s="117">
        <v>3</v>
      </c>
      <c r="AD14" s="117">
        <v>4.5</v>
      </c>
      <c r="AE14" s="117">
        <v>6</v>
      </c>
      <c r="AF14" s="117">
        <v>8</v>
      </c>
      <c r="AG14" s="117">
        <v>8</v>
      </c>
      <c r="AH14" s="117" t="s">
        <v>457</v>
      </c>
      <c r="AI14" s="117">
        <v>5</v>
      </c>
      <c r="AJ14" s="117">
        <v>6</v>
      </c>
      <c r="AK14" s="117">
        <v>12</v>
      </c>
      <c r="AL14" s="117">
        <v>20</v>
      </c>
    </row>
    <row r="15" spans="1:38" s="97" customFormat="1" ht="14.4" x14ac:dyDescent="0.3">
      <c r="A15" s="104" t="s">
        <v>109</v>
      </c>
      <c r="B15" s="117">
        <v>20</v>
      </c>
      <c r="C15" s="117">
        <v>25.034211403263999</v>
      </c>
      <c r="D15" s="117">
        <v>33.438859999999998</v>
      </c>
      <c r="E15" s="117">
        <v>33.438859999999998</v>
      </c>
      <c r="F15" s="117">
        <v>33.438859999999998</v>
      </c>
      <c r="G15" s="116" t="s">
        <v>457</v>
      </c>
      <c r="H15" s="117">
        <v>30.845724764736001</v>
      </c>
      <c r="I15" s="117">
        <v>41.7</v>
      </c>
      <c r="J15" s="117">
        <v>36</v>
      </c>
      <c r="K15" s="117">
        <v>36</v>
      </c>
      <c r="L15" s="118">
        <v>25.6</v>
      </c>
      <c r="M15" s="117">
        <v>41.2</v>
      </c>
      <c r="N15" s="117">
        <v>46.3</v>
      </c>
      <c r="O15" s="117" t="s">
        <v>457</v>
      </c>
      <c r="P15" s="117">
        <v>46.3</v>
      </c>
      <c r="Q15" s="117">
        <v>41.2</v>
      </c>
      <c r="R15" s="117">
        <v>46.3</v>
      </c>
      <c r="S15" s="117" t="s">
        <v>457</v>
      </c>
      <c r="T15" s="117" t="s">
        <v>457</v>
      </c>
      <c r="U15" s="117" t="s">
        <v>457</v>
      </c>
      <c r="V15" s="117">
        <v>33</v>
      </c>
      <c r="W15" s="117">
        <v>33</v>
      </c>
      <c r="X15" s="117">
        <v>33</v>
      </c>
      <c r="Y15" s="117">
        <v>33</v>
      </c>
      <c r="Z15" s="117">
        <v>33</v>
      </c>
      <c r="AA15" s="117">
        <v>33</v>
      </c>
      <c r="AB15" s="117" t="s">
        <v>457</v>
      </c>
      <c r="AC15" s="117">
        <v>30</v>
      </c>
      <c r="AD15" s="117" t="s">
        <v>457</v>
      </c>
      <c r="AE15" s="117">
        <v>33</v>
      </c>
      <c r="AF15" s="117">
        <v>42</v>
      </c>
      <c r="AG15" s="117">
        <v>42</v>
      </c>
      <c r="AH15" s="117">
        <v>38</v>
      </c>
      <c r="AI15" s="117">
        <v>50</v>
      </c>
      <c r="AJ15" s="117">
        <v>30</v>
      </c>
      <c r="AK15" s="117">
        <v>30</v>
      </c>
      <c r="AL15" s="117">
        <v>35</v>
      </c>
    </row>
    <row r="16" spans="1:38" s="97" customFormat="1" ht="14.4" x14ac:dyDescent="0.3">
      <c r="A16" s="104" t="s">
        <v>111</v>
      </c>
      <c r="B16" s="116" t="s">
        <v>457</v>
      </c>
      <c r="C16" s="116" t="s">
        <v>457</v>
      </c>
      <c r="D16" s="116" t="s">
        <v>457</v>
      </c>
      <c r="E16" s="116" t="s">
        <v>457</v>
      </c>
      <c r="F16" s="116" t="s">
        <v>457</v>
      </c>
      <c r="G16" s="116" t="s">
        <v>457</v>
      </c>
      <c r="H16" s="116" t="s">
        <v>457</v>
      </c>
      <c r="I16" s="117" t="s">
        <v>457</v>
      </c>
      <c r="J16" s="117" t="s">
        <v>457</v>
      </c>
      <c r="K16" s="117" t="s">
        <v>457</v>
      </c>
      <c r="L16" s="118" t="s">
        <v>457</v>
      </c>
      <c r="M16" s="117" t="s">
        <v>457</v>
      </c>
      <c r="N16" s="117" t="s">
        <v>457</v>
      </c>
      <c r="O16" s="117" t="s">
        <v>457</v>
      </c>
      <c r="P16" s="117" t="s">
        <v>457</v>
      </c>
      <c r="Q16" s="117" t="s">
        <v>457</v>
      </c>
      <c r="R16" s="117" t="s">
        <v>457</v>
      </c>
      <c r="S16" s="117" t="s">
        <v>457</v>
      </c>
      <c r="T16" s="117" t="s">
        <v>457</v>
      </c>
      <c r="U16" s="117" t="s">
        <v>457</v>
      </c>
      <c r="V16" s="117">
        <v>14</v>
      </c>
      <c r="W16" s="117">
        <v>15.5</v>
      </c>
      <c r="X16" s="117">
        <v>17</v>
      </c>
      <c r="Y16" s="116" t="s">
        <v>457</v>
      </c>
      <c r="Z16" s="116" t="s">
        <v>457</v>
      </c>
      <c r="AA16" s="116" t="s">
        <v>457</v>
      </c>
      <c r="AB16" s="117">
        <v>10</v>
      </c>
      <c r="AC16" s="117">
        <v>18</v>
      </c>
      <c r="AD16" s="117">
        <v>12.5</v>
      </c>
      <c r="AE16" s="117">
        <v>24</v>
      </c>
      <c r="AF16" s="117">
        <v>15</v>
      </c>
      <c r="AG16" s="117" t="s">
        <v>457</v>
      </c>
      <c r="AH16" s="117">
        <v>24</v>
      </c>
      <c r="AI16" s="117">
        <v>25</v>
      </c>
      <c r="AJ16" s="117">
        <v>13</v>
      </c>
      <c r="AK16" s="117">
        <v>13</v>
      </c>
      <c r="AL16" s="117">
        <v>13</v>
      </c>
    </row>
    <row r="17" spans="1:42" s="97" customFormat="1" ht="14.4" x14ac:dyDescent="0.3">
      <c r="A17" s="104" t="s">
        <v>112</v>
      </c>
      <c r="B17" s="116" t="s">
        <v>457</v>
      </c>
      <c r="C17" s="116" t="s">
        <v>457</v>
      </c>
      <c r="D17" s="116" t="s">
        <v>457</v>
      </c>
      <c r="E17" s="116" t="s">
        <v>457</v>
      </c>
      <c r="F17" s="116" t="s">
        <v>457</v>
      </c>
      <c r="G17" s="116" t="s">
        <v>457</v>
      </c>
      <c r="H17" s="116" t="s">
        <v>457</v>
      </c>
      <c r="I17" s="117" t="s">
        <v>457</v>
      </c>
      <c r="J17" s="117" t="s">
        <v>457</v>
      </c>
      <c r="K17" s="117" t="s">
        <v>457</v>
      </c>
      <c r="L17" s="118" t="s">
        <v>457</v>
      </c>
      <c r="M17" s="117" t="s">
        <v>457</v>
      </c>
      <c r="N17" s="117" t="s">
        <v>457</v>
      </c>
      <c r="O17" s="117" t="s">
        <v>457</v>
      </c>
      <c r="P17" s="117" t="s">
        <v>457</v>
      </c>
      <c r="Q17" s="117" t="s">
        <v>457</v>
      </c>
      <c r="R17" s="117" t="s">
        <v>457</v>
      </c>
      <c r="S17" s="117" t="s">
        <v>457</v>
      </c>
      <c r="T17" s="117" t="s">
        <v>457</v>
      </c>
      <c r="U17" s="117" t="s">
        <v>457</v>
      </c>
      <c r="V17" s="116" t="s">
        <v>457</v>
      </c>
      <c r="W17" s="116" t="s">
        <v>457</v>
      </c>
      <c r="X17" s="116" t="s">
        <v>457</v>
      </c>
      <c r="Y17" s="117" t="s">
        <v>457</v>
      </c>
      <c r="Z17" s="116" t="s">
        <v>457</v>
      </c>
      <c r="AA17" s="117" t="s">
        <v>457</v>
      </c>
      <c r="AB17" s="117" t="s">
        <v>457</v>
      </c>
      <c r="AC17" s="117" t="s">
        <v>457</v>
      </c>
      <c r="AD17" s="117" t="s">
        <v>457</v>
      </c>
      <c r="AE17" s="117" t="s">
        <v>457</v>
      </c>
      <c r="AF17" s="117" t="s">
        <v>457</v>
      </c>
      <c r="AG17" s="117" t="s">
        <v>457</v>
      </c>
      <c r="AH17" s="117" t="s">
        <v>457</v>
      </c>
      <c r="AI17" s="117" t="s">
        <v>457</v>
      </c>
      <c r="AJ17" s="117" t="s">
        <v>457</v>
      </c>
      <c r="AK17" s="117" t="s">
        <v>457</v>
      </c>
      <c r="AL17" s="117" t="s">
        <v>457</v>
      </c>
    </row>
    <row r="18" spans="1:42" s="86" customFormat="1" ht="14.4" customHeight="1" x14ac:dyDescent="0.3">
      <c r="A18" s="104" t="s">
        <v>114</v>
      </c>
      <c r="B18" s="116" t="s">
        <v>457</v>
      </c>
      <c r="C18" s="116" t="s">
        <v>457</v>
      </c>
      <c r="D18" s="116" t="s">
        <v>457</v>
      </c>
      <c r="E18" s="116" t="s">
        <v>457</v>
      </c>
      <c r="F18" s="116" t="s">
        <v>457</v>
      </c>
      <c r="G18" s="116" t="s">
        <v>457</v>
      </c>
      <c r="H18" s="116" t="s">
        <v>457</v>
      </c>
      <c r="I18" s="117" t="s">
        <v>457</v>
      </c>
      <c r="J18" s="117" t="s">
        <v>457</v>
      </c>
      <c r="K18" s="117" t="s">
        <v>457</v>
      </c>
      <c r="L18" s="118" t="s">
        <v>457</v>
      </c>
      <c r="M18" s="117" t="s">
        <v>457</v>
      </c>
      <c r="N18" s="117" t="s">
        <v>457</v>
      </c>
      <c r="O18" s="117" t="s">
        <v>457</v>
      </c>
      <c r="P18" s="117" t="s">
        <v>457</v>
      </c>
      <c r="Q18" s="117" t="s">
        <v>457</v>
      </c>
      <c r="R18" s="117" t="s">
        <v>457</v>
      </c>
      <c r="S18" s="117" t="s">
        <v>457</v>
      </c>
      <c r="T18" s="117" t="s">
        <v>457</v>
      </c>
      <c r="U18" s="117" t="s">
        <v>457</v>
      </c>
      <c r="V18" s="117">
        <v>100</v>
      </c>
      <c r="W18" s="117">
        <v>120</v>
      </c>
      <c r="X18" s="117">
        <v>150</v>
      </c>
      <c r="Y18" s="116" t="s">
        <v>457</v>
      </c>
      <c r="Z18" s="116" t="s">
        <v>457</v>
      </c>
      <c r="AA18" s="116" t="s">
        <v>457</v>
      </c>
      <c r="AB18" s="117" t="s">
        <v>457</v>
      </c>
      <c r="AC18" s="117" t="s">
        <v>457</v>
      </c>
      <c r="AD18" s="117" t="s">
        <v>457</v>
      </c>
      <c r="AE18" s="117" t="s">
        <v>457</v>
      </c>
      <c r="AF18" s="117" t="s">
        <v>457</v>
      </c>
      <c r="AG18" s="117" t="s">
        <v>457</v>
      </c>
      <c r="AH18" s="117" t="s">
        <v>457</v>
      </c>
      <c r="AI18" s="117" t="s">
        <v>457</v>
      </c>
      <c r="AJ18" s="117" t="s">
        <v>457</v>
      </c>
      <c r="AK18" s="117" t="s">
        <v>457</v>
      </c>
      <c r="AL18" s="117" t="s">
        <v>457</v>
      </c>
    </row>
    <row r="19" spans="1:42" s="86" customFormat="1" ht="14.4" x14ac:dyDescent="0.3">
      <c r="A19" s="105" t="s">
        <v>142</v>
      </c>
      <c r="B19" s="128">
        <v>3.657</v>
      </c>
      <c r="C19" s="128">
        <v>4.8768000000000002</v>
      </c>
      <c r="D19" s="128">
        <v>4.4000000000000004</v>
      </c>
      <c r="E19" s="128">
        <v>4.4000000000000004</v>
      </c>
      <c r="F19" s="128">
        <v>4.4000000000000004</v>
      </c>
      <c r="G19" s="129" t="s">
        <v>457</v>
      </c>
      <c r="H19" s="128">
        <v>2.9</v>
      </c>
      <c r="I19" s="128">
        <v>3</v>
      </c>
      <c r="J19" s="128">
        <v>5.2</v>
      </c>
      <c r="K19" s="128">
        <v>4.4000000000000004</v>
      </c>
      <c r="L19" s="130">
        <v>2.1</v>
      </c>
      <c r="M19" s="128">
        <v>3.1</v>
      </c>
      <c r="N19" s="128">
        <v>4.8</v>
      </c>
      <c r="O19" s="128" t="s">
        <v>457</v>
      </c>
      <c r="P19" s="128">
        <v>4.8</v>
      </c>
      <c r="Q19" s="128">
        <v>4</v>
      </c>
      <c r="R19" s="128">
        <v>4.8</v>
      </c>
      <c r="S19" s="128">
        <v>2.69</v>
      </c>
      <c r="T19" s="128">
        <v>2.35</v>
      </c>
      <c r="U19" s="128">
        <v>2.35</v>
      </c>
      <c r="V19" s="128">
        <v>2.15</v>
      </c>
      <c r="W19" s="128">
        <v>2.4500000000000002</v>
      </c>
      <c r="X19" s="128">
        <v>3.2</v>
      </c>
      <c r="Y19" s="128">
        <v>3.5</v>
      </c>
      <c r="Z19" s="128">
        <v>3.9</v>
      </c>
      <c r="AA19" s="128">
        <v>6.5</v>
      </c>
      <c r="AB19" s="128">
        <v>2.6</v>
      </c>
      <c r="AC19" s="128">
        <v>2.93</v>
      </c>
      <c r="AD19" s="128">
        <v>3.6</v>
      </c>
      <c r="AE19" s="128">
        <v>3.6</v>
      </c>
      <c r="AF19" s="128">
        <v>5</v>
      </c>
      <c r="AG19" s="128">
        <v>5</v>
      </c>
      <c r="AH19" s="128">
        <v>5</v>
      </c>
      <c r="AI19" s="134">
        <v>5.0999999999999996</v>
      </c>
      <c r="AJ19" s="134">
        <v>2</v>
      </c>
      <c r="AK19" s="134">
        <v>3</v>
      </c>
      <c r="AL19" s="134">
        <v>6</v>
      </c>
    </row>
    <row r="20" spans="1:42" s="86" customFormat="1" ht="14.4" x14ac:dyDescent="0.3">
      <c r="A20" s="105" t="s">
        <v>143</v>
      </c>
      <c r="B20" s="128">
        <v>0.23899999999999999</v>
      </c>
      <c r="C20" s="128">
        <f>B20*1.33136</f>
        <v>0.31819503999999998</v>
      </c>
      <c r="D20" s="128">
        <v>0.35199999999999998</v>
      </c>
      <c r="E20" s="128">
        <v>0.35199999999999998</v>
      </c>
      <c r="F20" s="128">
        <v>0.35199999999999998</v>
      </c>
      <c r="G20" s="129" t="s">
        <v>457</v>
      </c>
      <c r="H20" s="128">
        <f>H7/H19</f>
        <v>0.19655172413793101</v>
      </c>
      <c r="I20" s="128" t="s">
        <v>457</v>
      </c>
      <c r="J20" s="128" t="s">
        <v>457</v>
      </c>
      <c r="K20" s="128" t="s">
        <v>457</v>
      </c>
      <c r="L20" s="130" t="s">
        <v>457</v>
      </c>
      <c r="M20" s="128" t="s">
        <v>457</v>
      </c>
      <c r="N20" s="128" t="s">
        <v>457</v>
      </c>
      <c r="O20" s="128" t="s">
        <v>457</v>
      </c>
      <c r="P20" s="128" t="s">
        <v>457</v>
      </c>
      <c r="Q20" s="128" t="s">
        <v>457</v>
      </c>
      <c r="R20" s="128" t="s">
        <v>457</v>
      </c>
      <c r="S20" s="128" t="s">
        <v>457</v>
      </c>
      <c r="T20" s="128" t="s">
        <v>457</v>
      </c>
      <c r="U20" s="128" t="s">
        <v>457</v>
      </c>
      <c r="V20" s="129" t="s">
        <v>457</v>
      </c>
      <c r="W20" s="129" t="s">
        <v>457</v>
      </c>
      <c r="X20" s="129" t="s">
        <v>457</v>
      </c>
      <c r="Y20" s="129" t="s">
        <v>457</v>
      </c>
      <c r="Z20" s="129" t="s">
        <v>457</v>
      </c>
      <c r="AA20" s="129" t="s">
        <v>457</v>
      </c>
      <c r="AB20" s="128" t="s">
        <v>457</v>
      </c>
      <c r="AC20" s="128" t="s">
        <v>457</v>
      </c>
      <c r="AD20" s="128" t="s">
        <v>457</v>
      </c>
      <c r="AE20" s="128" t="s">
        <v>457</v>
      </c>
      <c r="AF20" s="128" t="s">
        <v>457</v>
      </c>
      <c r="AG20" s="128" t="s">
        <v>457</v>
      </c>
      <c r="AH20" s="128" t="s">
        <v>457</v>
      </c>
      <c r="AI20" s="128" t="s">
        <v>457</v>
      </c>
      <c r="AJ20" s="128" t="s">
        <v>457</v>
      </c>
      <c r="AK20" s="128" t="s">
        <v>457</v>
      </c>
      <c r="AL20" s="128" t="s">
        <v>457</v>
      </c>
    </row>
    <row r="21" spans="1:42" s="86" customFormat="1" ht="14.4" x14ac:dyDescent="0.3">
      <c r="A21" s="105" t="s">
        <v>146</v>
      </c>
      <c r="B21" s="128">
        <v>2.4947559999999998</v>
      </c>
      <c r="C21" s="128">
        <v>2.4947559999999998</v>
      </c>
      <c r="D21" s="128">
        <v>14.5</v>
      </c>
      <c r="E21" s="128">
        <v>11.3</v>
      </c>
      <c r="F21" s="128">
        <v>17.7</v>
      </c>
      <c r="G21" s="128">
        <v>22.7</v>
      </c>
      <c r="H21" s="129" t="s">
        <v>457</v>
      </c>
      <c r="I21" s="128" t="s">
        <v>457</v>
      </c>
      <c r="J21" s="128">
        <v>12</v>
      </c>
      <c r="K21" s="128">
        <v>5.5</v>
      </c>
      <c r="L21" s="130" t="s">
        <v>457</v>
      </c>
      <c r="M21" s="128">
        <v>5</v>
      </c>
      <c r="N21" s="128">
        <v>18</v>
      </c>
      <c r="O21" s="128">
        <v>18</v>
      </c>
      <c r="P21" s="128">
        <v>18</v>
      </c>
      <c r="Q21" s="128">
        <v>8.6</v>
      </c>
      <c r="R21" s="128">
        <v>17.7</v>
      </c>
      <c r="S21" s="128">
        <v>3</v>
      </c>
      <c r="T21" s="128">
        <v>1.2</v>
      </c>
      <c r="U21" s="128">
        <v>1.2</v>
      </c>
      <c r="V21" s="128">
        <v>1.5</v>
      </c>
      <c r="W21" s="128">
        <v>2.2000000000000002</v>
      </c>
      <c r="X21" s="128">
        <v>5</v>
      </c>
      <c r="Y21" s="128">
        <v>10</v>
      </c>
      <c r="Z21" s="128">
        <v>5</v>
      </c>
      <c r="AA21" s="128">
        <v>18</v>
      </c>
      <c r="AB21" s="128">
        <v>4</v>
      </c>
      <c r="AC21" s="128">
        <v>6</v>
      </c>
      <c r="AD21" s="128">
        <v>10</v>
      </c>
      <c r="AE21" s="128">
        <v>10</v>
      </c>
      <c r="AF21" s="128">
        <v>20</v>
      </c>
      <c r="AG21" s="128">
        <v>25</v>
      </c>
      <c r="AH21" s="128">
        <v>15</v>
      </c>
      <c r="AI21" s="128">
        <v>25</v>
      </c>
      <c r="AJ21" s="128">
        <v>0.6</v>
      </c>
      <c r="AK21" s="128">
        <v>1.5</v>
      </c>
      <c r="AL21" s="128">
        <v>7</v>
      </c>
    </row>
    <row r="22" spans="1:42" s="86" customFormat="1" ht="14.4" x14ac:dyDescent="0.3">
      <c r="A22" s="105" t="s">
        <v>148</v>
      </c>
      <c r="B22" s="128">
        <v>2</v>
      </c>
      <c r="C22" s="129" t="s">
        <v>457</v>
      </c>
      <c r="D22" s="129" t="s">
        <v>457</v>
      </c>
      <c r="E22" s="129" t="s">
        <v>457</v>
      </c>
      <c r="F22" s="129" t="s">
        <v>457</v>
      </c>
      <c r="G22" s="129" t="s">
        <v>457</v>
      </c>
      <c r="H22" s="129" t="s">
        <v>457</v>
      </c>
      <c r="I22" s="128" t="s">
        <v>457</v>
      </c>
      <c r="J22" s="128" t="s">
        <v>457</v>
      </c>
      <c r="K22" s="128" t="s">
        <v>457</v>
      </c>
      <c r="L22" s="130" t="s">
        <v>457</v>
      </c>
      <c r="M22" s="128" t="s">
        <v>457</v>
      </c>
      <c r="N22" s="128" t="s">
        <v>457</v>
      </c>
      <c r="O22" s="128" t="s">
        <v>457</v>
      </c>
      <c r="P22" s="128" t="s">
        <v>457</v>
      </c>
      <c r="Q22" s="128" t="s">
        <v>457</v>
      </c>
      <c r="R22" s="128" t="s">
        <v>457</v>
      </c>
      <c r="S22" s="128">
        <v>4.53</v>
      </c>
      <c r="T22" s="128" t="s">
        <v>457</v>
      </c>
      <c r="U22" s="128" t="s">
        <v>457</v>
      </c>
      <c r="V22" s="129" t="s">
        <v>457</v>
      </c>
      <c r="W22" s="129" t="s">
        <v>457</v>
      </c>
      <c r="X22" s="129" t="s">
        <v>457</v>
      </c>
      <c r="Y22" s="129" t="s">
        <v>457</v>
      </c>
      <c r="Z22" s="129" t="s">
        <v>457</v>
      </c>
      <c r="AA22" s="129" t="s">
        <v>457</v>
      </c>
      <c r="AB22" s="129" t="s">
        <v>457</v>
      </c>
      <c r="AC22" s="129" t="s">
        <v>457</v>
      </c>
      <c r="AD22" s="129" t="s">
        <v>457</v>
      </c>
      <c r="AE22" s="129" t="s">
        <v>457</v>
      </c>
      <c r="AF22" s="129" t="s">
        <v>457</v>
      </c>
      <c r="AG22" s="129" t="s">
        <v>457</v>
      </c>
      <c r="AH22" s="129" t="s">
        <v>457</v>
      </c>
      <c r="AI22" s="129" t="s">
        <v>457</v>
      </c>
      <c r="AJ22" s="129">
        <v>0.05</v>
      </c>
      <c r="AK22" s="129">
        <v>0.05</v>
      </c>
      <c r="AL22" s="128">
        <v>0.05</v>
      </c>
    </row>
    <row r="23" spans="1:42" s="86" customFormat="1" ht="14.4" x14ac:dyDescent="0.3">
      <c r="A23" s="105" t="s">
        <v>150</v>
      </c>
      <c r="B23" s="128">
        <v>15.43332</v>
      </c>
      <c r="C23" s="128">
        <v>16.093421616383999</v>
      </c>
      <c r="D23" s="128">
        <v>25</v>
      </c>
      <c r="E23" s="128">
        <v>25</v>
      </c>
      <c r="F23" s="128">
        <v>25</v>
      </c>
      <c r="G23" s="129" t="s">
        <v>457</v>
      </c>
      <c r="H23" s="129" t="s">
        <v>457</v>
      </c>
      <c r="I23" s="128">
        <v>27.8</v>
      </c>
      <c r="J23" s="128" t="s">
        <v>457</v>
      </c>
      <c r="K23" s="128" t="s">
        <v>457</v>
      </c>
      <c r="L23" s="130">
        <v>16.7</v>
      </c>
      <c r="M23" s="138">
        <v>28</v>
      </c>
      <c r="N23" s="128">
        <v>28.3</v>
      </c>
      <c r="O23" s="128" t="s">
        <v>457</v>
      </c>
      <c r="P23" s="128" t="s">
        <v>457</v>
      </c>
      <c r="Q23" s="138">
        <v>23.5</v>
      </c>
      <c r="R23" s="128">
        <v>30.9</v>
      </c>
      <c r="S23" s="128">
        <v>16.54</v>
      </c>
      <c r="T23" s="128">
        <v>16</v>
      </c>
      <c r="U23" s="128">
        <v>16</v>
      </c>
      <c r="V23" s="128">
        <v>18</v>
      </c>
      <c r="W23" s="128">
        <v>20</v>
      </c>
      <c r="X23" s="128">
        <v>20</v>
      </c>
      <c r="Y23" s="128">
        <v>25</v>
      </c>
      <c r="Z23" s="128">
        <v>25</v>
      </c>
      <c r="AA23" s="128">
        <v>25</v>
      </c>
      <c r="AB23" s="128">
        <v>33</v>
      </c>
      <c r="AC23" s="128">
        <v>24</v>
      </c>
      <c r="AD23" s="128" t="s">
        <v>457</v>
      </c>
      <c r="AE23" s="128">
        <v>30</v>
      </c>
      <c r="AF23" s="128">
        <v>33</v>
      </c>
      <c r="AG23" s="128">
        <v>28</v>
      </c>
      <c r="AH23" s="128">
        <v>35</v>
      </c>
      <c r="AI23" s="128">
        <v>30</v>
      </c>
      <c r="AJ23" s="128">
        <v>20</v>
      </c>
      <c r="AK23" s="128">
        <v>20</v>
      </c>
      <c r="AL23" s="128">
        <v>25</v>
      </c>
    </row>
    <row r="24" spans="1:42" s="86" customFormat="1" ht="14.4" x14ac:dyDescent="0.3">
      <c r="A24" s="105" t="s">
        <v>153</v>
      </c>
      <c r="B24" s="128" t="s">
        <v>457</v>
      </c>
      <c r="C24" s="128" t="s">
        <v>457</v>
      </c>
      <c r="D24" s="128" t="s">
        <v>457</v>
      </c>
      <c r="E24" s="128" t="s">
        <v>457</v>
      </c>
      <c r="F24" s="128" t="s">
        <v>457</v>
      </c>
      <c r="G24" s="128" t="s">
        <v>457</v>
      </c>
      <c r="H24" s="128" t="s">
        <v>457</v>
      </c>
      <c r="I24" s="128" t="s">
        <v>457</v>
      </c>
      <c r="J24" s="128" t="s">
        <v>457</v>
      </c>
      <c r="K24" s="128" t="s">
        <v>457</v>
      </c>
      <c r="L24" s="128" t="s">
        <v>457</v>
      </c>
      <c r="M24" s="128" t="s">
        <v>457</v>
      </c>
      <c r="N24" s="128" t="s">
        <v>457</v>
      </c>
      <c r="O24" s="128" t="s">
        <v>457</v>
      </c>
      <c r="P24" s="128" t="s">
        <v>457</v>
      </c>
      <c r="Q24" s="128" t="s">
        <v>457</v>
      </c>
      <c r="R24" s="128" t="s">
        <v>457</v>
      </c>
      <c r="S24" s="128">
        <v>4.8</v>
      </c>
      <c r="T24" s="128" t="s">
        <v>457</v>
      </c>
      <c r="U24" s="128" t="s">
        <v>457</v>
      </c>
      <c r="V24" s="128" t="s">
        <v>457</v>
      </c>
      <c r="W24" s="128" t="s">
        <v>457</v>
      </c>
      <c r="X24" s="128" t="s">
        <v>457</v>
      </c>
      <c r="Y24" s="128" t="s">
        <v>457</v>
      </c>
      <c r="Z24" s="128" t="s">
        <v>457</v>
      </c>
      <c r="AA24" s="128" t="s">
        <v>457</v>
      </c>
      <c r="AB24" s="128" t="s">
        <v>457</v>
      </c>
      <c r="AC24" s="128" t="s">
        <v>457</v>
      </c>
      <c r="AD24" s="128" t="s">
        <v>457</v>
      </c>
      <c r="AE24" s="128" t="s">
        <v>457</v>
      </c>
      <c r="AF24" s="128" t="s">
        <v>457</v>
      </c>
      <c r="AG24" s="128" t="s">
        <v>457</v>
      </c>
      <c r="AH24" s="128" t="s">
        <v>457</v>
      </c>
      <c r="AI24" s="128" t="s">
        <v>457</v>
      </c>
      <c r="AJ24" s="128">
        <v>6</v>
      </c>
      <c r="AK24" s="128">
        <v>11.8</v>
      </c>
      <c r="AL24" s="128">
        <v>54</v>
      </c>
    </row>
    <row r="25" spans="1:42" s="86" customFormat="1" ht="14.4" x14ac:dyDescent="0.3">
      <c r="A25" s="105" t="s">
        <v>154</v>
      </c>
      <c r="B25" s="128" t="s">
        <v>457</v>
      </c>
      <c r="C25" s="128" t="s">
        <v>457</v>
      </c>
      <c r="D25" s="128">
        <f>D12-D21</f>
        <v>27.700000000000003</v>
      </c>
      <c r="E25" s="128">
        <f>E12-E21</f>
        <v>42.2</v>
      </c>
      <c r="F25" s="128">
        <f>F12-F21</f>
        <v>36.700000000000003</v>
      </c>
      <c r="G25" s="128">
        <f>G12-G21</f>
        <v>70.3</v>
      </c>
      <c r="H25" s="128" t="s">
        <v>457</v>
      </c>
      <c r="I25" s="128" t="s">
        <v>457</v>
      </c>
      <c r="J25" s="128" t="s">
        <v>457</v>
      </c>
      <c r="K25" s="128" t="s">
        <v>457</v>
      </c>
      <c r="L25" s="128" t="s">
        <v>457</v>
      </c>
      <c r="M25" s="128" t="s">
        <v>457</v>
      </c>
      <c r="N25" s="128" t="s">
        <v>457</v>
      </c>
      <c r="O25" s="128" t="s">
        <v>457</v>
      </c>
      <c r="P25" s="128" t="s">
        <v>457</v>
      </c>
      <c r="Q25" s="128" t="s">
        <v>457</v>
      </c>
      <c r="R25" s="128" t="s">
        <v>457</v>
      </c>
      <c r="S25" s="128">
        <v>6.8</v>
      </c>
      <c r="T25" s="128" t="s">
        <v>457</v>
      </c>
      <c r="U25" s="128" t="s">
        <v>457</v>
      </c>
      <c r="V25" s="128" t="s">
        <v>457</v>
      </c>
      <c r="W25" s="128" t="s">
        <v>457</v>
      </c>
      <c r="X25" s="128" t="s">
        <v>457</v>
      </c>
      <c r="Y25" s="128" t="s">
        <v>457</v>
      </c>
      <c r="Z25" s="128" t="s">
        <v>457</v>
      </c>
      <c r="AA25" s="128" t="s">
        <v>457</v>
      </c>
      <c r="AB25" s="128" t="s">
        <v>457</v>
      </c>
      <c r="AC25" s="128" t="s">
        <v>457</v>
      </c>
      <c r="AD25" s="128" t="s">
        <v>457</v>
      </c>
      <c r="AE25" s="128" t="s">
        <v>457</v>
      </c>
      <c r="AF25" s="128" t="s">
        <v>457</v>
      </c>
      <c r="AG25" s="128" t="s">
        <v>457</v>
      </c>
      <c r="AH25" s="128" t="s">
        <v>457</v>
      </c>
      <c r="AI25" s="128" t="s">
        <v>457</v>
      </c>
      <c r="AJ25" s="128">
        <v>8.9</v>
      </c>
      <c r="AK25" s="128">
        <v>16.5</v>
      </c>
      <c r="AL25" s="128">
        <v>84</v>
      </c>
    </row>
    <row r="26" spans="1:42" s="86" customFormat="1" ht="14.4" x14ac:dyDescent="0.3">
      <c r="A26" s="105" t="s">
        <v>155</v>
      </c>
      <c r="B26" s="128">
        <v>10.886208</v>
      </c>
      <c r="C26" s="128">
        <v>17.463291999999999</v>
      </c>
      <c r="D26" s="128" t="s">
        <v>457</v>
      </c>
      <c r="E26" s="128" t="s">
        <v>457</v>
      </c>
      <c r="F26" s="128" t="s">
        <v>457</v>
      </c>
      <c r="G26" s="128" t="s">
        <v>457</v>
      </c>
      <c r="H26" s="128">
        <v>10</v>
      </c>
      <c r="I26" s="128" t="s">
        <v>457</v>
      </c>
      <c r="J26" s="128" t="s">
        <v>457</v>
      </c>
      <c r="K26" s="128" t="s">
        <v>457</v>
      </c>
      <c r="L26" s="130" t="s">
        <v>457</v>
      </c>
      <c r="M26" s="128" t="s">
        <v>457</v>
      </c>
      <c r="N26" s="128" t="s">
        <v>457</v>
      </c>
      <c r="O26" s="128" t="s">
        <v>457</v>
      </c>
      <c r="P26" s="128" t="s">
        <v>457</v>
      </c>
      <c r="Q26" s="128" t="s">
        <v>457</v>
      </c>
      <c r="R26" s="128" t="s">
        <v>457</v>
      </c>
      <c r="S26" s="128">
        <v>4.8</v>
      </c>
      <c r="T26" s="128" t="s">
        <v>457</v>
      </c>
      <c r="U26" s="128" t="s">
        <v>457</v>
      </c>
      <c r="V26" s="128">
        <v>2.65</v>
      </c>
      <c r="W26" s="128">
        <v>3.45</v>
      </c>
      <c r="X26" s="128">
        <v>6.45</v>
      </c>
      <c r="Y26" s="129" t="s">
        <v>457</v>
      </c>
      <c r="Z26" s="129" t="s">
        <v>457</v>
      </c>
      <c r="AA26" s="129" t="s">
        <v>457</v>
      </c>
      <c r="AB26" s="128">
        <v>6.5</v>
      </c>
      <c r="AC26" s="128">
        <v>7.1</v>
      </c>
      <c r="AD26" s="128">
        <v>11.5</v>
      </c>
      <c r="AE26" s="128">
        <v>11</v>
      </c>
      <c r="AF26" s="128">
        <v>32</v>
      </c>
      <c r="AG26" s="128" t="s">
        <v>457</v>
      </c>
      <c r="AH26" s="128">
        <v>35</v>
      </c>
      <c r="AI26" s="128" t="s">
        <v>457</v>
      </c>
      <c r="AJ26" s="128">
        <v>3</v>
      </c>
      <c r="AK26" s="128">
        <v>5.8</v>
      </c>
      <c r="AL26" s="128">
        <v>31</v>
      </c>
    </row>
    <row r="27" spans="1:42" s="86" customFormat="1" ht="14.4" x14ac:dyDescent="0.3">
      <c r="A27" s="105" t="s">
        <v>158</v>
      </c>
      <c r="B27" s="128" t="s">
        <v>457</v>
      </c>
      <c r="C27" s="128" t="s">
        <v>457</v>
      </c>
      <c r="D27" s="128" t="s">
        <v>457</v>
      </c>
      <c r="E27" s="128" t="s">
        <v>457</v>
      </c>
      <c r="F27" s="128" t="s">
        <v>457</v>
      </c>
      <c r="G27" s="128" t="s">
        <v>457</v>
      </c>
      <c r="H27" s="128" t="s">
        <v>457</v>
      </c>
      <c r="I27" s="128" t="s">
        <v>457</v>
      </c>
      <c r="J27" s="128" t="s">
        <v>457</v>
      </c>
      <c r="K27" s="128" t="s">
        <v>457</v>
      </c>
      <c r="L27" s="130" t="s">
        <v>457</v>
      </c>
      <c r="M27" s="128" t="s">
        <v>457</v>
      </c>
      <c r="N27" s="128" t="s">
        <v>457</v>
      </c>
      <c r="O27" s="128">
        <v>30</v>
      </c>
      <c r="P27" s="128" t="s">
        <v>457</v>
      </c>
      <c r="Q27" s="128" t="s">
        <v>457</v>
      </c>
      <c r="R27" s="128" t="s">
        <v>457</v>
      </c>
      <c r="S27" s="128">
        <v>45</v>
      </c>
      <c r="T27" s="128">
        <v>50</v>
      </c>
      <c r="U27" s="128">
        <v>50</v>
      </c>
      <c r="V27" s="128" t="s">
        <v>457</v>
      </c>
      <c r="W27" s="128" t="s">
        <v>457</v>
      </c>
      <c r="X27" s="128" t="s">
        <v>457</v>
      </c>
      <c r="Y27" s="128" t="s">
        <v>457</v>
      </c>
      <c r="Z27" s="128" t="s">
        <v>457</v>
      </c>
      <c r="AA27" s="128" t="s">
        <v>457</v>
      </c>
      <c r="AB27" s="128" t="s">
        <v>457</v>
      </c>
      <c r="AC27" s="128" t="s">
        <v>457</v>
      </c>
      <c r="AD27" s="128" t="s">
        <v>457</v>
      </c>
      <c r="AE27" s="128" t="s">
        <v>457</v>
      </c>
      <c r="AF27" s="128" t="s">
        <v>457</v>
      </c>
      <c r="AG27" s="128" t="s">
        <v>457</v>
      </c>
      <c r="AH27" s="128" t="s">
        <v>457</v>
      </c>
      <c r="AI27" s="128" t="s">
        <v>457</v>
      </c>
      <c r="AJ27" s="128">
        <v>15</v>
      </c>
      <c r="AK27" s="128">
        <v>15</v>
      </c>
      <c r="AL27" s="128">
        <v>15</v>
      </c>
    </row>
    <row r="28" spans="1:42" s="86" customFormat="1" ht="14.4" x14ac:dyDescent="0.3">
      <c r="A28" s="105" t="s">
        <v>159</v>
      </c>
      <c r="B28" s="128">
        <v>59</v>
      </c>
      <c r="C28" s="128">
        <v>161</v>
      </c>
      <c r="D28" s="128">
        <v>140</v>
      </c>
      <c r="E28" s="128">
        <v>140</v>
      </c>
      <c r="F28" s="128">
        <v>140</v>
      </c>
      <c r="G28" s="129" t="s">
        <v>457</v>
      </c>
      <c r="H28" s="131">
        <v>150</v>
      </c>
      <c r="I28" s="128" t="s">
        <v>457</v>
      </c>
      <c r="J28" s="128">
        <v>150</v>
      </c>
      <c r="K28" s="128">
        <v>50</v>
      </c>
      <c r="L28" s="130">
        <v>25</v>
      </c>
      <c r="M28" s="128">
        <v>101.86</v>
      </c>
      <c r="N28" s="128">
        <v>92.6</v>
      </c>
      <c r="O28" s="128" t="s">
        <v>457</v>
      </c>
      <c r="P28" s="128" t="s">
        <v>457</v>
      </c>
      <c r="Q28" s="128" t="s">
        <v>457</v>
      </c>
      <c r="R28" s="128">
        <v>92.6</v>
      </c>
      <c r="S28" s="128" t="s">
        <v>457</v>
      </c>
      <c r="T28" s="128">
        <v>50</v>
      </c>
      <c r="U28" s="128">
        <v>30</v>
      </c>
      <c r="V28" s="128">
        <v>30</v>
      </c>
      <c r="W28" s="128">
        <v>30</v>
      </c>
      <c r="X28" s="128">
        <v>30</v>
      </c>
      <c r="Y28" s="128">
        <v>30</v>
      </c>
      <c r="Z28" s="128">
        <v>30</v>
      </c>
      <c r="AA28" s="129" t="s">
        <v>457</v>
      </c>
      <c r="AB28" s="128" t="s">
        <v>457</v>
      </c>
      <c r="AC28" s="128" t="s">
        <v>457</v>
      </c>
      <c r="AD28" s="128" t="s">
        <v>457</v>
      </c>
      <c r="AE28" s="128" t="s">
        <v>457</v>
      </c>
      <c r="AF28" s="128" t="s">
        <v>457</v>
      </c>
      <c r="AG28" s="128" t="s">
        <v>457</v>
      </c>
      <c r="AH28" s="128" t="s">
        <v>457</v>
      </c>
      <c r="AI28" s="128" t="s">
        <v>457</v>
      </c>
      <c r="AJ28" s="128" t="s">
        <v>457</v>
      </c>
      <c r="AK28" s="128" t="s">
        <v>457</v>
      </c>
      <c r="AL28" s="128" t="s">
        <v>457</v>
      </c>
      <c r="AM28" s="98"/>
      <c r="AN28" s="98"/>
      <c r="AO28" s="98"/>
      <c r="AP28" s="98"/>
    </row>
    <row r="29" spans="1:42" s="86" customFormat="1" ht="14.4" x14ac:dyDescent="0.3">
      <c r="A29" s="105" t="s">
        <v>160</v>
      </c>
      <c r="B29" s="129" t="s">
        <v>457</v>
      </c>
      <c r="C29" s="129" t="s">
        <v>457</v>
      </c>
      <c r="D29" s="129" t="s">
        <v>457</v>
      </c>
      <c r="E29" s="129" t="s">
        <v>457</v>
      </c>
      <c r="F29" s="129" t="s">
        <v>457</v>
      </c>
      <c r="G29" s="129" t="s">
        <v>457</v>
      </c>
      <c r="H29" s="128">
        <v>23</v>
      </c>
      <c r="I29" s="128" t="s">
        <v>457</v>
      </c>
      <c r="J29" s="128" t="s">
        <v>457</v>
      </c>
      <c r="K29" s="128" t="s">
        <v>457</v>
      </c>
      <c r="L29" s="130" t="s">
        <v>457</v>
      </c>
      <c r="M29" s="128" t="s">
        <v>457</v>
      </c>
      <c r="N29" s="128" t="s">
        <v>457</v>
      </c>
      <c r="O29" s="128" t="s">
        <v>457</v>
      </c>
      <c r="P29" s="128" t="s">
        <v>457</v>
      </c>
      <c r="Q29" s="128" t="s">
        <v>457</v>
      </c>
      <c r="R29" s="128" t="s">
        <v>457</v>
      </c>
      <c r="S29" s="128" t="s">
        <v>457</v>
      </c>
      <c r="T29" s="128" t="s">
        <v>457</v>
      </c>
      <c r="U29" s="128" t="s">
        <v>457</v>
      </c>
      <c r="V29" s="128">
        <v>12.5</v>
      </c>
      <c r="W29" s="128">
        <v>24</v>
      </c>
      <c r="X29" s="128">
        <v>25</v>
      </c>
      <c r="Y29" s="129" t="s">
        <v>457</v>
      </c>
      <c r="Z29" s="129" t="s">
        <v>457</v>
      </c>
      <c r="AA29" s="129" t="s">
        <v>457</v>
      </c>
      <c r="AB29" s="128" t="s">
        <v>457</v>
      </c>
      <c r="AC29" s="128" t="s">
        <v>457</v>
      </c>
      <c r="AD29" s="128" t="s">
        <v>457</v>
      </c>
      <c r="AE29" s="128" t="s">
        <v>457</v>
      </c>
      <c r="AF29" s="128" t="s">
        <v>457</v>
      </c>
      <c r="AG29" s="128" t="s">
        <v>457</v>
      </c>
      <c r="AH29" s="128" t="s">
        <v>457</v>
      </c>
      <c r="AI29" s="128" t="s">
        <v>457</v>
      </c>
      <c r="AJ29" s="128" t="s">
        <v>457</v>
      </c>
      <c r="AK29" s="128" t="s">
        <v>457</v>
      </c>
      <c r="AL29" s="128" t="s">
        <v>457</v>
      </c>
      <c r="AM29" s="98"/>
      <c r="AN29" s="98"/>
      <c r="AO29" s="98"/>
      <c r="AP29" s="98"/>
    </row>
    <row r="30" spans="1:42" s="86" customFormat="1" ht="14.4" x14ac:dyDescent="0.3">
      <c r="A30" s="105" t="s">
        <v>494</v>
      </c>
      <c r="B30" s="128" t="s">
        <v>457</v>
      </c>
      <c r="C30" s="128" t="s">
        <v>457</v>
      </c>
      <c r="D30" s="128" t="s">
        <v>457</v>
      </c>
      <c r="E30" s="128" t="s">
        <v>457</v>
      </c>
      <c r="F30" s="128" t="s">
        <v>457</v>
      </c>
      <c r="G30" s="128" t="s">
        <v>457</v>
      </c>
      <c r="H30" s="128">
        <v>98</v>
      </c>
      <c r="I30" s="128" t="s">
        <v>457</v>
      </c>
      <c r="J30" s="128" t="s">
        <v>457</v>
      </c>
      <c r="K30" s="128" t="s">
        <v>457</v>
      </c>
      <c r="L30" s="130" t="s">
        <v>457</v>
      </c>
      <c r="M30" s="128" t="s">
        <v>457</v>
      </c>
      <c r="N30" s="128" t="s">
        <v>457</v>
      </c>
      <c r="O30" s="128" t="s">
        <v>457</v>
      </c>
      <c r="P30" s="128" t="s">
        <v>457</v>
      </c>
      <c r="Q30" s="128" t="s">
        <v>457</v>
      </c>
      <c r="R30" s="128" t="s">
        <v>457</v>
      </c>
      <c r="S30" s="128" t="s">
        <v>457</v>
      </c>
      <c r="T30" s="128" t="s">
        <v>457</v>
      </c>
      <c r="U30" s="128" t="s">
        <v>457</v>
      </c>
      <c r="V30" s="129" t="s">
        <v>457</v>
      </c>
      <c r="W30" s="129" t="s">
        <v>457</v>
      </c>
      <c r="X30" s="129" t="s">
        <v>457</v>
      </c>
      <c r="Y30" s="129" t="s">
        <v>457</v>
      </c>
      <c r="Z30" s="129" t="s">
        <v>457</v>
      </c>
      <c r="AA30" s="129" t="s">
        <v>457</v>
      </c>
      <c r="AB30" s="128" t="s">
        <v>457</v>
      </c>
      <c r="AC30" s="128" t="s">
        <v>457</v>
      </c>
      <c r="AD30" s="128" t="s">
        <v>457</v>
      </c>
      <c r="AE30" s="128" t="s">
        <v>457</v>
      </c>
      <c r="AF30" s="128" t="s">
        <v>457</v>
      </c>
      <c r="AG30" s="128" t="s">
        <v>457</v>
      </c>
      <c r="AH30" s="128" t="s">
        <v>457</v>
      </c>
      <c r="AI30" s="128" t="s">
        <v>457</v>
      </c>
      <c r="AJ30" s="128" t="s">
        <v>457</v>
      </c>
      <c r="AK30" s="128" t="s">
        <v>457</v>
      </c>
      <c r="AL30" s="128" t="s">
        <v>457</v>
      </c>
      <c r="AM30" s="98"/>
      <c r="AN30" s="98"/>
      <c r="AO30" s="98"/>
      <c r="AP30" s="98"/>
    </row>
    <row r="31" spans="1:42" s="86" customFormat="1" ht="14.4" x14ac:dyDescent="0.3">
      <c r="A31" s="105" t="s">
        <v>175</v>
      </c>
      <c r="B31" s="128" t="s">
        <v>457</v>
      </c>
      <c r="C31" s="128" t="s">
        <v>457</v>
      </c>
      <c r="D31" s="128" t="s">
        <v>457</v>
      </c>
      <c r="E31" s="128" t="s">
        <v>457</v>
      </c>
      <c r="F31" s="129" t="s">
        <v>457</v>
      </c>
      <c r="G31" s="129" t="s">
        <v>457</v>
      </c>
      <c r="H31" s="128" t="s">
        <v>457</v>
      </c>
      <c r="I31" s="128" t="s">
        <v>457</v>
      </c>
      <c r="J31" s="128" t="s">
        <v>457</v>
      </c>
      <c r="K31" s="128" t="s">
        <v>457</v>
      </c>
      <c r="L31" s="130" t="s">
        <v>457</v>
      </c>
      <c r="M31" s="128" t="s">
        <v>457</v>
      </c>
      <c r="N31" s="128" t="s">
        <v>457</v>
      </c>
      <c r="O31" s="128" t="s">
        <v>457</v>
      </c>
      <c r="P31" s="128" t="s">
        <v>457</v>
      </c>
      <c r="Q31" s="128" t="s">
        <v>457</v>
      </c>
      <c r="R31" s="128" t="s">
        <v>457</v>
      </c>
      <c r="S31" s="128" t="s">
        <v>457</v>
      </c>
      <c r="T31" s="128" t="s">
        <v>457</v>
      </c>
      <c r="U31" s="128" t="s">
        <v>457</v>
      </c>
      <c r="V31" s="128" t="s">
        <v>457</v>
      </c>
      <c r="W31" s="128" t="s">
        <v>457</v>
      </c>
      <c r="X31" s="128" t="s">
        <v>457</v>
      </c>
      <c r="Y31" s="128" t="s">
        <v>457</v>
      </c>
      <c r="Z31" s="128" t="s">
        <v>457</v>
      </c>
      <c r="AA31" s="128">
        <v>13</v>
      </c>
      <c r="AB31" s="128" t="s">
        <v>457</v>
      </c>
      <c r="AC31" s="128" t="s">
        <v>457</v>
      </c>
      <c r="AD31" s="128">
        <v>11.5</v>
      </c>
      <c r="AE31" s="128">
        <v>11.5</v>
      </c>
      <c r="AF31" s="128">
        <v>28</v>
      </c>
      <c r="AG31" s="128">
        <v>28</v>
      </c>
      <c r="AH31" s="128">
        <v>28</v>
      </c>
      <c r="AI31" s="128">
        <v>25</v>
      </c>
      <c r="AJ31" s="128" t="s">
        <v>457</v>
      </c>
      <c r="AK31" s="128" t="s">
        <v>457</v>
      </c>
      <c r="AL31" s="128" t="s">
        <v>457</v>
      </c>
      <c r="AM31" s="98"/>
      <c r="AN31" s="98"/>
      <c r="AO31" s="98"/>
      <c r="AP31" s="98"/>
    </row>
    <row r="32" spans="1:42" s="86" customFormat="1" ht="14.4" x14ac:dyDescent="0.3">
      <c r="A32" s="105" t="s">
        <v>176</v>
      </c>
      <c r="B32" s="128" t="s">
        <v>457</v>
      </c>
      <c r="C32" s="173" t="s">
        <v>457</v>
      </c>
      <c r="D32" s="128">
        <v>0.6</v>
      </c>
      <c r="E32" s="128">
        <v>0.6</v>
      </c>
      <c r="F32" s="129" t="s">
        <v>457</v>
      </c>
      <c r="G32" s="129" t="s">
        <v>457</v>
      </c>
      <c r="H32" s="128" t="s">
        <v>457</v>
      </c>
      <c r="I32" s="128" t="s">
        <v>457</v>
      </c>
      <c r="J32" s="128" t="s">
        <v>457</v>
      </c>
      <c r="K32" s="128" t="s">
        <v>457</v>
      </c>
      <c r="L32" s="130" t="s">
        <v>457</v>
      </c>
      <c r="M32" s="128" t="s">
        <v>457</v>
      </c>
      <c r="N32" s="128" t="s">
        <v>457</v>
      </c>
      <c r="O32" s="128" t="s">
        <v>457</v>
      </c>
      <c r="P32" s="128" t="s">
        <v>457</v>
      </c>
      <c r="Q32" s="128" t="s">
        <v>457</v>
      </c>
      <c r="R32" s="128" t="s">
        <v>457</v>
      </c>
      <c r="S32" s="128" t="s">
        <v>457</v>
      </c>
      <c r="T32" s="128" t="s">
        <v>457</v>
      </c>
      <c r="U32" s="128" t="s">
        <v>457</v>
      </c>
      <c r="V32" s="129" t="s">
        <v>457</v>
      </c>
      <c r="W32" s="129" t="s">
        <v>457</v>
      </c>
      <c r="X32" s="129" t="s">
        <v>457</v>
      </c>
      <c r="Y32" s="129" t="s">
        <v>457</v>
      </c>
      <c r="Z32" s="129" t="s">
        <v>457</v>
      </c>
      <c r="AA32" s="128">
        <v>0.96</v>
      </c>
      <c r="AB32" s="128" t="s">
        <v>457</v>
      </c>
      <c r="AC32" s="128" t="s">
        <v>457</v>
      </c>
      <c r="AD32" s="128" t="s">
        <v>457</v>
      </c>
      <c r="AE32" s="128" t="s">
        <v>457</v>
      </c>
      <c r="AF32" s="128">
        <v>1.2</v>
      </c>
      <c r="AG32" s="128" t="s">
        <v>457</v>
      </c>
      <c r="AH32" s="128" t="s">
        <v>457</v>
      </c>
      <c r="AI32" s="128">
        <v>5</v>
      </c>
      <c r="AJ32" s="128" t="s">
        <v>457</v>
      </c>
      <c r="AK32" s="128" t="s">
        <v>457</v>
      </c>
      <c r="AL32" s="128" t="s">
        <v>457</v>
      </c>
      <c r="AM32" s="98"/>
      <c r="AN32" s="98"/>
      <c r="AO32" s="98"/>
      <c r="AP32" s="98"/>
    </row>
    <row r="33" spans="1:42" s="86" customFormat="1" ht="14.4" x14ac:dyDescent="0.3">
      <c r="A33" s="105" t="s">
        <v>497</v>
      </c>
      <c r="B33" s="128" t="s">
        <v>457</v>
      </c>
      <c r="C33" s="128" t="s">
        <v>457</v>
      </c>
      <c r="D33" s="128">
        <v>2980</v>
      </c>
      <c r="E33" s="128">
        <v>2980</v>
      </c>
      <c r="F33" s="129" t="s">
        <v>457</v>
      </c>
      <c r="G33" s="129" t="s">
        <v>457</v>
      </c>
      <c r="H33" s="173">
        <v>1280</v>
      </c>
      <c r="I33" s="128" t="s">
        <v>457</v>
      </c>
      <c r="J33" s="128" t="s">
        <v>457</v>
      </c>
      <c r="K33" s="128" t="s">
        <v>457</v>
      </c>
      <c r="L33" s="128" t="s">
        <v>457</v>
      </c>
      <c r="M33" s="128" t="s">
        <v>457</v>
      </c>
      <c r="N33" s="128" t="s">
        <v>457</v>
      </c>
      <c r="O33" s="128" t="s">
        <v>457</v>
      </c>
      <c r="P33" s="128" t="s">
        <v>457</v>
      </c>
      <c r="Q33" s="128">
        <v>170</v>
      </c>
      <c r="R33" s="128" t="s">
        <v>457</v>
      </c>
      <c r="S33" s="128" t="s">
        <v>457</v>
      </c>
      <c r="T33" s="128" t="s">
        <v>457</v>
      </c>
      <c r="U33" s="128" t="s">
        <v>457</v>
      </c>
      <c r="V33" s="128" t="s">
        <v>457</v>
      </c>
      <c r="W33" s="128" t="s">
        <v>457</v>
      </c>
      <c r="X33" s="128" t="s">
        <v>457</v>
      </c>
      <c r="Y33" s="128" t="s">
        <v>457</v>
      </c>
      <c r="Z33" s="128" t="s">
        <v>457</v>
      </c>
      <c r="AA33" s="128" t="s">
        <v>457</v>
      </c>
      <c r="AB33" s="128" t="s">
        <v>457</v>
      </c>
      <c r="AC33" s="128" t="s">
        <v>457</v>
      </c>
      <c r="AD33" s="128" t="s">
        <v>457</v>
      </c>
      <c r="AE33" s="128" t="s">
        <v>457</v>
      </c>
      <c r="AF33" s="128" t="s">
        <v>457</v>
      </c>
      <c r="AG33" s="128" t="s">
        <v>457</v>
      </c>
      <c r="AH33" s="128" t="s">
        <v>457</v>
      </c>
      <c r="AI33" s="128" t="s">
        <v>457</v>
      </c>
      <c r="AJ33" s="128" t="s">
        <v>457</v>
      </c>
      <c r="AK33" s="128" t="s">
        <v>457</v>
      </c>
      <c r="AL33" s="128" t="s">
        <v>457</v>
      </c>
      <c r="AM33" s="98"/>
      <c r="AN33" s="98"/>
      <c r="AO33" s="98"/>
      <c r="AP33" s="98"/>
    </row>
    <row r="34" spans="1:42" s="86" customFormat="1" ht="14.4" x14ac:dyDescent="0.3">
      <c r="A34" s="105" t="s">
        <v>496</v>
      </c>
      <c r="B34" s="128" t="s">
        <v>457</v>
      </c>
      <c r="C34" s="128" t="s">
        <v>457</v>
      </c>
      <c r="D34" s="128">
        <v>4</v>
      </c>
      <c r="E34" s="128">
        <v>4</v>
      </c>
      <c r="F34" s="129" t="s">
        <v>457</v>
      </c>
      <c r="G34" s="129" t="s">
        <v>457</v>
      </c>
      <c r="H34" s="128">
        <v>1.74</v>
      </c>
      <c r="I34" s="128" t="s">
        <v>457</v>
      </c>
      <c r="J34" s="128" t="s">
        <v>457</v>
      </c>
      <c r="K34" s="128" t="s">
        <v>457</v>
      </c>
      <c r="L34" s="128" t="s">
        <v>457</v>
      </c>
      <c r="M34" s="128" t="s">
        <v>457</v>
      </c>
      <c r="N34" s="128" t="s">
        <v>457</v>
      </c>
      <c r="O34" s="128" t="s">
        <v>457</v>
      </c>
      <c r="P34" s="128" t="s">
        <v>457</v>
      </c>
      <c r="Q34" s="128" t="s">
        <v>457</v>
      </c>
      <c r="R34" s="128">
        <v>8</v>
      </c>
      <c r="S34" s="128" t="s">
        <v>457</v>
      </c>
      <c r="T34" s="128" t="s">
        <v>457</v>
      </c>
      <c r="U34" s="128" t="s">
        <v>457</v>
      </c>
      <c r="V34" s="128" t="s">
        <v>457</v>
      </c>
      <c r="W34" s="128" t="s">
        <v>457</v>
      </c>
      <c r="X34" s="128" t="s">
        <v>457</v>
      </c>
      <c r="Y34" s="128" t="s">
        <v>457</v>
      </c>
      <c r="Z34" s="128" t="s">
        <v>457</v>
      </c>
      <c r="AA34" s="128" t="s">
        <v>457</v>
      </c>
      <c r="AB34" s="128" t="s">
        <v>457</v>
      </c>
      <c r="AC34" s="128" t="s">
        <v>457</v>
      </c>
      <c r="AD34" s="128" t="s">
        <v>457</v>
      </c>
      <c r="AE34" s="128" t="s">
        <v>457</v>
      </c>
      <c r="AF34" s="128" t="s">
        <v>457</v>
      </c>
      <c r="AG34" s="128" t="s">
        <v>457</v>
      </c>
      <c r="AH34" s="128" t="s">
        <v>457</v>
      </c>
      <c r="AI34" s="128" t="s">
        <v>457</v>
      </c>
      <c r="AJ34" s="128" t="s">
        <v>457</v>
      </c>
      <c r="AK34" s="128" t="s">
        <v>457</v>
      </c>
      <c r="AL34" s="128" t="s">
        <v>457</v>
      </c>
    </row>
    <row r="35" spans="1:42" s="86" customFormat="1" ht="14.4" x14ac:dyDescent="0.3">
      <c r="A35" s="106" t="s">
        <v>213</v>
      </c>
      <c r="B35" s="128" t="s">
        <v>457</v>
      </c>
      <c r="C35" s="128" t="s">
        <v>457</v>
      </c>
      <c r="D35" s="128" t="s">
        <v>457</v>
      </c>
      <c r="E35" s="128" t="s">
        <v>457</v>
      </c>
      <c r="F35" s="128" t="s">
        <v>457</v>
      </c>
      <c r="G35" s="128" t="s">
        <v>457</v>
      </c>
      <c r="H35" s="128" t="s">
        <v>457</v>
      </c>
      <c r="I35" s="128" t="s">
        <v>457</v>
      </c>
      <c r="J35" s="128" t="s">
        <v>457</v>
      </c>
      <c r="K35" s="128" t="s">
        <v>457</v>
      </c>
      <c r="L35" s="128" t="s">
        <v>457</v>
      </c>
      <c r="M35" s="128" t="s">
        <v>457</v>
      </c>
      <c r="N35" s="128" t="s">
        <v>457</v>
      </c>
      <c r="O35" s="128" t="s">
        <v>457</v>
      </c>
      <c r="P35" s="128" t="s">
        <v>457</v>
      </c>
      <c r="Q35" s="128" t="s">
        <v>457</v>
      </c>
      <c r="R35" s="128" t="s">
        <v>457</v>
      </c>
      <c r="S35" s="128" t="s">
        <v>457</v>
      </c>
      <c r="T35" s="128" t="s">
        <v>457</v>
      </c>
      <c r="U35" s="128" t="s">
        <v>457</v>
      </c>
      <c r="V35" s="128">
        <v>3999</v>
      </c>
      <c r="W35" s="128">
        <v>4679</v>
      </c>
      <c r="X35" s="133">
        <v>69999</v>
      </c>
      <c r="Y35" s="128">
        <v>7999</v>
      </c>
      <c r="Z35" s="128">
        <v>8999</v>
      </c>
      <c r="AA35" s="128">
        <v>8999</v>
      </c>
      <c r="AB35" s="128">
        <v>2299</v>
      </c>
      <c r="AC35" s="128">
        <v>6799</v>
      </c>
      <c r="AD35" s="128">
        <v>4999</v>
      </c>
      <c r="AE35" s="128">
        <v>6999</v>
      </c>
      <c r="AF35" s="128">
        <v>9999</v>
      </c>
      <c r="AG35" s="128">
        <v>13900</v>
      </c>
      <c r="AH35" s="128">
        <v>15999</v>
      </c>
      <c r="AI35" s="128">
        <v>16599</v>
      </c>
      <c r="AJ35" s="128" t="s">
        <v>457</v>
      </c>
      <c r="AK35" s="128" t="s">
        <v>457</v>
      </c>
      <c r="AL35" s="128" t="s">
        <v>457</v>
      </c>
    </row>
    <row r="36" spans="1:42" s="86" customFormat="1" ht="14.4" x14ac:dyDescent="0.3">
      <c r="A36" s="106" t="s">
        <v>220</v>
      </c>
      <c r="B36" s="128" t="s">
        <v>457</v>
      </c>
      <c r="C36" s="128" t="s">
        <v>457</v>
      </c>
      <c r="D36" s="128" t="s">
        <v>457</v>
      </c>
      <c r="E36" s="128" t="s">
        <v>457</v>
      </c>
      <c r="F36" s="128" t="s">
        <v>457</v>
      </c>
      <c r="G36" s="128" t="s">
        <v>457</v>
      </c>
      <c r="H36" s="128" t="s">
        <v>457</v>
      </c>
      <c r="I36" s="128" t="s">
        <v>457</v>
      </c>
      <c r="J36" s="128" t="s">
        <v>457</v>
      </c>
      <c r="K36" s="128" t="s">
        <v>457</v>
      </c>
      <c r="L36" s="128" t="s">
        <v>457</v>
      </c>
      <c r="M36" s="128" t="s">
        <v>457</v>
      </c>
      <c r="N36" s="128" t="s">
        <v>457</v>
      </c>
      <c r="O36" s="128" t="s">
        <v>457</v>
      </c>
      <c r="P36" s="128" t="s">
        <v>457</v>
      </c>
      <c r="Q36" s="128" t="s">
        <v>457</v>
      </c>
      <c r="R36" s="128" t="s">
        <v>457</v>
      </c>
      <c r="S36" s="128" t="s">
        <v>457</v>
      </c>
      <c r="T36" s="128" t="s">
        <v>457</v>
      </c>
      <c r="U36" s="128" t="s">
        <v>457</v>
      </c>
      <c r="V36" s="128">
        <v>0.108</v>
      </c>
      <c r="W36" s="128">
        <v>0.108</v>
      </c>
      <c r="X36" s="128">
        <v>0.108</v>
      </c>
      <c r="Y36" s="129" t="s">
        <v>457</v>
      </c>
      <c r="Z36" s="129" t="s">
        <v>457</v>
      </c>
      <c r="AA36" s="129" t="s">
        <v>457</v>
      </c>
      <c r="AB36" s="128" t="s">
        <v>457</v>
      </c>
      <c r="AC36" s="128" t="s">
        <v>457</v>
      </c>
      <c r="AD36" s="128" t="s">
        <v>457</v>
      </c>
      <c r="AE36" s="128" t="s">
        <v>457</v>
      </c>
      <c r="AF36" s="128" t="s">
        <v>457</v>
      </c>
      <c r="AG36" s="128" t="s">
        <v>457</v>
      </c>
      <c r="AH36" s="128" t="s">
        <v>457</v>
      </c>
      <c r="AI36" s="128" t="s">
        <v>457</v>
      </c>
      <c r="AJ36" s="128" t="s">
        <v>457</v>
      </c>
      <c r="AK36" s="128" t="s">
        <v>457</v>
      </c>
      <c r="AL36" s="128" t="s">
        <v>457</v>
      </c>
    </row>
    <row r="37" spans="1:42" s="137" customFormat="1" ht="14.4" customHeight="1" x14ac:dyDescent="0.3">
      <c r="A37" s="106" t="s">
        <v>256</v>
      </c>
      <c r="B37" s="128" t="s">
        <v>457</v>
      </c>
      <c r="C37" s="128" t="s">
        <v>457</v>
      </c>
      <c r="D37" s="128" t="s">
        <v>457</v>
      </c>
      <c r="E37" s="128" t="s">
        <v>457</v>
      </c>
      <c r="F37" s="128" t="s">
        <v>457</v>
      </c>
      <c r="G37" s="128" t="s">
        <v>457</v>
      </c>
      <c r="H37" s="135" t="s">
        <v>457</v>
      </c>
      <c r="I37" s="128" t="s">
        <v>457</v>
      </c>
      <c r="J37" s="128" t="s">
        <v>457</v>
      </c>
      <c r="K37" s="128" t="s">
        <v>457</v>
      </c>
      <c r="L37" s="128" t="s">
        <v>457</v>
      </c>
      <c r="M37" s="128" t="s">
        <v>457</v>
      </c>
      <c r="N37" s="128" t="s">
        <v>457</v>
      </c>
      <c r="O37" s="128">
        <v>0</v>
      </c>
      <c r="P37" s="128" t="s">
        <v>457</v>
      </c>
      <c r="Q37" s="128" t="s">
        <v>457</v>
      </c>
      <c r="R37" s="128" t="s">
        <v>457</v>
      </c>
      <c r="S37" s="128">
        <v>0</v>
      </c>
      <c r="T37" s="128">
        <v>0</v>
      </c>
      <c r="U37" s="128">
        <v>0</v>
      </c>
      <c r="V37" s="129" t="s">
        <v>457</v>
      </c>
      <c r="W37" s="129" t="s">
        <v>457</v>
      </c>
      <c r="X37" s="129" t="s">
        <v>457</v>
      </c>
      <c r="Y37" s="129" t="s">
        <v>457</v>
      </c>
      <c r="Z37" s="129" t="s">
        <v>457</v>
      </c>
      <c r="AA37" s="129" t="s">
        <v>457</v>
      </c>
      <c r="AB37" s="128" t="s">
        <v>457</v>
      </c>
      <c r="AC37" s="128" t="s">
        <v>457</v>
      </c>
      <c r="AD37" s="128" t="s">
        <v>457</v>
      </c>
      <c r="AE37" s="128" t="s">
        <v>457</v>
      </c>
      <c r="AF37" s="128" t="s">
        <v>457</v>
      </c>
      <c r="AG37" s="128" t="s">
        <v>457</v>
      </c>
      <c r="AH37" s="128" t="s">
        <v>457</v>
      </c>
      <c r="AI37" s="128" t="s">
        <v>457</v>
      </c>
      <c r="AJ37" s="128" t="s">
        <v>457</v>
      </c>
      <c r="AK37" s="128" t="s">
        <v>457</v>
      </c>
      <c r="AL37" s="128" t="s">
        <v>457</v>
      </c>
    </row>
    <row r="38" spans="1:42" s="137" customFormat="1" ht="14.4" customHeight="1" x14ac:dyDescent="0.3">
      <c r="A38" s="168" t="s">
        <v>139</v>
      </c>
      <c r="B38" s="168">
        <v>1</v>
      </c>
      <c r="C38" s="168">
        <v>1</v>
      </c>
      <c r="D38" s="168">
        <v>1</v>
      </c>
      <c r="E38" s="168">
        <v>2</v>
      </c>
      <c r="F38" s="168">
        <v>1</v>
      </c>
      <c r="G38" s="168">
        <v>2</v>
      </c>
      <c r="H38" s="168">
        <v>2</v>
      </c>
      <c r="I38" s="168">
        <v>1</v>
      </c>
      <c r="J38" s="168">
        <v>1</v>
      </c>
      <c r="K38" s="168">
        <v>1</v>
      </c>
      <c r="L38" s="168">
        <v>1</v>
      </c>
      <c r="M38" s="168">
        <v>1</v>
      </c>
      <c r="N38" s="168">
        <v>1</v>
      </c>
      <c r="O38" s="168">
        <v>2</v>
      </c>
      <c r="P38" s="168">
        <v>1</v>
      </c>
      <c r="Q38" s="168">
        <v>1</v>
      </c>
      <c r="R38" s="168">
        <v>1</v>
      </c>
      <c r="S38" s="168">
        <v>2</v>
      </c>
      <c r="T38" s="168">
        <v>2</v>
      </c>
      <c r="U38" s="168">
        <v>2</v>
      </c>
      <c r="V38" s="168">
        <v>2</v>
      </c>
      <c r="W38" s="168">
        <v>2</v>
      </c>
      <c r="X38" s="168">
        <v>2</v>
      </c>
      <c r="Y38" s="168">
        <v>2</v>
      </c>
      <c r="Z38" s="168">
        <v>2</v>
      </c>
      <c r="AA38" s="168">
        <v>2</v>
      </c>
      <c r="AB38" s="168">
        <v>2</v>
      </c>
      <c r="AC38" s="168">
        <v>2</v>
      </c>
      <c r="AD38" s="168">
        <v>3</v>
      </c>
      <c r="AE38" s="168">
        <v>2</v>
      </c>
      <c r="AF38" s="168">
        <v>3</v>
      </c>
      <c r="AG38" s="168">
        <v>2</v>
      </c>
      <c r="AH38" s="168">
        <v>2</v>
      </c>
      <c r="AI38" s="168">
        <v>2</v>
      </c>
      <c r="AJ38" s="168">
        <v>2</v>
      </c>
      <c r="AK38" s="168">
        <v>2</v>
      </c>
      <c r="AL38" s="168">
        <v>2</v>
      </c>
    </row>
    <row r="39" spans="1:42" s="89" customFormat="1" ht="14.4" customHeight="1" x14ac:dyDescent="0.3">
      <c r="A39" s="164" t="s">
        <v>499</v>
      </c>
      <c r="B39" s="168">
        <v>2</v>
      </c>
      <c r="C39" s="168">
        <v>2</v>
      </c>
      <c r="D39" s="168">
        <v>2</v>
      </c>
      <c r="E39" s="168">
        <v>2</v>
      </c>
      <c r="F39" s="168">
        <v>2</v>
      </c>
      <c r="G39" s="168">
        <v>2</v>
      </c>
      <c r="H39" s="168">
        <v>2</v>
      </c>
      <c r="I39" s="168">
        <v>2</v>
      </c>
      <c r="J39" s="168">
        <v>2</v>
      </c>
      <c r="K39" s="168">
        <v>1</v>
      </c>
      <c r="L39" s="168">
        <v>1</v>
      </c>
      <c r="M39" s="168">
        <v>2</v>
      </c>
      <c r="N39" s="168">
        <v>2</v>
      </c>
      <c r="O39" s="168">
        <v>2</v>
      </c>
      <c r="P39" s="168">
        <v>2</v>
      </c>
      <c r="Q39" s="168">
        <v>2</v>
      </c>
      <c r="R39" s="168">
        <v>2</v>
      </c>
      <c r="S39" s="168">
        <v>1</v>
      </c>
      <c r="T39" s="168">
        <v>1</v>
      </c>
      <c r="U39" s="168">
        <v>1</v>
      </c>
      <c r="V39" s="168">
        <v>1</v>
      </c>
      <c r="W39" s="168">
        <v>1</v>
      </c>
      <c r="X39" s="168">
        <v>2</v>
      </c>
      <c r="Y39" s="168">
        <v>2</v>
      </c>
      <c r="Z39" s="168">
        <v>2</v>
      </c>
      <c r="AA39" s="168">
        <v>2</v>
      </c>
      <c r="AB39" s="168">
        <v>2</v>
      </c>
      <c r="AC39" s="168">
        <v>2</v>
      </c>
      <c r="AD39" s="168">
        <v>2</v>
      </c>
      <c r="AE39" s="168">
        <v>2</v>
      </c>
      <c r="AF39" s="168">
        <v>2</v>
      </c>
      <c r="AG39" s="168">
        <v>2</v>
      </c>
      <c r="AH39" s="168">
        <v>2</v>
      </c>
      <c r="AI39" s="168">
        <v>2</v>
      </c>
      <c r="AJ39" s="168">
        <v>2</v>
      </c>
      <c r="AK39" s="168">
        <v>2</v>
      </c>
      <c r="AL39" s="168">
        <v>2</v>
      </c>
    </row>
    <row r="40" spans="1:42" s="89" customFormat="1" ht="14.4" customHeight="1" x14ac:dyDescent="0.3">
      <c r="A40" s="164" t="s">
        <v>500</v>
      </c>
      <c r="B40" s="168">
        <v>5</v>
      </c>
      <c r="C40" s="168">
        <v>5</v>
      </c>
      <c r="D40" s="168">
        <v>5</v>
      </c>
      <c r="E40" s="168">
        <v>1</v>
      </c>
      <c r="F40" s="168">
        <v>5</v>
      </c>
      <c r="G40" s="168">
        <v>1</v>
      </c>
      <c r="H40" s="168">
        <v>1</v>
      </c>
      <c r="I40" s="168">
        <v>5</v>
      </c>
      <c r="J40" s="168">
        <v>5</v>
      </c>
      <c r="K40" s="168">
        <v>5</v>
      </c>
      <c r="L40" s="168">
        <v>5</v>
      </c>
      <c r="M40" s="168">
        <v>5</v>
      </c>
      <c r="N40" s="168">
        <v>5</v>
      </c>
      <c r="O40" s="168">
        <v>1</v>
      </c>
      <c r="P40" s="168">
        <v>5</v>
      </c>
      <c r="Q40" s="168">
        <v>5</v>
      </c>
      <c r="R40" s="168">
        <v>5</v>
      </c>
      <c r="S40" s="168">
        <v>1</v>
      </c>
      <c r="T40" s="168">
        <v>1</v>
      </c>
      <c r="U40" s="168">
        <v>1</v>
      </c>
      <c r="V40" s="168">
        <v>1</v>
      </c>
      <c r="W40" s="168">
        <v>1</v>
      </c>
      <c r="X40" s="168">
        <v>1</v>
      </c>
      <c r="Y40" s="168">
        <v>1</v>
      </c>
      <c r="Z40" s="168">
        <v>1</v>
      </c>
      <c r="AA40" s="168">
        <v>1</v>
      </c>
      <c r="AB40" s="168">
        <v>1</v>
      </c>
      <c r="AC40" s="168">
        <v>1</v>
      </c>
      <c r="AD40" s="168">
        <v>5</v>
      </c>
      <c r="AE40" s="168">
        <v>1</v>
      </c>
      <c r="AF40" s="168">
        <v>5</v>
      </c>
      <c r="AG40" s="168">
        <v>1</v>
      </c>
      <c r="AH40" s="168">
        <v>1</v>
      </c>
      <c r="AI40" s="168">
        <v>1</v>
      </c>
      <c r="AJ40" s="168">
        <v>1</v>
      </c>
      <c r="AK40" s="168">
        <v>1</v>
      </c>
      <c r="AL40" s="168">
        <v>1</v>
      </c>
    </row>
    <row r="41" spans="1:42" s="89" customFormat="1" ht="14.4" customHeight="1" x14ac:dyDescent="0.3">
      <c r="A41" s="164" t="s">
        <v>501</v>
      </c>
      <c r="B41" s="168">
        <v>0</v>
      </c>
      <c r="C41" s="168">
        <v>0</v>
      </c>
      <c r="D41" s="168">
        <v>0</v>
      </c>
      <c r="E41" s="168">
        <v>4</v>
      </c>
      <c r="F41" s="168">
        <v>0</v>
      </c>
      <c r="G41" s="168">
        <v>4</v>
      </c>
      <c r="H41" s="168">
        <v>4</v>
      </c>
      <c r="I41" s="168">
        <v>0</v>
      </c>
      <c r="J41" s="168">
        <v>0</v>
      </c>
      <c r="K41" s="168">
        <v>0</v>
      </c>
      <c r="L41" s="168">
        <v>0</v>
      </c>
      <c r="M41" s="168">
        <v>0</v>
      </c>
      <c r="N41" s="168">
        <v>0</v>
      </c>
      <c r="O41" s="168">
        <v>4</v>
      </c>
      <c r="P41" s="168">
        <v>0</v>
      </c>
      <c r="Q41" s="168">
        <v>0</v>
      </c>
      <c r="R41" s="168">
        <v>0</v>
      </c>
      <c r="S41" s="168">
        <v>4</v>
      </c>
      <c r="T41" s="168">
        <v>4</v>
      </c>
      <c r="U41" s="168">
        <v>4</v>
      </c>
      <c r="V41" s="168">
        <v>4</v>
      </c>
      <c r="W41" s="168">
        <v>4</v>
      </c>
      <c r="X41" s="168">
        <v>4</v>
      </c>
      <c r="Y41" s="168">
        <v>4</v>
      </c>
      <c r="Z41" s="168">
        <v>4</v>
      </c>
      <c r="AA41" s="168">
        <v>4</v>
      </c>
      <c r="AB41" s="168">
        <v>4</v>
      </c>
      <c r="AC41" s="168">
        <v>4</v>
      </c>
      <c r="AD41" s="168">
        <v>0</v>
      </c>
      <c r="AE41" s="168">
        <v>4</v>
      </c>
      <c r="AF41" s="168">
        <v>0</v>
      </c>
      <c r="AG41" s="168">
        <v>4</v>
      </c>
      <c r="AH41" s="168">
        <v>8</v>
      </c>
      <c r="AI41" s="168">
        <v>4</v>
      </c>
      <c r="AJ41" s="168">
        <v>4</v>
      </c>
      <c r="AK41" s="168">
        <v>4</v>
      </c>
      <c r="AL41" s="168">
        <v>4</v>
      </c>
    </row>
    <row r="42" spans="1:42" s="89" customFormat="1" ht="14.4" customHeight="1" x14ac:dyDescent="0.3">
      <c r="A42" s="164" t="s">
        <v>502</v>
      </c>
      <c r="B42" s="168">
        <v>1</v>
      </c>
      <c r="C42" s="168">
        <v>1</v>
      </c>
      <c r="D42" s="168">
        <v>1</v>
      </c>
      <c r="E42" s="168">
        <v>1</v>
      </c>
      <c r="F42" s="168">
        <v>1</v>
      </c>
      <c r="G42" s="168">
        <v>1</v>
      </c>
      <c r="H42" s="168">
        <v>1</v>
      </c>
      <c r="I42" s="168">
        <v>1</v>
      </c>
      <c r="J42" s="168">
        <v>1</v>
      </c>
      <c r="K42" s="168">
        <v>1</v>
      </c>
      <c r="L42" s="168">
        <v>1</v>
      </c>
      <c r="M42" s="168">
        <v>1</v>
      </c>
      <c r="N42" s="168">
        <v>1</v>
      </c>
      <c r="O42" s="168">
        <v>1</v>
      </c>
      <c r="P42" s="168">
        <v>1</v>
      </c>
      <c r="Q42" s="168">
        <v>1</v>
      </c>
      <c r="R42" s="168">
        <v>1</v>
      </c>
      <c r="S42" s="168">
        <v>1</v>
      </c>
      <c r="T42" s="168">
        <v>1</v>
      </c>
      <c r="U42" s="168">
        <v>1</v>
      </c>
      <c r="V42" s="168">
        <v>1</v>
      </c>
      <c r="W42" s="247">
        <v>1</v>
      </c>
      <c r="X42" s="168">
        <v>1</v>
      </c>
      <c r="Y42" s="168">
        <v>1</v>
      </c>
      <c r="Z42" s="168">
        <v>1</v>
      </c>
      <c r="AA42" s="168">
        <v>1</v>
      </c>
      <c r="AB42" s="168">
        <v>1</v>
      </c>
      <c r="AC42" s="168">
        <v>1</v>
      </c>
      <c r="AD42" s="168">
        <v>1</v>
      </c>
      <c r="AE42" s="168">
        <v>1</v>
      </c>
      <c r="AF42" s="168">
        <v>1</v>
      </c>
      <c r="AG42" s="168">
        <v>1</v>
      </c>
      <c r="AH42" s="168">
        <v>1</v>
      </c>
      <c r="AI42" s="168">
        <v>1</v>
      </c>
      <c r="AJ42" s="168">
        <v>1</v>
      </c>
      <c r="AK42" s="168">
        <v>1</v>
      </c>
      <c r="AL42" s="168">
        <v>1</v>
      </c>
    </row>
    <row r="43" spans="1:42" s="89" customFormat="1" ht="14.4" customHeight="1" x14ac:dyDescent="0.3">
      <c r="A43" s="164" t="s">
        <v>493</v>
      </c>
      <c r="B43" s="168">
        <v>1</v>
      </c>
      <c r="C43" s="168">
        <v>1</v>
      </c>
      <c r="D43" s="168">
        <v>1</v>
      </c>
      <c r="E43" s="168">
        <v>1</v>
      </c>
      <c r="F43" s="168">
        <v>1</v>
      </c>
      <c r="G43" s="168">
        <v>1</v>
      </c>
      <c r="H43" s="168">
        <v>1</v>
      </c>
      <c r="I43" s="168">
        <v>1</v>
      </c>
      <c r="J43" s="168">
        <v>1</v>
      </c>
      <c r="K43" s="168">
        <v>1</v>
      </c>
      <c r="L43" s="168">
        <v>1</v>
      </c>
      <c r="M43" s="168">
        <v>1</v>
      </c>
      <c r="N43" s="168">
        <v>1</v>
      </c>
      <c r="O43" s="168">
        <v>1</v>
      </c>
      <c r="P43" s="168">
        <v>1</v>
      </c>
      <c r="Q43" s="168">
        <v>1</v>
      </c>
      <c r="R43" s="168">
        <v>1</v>
      </c>
      <c r="S43" s="168">
        <v>1</v>
      </c>
      <c r="T43" s="168">
        <v>1</v>
      </c>
      <c r="U43" s="168">
        <v>1</v>
      </c>
      <c r="V43" s="168">
        <v>1</v>
      </c>
      <c r="W43" s="168">
        <v>1</v>
      </c>
      <c r="X43" s="168">
        <v>1</v>
      </c>
      <c r="Y43" s="168">
        <v>1</v>
      </c>
      <c r="Z43" s="168">
        <v>1</v>
      </c>
      <c r="AA43" s="168">
        <v>1</v>
      </c>
      <c r="AB43" s="168">
        <v>1</v>
      </c>
      <c r="AC43" s="168">
        <v>1</v>
      </c>
      <c r="AD43" s="168">
        <v>1</v>
      </c>
      <c r="AE43" s="168">
        <v>1</v>
      </c>
      <c r="AF43" s="168">
        <v>1</v>
      </c>
      <c r="AG43" s="168">
        <v>1</v>
      </c>
      <c r="AH43" s="168">
        <v>1</v>
      </c>
      <c r="AI43" s="168">
        <v>1</v>
      </c>
      <c r="AJ43" s="168">
        <v>1</v>
      </c>
      <c r="AK43" s="168">
        <v>1</v>
      </c>
      <c r="AL43" s="168">
        <v>1</v>
      </c>
    </row>
    <row r="44" spans="1:42" s="89" customFormat="1" ht="14.4" customHeight="1" x14ac:dyDescent="0.3">
      <c r="A44" s="155" t="s">
        <v>214</v>
      </c>
      <c r="B44" s="156" t="s">
        <v>457</v>
      </c>
      <c r="C44" s="156" t="s">
        <v>457</v>
      </c>
      <c r="D44" s="156" t="s">
        <v>457</v>
      </c>
      <c r="E44" s="156" t="s">
        <v>457</v>
      </c>
      <c r="F44" s="156" t="s">
        <v>457</v>
      </c>
      <c r="G44" s="156" t="s">
        <v>457</v>
      </c>
      <c r="H44" s="156" t="s">
        <v>457</v>
      </c>
      <c r="I44" s="156" t="s">
        <v>457</v>
      </c>
      <c r="J44" s="156" t="s">
        <v>457</v>
      </c>
      <c r="K44" s="156" t="s">
        <v>457</v>
      </c>
      <c r="L44" s="156" t="s">
        <v>457</v>
      </c>
      <c r="M44" s="156" t="s">
        <v>457</v>
      </c>
      <c r="N44" s="156" t="s">
        <v>457</v>
      </c>
      <c r="O44" s="156" t="s">
        <v>457</v>
      </c>
      <c r="P44" s="156" t="s">
        <v>457</v>
      </c>
      <c r="Q44" s="156" t="s">
        <v>457</v>
      </c>
      <c r="R44" s="156" t="s">
        <v>457</v>
      </c>
      <c r="S44" s="156" t="s">
        <v>215</v>
      </c>
      <c r="T44" s="156" t="s">
        <v>457</v>
      </c>
      <c r="U44" s="156" t="s">
        <v>216</v>
      </c>
      <c r="V44" s="157" t="s">
        <v>457</v>
      </c>
      <c r="W44" s="157" t="s">
        <v>457</v>
      </c>
      <c r="X44" s="157" t="s">
        <v>457</v>
      </c>
      <c r="Y44" s="157" t="s">
        <v>457</v>
      </c>
      <c r="Z44" s="157" t="s">
        <v>457</v>
      </c>
      <c r="AA44" s="157" t="s">
        <v>457</v>
      </c>
      <c r="AB44" s="154" t="s">
        <v>457</v>
      </c>
      <c r="AC44" s="154" t="s">
        <v>217</v>
      </c>
      <c r="AD44" s="154" t="s">
        <v>218</v>
      </c>
      <c r="AE44" s="154" t="s">
        <v>218</v>
      </c>
      <c r="AF44" s="154" t="s">
        <v>219</v>
      </c>
      <c r="AG44" s="154" t="s">
        <v>457</v>
      </c>
      <c r="AH44" s="154" t="s">
        <v>457</v>
      </c>
      <c r="AI44" s="154" t="s">
        <v>457</v>
      </c>
      <c r="AJ44" s="154" t="s">
        <v>457</v>
      </c>
      <c r="AK44" s="154" t="s">
        <v>457</v>
      </c>
      <c r="AL44" s="154" t="s">
        <v>457</v>
      </c>
    </row>
    <row r="45" spans="1:42" s="89" customFormat="1" ht="14.4" customHeight="1" x14ac:dyDescent="0.3">
      <c r="A45" s="155" t="s">
        <v>252</v>
      </c>
      <c r="B45" s="156" t="s">
        <v>457</v>
      </c>
      <c r="C45" s="156" t="s">
        <v>457</v>
      </c>
      <c r="D45" s="156" t="s">
        <v>457</v>
      </c>
      <c r="E45" s="156" t="s">
        <v>457</v>
      </c>
      <c r="F45" s="156" t="s">
        <v>457</v>
      </c>
      <c r="G45" s="156" t="s">
        <v>457</v>
      </c>
      <c r="H45" s="156" t="s">
        <v>457</v>
      </c>
      <c r="I45" s="156" t="s">
        <v>457</v>
      </c>
      <c r="J45" s="156" t="s">
        <v>457</v>
      </c>
      <c r="K45" s="156" t="s">
        <v>457</v>
      </c>
      <c r="L45" s="156" t="s">
        <v>457</v>
      </c>
      <c r="M45" s="156" t="s">
        <v>457</v>
      </c>
      <c r="N45" s="156" t="s">
        <v>457</v>
      </c>
      <c r="O45" s="156" t="s">
        <v>457</v>
      </c>
      <c r="P45" s="156" t="s">
        <v>457</v>
      </c>
      <c r="Q45" s="156" t="s">
        <v>457</v>
      </c>
      <c r="R45" s="156" t="s">
        <v>457</v>
      </c>
      <c r="S45" s="156" t="s">
        <v>458</v>
      </c>
      <c r="T45" s="156" t="s">
        <v>457</v>
      </c>
      <c r="U45" s="156" t="s">
        <v>457</v>
      </c>
      <c r="V45" s="154" t="s">
        <v>457</v>
      </c>
      <c r="W45" s="154" t="s">
        <v>457</v>
      </c>
      <c r="X45" s="154" t="s">
        <v>457</v>
      </c>
      <c r="Y45" s="154" t="s">
        <v>457</v>
      </c>
      <c r="Z45" s="154" t="s">
        <v>457</v>
      </c>
      <c r="AA45" s="154" t="s">
        <v>457</v>
      </c>
      <c r="AB45" s="154" t="s">
        <v>457</v>
      </c>
      <c r="AC45" s="154" t="s">
        <v>457</v>
      </c>
      <c r="AD45" s="154" t="s">
        <v>457</v>
      </c>
      <c r="AE45" s="154" t="s">
        <v>457</v>
      </c>
      <c r="AF45" s="154" t="s">
        <v>457</v>
      </c>
      <c r="AG45" s="154" t="s">
        <v>457</v>
      </c>
      <c r="AH45" s="154" t="s">
        <v>457</v>
      </c>
      <c r="AI45" s="154" t="s">
        <v>457</v>
      </c>
      <c r="AJ45" s="154" t="s">
        <v>253</v>
      </c>
      <c r="AK45" s="154" t="s">
        <v>254</v>
      </c>
      <c r="AL45" s="154" t="s">
        <v>255</v>
      </c>
    </row>
    <row r="46" spans="1:42" s="89" customFormat="1" ht="14.4" customHeight="1" x14ac:dyDescent="0.3">
      <c r="A46" s="159" t="s">
        <v>162</v>
      </c>
      <c r="B46" s="158" t="s">
        <v>457</v>
      </c>
      <c r="C46" s="158" t="s">
        <v>457</v>
      </c>
      <c r="D46" s="160" t="s">
        <v>459</v>
      </c>
      <c r="E46" s="160" t="s">
        <v>459</v>
      </c>
      <c r="F46" s="161" t="s">
        <v>457</v>
      </c>
      <c r="G46" s="161" t="s">
        <v>457</v>
      </c>
      <c r="H46" s="158" t="s">
        <v>163</v>
      </c>
      <c r="I46" s="158" t="s">
        <v>457</v>
      </c>
      <c r="J46" s="158" t="s">
        <v>457</v>
      </c>
      <c r="K46" s="158" t="s">
        <v>457</v>
      </c>
      <c r="L46" s="160" t="s">
        <v>164</v>
      </c>
      <c r="M46" s="158" t="s">
        <v>460</v>
      </c>
      <c r="N46" s="158" t="s">
        <v>461</v>
      </c>
      <c r="O46" s="158" t="s">
        <v>457</v>
      </c>
      <c r="P46" s="158" t="s">
        <v>461</v>
      </c>
      <c r="Q46" s="158" t="s">
        <v>462</v>
      </c>
      <c r="R46" s="158" t="s">
        <v>463</v>
      </c>
      <c r="S46" s="158" t="s">
        <v>457</v>
      </c>
      <c r="T46" s="158" t="s">
        <v>457</v>
      </c>
      <c r="U46" s="160" t="s">
        <v>457</v>
      </c>
      <c r="V46" s="161" t="s">
        <v>457</v>
      </c>
      <c r="W46" s="161" t="s">
        <v>457</v>
      </c>
      <c r="X46" s="161" t="s">
        <v>457</v>
      </c>
      <c r="Y46" s="161" t="s">
        <v>457</v>
      </c>
      <c r="Z46" s="161" t="s">
        <v>457</v>
      </c>
      <c r="AA46" s="160" t="s">
        <v>165</v>
      </c>
      <c r="AB46" s="160" t="s">
        <v>166</v>
      </c>
      <c r="AC46" s="160" t="s">
        <v>167</v>
      </c>
      <c r="AD46" s="160" t="s">
        <v>168</v>
      </c>
      <c r="AE46" s="160" t="s">
        <v>168</v>
      </c>
      <c r="AF46" s="160" t="s">
        <v>169</v>
      </c>
      <c r="AG46" s="160" t="s">
        <v>457</v>
      </c>
      <c r="AH46" s="160" t="s">
        <v>457</v>
      </c>
      <c r="AI46" s="160" t="s">
        <v>170</v>
      </c>
      <c r="AJ46" s="160" t="s">
        <v>464</v>
      </c>
      <c r="AK46" s="160" t="s">
        <v>171</v>
      </c>
      <c r="AL46" s="160" t="s">
        <v>172</v>
      </c>
    </row>
    <row r="47" spans="1:42" s="89" customFormat="1" ht="14.4" customHeight="1" x14ac:dyDescent="0.3">
      <c r="A47" s="162" t="s">
        <v>173</v>
      </c>
      <c r="B47" s="158" t="s">
        <v>457</v>
      </c>
      <c r="C47" s="158" t="s">
        <v>457</v>
      </c>
      <c r="D47" s="158" t="s">
        <v>457</v>
      </c>
      <c r="E47" s="158" t="s">
        <v>457</v>
      </c>
      <c r="F47" s="161" t="s">
        <v>457</v>
      </c>
      <c r="G47" s="161" t="s">
        <v>457</v>
      </c>
      <c r="H47" s="158" t="s">
        <v>457</v>
      </c>
      <c r="I47" s="158" t="s">
        <v>457</v>
      </c>
      <c r="J47" s="158" t="s">
        <v>457</v>
      </c>
      <c r="K47" s="158" t="s">
        <v>457</v>
      </c>
      <c r="L47" s="160" t="s">
        <v>457</v>
      </c>
      <c r="M47" s="158" t="s">
        <v>457</v>
      </c>
      <c r="N47" s="158" t="s">
        <v>457</v>
      </c>
      <c r="O47" s="158" t="s">
        <v>174</v>
      </c>
      <c r="P47" s="158" t="s">
        <v>457</v>
      </c>
      <c r="Q47" s="158" t="s">
        <v>457</v>
      </c>
      <c r="R47" s="158" t="s">
        <v>457</v>
      </c>
      <c r="S47" s="158" t="s">
        <v>457</v>
      </c>
      <c r="T47" s="158" t="s">
        <v>457</v>
      </c>
      <c r="U47" s="160" t="s">
        <v>457</v>
      </c>
      <c r="V47" s="160" t="s">
        <v>457</v>
      </c>
      <c r="W47" s="160" t="s">
        <v>457</v>
      </c>
      <c r="X47" s="160" t="s">
        <v>457</v>
      </c>
      <c r="Y47" s="160" t="s">
        <v>457</v>
      </c>
      <c r="Z47" s="160" t="s">
        <v>457</v>
      </c>
      <c r="AA47" s="160" t="s">
        <v>457</v>
      </c>
      <c r="AB47" s="160" t="s">
        <v>457</v>
      </c>
      <c r="AC47" s="160" t="s">
        <v>457</v>
      </c>
      <c r="AD47" s="160" t="s">
        <v>457</v>
      </c>
      <c r="AE47" s="160" t="s">
        <v>457</v>
      </c>
      <c r="AF47" s="160" t="s">
        <v>457</v>
      </c>
      <c r="AG47" s="160" t="s">
        <v>457</v>
      </c>
      <c r="AH47" s="160" t="s">
        <v>457</v>
      </c>
      <c r="AI47" s="160" t="s">
        <v>457</v>
      </c>
      <c r="AJ47" s="160" t="s">
        <v>464</v>
      </c>
      <c r="AK47" s="160" t="s">
        <v>465</v>
      </c>
      <c r="AL47" s="160" t="s">
        <v>466</v>
      </c>
    </row>
    <row r="48" spans="1:42" s="89" customFormat="1" ht="14.4" customHeight="1" x14ac:dyDescent="0.3">
      <c r="A48" s="162" t="s">
        <v>116</v>
      </c>
      <c r="B48" s="158" t="s">
        <v>117</v>
      </c>
      <c r="C48" s="158" t="s">
        <v>117</v>
      </c>
      <c r="D48" s="158" t="s">
        <v>117</v>
      </c>
      <c r="E48" s="158" t="s">
        <v>117</v>
      </c>
      <c r="F48" s="158" t="s">
        <v>117</v>
      </c>
      <c r="G48" s="158" t="s">
        <v>117</v>
      </c>
      <c r="H48" s="158" t="s">
        <v>457</v>
      </c>
      <c r="I48" s="158" t="s">
        <v>118</v>
      </c>
      <c r="J48" s="158" t="s">
        <v>119</v>
      </c>
      <c r="K48" s="158" t="s">
        <v>119</v>
      </c>
      <c r="L48" s="160" t="s">
        <v>120</v>
      </c>
      <c r="M48" s="158" t="s">
        <v>457</v>
      </c>
      <c r="N48" s="158" t="s">
        <v>121</v>
      </c>
      <c r="O48" s="158" t="s">
        <v>122</v>
      </c>
      <c r="P48" s="158" t="s">
        <v>121</v>
      </c>
      <c r="Q48" s="158" t="s">
        <v>118</v>
      </c>
      <c r="R48" s="158" t="s">
        <v>123</v>
      </c>
      <c r="S48" s="158" t="s">
        <v>124</v>
      </c>
      <c r="T48" s="158" t="s">
        <v>125</v>
      </c>
      <c r="U48" s="160" t="s">
        <v>125</v>
      </c>
      <c r="V48" s="160" t="s">
        <v>118</v>
      </c>
      <c r="W48" s="160" t="s">
        <v>118</v>
      </c>
      <c r="X48" s="160" t="s">
        <v>118</v>
      </c>
      <c r="Y48" s="160" t="s">
        <v>118</v>
      </c>
      <c r="Z48" s="160" t="s">
        <v>118</v>
      </c>
      <c r="AA48" s="160" t="s">
        <v>126</v>
      </c>
      <c r="AB48" s="160" t="s">
        <v>457</v>
      </c>
      <c r="AC48" s="160" t="s">
        <v>457</v>
      </c>
      <c r="AD48" s="160" t="s">
        <v>457</v>
      </c>
      <c r="AE48" s="160" t="s">
        <v>457</v>
      </c>
      <c r="AF48" s="160" t="s">
        <v>457</v>
      </c>
      <c r="AG48" s="160" t="s">
        <v>457</v>
      </c>
      <c r="AH48" s="160" t="s">
        <v>457</v>
      </c>
      <c r="AI48" s="160" t="s">
        <v>457</v>
      </c>
      <c r="AJ48" s="160" t="s">
        <v>457</v>
      </c>
      <c r="AK48" s="160" t="s">
        <v>457</v>
      </c>
      <c r="AL48" s="160" t="s">
        <v>457</v>
      </c>
    </row>
    <row r="49" spans="1:38" s="89" customFormat="1" ht="14.4" customHeight="1" x14ac:dyDescent="0.3">
      <c r="A49" s="162" t="s">
        <v>127</v>
      </c>
      <c r="B49" s="158" t="s">
        <v>457</v>
      </c>
      <c r="C49" s="158" t="s">
        <v>457</v>
      </c>
      <c r="D49" s="158" t="s">
        <v>457</v>
      </c>
      <c r="E49" s="158" t="s">
        <v>457</v>
      </c>
      <c r="F49" s="158" t="s">
        <v>457</v>
      </c>
      <c r="G49" s="158" t="s">
        <v>457</v>
      </c>
      <c r="H49" s="158" t="s">
        <v>457</v>
      </c>
      <c r="I49" s="158" t="s">
        <v>457</v>
      </c>
      <c r="J49" s="158" t="s">
        <v>128</v>
      </c>
      <c r="K49" s="158" t="s">
        <v>129</v>
      </c>
      <c r="L49" s="160" t="s">
        <v>130</v>
      </c>
      <c r="M49" s="158" t="s">
        <v>131</v>
      </c>
      <c r="N49" s="158" t="s">
        <v>132</v>
      </c>
      <c r="O49" s="158" t="s">
        <v>133</v>
      </c>
      <c r="P49" s="158" t="s">
        <v>132</v>
      </c>
      <c r="Q49" s="158" t="s">
        <v>134</v>
      </c>
      <c r="R49" s="158" t="s">
        <v>135</v>
      </c>
      <c r="S49" s="158" t="s">
        <v>457</v>
      </c>
      <c r="T49" s="158" t="s">
        <v>136</v>
      </c>
      <c r="U49" s="160" t="s">
        <v>137</v>
      </c>
      <c r="V49" s="161" t="s">
        <v>457</v>
      </c>
      <c r="W49" s="161" t="s">
        <v>457</v>
      </c>
      <c r="X49" s="161" t="s">
        <v>457</v>
      </c>
      <c r="Y49" s="161" t="s">
        <v>457</v>
      </c>
      <c r="Z49" s="161" t="s">
        <v>457</v>
      </c>
      <c r="AA49" s="161" t="s">
        <v>457</v>
      </c>
      <c r="AB49" s="160" t="s">
        <v>457</v>
      </c>
      <c r="AC49" s="160" t="s">
        <v>457</v>
      </c>
      <c r="AD49" s="160" t="s">
        <v>457</v>
      </c>
      <c r="AE49" s="160" t="s">
        <v>457</v>
      </c>
      <c r="AF49" s="160" t="s">
        <v>457</v>
      </c>
      <c r="AG49" s="160" t="s">
        <v>457</v>
      </c>
      <c r="AH49" s="160" t="s">
        <v>457</v>
      </c>
      <c r="AI49" s="160" t="s">
        <v>457</v>
      </c>
      <c r="AJ49" s="160" t="s">
        <v>457</v>
      </c>
      <c r="AK49" s="160" t="s">
        <v>457</v>
      </c>
      <c r="AL49" s="160" t="s">
        <v>457</v>
      </c>
    </row>
    <row r="50" spans="1:38" s="89" customFormat="1" ht="14.4" customHeight="1" x14ac:dyDescent="0.3">
      <c r="A50" s="162" t="s">
        <v>498</v>
      </c>
      <c r="B50" s="158" t="s">
        <v>140</v>
      </c>
      <c r="C50" s="158" t="s">
        <v>140</v>
      </c>
      <c r="D50" s="158" t="s">
        <v>141</v>
      </c>
      <c r="E50" s="158" t="s">
        <v>65</v>
      </c>
      <c r="F50" s="158" t="s">
        <v>141</v>
      </c>
      <c r="G50" s="158" t="s">
        <v>65</v>
      </c>
      <c r="H50" s="158" t="s">
        <v>141</v>
      </c>
      <c r="I50" s="158" t="s">
        <v>141</v>
      </c>
      <c r="J50" s="158" t="s">
        <v>141</v>
      </c>
      <c r="K50" s="158" t="s">
        <v>141</v>
      </c>
      <c r="L50" s="160" t="s">
        <v>141</v>
      </c>
      <c r="M50" s="158" t="s">
        <v>141</v>
      </c>
      <c r="N50" s="158" t="s">
        <v>141</v>
      </c>
      <c r="O50" s="158" t="s">
        <v>65</v>
      </c>
      <c r="P50" s="158" t="s">
        <v>141</v>
      </c>
      <c r="Q50" s="158" t="s">
        <v>141</v>
      </c>
      <c r="R50" s="158" t="s">
        <v>141</v>
      </c>
      <c r="S50" s="158" t="s">
        <v>65</v>
      </c>
      <c r="T50" s="158" t="s">
        <v>65</v>
      </c>
      <c r="U50" s="160" t="s">
        <v>65</v>
      </c>
      <c r="V50" s="160" t="s">
        <v>65</v>
      </c>
      <c r="W50" s="160" t="s">
        <v>65</v>
      </c>
      <c r="X50" s="160" t="s">
        <v>65</v>
      </c>
      <c r="Y50" s="160" t="s">
        <v>65</v>
      </c>
      <c r="Z50" s="160" t="s">
        <v>65</v>
      </c>
      <c r="AA50" s="160" t="s">
        <v>65</v>
      </c>
      <c r="AB50" s="160" t="s">
        <v>457</v>
      </c>
      <c r="AC50" s="160" t="s">
        <v>65</v>
      </c>
      <c r="AD50" s="160" t="s">
        <v>457</v>
      </c>
      <c r="AE50" s="160" t="s">
        <v>65</v>
      </c>
      <c r="AF50" s="160" t="s">
        <v>457</v>
      </c>
      <c r="AG50" s="160" t="s">
        <v>65</v>
      </c>
      <c r="AH50" s="160" t="s">
        <v>457</v>
      </c>
      <c r="AI50" s="160" t="s">
        <v>65</v>
      </c>
      <c r="AJ50" s="160" t="s">
        <v>457</v>
      </c>
      <c r="AK50" s="160" t="s">
        <v>457</v>
      </c>
      <c r="AL50" s="160" t="s">
        <v>457</v>
      </c>
    </row>
    <row r="51" spans="1:38" s="10" customFormat="1" ht="14.4" customHeight="1" x14ac:dyDescent="0.3">
      <c r="A51" s="162" t="s">
        <v>181</v>
      </c>
      <c r="B51" s="161" t="s">
        <v>457</v>
      </c>
      <c r="C51" s="161" t="s">
        <v>457</v>
      </c>
      <c r="D51" s="158" t="s">
        <v>182</v>
      </c>
      <c r="E51" s="158" t="s">
        <v>182</v>
      </c>
      <c r="F51" s="158" t="s">
        <v>182</v>
      </c>
      <c r="G51" s="158" t="s">
        <v>183</v>
      </c>
      <c r="H51" s="158" t="s">
        <v>457</v>
      </c>
      <c r="I51" s="158" t="s">
        <v>457</v>
      </c>
      <c r="J51" s="158" t="s">
        <v>184</v>
      </c>
      <c r="K51" s="158" t="s">
        <v>467</v>
      </c>
      <c r="L51" s="158" t="s">
        <v>185</v>
      </c>
      <c r="M51" s="158" t="s">
        <v>186</v>
      </c>
      <c r="N51" s="158" t="s">
        <v>187</v>
      </c>
      <c r="O51" s="158" t="s">
        <v>457</v>
      </c>
      <c r="P51" s="158" t="s">
        <v>188</v>
      </c>
      <c r="Q51" s="158" t="s">
        <v>189</v>
      </c>
      <c r="R51" s="158" t="s">
        <v>190</v>
      </c>
      <c r="S51" s="158" t="s">
        <v>457</v>
      </c>
      <c r="T51" s="158" t="s">
        <v>457</v>
      </c>
      <c r="U51" s="160" t="s">
        <v>457</v>
      </c>
      <c r="V51" s="160" t="s">
        <v>457</v>
      </c>
      <c r="W51" s="160" t="s">
        <v>457</v>
      </c>
      <c r="X51" s="160" t="s">
        <v>457</v>
      </c>
      <c r="Y51" s="160" t="s">
        <v>457</v>
      </c>
      <c r="Z51" s="160" t="s">
        <v>457</v>
      </c>
      <c r="AA51" s="160" t="s">
        <v>457</v>
      </c>
      <c r="AB51" s="160" t="s">
        <v>457</v>
      </c>
      <c r="AC51" s="160" t="s">
        <v>457</v>
      </c>
      <c r="AD51" s="160" t="s">
        <v>457</v>
      </c>
      <c r="AE51" s="160" t="s">
        <v>457</v>
      </c>
      <c r="AF51" s="160" t="s">
        <v>457</v>
      </c>
      <c r="AG51" s="160" t="s">
        <v>457</v>
      </c>
      <c r="AH51" s="160" t="s">
        <v>457</v>
      </c>
      <c r="AI51" s="160" t="s">
        <v>457</v>
      </c>
      <c r="AJ51" s="160" t="s">
        <v>457</v>
      </c>
      <c r="AK51" s="160" t="s">
        <v>457</v>
      </c>
      <c r="AL51" s="160" t="s">
        <v>457</v>
      </c>
    </row>
    <row r="52" spans="1:38" s="99" customFormat="1" ht="14.4" customHeight="1" x14ac:dyDescent="0.3">
      <c r="A52" s="159" t="s">
        <v>191</v>
      </c>
      <c r="B52" s="158" t="s">
        <v>457</v>
      </c>
      <c r="C52" s="158" t="s">
        <v>457</v>
      </c>
      <c r="D52" s="158" t="s">
        <v>457</v>
      </c>
      <c r="E52" s="158" t="s">
        <v>457</v>
      </c>
      <c r="F52" s="158" t="s">
        <v>457</v>
      </c>
      <c r="G52" s="158" t="s">
        <v>457</v>
      </c>
      <c r="H52" s="158" t="s">
        <v>457</v>
      </c>
      <c r="I52" s="158" t="s">
        <v>192</v>
      </c>
      <c r="J52" s="158" t="s">
        <v>457</v>
      </c>
      <c r="K52" s="158" t="s">
        <v>457</v>
      </c>
      <c r="L52" s="158" t="s">
        <v>457</v>
      </c>
      <c r="M52" s="158" t="s">
        <v>457</v>
      </c>
      <c r="N52" s="158" t="s">
        <v>457</v>
      </c>
      <c r="O52" s="158" t="s">
        <v>457</v>
      </c>
      <c r="P52" s="158" t="s">
        <v>457</v>
      </c>
      <c r="Q52" s="158" t="s">
        <v>457</v>
      </c>
      <c r="R52" s="158" t="s">
        <v>457</v>
      </c>
      <c r="S52" s="158" t="s">
        <v>457</v>
      </c>
      <c r="T52" s="158" t="s">
        <v>457</v>
      </c>
      <c r="U52" s="160" t="s">
        <v>457</v>
      </c>
      <c r="V52" s="160" t="s">
        <v>193</v>
      </c>
      <c r="W52" s="160" t="s">
        <v>193</v>
      </c>
      <c r="X52" s="160" t="s">
        <v>194</v>
      </c>
      <c r="Y52" s="160" t="s">
        <v>195</v>
      </c>
      <c r="Z52" s="160" t="s">
        <v>196</v>
      </c>
      <c r="AA52" s="160" t="s">
        <v>457</v>
      </c>
      <c r="AB52" s="160" t="s">
        <v>192</v>
      </c>
      <c r="AC52" s="160" t="s">
        <v>192</v>
      </c>
      <c r="AD52" s="160" t="s">
        <v>192</v>
      </c>
      <c r="AE52" s="160" t="s">
        <v>192</v>
      </c>
      <c r="AF52" s="160" t="s">
        <v>192</v>
      </c>
      <c r="AG52" s="160" t="s">
        <v>192</v>
      </c>
      <c r="AH52" s="160" t="s">
        <v>197</v>
      </c>
      <c r="AI52" s="160" t="s">
        <v>198</v>
      </c>
      <c r="AJ52" s="160" t="s">
        <v>457</v>
      </c>
      <c r="AK52" s="160" t="s">
        <v>457</v>
      </c>
      <c r="AL52" s="160" t="s">
        <v>457</v>
      </c>
    </row>
    <row r="53" spans="1:38" ht="14.4" customHeight="1" x14ac:dyDescent="0.3">
      <c r="A53" s="159" t="s">
        <v>199</v>
      </c>
      <c r="B53" s="158" t="s">
        <v>457</v>
      </c>
      <c r="C53" s="158" t="s">
        <v>457</v>
      </c>
      <c r="D53" s="158" t="s">
        <v>457</v>
      </c>
      <c r="E53" s="158" t="s">
        <v>457</v>
      </c>
      <c r="F53" s="158" t="s">
        <v>457</v>
      </c>
      <c r="G53" s="158" t="s">
        <v>457</v>
      </c>
      <c r="H53" s="158" t="s">
        <v>457</v>
      </c>
      <c r="I53" s="158" t="s">
        <v>457</v>
      </c>
      <c r="J53" s="158" t="s">
        <v>457</v>
      </c>
      <c r="K53" s="158" t="s">
        <v>457</v>
      </c>
      <c r="L53" s="158" t="s">
        <v>457</v>
      </c>
      <c r="M53" s="158" t="s">
        <v>457</v>
      </c>
      <c r="N53" s="158" t="s">
        <v>457</v>
      </c>
      <c r="O53" s="158" t="s">
        <v>457</v>
      </c>
      <c r="P53" s="158" t="s">
        <v>457</v>
      </c>
      <c r="Q53" s="158" t="s">
        <v>457</v>
      </c>
      <c r="R53" s="158" t="s">
        <v>457</v>
      </c>
      <c r="S53" s="158" t="s">
        <v>457</v>
      </c>
      <c r="T53" s="158" t="s">
        <v>457</v>
      </c>
      <c r="U53" s="160" t="s">
        <v>457</v>
      </c>
      <c r="V53" s="160" t="s">
        <v>457</v>
      </c>
      <c r="W53" s="160" t="s">
        <v>457</v>
      </c>
      <c r="X53" s="160" t="s">
        <v>457</v>
      </c>
      <c r="Y53" s="160" t="s">
        <v>457</v>
      </c>
      <c r="Z53" s="160" t="s">
        <v>457</v>
      </c>
      <c r="AA53" s="160" t="s">
        <v>165</v>
      </c>
      <c r="AB53" s="160" t="s">
        <v>200</v>
      </c>
      <c r="AC53" s="160" t="s">
        <v>201</v>
      </c>
      <c r="AD53" s="160" t="s">
        <v>202</v>
      </c>
      <c r="AE53" s="160" t="s">
        <v>202</v>
      </c>
      <c r="AF53" s="160" t="s">
        <v>203</v>
      </c>
      <c r="AG53" s="160" t="s">
        <v>457</v>
      </c>
      <c r="AH53" s="160" t="s">
        <v>457</v>
      </c>
      <c r="AI53" s="160" t="s">
        <v>204</v>
      </c>
      <c r="AJ53" s="160" t="s">
        <v>457</v>
      </c>
      <c r="AK53" s="160" t="s">
        <v>457</v>
      </c>
      <c r="AL53" s="160" t="s">
        <v>457</v>
      </c>
    </row>
    <row r="54" spans="1:38" ht="14.4" customHeight="1" x14ac:dyDescent="0.3">
      <c r="A54" s="159" t="s">
        <v>205</v>
      </c>
      <c r="B54" s="158" t="s">
        <v>457</v>
      </c>
      <c r="C54" s="158" t="s">
        <v>457</v>
      </c>
      <c r="D54" s="158" t="s">
        <v>457</v>
      </c>
      <c r="E54" s="158" t="s">
        <v>457</v>
      </c>
      <c r="F54" s="158" t="s">
        <v>457</v>
      </c>
      <c r="G54" s="158" t="s">
        <v>457</v>
      </c>
      <c r="H54" s="158" t="s">
        <v>457</v>
      </c>
      <c r="I54" s="158" t="s">
        <v>457</v>
      </c>
      <c r="J54" s="158" t="s">
        <v>457</v>
      </c>
      <c r="K54" s="158" t="s">
        <v>457</v>
      </c>
      <c r="L54" s="158" t="s">
        <v>457</v>
      </c>
      <c r="M54" s="158" t="s">
        <v>457</v>
      </c>
      <c r="N54" s="158" t="s">
        <v>457</v>
      </c>
      <c r="O54" s="158" t="s">
        <v>457</v>
      </c>
      <c r="P54" s="158" t="s">
        <v>457</v>
      </c>
      <c r="Q54" s="158" t="s">
        <v>457</v>
      </c>
      <c r="R54" s="158" t="s">
        <v>457</v>
      </c>
      <c r="S54" s="158" t="s">
        <v>457</v>
      </c>
      <c r="T54" s="158" t="s">
        <v>457</v>
      </c>
      <c r="U54" s="160" t="s">
        <v>457</v>
      </c>
      <c r="V54" s="160" t="s">
        <v>457</v>
      </c>
      <c r="W54" s="160" t="s">
        <v>457</v>
      </c>
      <c r="X54" s="160" t="s">
        <v>457</v>
      </c>
      <c r="Y54" s="160" t="s">
        <v>457</v>
      </c>
      <c r="Z54" s="160" t="s">
        <v>457</v>
      </c>
      <c r="AA54" s="160" t="s">
        <v>457</v>
      </c>
      <c r="AB54" s="160" t="s">
        <v>457</v>
      </c>
      <c r="AC54" s="160" t="s">
        <v>457</v>
      </c>
      <c r="AD54" s="160" t="s">
        <v>457</v>
      </c>
      <c r="AE54" s="160" t="s">
        <v>457</v>
      </c>
      <c r="AF54" s="160" t="s">
        <v>457</v>
      </c>
      <c r="AG54" s="160" t="s">
        <v>457</v>
      </c>
      <c r="AH54" s="160" t="s">
        <v>457</v>
      </c>
      <c r="AI54" s="160" t="s">
        <v>457</v>
      </c>
      <c r="AJ54" s="160" t="s">
        <v>206</v>
      </c>
      <c r="AK54" s="160" t="s">
        <v>468</v>
      </c>
      <c r="AL54" s="160" t="s">
        <v>469</v>
      </c>
    </row>
    <row r="55" spans="1:38" ht="14.4" customHeight="1" x14ac:dyDescent="0.3">
      <c r="A55" s="159" t="s">
        <v>207</v>
      </c>
      <c r="B55" s="158" t="s">
        <v>457</v>
      </c>
      <c r="C55" s="158" t="s">
        <v>457</v>
      </c>
      <c r="D55" s="158" t="s">
        <v>457</v>
      </c>
      <c r="E55" s="158" t="s">
        <v>457</v>
      </c>
      <c r="F55" s="158" t="s">
        <v>457</v>
      </c>
      <c r="G55" s="158" t="s">
        <v>457</v>
      </c>
      <c r="H55" s="158" t="s">
        <v>457</v>
      </c>
      <c r="I55" s="158" t="s">
        <v>457</v>
      </c>
      <c r="J55" s="158" t="s">
        <v>457</v>
      </c>
      <c r="K55" s="158" t="s">
        <v>457</v>
      </c>
      <c r="L55" s="158" t="s">
        <v>457</v>
      </c>
      <c r="M55" s="158" t="s">
        <v>457</v>
      </c>
      <c r="N55" s="158" t="s">
        <v>457</v>
      </c>
      <c r="O55" s="158" t="s">
        <v>457</v>
      </c>
      <c r="P55" s="158" t="s">
        <v>457</v>
      </c>
      <c r="Q55" s="158" t="s">
        <v>457</v>
      </c>
      <c r="R55" s="158" t="s">
        <v>457</v>
      </c>
      <c r="S55" s="158" t="s">
        <v>457</v>
      </c>
      <c r="T55" s="158" t="s">
        <v>457</v>
      </c>
      <c r="U55" s="160" t="s">
        <v>457</v>
      </c>
      <c r="V55" s="160" t="s">
        <v>208</v>
      </c>
      <c r="W55" s="160" t="s">
        <v>470</v>
      </c>
      <c r="X55" s="160" t="s">
        <v>471</v>
      </c>
      <c r="Y55" s="160" t="s">
        <v>209</v>
      </c>
      <c r="Z55" s="160" t="s">
        <v>210</v>
      </c>
      <c r="AA55" s="160" t="s">
        <v>457</v>
      </c>
      <c r="AB55" s="160" t="s">
        <v>211</v>
      </c>
      <c r="AC55" s="160" t="s">
        <v>457</v>
      </c>
      <c r="AD55" s="160" t="s">
        <v>457</v>
      </c>
      <c r="AE55" s="160" t="s">
        <v>457</v>
      </c>
      <c r="AF55" s="160" t="s">
        <v>212</v>
      </c>
      <c r="AG55" s="160" t="s">
        <v>457</v>
      </c>
      <c r="AH55" s="160" t="s">
        <v>457</v>
      </c>
      <c r="AI55" s="160" t="s">
        <v>457</v>
      </c>
      <c r="AJ55" s="160" t="s">
        <v>457</v>
      </c>
      <c r="AK55" s="160" t="s">
        <v>457</v>
      </c>
      <c r="AL55" s="160" t="s">
        <v>457</v>
      </c>
    </row>
    <row r="56" spans="1:38" ht="14.4" customHeight="1" x14ac:dyDescent="0.3">
      <c r="A56" s="159" t="s">
        <v>221</v>
      </c>
      <c r="B56" s="158" t="s">
        <v>457</v>
      </c>
      <c r="C56" s="158" t="s">
        <v>457</v>
      </c>
      <c r="D56" s="158" t="s">
        <v>457</v>
      </c>
      <c r="E56" s="158" t="s">
        <v>457</v>
      </c>
      <c r="F56" s="158" t="s">
        <v>457</v>
      </c>
      <c r="G56" s="158" t="s">
        <v>457</v>
      </c>
      <c r="H56" s="158" t="s">
        <v>457</v>
      </c>
      <c r="I56" s="158" t="s">
        <v>457</v>
      </c>
      <c r="J56" s="158" t="s">
        <v>222</v>
      </c>
      <c r="K56" s="158" t="s">
        <v>223</v>
      </c>
      <c r="L56" s="158" t="s">
        <v>224</v>
      </c>
      <c r="M56" s="158" t="s">
        <v>225</v>
      </c>
      <c r="N56" s="158" t="s">
        <v>225</v>
      </c>
      <c r="O56" s="158" t="s">
        <v>226</v>
      </c>
      <c r="P56" s="158" t="s">
        <v>227</v>
      </c>
      <c r="Q56" s="158" t="s">
        <v>228</v>
      </c>
      <c r="R56" s="158" t="s">
        <v>226</v>
      </c>
      <c r="S56" s="158" t="s">
        <v>457</v>
      </c>
      <c r="T56" s="158" t="s">
        <v>229</v>
      </c>
      <c r="U56" s="158" t="s">
        <v>229</v>
      </c>
      <c r="V56" s="161" t="s">
        <v>457</v>
      </c>
      <c r="W56" s="161" t="s">
        <v>457</v>
      </c>
      <c r="X56" s="161" t="s">
        <v>457</v>
      </c>
      <c r="Y56" s="161" t="s">
        <v>457</v>
      </c>
      <c r="Z56" s="160" t="s">
        <v>230</v>
      </c>
      <c r="AA56" s="161" t="s">
        <v>457</v>
      </c>
      <c r="AB56" s="160" t="s">
        <v>457</v>
      </c>
      <c r="AC56" s="160" t="s">
        <v>457</v>
      </c>
      <c r="AD56" s="160" t="s">
        <v>457</v>
      </c>
      <c r="AE56" s="160" t="s">
        <v>457</v>
      </c>
      <c r="AF56" s="160" t="s">
        <v>457</v>
      </c>
      <c r="AG56" s="160" t="s">
        <v>457</v>
      </c>
      <c r="AH56" s="160" t="s">
        <v>457</v>
      </c>
      <c r="AI56" s="160" t="s">
        <v>457</v>
      </c>
      <c r="AJ56" s="160" t="s">
        <v>457</v>
      </c>
      <c r="AK56" s="160" t="s">
        <v>457</v>
      </c>
      <c r="AL56" s="160" t="s">
        <v>457</v>
      </c>
    </row>
    <row r="57" spans="1:38" ht="14.4" customHeight="1" x14ac:dyDescent="0.3">
      <c r="A57" s="159" t="s">
        <v>231</v>
      </c>
      <c r="B57" s="158" t="s">
        <v>457</v>
      </c>
      <c r="C57" s="158" t="s">
        <v>457</v>
      </c>
      <c r="D57" s="158" t="s">
        <v>457</v>
      </c>
      <c r="E57" s="158" t="s">
        <v>457</v>
      </c>
      <c r="F57" s="158" t="s">
        <v>457</v>
      </c>
      <c r="G57" s="158" t="s">
        <v>457</v>
      </c>
      <c r="H57" s="158" t="s">
        <v>457</v>
      </c>
      <c r="I57" s="158" t="s">
        <v>232</v>
      </c>
      <c r="J57" s="158" t="s">
        <v>472</v>
      </c>
      <c r="K57" s="158" t="s">
        <v>472</v>
      </c>
      <c r="L57" s="158" t="s">
        <v>233</v>
      </c>
      <c r="M57" s="158" t="s">
        <v>234</v>
      </c>
      <c r="N57" s="158" t="s">
        <v>473</v>
      </c>
      <c r="O57" s="158" t="s">
        <v>235</v>
      </c>
      <c r="P57" s="158" t="s">
        <v>236</v>
      </c>
      <c r="Q57" s="158" t="s">
        <v>474</v>
      </c>
      <c r="R57" s="158" t="s">
        <v>237</v>
      </c>
      <c r="S57" s="158" t="s">
        <v>238</v>
      </c>
      <c r="T57" s="158" t="s">
        <v>239</v>
      </c>
      <c r="U57" s="158" t="s">
        <v>240</v>
      </c>
      <c r="V57" s="160" t="s">
        <v>241</v>
      </c>
      <c r="W57" s="160" t="s">
        <v>241</v>
      </c>
      <c r="X57" s="160" t="s">
        <v>241</v>
      </c>
      <c r="Y57" s="160" t="s">
        <v>242</v>
      </c>
      <c r="Z57" s="160" t="s">
        <v>243</v>
      </c>
      <c r="AA57" s="160" t="s">
        <v>244</v>
      </c>
      <c r="AB57" s="160" t="s">
        <v>245</v>
      </c>
      <c r="AC57" s="160" t="s">
        <v>246</v>
      </c>
      <c r="AD57" s="160" t="s">
        <v>247</v>
      </c>
      <c r="AE57" s="160" t="s">
        <v>248</v>
      </c>
      <c r="AF57" s="160" t="s">
        <v>249</v>
      </c>
      <c r="AG57" s="160" t="s">
        <v>250</v>
      </c>
      <c r="AH57" s="160" t="s">
        <v>457</v>
      </c>
      <c r="AI57" s="160" t="s">
        <v>251</v>
      </c>
      <c r="AJ57" s="160" t="s">
        <v>457</v>
      </c>
      <c r="AK57" s="160" t="s">
        <v>457</v>
      </c>
      <c r="AL57" s="160" t="s">
        <v>457</v>
      </c>
    </row>
    <row r="58" spans="1:38" ht="14.4" x14ac:dyDescent="0.3">
      <c r="A58" s="148"/>
      <c r="B58" s="147" t="s">
        <v>58</v>
      </c>
      <c r="C58" s="147" t="s">
        <v>58</v>
      </c>
      <c r="D58" s="149" t="s">
        <v>59</v>
      </c>
      <c r="E58" s="149" t="s">
        <v>59</v>
      </c>
      <c r="F58" s="149" t="s">
        <v>59</v>
      </c>
      <c r="G58" s="149" t="s">
        <v>59</v>
      </c>
      <c r="H58" s="150" t="s">
        <v>59</v>
      </c>
      <c r="I58" s="150" t="s">
        <v>59</v>
      </c>
      <c r="J58" s="150" t="s">
        <v>59</v>
      </c>
      <c r="K58" s="150" t="s">
        <v>59</v>
      </c>
      <c r="L58" s="150" t="s">
        <v>59</v>
      </c>
      <c r="M58" s="150" t="s">
        <v>59</v>
      </c>
      <c r="N58" s="150" t="s">
        <v>59</v>
      </c>
      <c r="O58" s="147" t="s">
        <v>457</v>
      </c>
      <c r="P58" s="147" t="s">
        <v>457</v>
      </c>
      <c r="Q58" s="149" t="s">
        <v>59</v>
      </c>
      <c r="R58" s="149" t="s">
        <v>59</v>
      </c>
      <c r="S58" s="149" t="s">
        <v>59</v>
      </c>
      <c r="T58" s="149" t="s">
        <v>59</v>
      </c>
      <c r="U58" s="149" t="s">
        <v>59</v>
      </c>
      <c r="V58" s="149" t="s">
        <v>59</v>
      </c>
      <c r="W58" s="150" t="s">
        <v>59</v>
      </c>
      <c r="X58" s="150" t="s">
        <v>59</v>
      </c>
      <c r="Y58" s="150" t="s">
        <v>59</v>
      </c>
      <c r="Z58" s="150" t="s">
        <v>59</v>
      </c>
      <c r="AA58" s="150" t="s">
        <v>59</v>
      </c>
      <c r="AB58" s="150" t="s">
        <v>59</v>
      </c>
      <c r="AC58" s="150" t="s">
        <v>59</v>
      </c>
      <c r="AD58" s="150" t="s">
        <v>59</v>
      </c>
      <c r="AE58" s="150" t="s">
        <v>59</v>
      </c>
      <c r="AF58" s="150" t="s">
        <v>59</v>
      </c>
      <c r="AG58" s="150" t="s">
        <v>59</v>
      </c>
      <c r="AH58" s="151" t="s">
        <v>457</v>
      </c>
      <c r="AI58" s="150" t="s">
        <v>59</v>
      </c>
      <c r="AJ58" s="152" t="s">
        <v>58</v>
      </c>
      <c r="AK58" s="152" t="s">
        <v>58</v>
      </c>
      <c r="AL58" s="152" t="s">
        <v>58</v>
      </c>
    </row>
    <row r="59" spans="1:38" ht="14.4" x14ac:dyDescent="0.3">
      <c r="A59" s="109"/>
      <c r="B59" s="24"/>
      <c r="C59" s="24"/>
      <c r="D59" s="24"/>
      <c r="E59" s="24"/>
      <c r="F59" s="24"/>
      <c r="G59" s="24"/>
      <c r="H59" s="24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ht="14.4" x14ac:dyDescent="0.3">
      <c r="A60" s="109"/>
      <c r="B60" s="24"/>
      <c r="C60" s="24"/>
      <c r="D60" s="24"/>
      <c r="E60" s="24"/>
      <c r="F60" s="24"/>
      <c r="G60" s="24"/>
      <c r="H60" s="24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ht="14.4" x14ac:dyDescent="0.3">
      <c r="A61" s="109"/>
      <c r="B61" s="24"/>
      <c r="C61" s="24"/>
      <c r="D61" s="24"/>
      <c r="E61" s="24"/>
      <c r="F61" s="24"/>
      <c r="G61" s="24"/>
      <c r="H61" s="24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ht="16.95" customHeight="1" x14ac:dyDescent="0.3">
      <c r="A62" s="109"/>
      <c r="B62" s="24"/>
      <c r="C62" s="24"/>
      <c r="D62" s="24"/>
      <c r="E62" s="24"/>
      <c r="F62" s="24"/>
      <c r="G62" s="24"/>
      <c r="H62" s="24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ht="16.95" customHeight="1" x14ac:dyDescent="0.3">
      <c r="A63" s="109"/>
      <c r="B63" s="24"/>
      <c r="C63" s="24"/>
      <c r="D63" s="24"/>
      <c r="E63" s="24"/>
      <c r="F63" s="24"/>
      <c r="G63" s="24"/>
      <c r="H63" s="24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ht="16.95" customHeight="1" x14ac:dyDescent="0.3"/>
    <row r="65" spans="2:42" ht="16.95" customHeight="1" x14ac:dyDescent="0.3"/>
    <row r="66" spans="2:42" ht="16.95" customHeight="1" x14ac:dyDescent="0.3"/>
    <row r="67" spans="2:42" ht="16.95" customHeight="1" x14ac:dyDescent="0.3"/>
    <row r="68" spans="2:42" ht="16.95" customHeight="1" x14ac:dyDescent="0.3"/>
    <row r="69" spans="2:42" s="112" customFormat="1" ht="16.95" customHeight="1" x14ac:dyDescent="0.3">
      <c r="B69" s="23"/>
      <c r="C69" s="23"/>
      <c r="D69" s="23"/>
      <c r="E69" s="23"/>
      <c r="F69" s="23"/>
      <c r="G69" s="23"/>
      <c r="H69" s="2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</row>
    <row r="70" spans="2:42" s="112" customFormat="1" ht="16.95" customHeight="1" x14ac:dyDescent="0.3">
      <c r="B70" s="23"/>
      <c r="C70" s="23"/>
      <c r="D70" s="23"/>
      <c r="E70" s="23"/>
      <c r="F70" s="23"/>
      <c r="G70" s="23"/>
      <c r="H70" s="2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</row>
    <row r="71" spans="2:42" s="112" customFormat="1" ht="16.95" customHeight="1" x14ac:dyDescent="0.3">
      <c r="B71" s="23"/>
      <c r="C71" s="23"/>
      <c r="D71" s="23"/>
      <c r="E71" s="23"/>
      <c r="F71" s="23"/>
      <c r="G71" s="23"/>
      <c r="H71" s="2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</row>
    <row r="72" spans="2:42" s="112" customFormat="1" ht="16.95" customHeight="1" x14ac:dyDescent="0.3">
      <c r="B72" s="23"/>
      <c r="C72" s="23"/>
      <c r="D72" s="23"/>
      <c r="E72" s="23"/>
      <c r="F72" s="23"/>
      <c r="G72" s="23"/>
      <c r="H72" s="2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</row>
    <row r="73" spans="2:42" s="112" customFormat="1" ht="16.95" customHeight="1" x14ac:dyDescent="0.3">
      <c r="B73" s="23"/>
      <c r="C73" s="23"/>
      <c r="D73" s="23"/>
      <c r="E73" s="23"/>
      <c r="F73" s="23"/>
      <c r="G73" s="23"/>
      <c r="H73" s="2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</row>
    <row r="74" spans="2:42" s="112" customFormat="1" ht="16.95" customHeight="1" x14ac:dyDescent="0.3">
      <c r="B74" s="23"/>
      <c r="C74" s="23"/>
      <c r="D74" s="23"/>
      <c r="E74" s="23"/>
      <c r="F74" s="23"/>
      <c r="G74" s="23"/>
      <c r="H74" s="2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</row>
    <row r="75" spans="2:42" s="112" customFormat="1" ht="16.95" customHeight="1" x14ac:dyDescent="0.3">
      <c r="B75" s="23"/>
      <c r="C75" s="23"/>
      <c r="D75" s="23"/>
      <c r="E75" s="23"/>
      <c r="F75" s="23"/>
      <c r="G75" s="23"/>
      <c r="H75" s="2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</row>
    <row r="76" spans="2:42" s="112" customFormat="1" ht="16.95" customHeight="1" x14ac:dyDescent="0.3">
      <c r="B76" s="23"/>
      <c r="C76" s="23"/>
      <c r="D76" s="23"/>
      <c r="E76" s="23"/>
      <c r="F76" s="23"/>
      <c r="G76" s="23"/>
      <c r="H76" s="2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</row>
    <row r="77" spans="2:42" s="112" customFormat="1" ht="16.95" customHeight="1" x14ac:dyDescent="0.3">
      <c r="B77" s="23"/>
      <c r="C77" s="23"/>
      <c r="D77" s="23"/>
      <c r="E77" s="23"/>
      <c r="F77" s="23"/>
      <c r="G77" s="23"/>
      <c r="H77" s="2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</row>
    <row r="78" spans="2:42" s="112" customFormat="1" ht="16.95" customHeight="1" x14ac:dyDescent="0.3">
      <c r="B78" s="23"/>
      <c r="C78" s="23"/>
      <c r="D78" s="23"/>
      <c r="E78" s="23"/>
      <c r="F78" s="23"/>
      <c r="G78" s="23"/>
      <c r="H78" s="2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</row>
    <row r="79" spans="2:42" s="112" customFormat="1" ht="16.95" customHeight="1" x14ac:dyDescent="0.3">
      <c r="B79" s="23"/>
      <c r="C79" s="23"/>
      <c r="D79" s="23"/>
      <c r="E79" s="23"/>
      <c r="F79" s="23"/>
      <c r="G79" s="23"/>
      <c r="H79" s="2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</row>
  </sheetData>
  <conditionalFormatting sqref="B2:AL37">
    <cfRule type="expression" dxfId="4" priority="2">
      <formula>NOT(ISNUMBER(B2))</formula>
    </cfRule>
  </conditionalFormatting>
  <hyperlinks>
    <hyperlink ref="AB58" r:id="rId1" tooltip="asca" xr:uid="{E1DB5B8D-97E7-44E6-9735-89625D446166}"/>
    <hyperlink ref="V58" r:id="rId2" tooltip="asca" xr:uid="{3652025D-D93B-4944-B172-F6A8BAE5AEA2}"/>
    <hyperlink ref="W58" r:id="rId3" tooltip="asca" xr:uid="{E820E33A-6447-4393-85DE-9564EF5C17D0}"/>
    <hyperlink ref="X58" r:id="rId4" tooltip="asca" xr:uid="{A2EC83D2-FFAB-44B4-A126-DF5E26FD366C}"/>
    <hyperlink ref="Y58" r:id="rId5" tooltip="asca" xr:uid="{EF7C4A2D-F409-442B-8970-4D847F44024D}"/>
    <hyperlink ref="Z58" r:id="rId6" tooltip="asca" xr:uid="{CD7A5FA6-4DA7-4D2F-9D5E-E0F9ABD4EC3B}"/>
    <hyperlink ref="AA58" r:id="rId7" tooltip="asca" xr:uid="{E2721C01-4D68-42D3-9FD1-3005E555958E}"/>
    <hyperlink ref="AC58" r:id="rId8" tooltip="asca" xr:uid="{832DFFDA-7FCC-4369-83AB-2410C2C849CC}"/>
    <hyperlink ref="AD58" r:id="rId9" tooltip="asca" xr:uid="{32EF88DC-F37F-4F68-9B77-1A11C7691759}"/>
    <hyperlink ref="AE58" r:id="rId10" tooltip="asca" xr:uid="{E249D824-34E2-42D5-AF44-5D3FE7F4D918}"/>
    <hyperlink ref="AF58" r:id="rId11" tooltip="asca" xr:uid="{24BF74EB-A0F9-483B-8EB0-4F8231A0FFA5}"/>
    <hyperlink ref="AG58" r:id="rId12" tooltip="asca" xr:uid="{07D45B4E-A1E2-4A5D-8889-B8CBE02F1F40}"/>
    <hyperlink ref="AI58" r:id="rId13" tooltip="asca" xr:uid="{58BBF25F-CE3D-4FA6-8EBC-93934675AD39}"/>
    <hyperlink ref="H58" r:id="rId14" xr:uid="{405DC585-CF4E-4B1F-A978-9A8778194D74}"/>
    <hyperlink ref="D58" r:id="rId15" xr:uid="{A8E3C675-8AD2-4B72-AD36-ACD076286B5D}"/>
    <hyperlink ref="E58" r:id="rId16" xr:uid="{9DD65E10-30F7-4F62-8197-FCCAE31DCFBC}"/>
    <hyperlink ref="F58:G58" r:id="rId17" display="Link" xr:uid="{D52888B6-B47B-44EA-B2AF-F5809BD8D7AD}"/>
    <hyperlink ref="F58" r:id="rId18" xr:uid="{B2049C40-49F0-42D5-BB7A-94DA3130F751}"/>
    <hyperlink ref="M58" r:id="rId19" xr:uid="{68199FFF-81C3-478C-B31A-E69C355DBA96}"/>
    <hyperlink ref="N58" r:id="rId20" xr:uid="{A5CAAAD3-BBD0-4D1C-95A7-E514B985CB57}"/>
    <hyperlink ref="L58" r:id="rId21" xr:uid="{961388C4-B530-462A-B2DC-8FABDD451EB5}"/>
    <hyperlink ref="J58" r:id="rId22" xr:uid="{4656492A-3F62-4951-B79C-2CF1B8FFABDF}"/>
    <hyperlink ref="K58" r:id="rId23" xr:uid="{0307FE61-80F1-4B27-8843-A08505EFDA0D}"/>
    <hyperlink ref="I58" r:id="rId24" xr:uid="{6FEFF270-C54D-47E9-B4B9-3F7589BFD7D0}"/>
    <hyperlink ref="R58" r:id="rId25" xr:uid="{06A6C48B-1790-4492-8CA1-7137A6E9CB53}"/>
    <hyperlink ref="Q58" r:id="rId26" xr:uid="{03D54F05-31BC-41F2-963E-621186378F86}"/>
    <hyperlink ref="S58" r:id="rId27" xr:uid="{6D32F18F-D825-4CDC-AEC9-C394A036670B}"/>
    <hyperlink ref="T58" r:id="rId28" xr:uid="{2FD307FD-2CC4-45D3-BC77-FB989B552238}"/>
    <hyperlink ref="U58" r:id="rId29" xr:uid="{BE64BCCE-6956-439C-9D6D-EC67D3866DE3}"/>
  </hyperlinks>
  <pageMargins left="0.7" right="0.7" top="0.75" bottom="0.75" header="0.3" footer="0.3"/>
  <pageSetup paperSize="9" orientation="portrait" verticalDpi="0" r:id="rId30"/>
  <legacy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0691-0FAB-480A-8ADD-C5B1E658C332}">
  <dimension ref="A1:BE113"/>
  <sheetViews>
    <sheetView topLeftCell="A2" zoomScale="85" zoomScaleNormal="85" workbookViewId="0">
      <pane xSplit="4" ySplit="3" topLeftCell="E5" activePane="bottomRight" state="frozen"/>
      <selection activeCell="A2" sqref="A2"/>
      <selection pane="topRight" activeCell="E2" sqref="E2"/>
      <selection pane="bottomLeft" activeCell="A5" sqref="A5"/>
      <selection pane="bottomRight" activeCell="I68" sqref="I68"/>
    </sheetView>
  </sheetViews>
  <sheetFormatPr baseColWidth="10" defaultColWidth="11.44140625" defaultRowHeight="15" customHeight="1" x14ac:dyDescent="0.3"/>
  <cols>
    <col min="1" max="2" width="18.109375" style="23" customWidth="1"/>
    <col min="3" max="3" width="21.109375" style="25" bestFit="1" customWidth="1"/>
    <col min="4" max="4" width="45.33203125" style="112" bestFit="1" customWidth="1"/>
    <col min="5" max="5" width="20.88671875" style="23" customWidth="1"/>
    <col min="6" max="6" width="26.6640625" style="23" customWidth="1"/>
    <col min="7" max="7" width="50.6640625" style="23" customWidth="1"/>
    <col min="8" max="8" width="42.21875" style="23" customWidth="1"/>
    <col min="9" max="9" width="50.21875" style="23" customWidth="1"/>
    <col min="10" max="10" width="53.33203125" style="23" customWidth="1"/>
    <col min="11" max="11" width="27.109375" style="23" customWidth="1"/>
    <col min="12" max="12" width="17.77734375" style="113" customWidth="1"/>
    <col min="13" max="14" width="18.6640625" style="113" customWidth="1"/>
    <col min="15" max="15" width="15.77734375" style="113" customWidth="1"/>
    <col min="16" max="16" width="20" style="113" customWidth="1"/>
    <col min="17" max="17" width="20.44140625" style="113" customWidth="1"/>
    <col min="18" max="18" width="29.77734375" style="113" customWidth="1"/>
    <col min="19" max="19" width="53.77734375" style="113" customWidth="1"/>
    <col min="20" max="20" width="22.6640625" style="113" customWidth="1"/>
    <col min="21" max="21" width="38.21875" style="113" customWidth="1"/>
    <col min="22" max="22" width="26.6640625" style="113" customWidth="1"/>
    <col min="23" max="23" width="36.44140625" style="113" customWidth="1"/>
    <col min="24" max="24" width="40.44140625" style="113" customWidth="1"/>
    <col min="25" max="29" width="15.77734375" style="23" customWidth="1"/>
    <col min="30" max="30" width="30.6640625" style="23" customWidth="1"/>
    <col min="31" max="31" width="22.6640625" style="23" customWidth="1"/>
    <col min="32" max="32" width="32" style="23" customWidth="1"/>
    <col min="33" max="33" width="22.6640625" style="23" customWidth="1"/>
    <col min="34" max="34" width="32" style="23" customWidth="1"/>
    <col min="35" max="35" width="22.6640625" style="23" customWidth="1"/>
    <col min="36" max="36" width="32" style="23" customWidth="1"/>
    <col min="37" max="37" width="39.5546875" style="23" customWidth="1"/>
    <col min="38" max="38" width="30.6640625" style="23" customWidth="1"/>
    <col min="39" max="39" width="15.77734375" style="23" customWidth="1"/>
    <col min="40" max="40" width="20.88671875" style="23" customWidth="1"/>
    <col min="41" max="41" width="15.77734375" style="23" customWidth="1"/>
    <col min="42" max="42" width="33.33203125" style="23" customWidth="1"/>
    <col min="43" max="43" width="22.21875" style="23" customWidth="1"/>
    <col min="44" max="44" width="15.77734375" style="23" customWidth="1"/>
    <col min="45" max="45" width="17.77734375" style="23" customWidth="1"/>
    <col min="46" max="46" width="23.109375" style="23" customWidth="1"/>
    <col min="47" max="47" width="20" style="113" customWidth="1"/>
    <col min="48" max="49" width="18.21875" style="113" customWidth="1"/>
    <col min="50" max="53" width="20.44140625" style="113" customWidth="1"/>
    <col min="54" max="16384" width="11.44140625" style="23"/>
  </cols>
  <sheetData>
    <row r="1" spans="1:57" s="28" customFormat="1" ht="40.200000000000003" customHeight="1" x14ac:dyDescent="0.3">
      <c r="A1" s="136" t="s">
        <v>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</row>
    <row r="2" spans="1:57" s="75" customFormat="1" ht="40.200000000000003" customHeight="1" x14ac:dyDescent="0.3">
      <c r="B2" s="74" t="s">
        <v>18</v>
      </c>
      <c r="C2" s="74" t="s">
        <v>20</v>
      </c>
      <c r="D2" s="100" t="s">
        <v>19</v>
      </c>
      <c r="E2" s="215" t="s">
        <v>443</v>
      </c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6"/>
      <c r="AM2" s="216"/>
      <c r="AN2" s="216"/>
      <c r="AO2" s="216"/>
      <c r="AP2" s="216"/>
      <c r="AQ2" s="216"/>
      <c r="AR2" s="216"/>
      <c r="AS2" s="216"/>
      <c r="AT2" s="216"/>
      <c r="AU2" s="216"/>
      <c r="AV2" s="216"/>
      <c r="AW2" s="216"/>
      <c r="AX2" s="216"/>
      <c r="AY2" s="216"/>
      <c r="AZ2" s="216"/>
      <c r="BA2" s="217"/>
      <c r="BB2" s="72"/>
      <c r="BC2" s="72"/>
      <c r="BD2" s="72"/>
      <c r="BE2" s="72"/>
    </row>
    <row r="3" spans="1:57" s="10" customFormat="1" ht="28.8" x14ac:dyDescent="0.3">
      <c r="D3" s="101" t="s">
        <v>442</v>
      </c>
      <c r="E3" s="10" t="s">
        <v>7</v>
      </c>
      <c r="F3" s="10" t="s">
        <v>7</v>
      </c>
      <c r="G3" s="10" t="s">
        <v>8</v>
      </c>
      <c r="H3" s="10" t="s">
        <v>8</v>
      </c>
      <c r="I3" s="10" t="s">
        <v>8</v>
      </c>
      <c r="J3" s="10" t="s">
        <v>8</v>
      </c>
      <c r="K3" s="10" t="s">
        <v>8</v>
      </c>
      <c r="L3" s="10" t="s">
        <v>9</v>
      </c>
      <c r="M3" s="10" t="s">
        <v>10</v>
      </c>
      <c r="N3" s="10" t="s">
        <v>10</v>
      </c>
      <c r="O3" s="10" t="s">
        <v>11</v>
      </c>
      <c r="P3" s="10" t="s">
        <v>12</v>
      </c>
      <c r="Q3" s="10" t="s">
        <v>12</v>
      </c>
      <c r="R3" s="10" t="s">
        <v>12</v>
      </c>
      <c r="S3" s="10" t="s">
        <v>12</v>
      </c>
      <c r="T3" s="10" t="s">
        <v>12</v>
      </c>
      <c r="U3" s="10" t="s">
        <v>12</v>
      </c>
      <c r="V3" s="10" t="s">
        <v>13</v>
      </c>
      <c r="W3" s="10" t="s">
        <v>13</v>
      </c>
      <c r="X3" s="10" t="s">
        <v>13</v>
      </c>
      <c r="Y3" s="10" t="s">
        <v>15</v>
      </c>
      <c r="Z3" s="10" t="s">
        <v>15</v>
      </c>
      <c r="AA3" s="10" t="s">
        <v>15</v>
      </c>
      <c r="AB3" s="10" t="s">
        <v>15</v>
      </c>
      <c r="AC3" s="10" t="s">
        <v>15</v>
      </c>
      <c r="AD3" s="10" t="s">
        <v>15</v>
      </c>
      <c r="AE3" s="10" t="s">
        <v>15</v>
      </c>
      <c r="AF3" s="10" t="s">
        <v>15</v>
      </c>
      <c r="AG3" s="10" t="s">
        <v>15</v>
      </c>
      <c r="AH3" s="10" t="s">
        <v>15</v>
      </c>
      <c r="AI3" s="10" t="s">
        <v>15</v>
      </c>
      <c r="AJ3" s="10" t="s">
        <v>15</v>
      </c>
      <c r="AK3" s="10" t="s">
        <v>15</v>
      </c>
      <c r="AL3" s="10" t="s">
        <v>15</v>
      </c>
      <c r="AM3" s="10" t="s">
        <v>16</v>
      </c>
      <c r="AN3" s="10" t="s">
        <v>16</v>
      </c>
      <c r="AO3" s="10" t="s">
        <v>16</v>
      </c>
      <c r="AP3" s="10" t="s">
        <v>17</v>
      </c>
      <c r="AQ3" s="10" t="s">
        <v>449</v>
      </c>
      <c r="AR3" s="10" t="s">
        <v>449</v>
      </c>
      <c r="AS3" s="10" t="s">
        <v>449</v>
      </c>
      <c r="AT3" s="10" t="s">
        <v>449</v>
      </c>
      <c r="AU3" s="10" t="s">
        <v>14</v>
      </c>
      <c r="AV3" s="10" t="s">
        <v>14</v>
      </c>
      <c r="AW3" s="10" t="s">
        <v>14</v>
      </c>
      <c r="AX3" s="10" t="s">
        <v>14</v>
      </c>
      <c r="AY3" s="10" t="s">
        <v>14</v>
      </c>
      <c r="AZ3" s="10" t="s">
        <v>14</v>
      </c>
      <c r="BA3" s="10" t="s">
        <v>14</v>
      </c>
    </row>
    <row r="4" spans="1:57" s="10" customFormat="1" ht="14.4" x14ac:dyDescent="0.3">
      <c r="B4" s="107"/>
      <c r="D4" s="202" t="s">
        <v>330</v>
      </c>
      <c r="E4" s="203" t="s">
        <v>21</v>
      </c>
      <c r="F4" s="203" t="s">
        <v>22</v>
      </c>
      <c r="G4" s="203" t="s">
        <v>478</v>
      </c>
      <c r="H4" s="203" t="s">
        <v>479</v>
      </c>
      <c r="I4" s="203" t="s">
        <v>480</v>
      </c>
      <c r="J4" s="203" t="s">
        <v>481</v>
      </c>
      <c r="K4" s="203" t="s">
        <v>23</v>
      </c>
      <c r="L4" s="203" t="s">
        <v>24</v>
      </c>
      <c r="M4" s="203" t="s">
        <v>25</v>
      </c>
      <c r="N4" s="203" t="s">
        <v>26</v>
      </c>
      <c r="O4" s="203" t="s">
        <v>27</v>
      </c>
      <c r="P4" s="203" t="s">
        <v>28</v>
      </c>
      <c r="Q4" s="203" t="s">
        <v>29</v>
      </c>
      <c r="R4" s="203" t="s">
        <v>30</v>
      </c>
      <c r="S4" s="203" t="s">
        <v>31</v>
      </c>
      <c r="T4" s="203" t="s">
        <v>32</v>
      </c>
      <c r="U4" s="203" t="s">
        <v>492</v>
      </c>
      <c r="V4" s="203" t="s">
        <v>33</v>
      </c>
      <c r="W4" s="203" t="s">
        <v>34</v>
      </c>
      <c r="X4" s="203" t="s">
        <v>35</v>
      </c>
      <c r="Y4" s="203" t="s">
        <v>36</v>
      </c>
      <c r="Z4" s="203" t="s">
        <v>37</v>
      </c>
      <c r="AA4" s="203" t="s">
        <v>38</v>
      </c>
      <c r="AB4" s="203" t="s">
        <v>39</v>
      </c>
      <c r="AC4" s="203" t="s">
        <v>40</v>
      </c>
      <c r="AD4" s="203" t="s">
        <v>41</v>
      </c>
      <c r="AE4" s="203" t="s">
        <v>42</v>
      </c>
      <c r="AF4" s="203" t="s">
        <v>43</v>
      </c>
      <c r="AG4" s="203" t="s">
        <v>44</v>
      </c>
      <c r="AH4" s="203" t="s">
        <v>45</v>
      </c>
      <c r="AI4" s="203" t="s">
        <v>46</v>
      </c>
      <c r="AJ4" s="203" t="s">
        <v>47</v>
      </c>
      <c r="AK4" s="203" t="s">
        <v>48</v>
      </c>
      <c r="AL4" s="203" t="s">
        <v>49</v>
      </c>
      <c r="AM4" s="203" t="s">
        <v>50</v>
      </c>
      <c r="AN4" s="203" t="s">
        <v>51</v>
      </c>
      <c r="AO4" s="203" t="s">
        <v>52</v>
      </c>
      <c r="AP4" s="203" t="s">
        <v>53</v>
      </c>
      <c r="AQ4" s="203" t="s">
        <v>54</v>
      </c>
      <c r="AR4" s="203" t="s">
        <v>55</v>
      </c>
      <c r="AS4" s="203" t="s">
        <v>56</v>
      </c>
      <c r="AT4" s="203" t="s">
        <v>57</v>
      </c>
      <c r="AU4" s="203" t="s">
        <v>450</v>
      </c>
      <c r="AV4" s="203" t="s">
        <v>451</v>
      </c>
      <c r="AW4" s="203" t="s">
        <v>452</v>
      </c>
      <c r="AX4" s="203" t="s">
        <v>453</v>
      </c>
      <c r="AY4" s="203" t="s">
        <v>454</v>
      </c>
      <c r="AZ4" s="203" t="s">
        <v>455</v>
      </c>
      <c r="BA4" s="204" t="s">
        <v>456</v>
      </c>
    </row>
    <row r="5" spans="1:57" s="78" customFormat="1" ht="14.4" hidden="1" x14ac:dyDescent="0.3">
      <c r="A5" s="212" t="s">
        <v>60</v>
      </c>
      <c r="B5" s="90" t="s">
        <v>61</v>
      </c>
      <c r="C5" s="90" t="s">
        <v>63</v>
      </c>
      <c r="D5" s="191" t="s">
        <v>62</v>
      </c>
      <c r="E5" s="115">
        <v>0</v>
      </c>
      <c r="F5" s="115">
        <v>0</v>
      </c>
      <c r="G5" s="114" t="s">
        <v>457</v>
      </c>
      <c r="H5" s="115">
        <v>0</v>
      </c>
      <c r="I5" s="114" t="s">
        <v>457</v>
      </c>
      <c r="J5" s="115">
        <v>0</v>
      </c>
      <c r="K5" s="114" t="s">
        <v>457</v>
      </c>
      <c r="L5" s="115" t="s">
        <v>457</v>
      </c>
      <c r="M5" s="115" t="s">
        <v>457</v>
      </c>
      <c r="N5" s="115" t="s">
        <v>457</v>
      </c>
      <c r="O5" s="115" t="s">
        <v>457</v>
      </c>
      <c r="P5" s="115" t="s">
        <v>457</v>
      </c>
      <c r="Q5" s="115" t="s">
        <v>457</v>
      </c>
      <c r="R5" s="115">
        <v>0</v>
      </c>
      <c r="S5" s="115" t="s">
        <v>457</v>
      </c>
      <c r="T5" s="115" t="s">
        <v>457</v>
      </c>
      <c r="U5" s="115" t="s">
        <v>457</v>
      </c>
      <c r="V5" s="115">
        <v>0</v>
      </c>
      <c r="W5" s="115">
        <v>0</v>
      </c>
      <c r="X5" s="115">
        <v>0</v>
      </c>
      <c r="Y5" s="115">
        <v>0</v>
      </c>
      <c r="Z5" s="115">
        <v>0</v>
      </c>
      <c r="AA5" s="115">
        <v>0</v>
      </c>
      <c r="AB5" s="115">
        <v>0</v>
      </c>
      <c r="AC5" s="115">
        <v>0</v>
      </c>
      <c r="AD5" s="115">
        <v>0</v>
      </c>
      <c r="AE5" s="115" t="s">
        <v>457</v>
      </c>
      <c r="AF5" s="115">
        <v>0</v>
      </c>
      <c r="AG5" s="115">
        <v>50</v>
      </c>
      <c r="AH5" s="115">
        <v>0</v>
      </c>
      <c r="AI5" s="115">
        <v>60</v>
      </c>
      <c r="AJ5" s="115">
        <v>0</v>
      </c>
      <c r="AK5" s="115">
        <v>0</v>
      </c>
      <c r="AL5" s="115">
        <v>0</v>
      </c>
      <c r="AM5" s="115">
        <v>0</v>
      </c>
      <c r="AN5" s="115">
        <v>0</v>
      </c>
      <c r="AO5" s="115">
        <v>0</v>
      </c>
      <c r="AP5" s="115">
        <v>0</v>
      </c>
      <c r="AT5" s="91"/>
      <c r="BA5" s="174"/>
    </row>
    <row r="6" spans="1:57" s="78" customFormat="1" ht="14.4" hidden="1" x14ac:dyDescent="0.3">
      <c r="A6" s="213"/>
      <c r="B6" s="90" t="s">
        <v>66</v>
      </c>
      <c r="C6" s="90" t="s">
        <v>77</v>
      </c>
      <c r="D6" s="191" t="s">
        <v>112</v>
      </c>
      <c r="E6" s="114" t="s">
        <v>457</v>
      </c>
      <c r="F6" s="114" t="s">
        <v>457</v>
      </c>
      <c r="G6" s="114" t="s">
        <v>457</v>
      </c>
      <c r="H6" s="114" t="s">
        <v>457</v>
      </c>
      <c r="I6" s="114" t="s">
        <v>457</v>
      </c>
      <c r="J6" s="114" t="s">
        <v>457</v>
      </c>
      <c r="K6" s="114">
        <v>2.4993600000000002</v>
      </c>
      <c r="L6" s="115" t="s">
        <v>457</v>
      </c>
      <c r="M6" s="115" t="s">
        <v>457</v>
      </c>
      <c r="N6" s="115" t="s">
        <v>457</v>
      </c>
      <c r="O6" s="121" t="s">
        <v>457</v>
      </c>
      <c r="P6" s="115" t="s">
        <v>457</v>
      </c>
      <c r="Q6" s="115" t="s">
        <v>457</v>
      </c>
      <c r="R6" s="115" t="s">
        <v>457</v>
      </c>
      <c r="S6" s="115" t="s">
        <v>457</v>
      </c>
      <c r="T6" s="115" t="s">
        <v>457</v>
      </c>
      <c r="U6" s="115" t="s">
        <v>457</v>
      </c>
      <c r="V6" s="115" t="s">
        <v>457</v>
      </c>
      <c r="W6" s="115" t="s">
        <v>457</v>
      </c>
      <c r="X6" s="115" t="s">
        <v>457</v>
      </c>
      <c r="Y6" s="114" t="s">
        <v>457</v>
      </c>
      <c r="Z6" s="114" t="s">
        <v>457</v>
      </c>
      <c r="AA6" s="114" t="s">
        <v>457</v>
      </c>
      <c r="AB6" s="115">
        <v>5</v>
      </c>
      <c r="AC6" s="114" t="s">
        <v>457</v>
      </c>
      <c r="AD6" s="115">
        <v>5</v>
      </c>
      <c r="AE6" s="115" t="s">
        <v>457</v>
      </c>
      <c r="AF6" s="115" t="s">
        <v>457</v>
      </c>
      <c r="AG6" s="115" t="s">
        <v>457</v>
      </c>
      <c r="AH6" s="115" t="s">
        <v>457</v>
      </c>
      <c r="AI6" s="115" t="s">
        <v>457</v>
      </c>
      <c r="AJ6" s="115" t="s">
        <v>457</v>
      </c>
      <c r="AK6" s="115" t="s">
        <v>457</v>
      </c>
      <c r="AL6" s="115">
        <v>5</v>
      </c>
      <c r="AM6" s="115" t="s">
        <v>457</v>
      </c>
      <c r="AN6" s="115" t="s">
        <v>457</v>
      </c>
      <c r="AO6" s="115" t="s">
        <v>457</v>
      </c>
      <c r="AT6" s="91"/>
      <c r="BA6" s="174"/>
    </row>
    <row r="7" spans="1:57" s="78" customFormat="1" ht="14.4" x14ac:dyDescent="0.3">
      <c r="A7" s="213"/>
      <c r="B7" s="90" t="s">
        <v>71</v>
      </c>
      <c r="C7" s="90" t="s">
        <v>73</v>
      </c>
      <c r="D7" s="191" t="s">
        <v>72</v>
      </c>
      <c r="E7" s="119">
        <v>6000</v>
      </c>
      <c r="F7" s="119">
        <v>6000</v>
      </c>
      <c r="G7" s="119">
        <v>6000</v>
      </c>
      <c r="H7" s="119">
        <v>6000</v>
      </c>
      <c r="I7" s="119">
        <v>6000</v>
      </c>
      <c r="J7" s="120">
        <v>6000</v>
      </c>
      <c r="K7" s="114">
        <v>5500</v>
      </c>
      <c r="L7" s="120">
        <v>6000</v>
      </c>
      <c r="M7" s="120">
        <v>6000</v>
      </c>
      <c r="N7" s="120">
        <v>6000</v>
      </c>
      <c r="O7" s="120">
        <v>6000</v>
      </c>
      <c r="P7" s="120">
        <v>6000</v>
      </c>
      <c r="Q7" s="120">
        <v>6000</v>
      </c>
      <c r="R7" s="132">
        <v>5000</v>
      </c>
      <c r="S7" s="119">
        <v>6000</v>
      </c>
      <c r="T7" s="119">
        <v>6000</v>
      </c>
      <c r="U7" s="119">
        <v>6000</v>
      </c>
      <c r="V7" s="119">
        <v>6000</v>
      </c>
      <c r="W7" s="119">
        <v>6000</v>
      </c>
      <c r="X7" s="119">
        <v>6000</v>
      </c>
      <c r="Y7" s="119">
        <v>6000</v>
      </c>
      <c r="Z7" s="119">
        <v>6000</v>
      </c>
      <c r="AA7" s="119">
        <v>6000</v>
      </c>
      <c r="AB7" s="119">
        <v>6000</v>
      </c>
      <c r="AC7" s="119">
        <v>6000</v>
      </c>
      <c r="AD7" s="120">
        <v>6000</v>
      </c>
      <c r="AE7" s="120">
        <v>6000</v>
      </c>
      <c r="AF7" s="120">
        <v>6000</v>
      </c>
      <c r="AG7" s="120">
        <v>6000</v>
      </c>
      <c r="AH7" s="120">
        <v>6000</v>
      </c>
      <c r="AI7" s="120">
        <v>6000</v>
      </c>
      <c r="AJ7" s="120">
        <v>6000</v>
      </c>
      <c r="AK7" s="120">
        <v>6000</v>
      </c>
      <c r="AL7" s="120">
        <v>6000</v>
      </c>
      <c r="AM7" s="120">
        <v>6000</v>
      </c>
      <c r="AN7" s="120">
        <v>6000</v>
      </c>
      <c r="AO7" s="120">
        <v>6000</v>
      </c>
      <c r="AT7" s="91"/>
      <c r="BA7" s="174"/>
    </row>
    <row r="8" spans="1:57" s="78" customFormat="1" ht="14.4" x14ac:dyDescent="0.3">
      <c r="A8" s="213"/>
      <c r="B8" s="90" t="s">
        <v>75</v>
      </c>
      <c r="C8" s="90" t="s">
        <v>77</v>
      </c>
      <c r="D8" s="191" t="s">
        <v>76</v>
      </c>
      <c r="E8" s="115">
        <f>E27/(SQRT(VLOOKUP(E7,'Tabla de Atmosfera estandar'!$A$2:$F$30,5,TRUE)))</f>
        <v>16.88037920440355</v>
      </c>
      <c r="F8" s="115">
        <f>F27/(SQRT(VLOOKUP(F7,'Tabla de Atmosfera estandar'!$A$2:$F$30,5,TRUE)))</f>
        <v>17.602373279430935</v>
      </c>
      <c r="G8" s="115">
        <f>G27/(SQRT(VLOOKUP(G7,'Tabla de Atmosfera estandar'!$A$2:$F$30,5,TRUE)))</f>
        <v>27.344050412360318</v>
      </c>
      <c r="H8" s="115">
        <f>H27/(SQRT(VLOOKUP(H7,'Tabla de Atmosfera estandar'!$A$2:$F$30,5,TRUE)))</f>
        <v>27.344050412360318</v>
      </c>
      <c r="I8" s="115">
        <f>I27/(SQRT(VLOOKUP(I7,'Tabla de Atmosfera estandar'!$A$2:$F$30,5,TRUE)))</f>
        <v>27.344050412360318</v>
      </c>
      <c r="J8" s="114" t="s">
        <v>457</v>
      </c>
      <c r="K8" s="114" t="s">
        <v>457</v>
      </c>
      <c r="L8" s="115">
        <f>L27/(SQRT(VLOOKUP(L7,'Tabla de Atmosfera estandar'!$A$2:$F$30,5,TRUE)))</f>
        <v>30.406584058544677</v>
      </c>
      <c r="M8" s="115" t="s">
        <v>457</v>
      </c>
      <c r="N8" s="115" t="s">
        <v>457</v>
      </c>
      <c r="O8" s="115">
        <f>O27/(SQRT(VLOOKUP(O7,'Tabla de Atmosfera estandar'!$A$2:$F$30,5,TRUE)))</f>
        <v>18.265825675456693</v>
      </c>
      <c r="P8" s="115">
        <f>P27/(SQRT(VLOOKUP(P7,'Tabla de Atmosfera estandar'!$A$2:$F$30,5,TRUE)))</f>
        <v>30.625336461843556</v>
      </c>
      <c r="Q8" s="115">
        <f>Q27/(SQRT(VLOOKUP(Q7,'Tabla de Atmosfera estandar'!$A$2:$F$30,5,TRUE)))</f>
        <v>30.953465066791882</v>
      </c>
      <c r="R8" s="115" t="s">
        <v>457</v>
      </c>
      <c r="S8" s="115" t="s">
        <v>457</v>
      </c>
      <c r="T8" s="115">
        <f>T27/(SQRT(VLOOKUP(T7,'Tabla de Atmosfera estandar'!$A$2:$F$30,5,TRUE)))</f>
        <v>25.7034073876187</v>
      </c>
      <c r="U8" s="115">
        <f>U27/(SQRT(VLOOKUP(U7,'Tabla de Atmosfera estandar'!$A$2:$F$30,5,TRUE)))</f>
        <v>33.797246309677355</v>
      </c>
      <c r="V8" s="115">
        <f>V27/(SQRT(VLOOKUP(V7,'Tabla de Atmosfera estandar'!$A$2:$F$30,5,TRUE)))</f>
        <v>18.090823752817585</v>
      </c>
      <c r="W8" s="115">
        <f>W27/(SQRT(VLOOKUP(W7,'Tabla de Atmosfera estandar'!$A$2:$F$30,5,TRUE)))</f>
        <v>17.500192263910606</v>
      </c>
      <c r="X8" s="115">
        <f>X27/(SQRT(VLOOKUP(X7,'Tabla de Atmosfera estandar'!$A$2:$F$30,5,TRUE)))</f>
        <v>17.500192263910606</v>
      </c>
      <c r="Y8" s="115">
        <f>Y27/(SQRT(VLOOKUP(Y7,'Tabla de Atmosfera estandar'!$A$2:$F$30,5,TRUE)))</f>
        <v>19.687716296899431</v>
      </c>
      <c r="Z8" s="115">
        <f>Z27/(SQRT(VLOOKUP(Z7,'Tabla de Atmosfera estandar'!$A$2:$F$30,5,TRUE)))</f>
        <v>21.875240329888257</v>
      </c>
      <c r="AA8" s="115">
        <f>AA27/(SQRT(VLOOKUP(AA7,'Tabla de Atmosfera estandar'!$A$2:$F$30,5,TRUE)))</f>
        <v>21.875240329888257</v>
      </c>
      <c r="AB8" s="115">
        <f>AB27/(SQRT(VLOOKUP(AB7,'Tabla de Atmosfera estandar'!$A$2:$F$30,5,TRUE)))</f>
        <v>27.344050412360318</v>
      </c>
      <c r="AC8" s="115">
        <f>AC27/(SQRT(VLOOKUP(AC7,'Tabla de Atmosfera estandar'!$A$2:$F$30,5,TRUE)))</f>
        <v>27.344050412360318</v>
      </c>
      <c r="AD8" s="115">
        <f>AD27/(SQRT(VLOOKUP(AD7,'Tabla de Atmosfera estandar'!$A$2:$F$30,5,TRUE)))</f>
        <v>27.344050412360318</v>
      </c>
      <c r="AE8" s="115">
        <f>AE27/(SQRT(VLOOKUP(AE7,'Tabla de Atmosfera estandar'!$A$2:$F$30,5,TRUE)))</f>
        <v>36.09414654431562</v>
      </c>
      <c r="AF8" s="115">
        <f>AF27/(SQRT(VLOOKUP(AF7,'Tabla de Atmosfera estandar'!$A$2:$F$30,5,TRUE)))</f>
        <v>26.250288395865905</v>
      </c>
      <c r="AG8" s="115" t="s">
        <v>457</v>
      </c>
      <c r="AH8" s="115">
        <f>AH27/(SQRT(VLOOKUP(AH7,'Tabla de Atmosfera estandar'!$A$2:$F$30,5,TRUE)))</f>
        <v>32.812860494832385</v>
      </c>
      <c r="AI8" s="115">
        <f>AI27/(SQRT(VLOOKUP(AI7,'Tabla de Atmosfera estandar'!$A$2:$F$30,5,TRUE)))</f>
        <v>36.09414654431562</v>
      </c>
      <c r="AJ8" s="115">
        <f>AJ27/(SQRT(VLOOKUP(AJ7,'Tabla de Atmosfera estandar'!$A$2:$F$30,5,TRUE)))</f>
        <v>30.625336461843556</v>
      </c>
      <c r="AK8" s="115" t="s">
        <v>457</v>
      </c>
      <c r="AL8" s="115">
        <f>AL27/(SQRT(VLOOKUP(AL7,'Tabla de Atmosfera estandar'!$A$2:$F$30,5,TRUE)))</f>
        <v>32.812860494832385</v>
      </c>
      <c r="AM8" s="115">
        <f>AM27/(SQRT(VLOOKUP(AM7,'Tabla de Atmosfera estandar'!$A$2:$F$30,5,TRUE)))</f>
        <v>21.875240329888257</v>
      </c>
      <c r="AN8" s="115">
        <f>AN27/(SQRT(VLOOKUP(AN7,'Tabla de Atmosfera estandar'!$A$2:$F$30,5,TRUE)))</f>
        <v>21.875240329888257</v>
      </c>
      <c r="AO8" s="115">
        <f>AO27/(SQRT(VLOOKUP(AO7,'Tabla de Atmosfera estandar'!$A$2:$F$30,5,TRUE)))</f>
        <v>27.344050412360318</v>
      </c>
      <c r="AT8" s="91"/>
      <c r="BA8" s="174"/>
    </row>
    <row r="9" spans="1:57" s="78" customFormat="1" ht="14.4" x14ac:dyDescent="0.3">
      <c r="A9" s="213"/>
      <c r="B9" s="90" t="s">
        <v>79</v>
      </c>
      <c r="C9" s="90" t="s">
        <v>73</v>
      </c>
      <c r="D9" s="191" t="s">
        <v>80</v>
      </c>
      <c r="E9" s="115">
        <v>12000</v>
      </c>
      <c r="F9" s="115">
        <v>12000</v>
      </c>
      <c r="G9" s="115">
        <v>14700</v>
      </c>
      <c r="H9" s="115">
        <v>9700</v>
      </c>
      <c r="I9" s="115">
        <v>18200</v>
      </c>
      <c r="J9" s="115">
        <v>15000</v>
      </c>
      <c r="K9" s="115">
        <v>15000</v>
      </c>
      <c r="L9" s="115">
        <v>9.8420000000000005</v>
      </c>
      <c r="M9" s="122" t="s">
        <v>457</v>
      </c>
      <c r="N9" s="115" t="s">
        <v>457</v>
      </c>
      <c r="O9" s="121" t="s">
        <v>457</v>
      </c>
      <c r="P9" s="115">
        <v>19500</v>
      </c>
      <c r="Q9" s="115">
        <v>19500</v>
      </c>
      <c r="R9" s="115" t="s">
        <v>457</v>
      </c>
      <c r="S9" s="115">
        <v>19500</v>
      </c>
      <c r="T9" s="115">
        <v>20</v>
      </c>
      <c r="U9" s="115">
        <v>20</v>
      </c>
      <c r="V9" s="115">
        <v>13</v>
      </c>
      <c r="W9" s="115">
        <v>13.122999999999999</v>
      </c>
      <c r="X9" s="115">
        <v>13.122999999999999</v>
      </c>
      <c r="Y9" s="115">
        <v>48800</v>
      </c>
      <c r="Z9" s="115">
        <v>16000</v>
      </c>
      <c r="AA9" s="115">
        <v>16000</v>
      </c>
      <c r="AB9" s="115">
        <v>16000</v>
      </c>
      <c r="AC9" s="115">
        <v>16000</v>
      </c>
      <c r="AD9" s="115">
        <v>17000</v>
      </c>
      <c r="AE9" s="115" t="s">
        <v>457</v>
      </c>
      <c r="AF9" s="115" t="s">
        <v>457</v>
      </c>
      <c r="AG9" s="115" t="s">
        <v>457</v>
      </c>
      <c r="AH9" s="115" t="s">
        <v>457</v>
      </c>
      <c r="AI9" s="115" t="s">
        <v>457</v>
      </c>
      <c r="AJ9" s="115" t="s">
        <v>457</v>
      </c>
      <c r="AK9" s="115" t="s">
        <v>457</v>
      </c>
      <c r="AL9" s="115">
        <v>17000</v>
      </c>
      <c r="AM9" s="115">
        <v>10000</v>
      </c>
      <c r="AN9" s="115">
        <v>13000</v>
      </c>
      <c r="AO9" s="115">
        <v>16000</v>
      </c>
      <c r="AT9" s="91"/>
      <c r="BA9" s="174"/>
    </row>
    <row r="10" spans="1:57" s="78" customFormat="1" ht="14.4" hidden="1" x14ac:dyDescent="0.3">
      <c r="A10" s="214"/>
      <c r="B10" s="90" t="s">
        <v>83</v>
      </c>
      <c r="C10" s="90" t="s">
        <v>77</v>
      </c>
      <c r="D10" s="191" t="s">
        <v>84</v>
      </c>
      <c r="E10" s="114" t="s">
        <v>457</v>
      </c>
      <c r="F10" s="114" t="s">
        <v>457</v>
      </c>
      <c r="G10" s="114" t="s">
        <v>457</v>
      </c>
      <c r="H10" s="114" t="s">
        <v>457</v>
      </c>
      <c r="I10" s="114" t="s">
        <v>457</v>
      </c>
      <c r="J10" s="114" t="s">
        <v>457</v>
      </c>
      <c r="K10" s="114" t="s">
        <v>457</v>
      </c>
      <c r="L10" s="115" t="s">
        <v>457</v>
      </c>
      <c r="M10" s="115" t="s">
        <v>457</v>
      </c>
      <c r="N10" s="115" t="s">
        <v>457</v>
      </c>
      <c r="O10" s="121" t="s">
        <v>457</v>
      </c>
      <c r="P10" s="115" t="s">
        <v>457</v>
      </c>
      <c r="Q10" s="115" t="s">
        <v>457</v>
      </c>
      <c r="R10" s="115" t="s">
        <v>457</v>
      </c>
      <c r="S10" s="115" t="s">
        <v>457</v>
      </c>
      <c r="T10" s="115" t="s">
        <v>457</v>
      </c>
      <c r="U10" s="115" t="s">
        <v>457</v>
      </c>
      <c r="V10" s="115" t="s">
        <v>457</v>
      </c>
      <c r="W10" s="115" t="s">
        <v>457</v>
      </c>
      <c r="X10" s="115" t="s">
        <v>457</v>
      </c>
      <c r="Y10" s="115">
        <f t="shared" ref="Y10:AJ10" si="0">Y20</f>
        <v>14</v>
      </c>
      <c r="Z10" s="115">
        <f t="shared" si="0"/>
        <v>15.5</v>
      </c>
      <c r="AA10" s="115">
        <f t="shared" si="0"/>
        <v>17</v>
      </c>
      <c r="AB10" s="115" t="str">
        <f t="shared" si="0"/>
        <v>Nan</v>
      </c>
      <c r="AC10" s="115" t="str">
        <f t="shared" si="0"/>
        <v>Nan</v>
      </c>
      <c r="AD10" s="115" t="str">
        <f t="shared" si="0"/>
        <v>Nan</v>
      </c>
      <c r="AE10" s="115">
        <f t="shared" si="0"/>
        <v>10</v>
      </c>
      <c r="AF10" s="115">
        <f t="shared" si="0"/>
        <v>18</v>
      </c>
      <c r="AG10" s="115">
        <f t="shared" si="0"/>
        <v>12.5</v>
      </c>
      <c r="AH10" s="115">
        <f t="shared" si="0"/>
        <v>24</v>
      </c>
      <c r="AI10" s="115">
        <f t="shared" si="0"/>
        <v>15</v>
      </c>
      <c r="AJ10" s="115" t="str">
        <f t="shared" si="0"/>
        <v>Nan</v>
      </c>
      <c r="AK10" s="115" t="s">
        <v>457</v>
      </c>
      <c r="AL10" s="115">
        <f>AL20</f>
        <v>25</v>
      </c>
      <c r="AM10" s="115" t="s">
        <v>457</v>
      </c>
      <c r="AN10" s="115" t="s">
        <v>457</v>
      </c>
      <c r="AO10" s="115" t="s">
        <v>457</v>
      </c>
      <c r="AT10" s="91"/>
      <c r="BA10" s="174"/>
    </row>
    <row r="11" spans="1:57" s="94" customFormat="1" ht="14.4" x14ac:dyDescent="0.3">
      <c r="A11" s="218" t="s">
        <v>85</v>
      </c>
      <c r="B11" s="92" t="s">
        <v>86</v>
      </c>
      <c r="C11" s="92" t="s">
        <v>88</v>
      </c>
      <c r="D11" s="192" t="s">
        <v>87</v>
      </c>
      <c r="E11" s="123">
        <v>0.87</v>
      </c>
      <c r="F11" s="124">
        <f>E11*1.33136</f>
        <v>1.1582832000000001</v>
      </c>
      <c r="G11" s="124">
        <v>1.55</v>
      </c>
      <c r="H11" s="124">
        <v>1.55</v>
      </c>
      <c r="I11" s="124">
        <v>1.55</v>
      </c>
      <c r="J11" s="125" t="s">
        <v>457</v>
      </c>
      <c r="K11" s="124">
        <v>0.56999999999999995</v>
      </c>
      <c r="L11" s="124" t="s">
        <v>457</v>
      </c>
      <c r="M11" s="124" t="s">
        <v>457</v>
      </c>
      <c r="N11" s="124" t="s">
        <v>457</v>
      </c>
      <c r="O11" s="126" t="s">
        <v>457</v>
      </c>
      <c r="P11" s="124" t="s">
        <v>457</v>
      </c>
      <c r="Q11" s="124" t="s">
        <v>457</v>
      </c>
      <c r="R11" s="124" t="s">
        <v>457</v>
      </c>
      <c r="S11" s="124" t="s">
        <v>457</v>
      </c>
      <c r="T11" s="124" t="s">
        <v>457</v>
      </c>
      <c r="U11" s="124" t="s">
        <v>457</v>
      </c>
      <c r="V11" s="124">
        <v>0.84</v>
      </c>
      <c r="W11" s="124" t="s">
        <v>457</v>
      </c>
      <c r="X11" s="124" t="s">
        <v>457</v>
      </c>
      <c r="Y11" s="124">
        <v>0.8</v>
      </c>
      <c r="Z11" s="124">
        <v>0.52</v>
      </c>
      <c r="AA11" s="125" t="s">
        <v>457</v>
      </c>
      <c r="AB11" s="125" t="s">
        <v>457</v>
      </c>
      <c r="AC11" s="125" t="s">
        <v>457</v>
      </c>
      <c r="AD11" s="125" t="s">
        <v>457</v>
      </c>
      <c r="AE11" s="124">
        <v>0.88</v>
      </c>
      <c r="AF11" s="124">
        <v>1</v>
      </c>
      <c r="AG11" s="124">
        <v>1.33</v>
      </c>
      <c r="AH11" s="124">
        <v>1.32</v>
      </c>
      <c r="AI11" s="124">
        <v>2.6150000000000002</v>
      </c>
      <c r="AJ11" s="124">
        <v>2.6150000000000002</v>
      </c>
      <c r="AK11" s="124">
        <v>2.6150000000000002</v>
      </c>
      <c r="AL11" s="124" t="s">
        <v>457</v>
      </c>
      <c r="AM11" s="124" t="s">
        <v>457</v>
      </c>
      <c r="AN11" s="124" t="s">
        <v>457</v>
      </c>
      <c r="AO11" s="124" t="s">
        <v>457</v>
      </c>
      <c r="AT11" s="93"/>
      <c r="BA11" s="175"/>
    </row>
    <row r="12" spans="1:57" s="94" customFormat="1" ht="14.4" x14ac:dyDescent="0.3">
      <c r="A12" s="219"/>
      <c r="B12" s="92" t="s">
        <v>89</v>
      </c>
      <c r="C12" s="92" t="s">
        <v>457</v>
      </c>
      <c r="D12" s="192" t="s">
        <v>90</v>
      </c>
      <c r="E12" s="124">
        <f>E23/E24</f>
        <v>15.301255230125523</v>
      </c>
      <c r="F12" s="124">
        <f>F23/F24</f>
        <v>15.326448834651856</v>
      </c>
      <c r="G12" s="124">
        <f>G23/G24</f>
        <v>12.500000000000002</v>
      </c>
      <c r="H12" s="124">
        <f>H23/H24</f>
        <v>12.500000000000002</v>
      </c>
      <c r="I12" s="124">
        <f>I23/I24</f>
        <v>12.500000000000002</v>
      </c>
      <c r="J12" s="125">
        <v>12.500000000000002</v>
      </c>
      <c r="K12" s="124">
        <f>K23/K24</f>
        <v>14.754385964912283</v>
      </c>
      <c r="L12" s="124" t="s">
        <v>457</v>
      </c>
      <c r="M12" s="124" t="s">
        <v>457</v>
      </c>
      <c r="N12" s="124" t="s">
        <v>457</v>
      </c>
      <c r="O12" s="126" t="s">
        <v>457</v>
      </c>
      <c r="P12" s="124" t="s">
        <v>457</v>
      </c>
      <c r="Q12" s="124" t="s">
        <v>457</v>
      </c>
      <c r="R12" s="124" t="s">
        <v>457</v>
      </c>
      <c r="S12" s="127" t="s">
        <v>457</v>
      </c>
      <c r="T12" s="124" t="s">
        <v>457</v>
      </c>
      <c r="U12" s="124" t="s">
        <v>457</v>
      </c>
      <c r="V12" s="124" t="s">
        <v>457</v>
      </c>
      <c r="W12" s="124" t="s">
        <v>457</v>
      </c>
      <c r="X12" s="124" t="s">
        <v>457</v>
      </c>
      <c r="Y12" s="125" t="s">
        <v>457</v>
      </c>
      <c r="Z12" s="125" t="s">
        <v>457</v>
      </c>
      <c r="AA12" s="125" t="s">
        <v>457</v>
      </c>
      <c r="AB12" s="125" t="s">
        <v>457</v>
      </c>
      <c r="AC12" s="125" t="s">
        <v>457</v>
      </c>
      <c r="AD12" s="125" t="s">
        <v>457</v>
      </c>
      <c r="AE12" s="124" t="s">
        <v>457</v>
      </c>
      <c r="AF12" s="124" t="s">
        <v>457</v>
      </c>
      <c r="AG12" s="124" t="s">
        <v>457</v>
      </c>
      <c r="AH12" s="124" t="s">
        <v>457</v>
      </c>
      <c r="AI12" s="124" t="s">
        <v>457</v>
      </c>
      <c r="AJ12" s="124" t="s">
        <v>457</v>
      </c>
      <c r="AK12" s="124" t="s">
        <v>457</v>
      </c>
      <c r="AL12" s="124" t="s">
        <v>457</v>
      </c>
      <c r="AM12" s="124" t="s">
        <v>457</v>
      </c>
      <c r="AN12" s="124" t="s">
        <v>457</v>
      </c>
      <c r="AO12" s="124" t="s">
        <v>457</v>
      </c>
      <c r="AT12" s="93"/>
      <c r="BA12" s="175"/>
    </row>
    <row r="13" spans="1:57" s="94" customFormat="1" ht="14.4" x14ac:dyDescent="0.3">
      <c r="A13" s="219"/>
      <c r="B13" s="92" t="s">
        <v>91</v>
      </c>
      <c r="C13" s="92" t="s">
        <v>63</v>
      </c>
      <c r="D13" s="192" t="s">
        <v>92</v>
      </c>
      <c r="E13" s="124">
        <v>2.1</v>
      </c>
      <c r="F13" s="124">
        <v>2.5908000000000002</v>
      </c>
      <c r="G13" s="124">
        <v>3</v>
      </c>
      <c r="H13" s="124">
        <v>3</v>
      </c>
      <c r="I13" s="124">
        <v>3</v>
      </c>
      <c r="J13" s="125" t="s">
        <v>457</v>
      </c>
      <c r="K13" s="124">
        <v>1.7</v>
      </c>
      <c r="L13" s="124">
        <v>1.2</v>
      </c>
      <c r="M13" s="124">
        <v>1.2</v>
      </c>
      <c r="N13" s="124">
        <v>1.2</v>
      </c>
      <c r="O13" s="126">
        <v>1.48</v>
      </c>
      <c r="P13" s="124">
        <v>1.71</v>
      </c>
      <c r="Q13" s="124">
        <v>2.5</v>
      </c>
      <c r="R13" s="124" t="s">
        <v>457</v>
      </c>
      <c r="S13" s="124">
        <v>2.5</v>
      </c>
      <c r="T13" s="124">
        <v>2.4</v>
      </c>
      <c r="U13" s="124">
        <v>2.5</v>
      </c>
      <c r="V13" s="124">
        <v>0.75</v>
      </c>
      <c r="W13" s="124">
        <v>0.9</v>
      </c>
      <c r="X13" s="124">
        <v>0.9</v>
      </c>
      <c r="Y13" s="124">
        <v>0.93</v>
      </c>
      <c r="Z13" s="124">
        <v>0.93</v>
      </c>
      <c r="AA13" s="124">
        <v>1</v>
      </c>
      <c r="AB13" s="124">
        <v>1.88</v>
      </c>
      <c r="AC13" s="125" t="s">
        <v>457</v>
      </c>
      <c r="AD13" s="124">
        <v>2.02</v>
      </c>
      <c r="AE13" s="124">
        <v>2.0499999999999998</v>
      </c>
      <c r="AF13" s="124">
        <v>2.0299999999999998</v>
      </c>
      <c r="AG13" s="124">
        <v>2.488</v>
      </c>
      <c r="AH13" s="124">
        <v>2.42</v>
      </c>
      <c r="AI13" s="124">
        <v>3.5</v>
      </c>
      <c r="AJ13" s="124">
        <v>3.5</v>
      </c>
      <c r="AK13" s="124">
        <v>3.5</v>
      </c>
      <c r="AL13" s="124">
        <v>2.9049999999999998</v>
      </c>
      <c r="AM13" s="124">
        <v>1.5620000000000001</v>
      </c>
      <c r="AN13" s="124">
        <v>2.2999999999999998</v>
      </c>
      <c r="AO13" s="124">
        <v>4.7119999999999997</v>
      </c>
      <c r="AT13" s="93"/>
      <c r="BA13" s="175"/>
    </row>
    <row r="14" spans="1:57" s="94" customFormat="1" ht="14.4" hidden="1" x14ac:dyDescent="0.3">
      <c r="A14" s="219"/>
      <c r="B14" s="92" t="s">
        <v>93</v>
      </c>
      <c r="C14" s="92" t="s">
        <v>63</v>
      </c>
      <c r="D14" s="192" t="s">
        <v>94</v>
      </c>
      <c r="E14" s="125" t="s">
        <v>457</v>
      </c>
      <c r="F14" s="125" t="s">
        <v>457</v>
      </c>
      <c r="G14" s="125" t="s">
        <v>457</v>
      </c>
      <c r="H14" s="125" t="s">
        <v>457</v>
      </c>
      <c r="I14" s="125" t="s">
        <v>457</v>
      </c>
      <c r="J14" s="125" t="s">
        <v>457</v>
      </c>
      <c r="K14" s="125" t="s">
        <v>457</v>
      </c>
      <c r="L14" s="124" t="s">
        <v>457</v>
      </c>
      <c r="M14" s="124" t="s">
        <v>457</v>
      </c>
      <c r="N14" s="124" t="s">
        <v>457</v>
      </c>
      <c r="O14" s="126" t="s">
        <v>457</v>
      </c>
      <c r="P14" s="124" t="s">
        <v>457</v>
      </c>
      <c r="Q14" s="124" t="s">
        <v>457</v>
      </c>
      <c r="R14" s="124" t="s">
        <v>457</v>
      </c>
      <c r="S14" s="124" t="s">
        <v>457</v>
      </c>
      <c r="T14" s="124" t="s">
        <v>457</v>
      </c>
      <c r="U14" s="124" t="s">
        <v>457</v>
      </c>
      <c r="V14" s="124" t="s">
        <v>457</v>
      </c>
      <c r="W14" s="124" t="s">
        <v>457</v>
      </c>
      <c r="X14" s="124" t="s">
        <v>457</v>
      </c>
      <c r="Y14" s="125" t="s">
        <v>457</v>
      </c>
      <c r="Z14" s="125" t="s">
        <v>457</v>
      </c>
      <c r="AA14" s="125" t="s">
        <v>457</v>
      </c>
      <c r="AB14" s="125" t="s">
        <v>457</v>
      </c>
      <c r="AC14" s="125" t="s">
        <v>457</v>
      </c>
      <c r="AD14" s="125" t="s">
        <v>457</v>
      </c>
      <c r="AE14" s="124" t="s">
        <v>457</v>
      </c>
      <c r="AF14" s="124" t="s">
        <v>457</v>
      </c>
      <c r="AG14" s="124" t="s">
        <v>457</v>
      </c>
      <c r="AH14" s="124" t="s">
        <v>457</v>
      </c>
      <c r="AI14" s="124" t="s">
        <v>457</v>
      </c>
      <c r="AJ14" s="124" t="s">
        <v>457</v>
      </c>
      <c r="AK14" s="124" t="s">
        <v>457</v>
      </c>
      <c r="AL14" s="124" t="s">
        <v>457</v>
      </c>
      <c r="AM14" s="124" t="s">
        <v>457</v>
      </c>
      <c r="AN14" s="124" t="s">
        <v>457</v>
      </c>
      <c r="AO14" s="124" t="s">
        <v>457</v>
      </c>
      <c r="AT14" s="93"/>
      <c r="BA14" s="175"/>
    </row>
    <row r="15" spans="1:57" s="94" customFormat="1" ht="14.4" hidden="1" x14ac:dyDescent="0.3">
      <c r="A15" s="219"/>
      <c r="B15" s="92" t="s">
        <v>95</v>
      </c>
      <c r="C15" s="92" t="s">
        <v>63</v>
      </c>
      <c r="D15" s="192" t="s">
        <v>96</v>
      </c>
      <c r="E15" s="125">
        <v>0.21099999999999999</v>
      </c>
      <c r="F15" s="124">
        <v>0.2</v>
      </c>
      <c r="G15" s="124">
        <v>0.27700000000000002</v>
      </c>
      <c r="H15" s="124">
        <v>0.27700000000000002</v>
      </c>
      <c r="I15" s="124">
        <v>0.27700000000000002</v>
      </c>
      <c r="J15" s="125" t="s">
        <v>457</v>
      </c>
      <c r="K15" s="125" t="s">
        <v>457</v>
      </c>
      <c r="L15" s="124" t="s">
        <v>457</v>
      </c>
      <c r="M15" s="124" t="s">
        <v>457</v>
      </c>
      <c r="N15" s="124" t="s">
        <v>457</v>
      </c>
      <c r="O15" s="126" t="s">
        <v>457</v>
      </c>
      <c r="P15" s="124" t="s">
        <v>457</v>
      </c>
      <c r="Q15" s="124" t="s">
        <v>457</v>
      </c>
      <c r="R15" s="124" t="s">
        <v>457</v>
      </c>
      <c r="S15" s="124" t="s">
        <v>457</v>
      </c>
      <c r="T15" s="124" t="s">
        <v>457</v>
      </c>
      <c r="U15" s="124" t="s">
        <v>457</v>
      </c>
      <c r="V15" s="124" t="s">
        <v>457</v>
      </c>
      <c r="W15" s="124" t="s">
        <v>457</v>
      </c>
      <c r="X15" s="124" t="s">
        <v>457</v>
      </c>
      <c r="Y15" s="125" t="s">
        <v>457</v>
      </c>
      <c r="Z15" s="125" t="s">
        <v>457</v>
      </c>
      <c r="AA15" s="125" t="s">
        <v>457</v>
      </c>
      <c r="AB15" s="125" t="s">
        <v>457</v>
      </c>
      <c r="AC15" s="125" t="s">
        <v>457</v>
      </c>
      <c r="AD15" s="125" t="s">
        <v>457</v>
      </c>
      <c r="AE15" s="124" t="s">
        <v>457</v>
      </c>
      <c r="AF15" s="124" t="s">
        <v>457</v>
      </c>
      <c r="AG15" s="124" t="s">
        <v>457</v>
      </c>
      <c r="AH15" s="124" t="s">
        <v>457</v>
      </c>
      <c r="AI15" s="124">
        <v>0.375</v>
      </c>
      <c r="AJ15" s="124">
        <v>0.375</v>
      </c>
      <c r="AK15" s="124">
        <v>0.375</v>
      </c>
      <c r="AL15" s="124" t="s">
        <v>457</v>
      </c>
      <c r="AM15" s="124" t="s">
        <v>457</v>
      </c>
      <c r="AN15" s="124" t="s">
        <v>457</v>
      </c>
      <c r="AO15" s="124" t="s">
        <v>457</v>
      </c>
      <c r="AT15" s="93"/>
      <c r="BA15" s="175"/>
    </row>
    <row r="16" spans="1:57" s="142" customFormat="1" ht="14.4" x14ac:dyDescent="0.3">
      <c r="A16" s="220"/>
      <c r="B16" s="139" t="s">
        <v>98</v>
      </c>
      <c r="C16" s="139" t="s">
        <v>70</v>
      </c>
      <c r="D16" s="193" t="s">
        <v>99</v>
      </c>
      <c r="E16" s="138">
        <v>13.6</v>
      </c>
      <c r="F16" s="138">
        <v>19.958047999999998</v>
      </c>
      <c r="G16" s="138">
        <v>42.2</v>
      </c>
      <c r="H16" s="138">
        <v>53.5</v>
      </c>
      <c r="I16" s="138">
        <v>54.4</v>
      </c>
      <c r="J16" s="138">
        <v>93</v>
      </c>
      <c r="K16" s="138">
        <v>13.1</v>
      </c>
      <c r="L16" s="138">
        <v>20</v>
      </c>
      <c r="M16" s="138">
        <v>55</v>
      </c>
      <c r="N16" s="138">
        <v>32</v>
      </c>
      <c r="O16" s="141">
        <v>6.5</v>
      </c>
      <c r="P16" s="138">
        <v>26.5</v>
      </c>
      <c r="Q16" s="138">
        <v>74.8</v>
      </c>
      <c r="R16" s="138">
        <v>75</v>
      </c>
      <c r="S16" s="138">
        <v>74.8</v>
      </c>
      <c r="T16" s="138">
        <v>36.299999999999997</v>
      </c>
      <c r="U16" s="138">
        <v>61</v>
      </c>
      <c r="V16" s="138">
        <v>10</v>
      </c>
      <c r="W16" s="138">
        <v>6.2</v>
      </c>
      <c r="X16" s="138">
        <v>6.2</v>
      </c>
      <c r="Y16" s="138">
        <v>10</v>
      </c>
      <c r="Z16" s="138">
        <v>12.5</v>
      </c>
      <c r="AA16" s="138">
        <v>23.5</v>
      </c>
      <c r="AB16" s="138">
        <v>32</v>
      </c>
      <c r="AC16" s="138">
        <v>24</v>
      </c>
      <c r="AD16" s="138">
        <v>40</v>
      </c>
      <c r="AE16" s="138">
        <v>15</v>
      </c>
      <c r="AF16" s="138">
        <v>28</v>
      </c>
      <c r="AG16" s="138">
        <v>28</v>
      </c>
      <c r="AH16" s="138">
        <v>40</v>
      </c>
      <c r="AI16" s="138">
        <v>90</v>
      </c>
      <c r="AJ16" s="138">
        <v>100</v>
      </c>
      <c r="AK16" s="138">
        <v>100</v>
      </c>
      <c r="AL16" s="138">
        <v>100</v>
      </c>
      <c r="AM16" s="138">
        <v>9.5</v>
      </c>
      <c r="AN16" s="138">
        <v>18</v>
      </c>
      <c r="AO16" s="138">
        <v>91</v>
      </c>
      <c r="AT16" s="143"/>
      <c r="BA16" s="176"/>
    </row>
    <row r="17" spans="1:53" s="97" customFormat="1" ht="14.4" x14ac:dyDescent="0.3">
      <c r="A17" s="221" t="s">
        <v>100</v>
      </c>
      <c r="B17" s="95" t="s">
        <v>101</v>
      </c>
      <c r="C17" s="95" t="s">
        <v>103</v>
      </c>
      <c r="D17" s="194" t="s">
        <v>102</v>
      </c>
      <c r="E17" s="117">
        <v>370</v>
      </c>
      <c r="F17" s="117">
        <v>433</v>
      </c>
      <c r="G17" s="116" t="s">
        <v>457</v>
      </c>
      <c r="H17" s="116" t="s">
        <v>457</v>
      </c>
      <c r="I17" s="116" t="s">
        <v>457</v>
      </c>
      <c r="J17" s="116" t="s">
        <v>457</v>
      </c>
      <c r="K17" s="117">
        <v>3270</v>
      </c>
      <c r="L17" s="117">
        <v>800</v>
      </c>
      <c r="M17" s="117">
        <v>150</v>
      </c>
      <c r="N17" s="117">
        <v>50</v>
      </c>
      <c r="O17" s="118">
        <v>25</v>
      </c>
      <c r="P17" s="117" t="s">
        <v>457</v>
      </c>
      <c r="Q17" s="117" t="s">
        <v>457</v>
      </c>
      <c r="R17" s="117" t="s">
        <v>457</v>
      </c>
      <c r="S17" s="138">
        <v>500</v>
      </c>
      <c r="T17" s="117" t="s">
        <v>457</v>
      </c>
      <c r="U17" s="117">
        <v>92.6</v>
      </c>
      <c r="V17" s="117">
        <v>270</v>
      </c>
      <c r="W17" s="117">
        <v>100</v>
      </c>
      <c r="X17" s="117">
        <v>100</v>
      </c>
      <c r="Y17" s="116" t="s">
        <v>457</v>
      </c>
      <c r="Z17" s="116" t="s">
        <v>457</v>
      </c>
      <c r="AA17" s="116" t="s">
        <v>457</v>
      </c>
      <c r="AB17" s="116" t="s">
        <v>457</v>
      </c>
      <c r="AC17" s="116" t="s">
        <v>457</v>
      </c>
      <c r="AD17" s="116" t="s">
        <v>457</v>
      </c>
      <c r="AE17" s="117" t="s">
        <v>457</v>
      </c>
      <c r="AF17" s="117" t="s">
        <v>457</v>
      </c>
      <c r="AG17" s="117" t="s">
        <v>457</v>
      </c>
      <c r="AH17" s="117">
        <v>300</v>
      </c>
      <c r="AI17" s="117" t="s">
        <v>457</v>
      </c>
      <c r="AJ17" s="117">
        <v>800</v>
      </c>
      <c r="AK17" s="117" t="s">
        <v>457</v>
      </c>
      <c r="AL17" s="117" t="s">
        <v>457</v>
      </c>
      <c r="AM17" s="117" t="s">
        <v>457</v>
      </c>
      <c r="AN17" s="117" t="s">
        <v>457</v>
      </c>
      <c r="AO17" s="117" t="s">
        <v>457</v>
      </c>
      <c r="AT17" s="96"/>
      <c r="BA17" s="177"/>
    </row>
    <row r="18" spans="1:53" s="97" customFormat="1" ht="14.4" x14ac:dyDescent="0.3">
      <c r="A18" s="222"/>
      <c r="B18" s="95" t="s">
        <v>104</v>
      </c>
      <c r="C18" s="95" t="s">
        <v>106</v>
      </c>
      <c r="D18" s="194" t="s">
        <v>105</v>
      </c>
      <c r="E18" s="117">
        <v>8</v>
      </c>
      <c r="F18" s="117">
        <v>8</v>
      </c>
      <c r="G18" s="117">
        <v>19.8</v>
      </c>
      <c r="H18" s="117">
        <v>12</v>
      </c>
      <c r="I18" s="117">
        <v>19.8</v>
      </c>
      <c r="J18" s="117">
        <v>14</v>
      </c>
      <c r="K18" s="117">
        <v>26</v>
      </c>
      <c r="L18" s="117">
        <v>8</v>
      </c>
      <c r="M18" s="117">
        <v>24</v>
      </c>
      <c r="N18" s="117">
        <v>6</v>
      </c>
      <c r="O18" s="118">
        <v>2</v>
      </c>
      <c r="P18" s="117">
        <v>18</v>
      </c>
      <c r="Q18" s="117">
        <v>24</v>
      </c>
      <c r="R18" s="117">
        <v>16</v>
      </c>
      <c r="S18" s="138">
        <v>19</v>
      </c>
      <c r="T18" s="117">
        <v>18</v>
      </c>
      <c r="U18" s="117">
        <v>16</v>
      </c>
      <c r="V18" s="117">
        <v>4.53</v>
      </c>
      <c r="W18" s="117">
        <v>1.83</v>
      </c>
      <c r="X18" s="117">
        <v>1.83</v>
      </c>
      <c r="Y18" s="117">
        <v>3</v>
      </c>
      <c r="Z18" s="117">
        <v>4</v>
      </c>
      <c r="AA18" s="117">
        <v>4.5</v>
      </c>
      <c r="AB18" s="117">
        <v>2.8</v>
      </c>
      <c r="AC18" s="117">
        <v>4.5</v>
      </c>
      <c r="AD18" s="117">
        <v>15</v>
      </c>
      <c r="AE18" s="117">
        <v>2</v>
      </c>
      <c r="AF18" s="117">
        <v>3</v>
      </c>
      <c r="AG18" s="117">
        <v>4.5</v>
      </c>
      <c r="AH18" s="117">
        <v>6</v>
      </c>
      <c r="AI18" s="117">
        <v>8</v>
      </c>
      <c r="AJ18" s="117">
        <v>8</v>
      </c>
      <c r="AK18" s="117" t="s">
        <v>457</v>
      </c>
      <c r="AL18" s="117">
        <v>5</v>
      </c>
      <c r="AM18" s="117">
        <v>6</v>
      </c>
      <c r="AN18" s="117">
        <v>12</v>
      </c>
      <c r="AO18" s="117">
        <v>20</v>
      </c>
      <c r="AT18" s="96"/>
      <c r="BA18" s="177"/>
    </row>
    <row r="19" spans="1:53" s="97" customFormat="1" ht="14.4" x14ac:dyDescent="0.3">
      <c r="A19" s="222"/>
      <c r="B19" s="95" t="s">
        <v>108</v>
      </c>
      <c r="C19" s="95" t="s">
        <v>77</v>
      </c>
      <c r="D19" s="194" t="s">
        <v>109</v>
      </c>
      <c r="E19" s="117">
        <v>20</v>
      </c>
      <c r="F19" s="117">
        <v>25.034211403263999</v>
      </c>
      <c r="G19" s="117">
        <v>33.438859999999998</v>
      </c>
      <c r="H19" s="117">
        <v>33.438859999999998</v>
      </c>
      <c r="I19" s="117">
        <v>33.438859999999998</v>
      </c>
      <c r="J19" s="116" t="s">
        <v>457</v>
      </c>
      <c r="K19" s="117">
        <v>30.845724764736001</v>
      </c>
      <c r="L19" s="117">
        <v>41.7</v>
      </c>
      <c r="M19" s="117">
        <v>36</v>
      </c>
      <c r="N19" s="117">
        <v>36</v>
      </c>
      <c r="O19" s="118">
        <v>25.6</v>
      </c>
      <c r="P19" s="117">
        <v>41.2</v>
      </c>
      <c r="Q19" s="117">
        <v>46.3</v>
      </c>
      <c r="R19" s="117" t="s">
        <v>457</v>
      </c>
      <c r="S19" s="117">
        <v>46.3</v>
      </c>
      <c r="T19" s="117">
        <v>41.2</v>
      </c>
      <c r="U19" s="117">
        <v>46.3</v>
      </c>
      <c r="V19" s="117" t="s">
        <v>457</v>
      </c>
      <c r="W19" s="117" t="s">
        <v>457</v>
      </c>
      <c r="X19" s="117" t="s">
        <v>457</v>
      </c>
      <c r="Y19" s="117">
        <v>33</v>
      </c>
      <c r="Z19" s="117">
        <v>33</v>
      </c>
      <c r="AA19" s="117">
        <v>33</v>
      </c>
      <c r="AB19" s="117">
        <v>33</v>
      </c>
      <c r="AC19" s="117">
        <v>33</v>
      </c>
      <c r="AD19" s="117">
        <v>33</v>
      </c>
      <c r="AE19" s="117" t="s">
        <v>457</v>
      </c>
      <c r="AF19" s="117">
        <v>30</v>
      </c>
      <c r="AG19" s="117" t="s">
        <v>457</v>
      </c>
      <c r="AH19" s="117">
        <v>33</v>
      </c>
      <c r="AI19" s="117">
        <v>42</v>
      </c>
      <c r="AJ19" s="117">
        <v>42</v>
      </c>
      <c r="AK19" s="117">
        <v>38</v>
      </c>
      <c r="AL19" s="117">
        <v>50</v>
      </c>
      <c r="AM19" s="117">
        <v>30</v>
      </c>
      <c r="AN19" s="117">
        <v>30</v>
      </c>
      <c r="AO19" s="117">
        <v>35</v>
      </c>
      <c r="AT19" s="96"/>
      <c r="BA19" s="177"/>
    </row>
    <row r="20" spans="1:53" s="97" customFormat="1" ht="14.4" x14ac:dyDescent="0.3">
      <c r="A20" s="222"/>
      <c r="B20" s="95" t="s">
        <v>110</v>
      </c>
      <c r="C20" s="95" t="s">
        <v>77</v>
      </c>
      <c r="D20" s="194" t="s">
        <v>111</v>
      </c>
      <c r="E20" s="116" t="s">
        <v>457</v>
      </c>
      <c r="F20" s="116" t="s">
        <v>457</v>
      </c>
      <c r="G20" s="116" t="s">
        <v>457</v>
      </c>
      <c r="H20" s="116" t="s">
        <v>457</v>
      </c>
      <c r="I20" s="116" t="s">
        <v>457</v>
      </c>
      <c r="J20" s="116" t="s">
        <v>457</v>
      </c>
      <c r="K20" s="116" t="s">
        <v>457</v>
      </c>
      <c r="L20" s="117" t="s">
        <v>457</v>
      </c>
      <c r="M20" s="117" t="s">
        <v>457</v>
      </c>
      <c r="N20" s="117" t="s">
        <v>457</v>
      </c>
      <c r="O20" s="118" t="s">
        <v>457</v>
      </c>
      <c r="P20" s="117" t="s">
        <v>457</v>
      </c>
      <c r="Q20" s="117" t="s">
        <v>457</v>
      </c>
      <c r="R20" s="117" t="s">
        <v>457</v>
      </c>
      <c r="S20" s="117" t="s">
        <v>457</v>
      </c>
      <c r="T20" s="117" t="s">
        <v>457</v>
      </c>
      <c r="U20" s="117" t="s">
        <v>457</v>
      </c>
      <c r="V20" s="117" t="s">
        <v>457</v>
      </c>
      <c r="W20" s="117" t="s">
        <v>457</v>
      </c>
      <c r="X20" s="117" t="s">
        <v>457</v>
      </c>
      <c r="Y20" s="117">
        <v>14</v>
      </c>
      <c r="Z20" s="117">
        <v>15.5</v>
      </c>
      <c r="AA20" s="117">
        <v>17</v>
      </c>
      <c r="AB20" s="116" t="s">
        <v>457</v>
      </c>
      <c r="AC20" s="116" t="s">
        <v>457</v>
      </c>
      <c r="AD20" s="116" t="s">
        <v>457</v>
      </c>
      <c r="AE20" s="117">
        <v>10</v>
      </c>
      <c r="AF20" s="117">
        <v>18</v>
      </c>
      <c r="AG20" s="117">
        <v>12.5</v>
      </c>
      <c r="AH20" s="117">
        <v>24</v>
      </c>
      <c r="AI20" s="117">
        <v>15</v>
      </c>
      <c r="AJ20" s="117" t="s">
        <v>457</v>
      </c>
      <c r="AK20" s="117">
        <v>24</v>
      </c>
      <c r="AL20" s="117">
        <v>25</v>
      </c>
      <c r="AM20" s="117">
        <v>13</v>
      </c>
      <c r="AN20" s="117">
        <v>13</v>
      </c>
      <c r="AO20" s="117">
        <v>13</v>
      </c>
      <c r="AT20" s="96"/>
      <c r="BA20" s="177"/>
    </row>
    <row r="21" spans="1:53" s="97" customFormat="1" ht="14.4" hidden="1" x14ac:dyDescent="0.3">
      <c r="A21" s="222"/>
      <c r="B21" s="95" t="s">
        <v>66</v>
      </c>
      <c r="C21" s="95" t="s">
        <v>77</v>
      </c>
      <c r="D21" s="194" t="s">
        <v>112</v>
      </c>
      <c r="E21" s="116" t="s">
        <v>457</v>
      </c>
      <c r="F21" s="116" t="s">
        <v>457</v>
      </c>
      <c r="G21" s="116" t="s">
        <v>457</v>
      </c>
      <c r="H21" s="116" t="s">
        <v>457</v>
      </c>
      <c r="I21" s="116" t="s">
        <v>457</v>
      </c>
      <c r="J21" s="116" t="s">
        <v>457</v>
      </c>
      <c r="K21" s="116" t="s">
        <v>457</v>
      </c>
      <c r="L21" s="117" t="s">
        <v>457</v>
      </c>
      <c r="M21" s="117" t="s">
        <v>457</v>
      </c>
      <c r="N21" s="117" t="s">
        <v>457</v>
      </c>
      <c r="O21" s="118" t="s">
        <v>457</v>
      </c>
      <c r="P21" s="117" t="s">
        <v>457</v>
      </c>
      <c r="Q21" s="117" t="s">
        <v>457</v>
      </c>
      <c r="R21" s="117" t="s">
        <v>457</v>
      </c>
      <c r="S21" s="117" t="s">
        <v>457</v>
      </c>
      <c r="T21" s="117" t="s">
        <v>457</v>
      </c>
      <c r="U21" s="117" t="s">
        <v>457</v>
      </c>
      <c r="V21" s="117" t="s">
        <v>457</v>
      </c>
      <c r="W21" s="117" t="s">
        <v>457</v>
      </c>
      <c r="X21" s="117" t="s">
        <v>457</v>
      </c>
      <c r="Y21" s="116" t="s">
        <v>457</v>
      </c>
      <c r="Z21" s="116" t="s">
        <v>457</v>
      </c>
      <c r="AA21" s="116" t="s">
        <v>457</v>
      </c>
      <c r="AB21" s="117" t="s">
        <v>457</v>
      </c>
      <c r="AC21" s="116" t="s">
        <v>457</v>
      </c>
      <c r="AD21" s="117" t="s">
        <v>457</v>
      </c>
      <c r="AE21" s="117" t="s">
        <v>457</v>
      </c>
      <c r="AF21" s="117" t="s">
        <v>457</v>
      </c>
      <c r="AG21" s="117" t="s">
        <v>457</v>
      </c>
      <c r="AH21" s="117" t="s">
        <v>457</v>
      </c>
      <c r="AI21" s="117" t="s">
        <v>457</v>
      </c>
      <c r="AJ21" s="117" t="s">
        <v>457</v>
      </c>
      <c r="AK21" s="117" t="s">
        <v>457</v>
      </c>
      <c r="AL21" s="117" t="s">
        <v>457</v>
      </c>
      <c r="AM21" s="117" t="s">
        <v>457</v>
      </c>
      <c r="AN21" s="117" t="s">
        <v>457</v>
      </c>
      <c r="AO21" s="117" t="s">
        <v>457</v>
      </c>
      <c r="AT21" s="96"/>
      <c r="BA21" s="177"/>
    </row>
    <row r="22" spans="1:53" s="97" customFormat="1" ht="14.4" hidden="1" x14ac:dyDescent="0.3">
      <c r="A22" s="223"/>
      <c r="B22" s="95" t="s">
        <v>113</v>
      </c>
      <c r="C22" s="95" t="s">
        <v>63</v>
      </c>
      <c r="D22" s="194" t="s">
        <v>114</v>
      </c>
      <c r="E22" s="116" t="s">
        <v>457</v>
      </c>
      <c r="F22" s="116" t="s">
        <v>457</v>
      </c>
      <c r="G22" s="116" t="s">
        <v>457</v>
      </c>
      <c r="H22" s="116" t="s">
        <v>457</v>
      </c>
      <c r="I22" s="116" t="s">
        <v>457</v>
      </c>
      <c r="J22" s="116" t="s">
        <v>457</v>
      </c>
      <c r="K22" s="116" t="s">
        <v>457</v>
      </c>
      <c r="L22" s="117" t="s">
        <v>457</v>
      </c>
      <c r="M22" s="117" t="s">
        <v>457</v>
      </c>
      <c r="N22" s="117" t="s">
        <v>457</v>
      </c>
      <c r="O22" s="118" t="s">
        <v>457</v>
      </c>
      <c r="P22" s="117" t="s">
        <v>457</v>
      </c>
      <c r="Q22" s="117" t="s">
        <v>457</v>
      </c>
      <c r="R22" s="117" t="s">
        <v>457</v>
      </c>
      <c r="S22" s="117" t="s">
        <v>457</v>
      </c>
      <c r="T22" s="117" t="s">
        <v>457</v>
      </c>
      <c r="U22" s="117" t="s">
        <v>457</v>
      </c>
      <c r="V22" s="117" t="s">
        <v>457</v>
      </c>
      <c r="W22" s="117" t="s">
        <v>457</v>
      </c>
      <c r="X22" s="117" t="s">
        <v>457</v>
      </c>
      <c r="Y22" s="117">
        <v>100</v>
      </c>
      <c r="Z22" s="117">
        <v>120</v>
      </c>
      <c r="AA22" s="117">
        <v>150</v>
      </c>
      <c r="AB22" s="116" t="s">
        <v>457</v>
      </c>
      <c r="AC22" s="116" t="s">
        <v>457</v>
      </c>
      <c r="AD22" s="116" t="s">
        <v>457</v>
      </c>
      <c r="AE22" s="117" t="s">
        <v>457</v>
      </c>
      <c r="AF22" s="117" t="s">
        <v>457</v>
      </c>
      <c r="AG22" s="117" t="s">
        <v>457</v>
      </c>
      <c r="AH22" s="117" t="s">
        <v>457</v>
      </c>
      <c r="AI22" s="117" t="s">
        <v>457</v>
      </c>
      <c r="AJ22" s="117" t="s">
        <v>457</v>
      </c>
      <c r="AK22" s="117" t="s">
        <v>457</v>
      </c>
      <c r="AL22" s="117" t="s">
        <v>457</v>
      </c>
      <c r="AM22" s="117" t="s">
        <v>457</v>
      </c>
      <c r="AN22" s="117" t="s">
        <v>457</v>
      </c>
      <c r="AO22" s="117" t="s">
        <v>457</v>
      </c>
      <c r="AT22" s="96"/>
      <c r="BA22" s="177"/>
    </row>
    <row r="23" spans="1:53" s="86" customFormat="1" ht="14.4" x14ac:dyDescent="0.3">
      <c r="A23" s="224" t="s">
        <v>115</v>
      </c>
      <c r="B23" s="108"/>
      <c r="C23" s="86" t="s">
        <v>63</v>
      </c>
      <c r="D23" s="195" t="s">
        <v>142</v>
      </c>
      <c r="E23" s="128">
        <v>3.657</v>
      </c>
      <c r="F23" s="128">
        <v>4.8768000000000002</v>
      </c>
      <c r="G23" s="128">
        <v>4.4000000000000004</v>
      </c>
      <c r="H23" s="128">
        <v>4.4000000000000004</v>
      </c>
      <c r="I23" s="128">
        <v>4.4000000000000004</v>
      </c>
      <c r="J23" s="129" t="s">
        <v>457</v>
      </c>
      <c r="K23" s="128">
        <v>2.9</v>
      </c>
      <c r="L23" s="128">
        <v>3</v>
      </c>
      <c r="M23" s="128">
        <v>5.2</v>
      </c>
      <c r="N23" s="128">
        <v>4.4000000000000004</v>
      </c>
      <c r="O23" s="130">
        <v>2.1</v>
      </c>
      <c r="P23" s="128">
        <v>3.1</v>
      </c>
      <c r="Q23" s="128">
        <v>4.8</v>
      </c>
      <c r="R23" s="128" t="s">
        <v>457</v>
      </c>
      <c r="S23" s="128">
        <v>4.8</v>
      </c>
      <c r="T23" s="128">
        <v>4</v>
      </c>
      <c r="U23" s="128">
        <v>4.8</v>
      </c>
      <c r="V23" s="128">
        <v>2.69</v>
      </c>
      <c r="W23" s="128">
        <v>2.35</v>
      </c>
      <c r="X23" s="128">
        <v>2.35</v>
      </c>
      <c r="Y23" s="128">
        <v>2.15</v>
      </c>
      <c r="Z23" s="128">
        <v>2.4500000000000002</v>
      </c>
      <c r="AA23" s="128">
        <v>3.2</v>
      </c>
      <c r="AB23" s="128">
        <v>3.5</v>
      </c>
      <c r="AC23" s="128">
        <v>3.9</v>
      </c>
      <c r="AD23" s="128">
        <v>6.5</v>
      </c>
      <c r="AE23" s="128">
        <v>2.6</v>
      </c>
      <c r="AF23" s="128">
        <v>2.93</v>
      </c>
      <c r="AG23" s="128">
        <v>3.6</v>
      </c>
      <c r="AH23" s="128">
        <v>3.6</v>
      </c>
      <c r="AI23" s="128">
        <v>5</v>
      </c>
      <c r="AJ23" s="128">
        <v>5</v>
      </c>
      <c r="AK23" s="128">
        <v>5</v>
      </c>
      <c r="AL23" s="134">
        <v>5.0999999999999996</v>
      </c>
      <c r="AM23" s="134">
        <v>2</v>
      </c>
      <c r="AN23" s="134">
        <v>3</v>
      </c>
      <c r="AO23" s="134">
        <v>6</v>
      </c>
      <c r="AT23" s="88"/>
      <c r="BA23" s="178"/>
    </row>
    <row r="24" spans="1:53" s="86" customFormat="1" ht="14.4" x14ac:dyDescent="0.3">
      <c r="A24" s="225"/>
      <c r="B24" s="108"/>
      <c r="C24" s="86" t="s">
        <v>63</v>
      </c>
      <c r="D24" s="195" t="s">
        <v>143</v>
      </c>
      <c r="E24" s="128">
        <v>0.23899999999999999</v>
      </c>
      <c r="F24" s="128">
        <f>E24*1.33136</f>
        <v>0.31819503999999998</v>
      </c>
      <c r="G24" s="128">
        <v>0.35199999999999998</v>
      </c>
      <c r="H24" s="128">
        <v>0.35199999999999998</v>
      </c>
      <c r="I24" s="128">
        <v>0.35199999999999998</v>
      </c>
      <c r="J24" s="129" t="s">
        <v>457</v>
      </c>
      <c r="K24" s="128">
        <f>K11/K23</f>
        <v>0.19655172413793101</v>
      </c>
      <c r="L24" s="128" t="s">
        <v>457</v>
      </c>
      <c r="M24" s="128" t="s">
        <v>457</v>
      </c>
      <c r="N24" s="128" t="s">
        <v>457</v>
      </c>
      <c r="O24" s="130" t="s">
        <v>457</v>
      </c>
      <c r="P24" s="128" t="s">
        <v>457</v>
      </c>
      <c r="Q24" s="128" t="s">
        <v>457</v>
      </c>
      <c r="R24" s="128" t="s">
        <v>457</v>
      </c>
      <c r="S24" s="128" t="s">
        <v>457</v>
      </c>
      <c r="T24" s="128" t="s">
        <v>457</v>
      </c>
      <c r="U24" s="128" t="s">
        <v>457</v>
      </c>
      <c r="V24" s="128" t="s">
        <v>457</v>
      </c>
      <c r="W24" s="128" t="s">
        <v>457</v>
      </c>
      <c r="X24" s="128" t="s">
        <v>457</v>
      </c>
      <c r="Y24" s="129" t="s">
        <v>457</v>
      </c>
      <c r="Z24" s="129" t="s">
        <v>457</v>
      </c>
      <c r="AA24" s="129" t="s">
        <v>457</v>
      </c>
      <c r="AB24" s="129" t="s">
        <v>457</v>
      </c>
      <c r="AC24" s="129" t="s">
        <v>457</v>
      </c>
      <c r="AD24" s="129" t="s">
        <v>457</v>
      </c>
      <c r="AE24" s="128" t="s">
        <v>457</v>
      </c>
      <c r="AF24" s="128" t="s">
        <v>457</v>
      </c>
      <c r="AG24" s="128" t="s">
        <v>457</v>
      </c>
      <c r="AH24" s="128" t="s">
        <v>457</v>
      </c>
      <c r="AI24" s="128" t="s">
        <v>457</v>
      </c>
      <c r="AJ24" s="128" t="s">
        <v>457</v>
      </c>
      <c r="AK24" s="128" t="s">
        <v>457</v>
      </c>
      <c r="AL24" s="128" t="s">
        <v>457</v>
      </c>
      <c r="AM24" s="128" t="s">
        <v>457</v>
      </c>
      <c r="AN24" s="128" t="s">
        <v>457</v>
      </c>
      <c r="AO24" s="128" t="s">
        <v>457</v>
      </c>
      <c r="AT24" s="88"/>
      <c r="BA24" s="178"/>
    </row>
    <row r="25" spans="1:53" s="86" customFormat="1" ht="14.4" x14ac:dyDescent="0.3">
      <c r="A25" s="225"/>
      <c r="B25" s="108"/>
      <c r="C25" s="88" t="s">
        <v>70</v>
      </c>
      <c r="D25" s="195" t="s">
        <v>146</v>
      </c>
      <c r="E25" s="128">
        <v>2.4947559999999998</v>
      </c>
      <c r="F25" s="128">
        <v>2.4947559999999998</v>
      </c>
      <c r="G25" s="128">
        <v>14.5</v>
      </c>
      <c r="H25" s="128">
        <v>11.3</v>
      </c>
      <c r="I25" s="128">
        <v>17.7</v>
      </c>
      <c r="J25" s="128">
        <v>22.7</v>
      </c>
      <c r="K25" s="129" t="s">
        <v>457</v>
      </c>
      <c r="L25" s="128" t="s">
        <v>457</v>
      </c>
      <c r="M25" s="128">
        <v>12</v>
      </c>
      <c r="N25" s="128">
        <v>5.5</v>
      </c>
      <c r="O25" s="130" t="s">
        <v>457</v>
      </c>
      <c r="P25" s="128">
        <v>5</v>
      </c>
      <c r="Q25" s="128">
        <v>18</v>
      </c>
      <c r="R25" s="128">
        <v>18</v>
      </c>
      <c r="S25" s="128">
        <v>18</v>
      </c>
      <c r="T25" s="128">
        <v>8.6</v>
      </c>
      <c r="U25" s="128">
        <v>17.7</v>
      </c>
      <c r="V25" s="128">
        <v>3</v>
      </c>
      <c r="W25" s="128">
        <v>1.2</v>
      </c>
      <c r="X25" s="128">
        <v>1.2</v>
      </c>
      <c r="Y25" s="128">
        <v>1.5</v>
      </c>
      <c r="Z25" s="128">
        <v>2.2000000000000002</v>
      </c>
      <c r="AA25" s="128">
        <v>5</v>
      </c>
      <c r="AB25" s="128">
        <v>10</v>
      </c>
      <c r="AC25" s="128">
        <v>5</v>
      </c>
      <c r="AD25" s="128">
        <v>18</v>
      </c>
      <c r="AE25" s="128">
        <v>4</v>
      </c>
      <c r="AF25" s="128">
        <v>6</v>
      </c>
      <c r="AG25" s="128">
        <v>10</v>
      </c>
      <c r="AH25" s="128">
        <v>10</v>
      </c>
      <c r="AI25" s="128">
        <v>20</v>
      </c>
      <c r="AJ25" s="128">
        <v>25</v>
      </c>
      <c r="AK25" s="128">
        <v>15</v>
      </c>
      <c r="AL25" s="128">
        <v>25</v>
      </c>
      <c r="AM25" s="128">
        <v>0.6</v>
      </c>
      <c r="AN25" s="128">
        <v>1.5</v>
      </c>
      <c r="AO25" s="128">
        <v>7</v>
      </c>
      <c r="AT25" s="88"/>
      <c r="BA25" s="178"/>
    </row>
    <row r="26" spans="1:53" s="86" customFormat="1" ht="14.4" hidden="1" x14ac:dyDescent="0.3">
      <c r="A26" s="225"/>
      <c r="B26" s="108"/>
      <c r="C26" s="88" t="s">
        <v>149</v>
      </c>
      <c r="D26" s="195" t="s">
        <v>148</v>
      </c>
      <c r="E26" s="128">
        <v>2</v>
      </c>
      <c r="F26" s="129" t="s">
        <v>457</v>
      </c>
      <c r="G26" s="129" t="s">
        <v>457</v>
      </c>
      <c r="H26" s="129" t="s">
        <v>457</v>
      </c>
      <c r="I26" s="129" t="s">
        <v>457</v>
      </c>
      <c r="J26" s="129" t="s">
        <v>457</v>
      </c>
      <c r="K26" s="129" t="s">
        <v>457</v>
      </c>
      <c r="L26" s="128" t="s">
        <v>457</v>
      </c>
      <c r="M26" s="128" t="s">
        <v>457</v>
      </c>
      <c r="N26" s="128" t="s">
        <v>457</v>
      </c>
      <c r="O26" s="130" t="s">
        <v>457</v>
      </c>
      <c r="P26" s="128" t="s">
        <v>457</v>
      </c>
      <c r="Q26" s="128" t="s">
        <v>457</v>
      </c>
      <c r="R26" s="128" t="s">
        <v>457</v>
      </c>
      <c r="S26" s="128" t="s">
        <v>457</v>
      </c>
      <c r="T26" s="128" t="s">
        <v>457</v>
      </c>
      <c r="U26" s="128" t="s">
        <v>457</v>
      </c>
      <c r="V26" s="128">
        <v>4.53</v>
      </c>
      <c r="W26" s="128" t="s">
        <v>457</v>
      </c>
      <c r="X26" s="128" t="s">
        <v>457</v>
      </c>
      <c r="Y26" s="129" t="s">
        <v>457</v>
      </c>
      <c r="Z26" s="129" t="s">
        <v>457</v>
      </c>
      <c r="AA26" s="129" t="s">
        <v>457</v>
      </c>
      <c r="AB26" s="129" t="s">
        <v>457</v>
      </c>
      <c r="AC26" s="129" t="s">
        <v>457</v>
      </c>
      <c r="AD26" s="129" t="s">
        <v>457</v>
      </c>
      <c r="AE26" s="129" t="s">
        <v>457</v>
      </c>
      <c r="AF26" s="129" t="s">
        <v>457</v>
      </c>
      <c r="AG26" s="129" t="s">
        <v>457</v>
      </c>
      <c r="AH26" s="129" t="s">
        <v>457</v>
      </c>
      <c r="AI26" s="129" t="s">
        <v>457</v>
      </c>
      <c r="AJ26" s="129" t="s">
        <v>457</v>
      </c>
      <c r="AK26" s="129" t="s">
        <v>457</v>
      </c>
      <c r="AL26" s="129" t="s">
        <v>457</v>
      </c>
      <c r="AM26" s="129">
        <v>0.05</v>
      </c>
      <c r="AN26" s="129">
        <v>0.05</v>
      </c>
      <c r="AO26" s="128">
        <v>0.05</v>
      </c>
      <c r="AT26" s="88"/>
      <c r="BA26" s="178"/>
    </row>
    <row r="27" spans="1:53" s="86" customFormat="1" ht="14.4" hidden="1" x14ac:dyDescent="0.3">
      <c r="A27" s="225"/>
      <c r="B27" s="108"/>
      <c r="C27" s="88" t="s">
        <v>77</v>
      </c>
      <c r="D27" s="195" t="s">
        <v>150</v>
      </c>
      <c r="E27" s="128">
        <v>15.43332</v>
      </c>
      <c r="F27" s="128">
        <v>16.093421616383999</v>
      </c>
      <c r="G27" s="128">
        <v>25</v>
      </c>
      <c r="H27" s="128">
        <v>25</v>
      </c>
      <c r="I27" s="128">
        <v>25</v>
      </c>
      <c r="J27" s="129" t="s">
        <v>457</v>
      </c>
      <c r="K27" s="129" t="s">
        <v>457</v>
      </c>
      <c r="L27" s="128">
        <v>27.8</v>
      </c>
      <c r="M27" s="128" t="s">
        <v>457</v>
      </c>
      <c r="N27" s="128" t="s">
        <v>457</v>
      </c>
      <c r="O27" s="130">
        <v>16.7</v>
      </c>
      <c r="P27" s="138">
        <v>28</v>
      </c>
      <c r="Q27" s="128">
        <v>28.3</v>
      </c>
      <c r="R27" s="128" t="s">
        <v>457</v>
      </c>
      <c r="S27" s="128" t="s">
        <v>457</v>
      </c>
      <c r="T27" s="138">
        <v>23.5</v>
      </c>
      <c r="U27" s="128">
        <v>30.9</v>
      </c>
      <c r="V27" s="128">
        <v>16.54</v>
      </c>
      <c r="W27" s="128">
        <v>16</v>
      </c>
      <c r="X27" s="128">
        <v>16</v>
      </c>
      <c r="Y27" s="128">
        <v>18</v>
      </c>
      <c r="Z27" s="128">
        <v>20</v>
      </c>
      <c r="AA27" s="128">
        <v>20</v>
      </c>
      <c r="AB27" s="128">
        <v>25</v>
      </c>
      <c r="AC27" s="128">
        <v>25</v>
      </c>
      <c r="AD27" s="128">
        <v>25</v>
      </c>
      <c r="AE27" s="128">
        <v>33</v>
      </c>
      <c r="AF27" s="128">
        <v>24</v>
      </c>
      <c r="AG27" s="128" t="s">
        <v>457</v>
      </c>
      <c r="AH27" s="128">
        <v>30</v>
      </c>
      <c r="AI27" s="128">
        <v>33</v>
      </c>
      <c r="AJ27" s="128">
        <v>28</v>
      </c>
      <c r="AK27" s="128">
        <v>35</v>
      </c>
      <c r="AL27" s="128">
        <v>30</v>
      </c>
      <c r="AM27" s="128">
        <v>20</v>
      </c>
      <c r="AN27" s="128">
        <v>20</v>
      </c>
      <c r="AO27" s="128">
        <v>25</v>
      </c>
      <c r="AT27" s="88"/>
      <c r="BA27" s="178"/>
    </row>
    <row r="28" spans="1:53" s="86" customFormat="1" ht="14.4" hidden="1" x14ac:dyDescent="0.3">
      <c r="A28" s="225"/>
      <c r="B28" s="108"/>
      <c r="C28" s="88" t="s">
        <v>70</v>
      </c>
      <c r="D28" s="195" t="s">
        <v>153</v>
      </c>
      <c r="E28" s="128" t="s">
        <v>457</v>
      </c>
      <c r="F28" s="128" t="s">
        <v>457</v>
      </c>
      <c r="G28" s="128" t="s">
        <v>457</v>
      </c>
      <c r="H28" s="128" t="s">
        <v>457</v>
      </c>
      <c r="I28" s="128" t="s">
        <v>457</v>
      </c>
      <c r="J28" s="128" t="s">
        <v>457</v>
      </c>
      <c r="K28" s="128" t="s">
        <v>457</v>
      </c>
      <c r="L28" s="128" t="s">
        <v>457</v>
      </c>
      <c r="M28" s="128" t="s">
        <v>457</v>
      </c>
      <c r="N28" s="128" t="s">
        <v>457</v>
      </c>
      <c r="O28" s="128" t="s">
        <v>457</v>
      </c>
      <c r="P28" s="128" t="s">
        <v>457</v>
      </c>
      <c r="Q28" s="128" t="s">
        <v>457</v>
      </c>
      <c r="R28" s="128" t="s">
        <v>457</v>
      </c>
      <c r="S28" s="128" t="s">
        <v>457</v>
      </c>
      <c r="T28" s="128" t="s">
        <v>457</v>
      </c>
      <c r="U28" s="128" t="s">
        <v>457</v>
      </c>
      <c r="V28" s="128">
        <v>4.8</v>
      </c>
      <c r="W28" s="128" t="s">
        <v>457</v>
      </c>
      <c r="X28" s="128" t="s">
        <v>457</v>
      </c>
      <c r="Y28" s="128" t="s">
        <v>457</v>
      </c>
      <c r="Z28" s="128" t="s">
        <v>457</v>
      </c>
      <c r="AA28" s="128" t="s">
        <v>457</v>
      </c>
      <c r="AB28" s="128" t="s">
        <v>457</v>
      </c>
      <c r="AC28" s="128" t="s">
        <v>457</v>
      </c>
      <c r="AD28" s="128" t="s">
        <v>457</v>
      </c>
      <c r="AE28" s="128" t="s">
        <v>457</v>
      </c>
      <c r="AF28" s="128" t="s">
        <v>457</v>
      </c>
      <c r="AG28" s="128" t="s">
        <v>457</v>
      </c>
      <c r="AH28" s="128" t="s">
        <v>457</v>
      </c>
      <c r="AI28" s="128" t="s">
        <v>457</v>
      </c>
      <c r="AJ28" s="128" t="s">
        <v>457</v>
      </c>
      <c r="AK28" s="128" t="s">
        <v>457</v>
      </c>
      <c r="AL28" s="128" t="s">
        <v>457</v>
      </c>
      <c r="AM28" s="128">
        <v>6</v>
      </c>
      <c r="AN28" s="128">
        <v>11.8</v>
      </c>
      <c r="AO28" s="128">
        <v>54</v>
      </c>
      <c r="AT28" s="88"/>
      <c r="BA28" s="178"/>
    </row>
    <row r="29" spans="1:53" s="86" customFormat="1" ht="14.4" hidden="1" x14ac:dyDescent="0.3">
      <c r="A29" s="225"/>
      <c r="B29" s="108"/>
      <c r="C29" s="88" t="s">
        <v>70</v>
      </c>
      <c r="D29" s="195" t="s">
        <v>154</v>
      </c>
      <c r="E29" s="128" t="s">
        <v>457</v>
      </c>
      <c r="F29" s="128" t="s">
        <v>457</v>
      </c>
      <c r="G29" s="128">
        <f>G16-G25</f>
        <v>27.700000000000003</v>
      </c>
      <c r="H29" s="128">
        <f>H16-H25</f>
        <v>42.2</v>
      </c>
      <c r="I29" s="128">
        <f>I16-I25</f>
        <v>36.700000000000003</v>
      </c>
      <c r="J29" s="128">
        <f>J16-J25</f>
        <v>70.3</v>
      </c>
      <c r="K29" s="128" t="s">
        <v>457</v>
      </c>
      <c r="L29" s="128" t="s">
        <v>457</v>
      </c>
      <c r="M29" s="128" t="s">
        <v>457</v>
      </c>
      <c r="N29" s="128" t="s">
        <v>457</v>
      </c>
      <c r="O29" s="128" t="s">
        <v>457</v>
      </c>
      <c r="P29" s="128" t="s">
        <v>457</v>
      </c>
      <c r="Q29" s="128" t="s">
        <v>457</v>
      </c>
      <c r="R29" s="128" t="s">
        <v>457</v>
      </c>
      <c r="S29" s="128" t="s">
        <v>457</v>
      </c>
      <c r="T29" s="128" t="s">
        <v>457</v>
      </c>
      <c r="U29" s="128" t="s">
        <v>457</v>
      </c>
      <c r="V29" s="128">
        <v>6.8</v>
      </c>
      <c r="W29" s="128" t="s">
        <v>457</v>
      </c>
      <c r="X29" s="128" t="s">
        <v>457</v>
      </c>
      <c r="Y29" s="128" t="s">
        <v>457</v>
      </c>
      <c r="Z29" s="128" t="s">
        <v>457</v>
      </c>
      <c r="AA29" s="128" t="s">
        <v>457</v>
      </c>
      <c r="AB29" s="128" t="s">
        <v>457</v>
      </c>
      <c r="AC29" s="128" t="s">
        <v>457</v>
      </c>
      <c r="AD29" s="128" t="s">
        <v>457</v>
      </c>
      <c r="AE29" s="128" t="s">
        <v>457</v>
      </c>
      <c r="AF29" s="128" t="s">
        <v>457</v>
      </c>
      <c r="AG29" s="128" t="s">
        <v>457</v>
      </c>
      <c r="AH29" s="128" t="s">
        <v>457</v>
      </c>
      <c r="AI29" s="128" t="s">
        <v>457</v>
      </c>
      <c r="AJ29" s="128" t="s">
        <v>457</v>
      </c>
      <c r="AK29" s="128" t="s">
        <v>457</v>
      </c>
      <c r="AL29" s="128" t="s">
        <v>457</v>
      </c>
      <c r="AM29" s="128">
        <v>8.9</v>
      </c>
      <c r="AN29" s="128">
        <v>16.5</v>
      </c>
      <c r="AO29" s="128">
        <v>84</v>
      </c>
      <c r="AT29" s="88"/>
      <c r="BA29" s="178"/>
    </row>
    <row r="30" spans="1:53" s="86" customFormat="1" ht="14.4" x14ac:dyDescent="0.3">
      <c r="A30" s="225"/>
      <c r="B30" s="108"/>
      <c r="C30" s="88" t="s">
        <v>70</v>
      </c>
      <c r="D30" s="195" t="s">
        <v>155</v>
      </c>
      <c r="E30" s="128">
        <v>10.886208</v>
      </c>
      <c r="F30" s="128">
        <v>17.463291999999999</v>
      </c>
      <c r="G30" s="128" t="s">
        <v>457</v>
      </c>
      <c r="H30" s="128" t="s">
        <v>457</v>
      </c>
      <c r="I30" s="128" t="s">
        <v>457</v>
      </c>
      <c r="J30" s="128" t="s">
        <v>457</v>
      </c>
      <c r="K30" s="128">
        <v>10</v>
      </c>
      <c r="L30" s="128" t="s">
        <v>457</v>
      </c>
      <c r="M30" s="128" t="s">
        <v>457</v>
      </c>
      <c r="N30" s="128" t="s">
        <v>457</v>
      </c>
      <c r="O30" s="130" t="s">
        <v>457</v>
      </c>
      <c r="P30" s="128" t="s">
        <v>457</v>
      </c>
      <c r="Q30" s="128" t="s">
        <v>457</v>
      </c>
      <c r="R30" s="128" t="s">
        <v>457</v>
      </c>
      <c r="S30" s="128" t="s">
        <v>457</v>
      </c>
      <c r="T30" s="128" t="s">
        <v>457</v>
      </c>
      <c r="U30" s="128" t="s">
        <v>457</v>
      </c>
      <c r="V30" s="128">
        <v>4.8</v>
      </c>
      <c r="W30" s="128" t="s">
        <v>457</v>
      </c>
      <c r="X30" s="128" t="s">
        <v>457</v>
      </c>
      <c r="Y30" s="128">
        <v>2.65</v>
      </c>
      <c r="Z30" s="128">
        <v>3.45</v>
      </c>
      <c r="AA30" s="128">
        <v>6.45</v>
      </c>
      <c r="AB30" s="129" t="s">
        <v>457</v>
      </c>
      <c r="AC30" s="129" t="s">
        <v>457</v>
      </c>
      <c r="AD30" s="129" t="s">
        <v>457</v>
      </c>
      <c r="AE30" s="128">
        <v>6.5</v>
      </c>
      <c r="AF30" s="128">
        <v>7.1</v>
      </c>
      <c r="AG30" s="128">
        <v>11.5</v>
      </c>
      <c r="AH30" s="128">
        <v>11</v>
      </c>
      <c r="AI30" s="128">
        <v>32</v>
      </c>
      <c r="AJ30" s="128" t="s">
        <v>457</v>
      </c>
      <c r="AK30" s="128">
        <v>35</v>
      </c>
      <c r="AL30" s="128" t="s">
        <v>457</v>
      </c>
      <c r="AM30" s="128">
        <v>3</v>
      </c>
      <c r="AN30" s="128">
        <v>5.8</v>
      </c>
      <c r="AO30" s="128">
        <v>31</v>
      </c>
      <c r="AP30" s="88"/>
      <c r="AQ30" s="88"/>
      <c r="AR30" s="88"/>
      <c r="AS30" s="88"/>
      <c r="AT30" s="88"/>
      <c r="BA30" s="178"/>
    </row>
    <row r="31" spans="1:53" s="86" customFormat="1" ht="14.4" hidden="1" x14ac:dyDescent="0.3">
      <c r="A31" s="225"/>
      <c r="B31" s="108"/>
      <c r="C31" s="88" t="s">
        <v>77</v>
      </c>
      <c r="D31" s="195" t="s">
        <v>158</v>
      </c>
      <c r="E31" s="128" t="s">
        <v>457</v>
      </c>
      <c r="F31" s="128" t="s">
        <v>457</v>
      </c>
      <c r="G31" s="128" t="s">
        <v>457</v>
      </c>
      <c r="H31" s="128" t="s">
        <v>457</v>
      </c>
      <c r="I31" s="128" t="s">
        <v>457</v>
      </c>
      <c r="J31" s="128" t="s">
        <v>457</v>
      </c>
      <c r="K31" s="128" t="s">
        <v>457</v>
      </c>
      <c r="L31" s="128" t="s">
        <v>457</v>
      </c>
      <c r="M31" s="128" t="s">
        <v>457</v>
      </c>
      <c r="N31" s="128" t="s">
        <v>457</v>
      </c>
      <c r="O31" s="130" t="s">
        <v>457</v>
      </c>
      <c r="P31" s="128" t="s">
        <v>457</v>
      </c>
      <c r="Q31" s="128" t="s">
        <v>457</v>
      </c>
      <c r="R31" s="128">
        <v>30</v>
      </c>
      <c r="S31" s="128" t="s">
        <v>457</v>
      </c>
      <c r="T31" s="128" t="s">
        <v>457</v>
      </c>
      <c r="U31" s="128" t="s">
        <v>457</v>
      </c>
      <c r="V31" s="128">
        <v>45</v>
      </c>
      <c r="W31" s="128">
        <v>50</v>
      </c>
      <c r="X31" s="128">
        <v>50</v>
      </c>
      <c r="Y31" s="128" t="s">
        <v>457</v>
      </c>
      <c r="Z31" s="128" t="s">
        <v>457</v>
      </c>
      <c r="AA31" s="128" t="s">
        <v>457</v>
      </c>
      <c r="AB31" s="128" t="s">
        <v>457</v>
      </c>
      <c r="AC31" s="128" t="s">
        <v>457</v>
      </c>
      <c r="AD31" s="128" t="s">
        <v>457</v>
      </c>
      <c r="AE31" s="128" t="s">
        <v>457</v>
      </c>
      <c r="AF31" s="128" t="s">
        <v>457</v>
      </c>
      <c r="AG31" s="128" t="s">
        <v>457</v>
      </c>
      <c r="AH31" s="128" t="s">
        <v>457</v>
      </c>
      <c r="AI31" s="128" t="s">
        <v>457</v>
      </c>
      <c r="AJ31" s="128" t="s">
        <v>457</v>
      </c>
      <c r="AK31" s="128" t="s">
        <v>457</v>
      </c>
      <c r="AL31" s="128" t="s">
        <v>457</v>
      </c>
      <c r="AM31" s="128">
        <v>15</v>
      </c>
      <c r="AN31" s="128">
        <v>15</v>
      </c>
      <c r="AO31" s="128">
        <v>15</v>
      </c>
      <c r="AP31" s="88"/>
      <c r="AQ31" s="88"/>
      <c r="AR31" s="88"/>
      <c r="AS31" s="88"/>
      <c r="AT31" s="88"/>
      <c r="BA31" s="178"/>
    </row>
    <row r="32" spans="1:53" s="86" customFormat="1" ht="14.4" hidden="1" x14ac:dyDescent="0.3">
      <c r="A32" s="225"/>
      <c r="B32" s="108"/>
      <c r="C32" s="88" t="s">
        <v>103</v>
      </c>
      <c r="D32" s="195" t="s">
        <v>159</v>
      </c>
      <c r="E32" s="128">
        <v>59</v>
      </c>
      <c r="F32" s="128">
        <v>161</v>
      </c>
      <c r="G32" s="128">
        <v>140</v>
      </c>
      <c r="H32" s="128">
        <v>140</v>
      </c>
      <c r="I32" s="128">
        <v>140</v>
      </c>
      <c r="J32" s="129" t="s">
        <v>457</v>
      </c>
      <c r="K32" s="131">
        <v>150</v>
      </c>
      <c r="L32" s="128" t="s">
        <v>457</v>
      </c>
      <c r="M32" s="128">
        <v>150</v>
      </c>
      <c r="N32" s="128">
        <v>50</v>
      </c>
      <c r="O32" s="130">
        <v>25</v>
      </c>
      <c r="P32" s="128">
        <v>101.86</v>
      </c>
      <c r="Q32" s="128">
        <v>92.6</v>
      </c>
      <c r="R32" s="128" t="s">
        <v>457</v>
      </c>
      <c r="S32" s="128" t="s">
        <v>457</v>
      </c>
      <c r="T32" s="128" t="s">
        <v>457</v>
      </c>
      <c r="U32" s="128">
        <v>92.6</v>
      </c>
      <c r="V32" s="128" t="s">
        <v>457</v>
      </c>
      <c r="W32" s="128">
        <v>50</v>
      </c>
      <c r="X32" s="128">
        <v>30</v>
      </c>
      <c r="Y32" s="128">
        <v>30</v>
      </c>
      <c r="Z32" s="128">
        <v>30</v>
      </c>
      <c r="AA32" s="128">
        <v>30</v>
      </c>
      <c r="AB32" s="128">
        <v>30</v>
      </c>
      <c r="AC32" s="128">
        <v>30</v>
      </c>
      <c r="AD32" s="129" t="s">
        <v>457</v>
      </c>
      <c r="AE32" s="128" t="s">
        <v>457</v>
      </c>
      <c r="AF32" s="128" t="s">
        <v>457</v>
      </c>
      <c r="AG32" s="128" t="s">
        <v>457</v>
      </c>
      <c r="AH32" s="128" t="s">
        <v>457</v>
      </c>
      <c r="AI32" s="128" t="s">
        <v>457</v>
      </c>
      <c r="AJ32" s="128" t="s">
        <v>457</v>
      </c>
      <c r="AK32" s="128" t="s">
        <v>457</v>
      </c>
      <c r="AL32" s="128" t="s">
        <v>457</v>
      </c>
      <c r="AM32" s="128" t="s">
        <v>457</v>
      </c>
      <c r="AN32" s="128" t="s">
        <v>457</v>
      </c>
      <c r="AO32" s="128" t="s">
        <v>457</v>
      </c>
      <c r="AP32" s="88"/>
      <c r="AQ32" s="88"/>
      <c r="AR32" s="88"/>
      <c r="AS32" s="88"/>
      <c r="AT32" s="88"/>
      <c r="BA32" s="178"/>
    </row>
    <row r="33" spans="1:57" s="86" customFormat="1" ht="14.4" hidden="1" x14ac:dyDescent="0.3">
      <c r="A33" s="225"/>
      <c r="B33" s="108"/>
      <c r="C33" s="87" t="s">
        <v>161</v>
      </c>
      <c r="D33" s="195" t="s">
        <v>160</v>
      </c>
      <c r="E33" s="129" t="s">
        <v>457</v>
      </c>
      <c r="F33" s="129" t="s">
        <v>457</v>
      </c>
      <c r="G33" s="129" t="s">
        <v>457</v>
      </c>
      <c r="H33" s="129" t="s">
        <v>457</v>
      </c>
      <c r="I33" s="129" t="s">
        <v>457</v>
      </c>
      <c r="J33" s="129" t="s">
        <v>457</v>
      </c>
      <c r="K33" s="128">
        <v>23</v>
      </c>
      <c r="L33" s="128" t="s">
        <v>457</v>
      </c>
      <c r="M33" s="128" t="s">
        <v>457</v>
      </c>
      <c r="N33" s="128" t="s">
        <v>457</v>
      </c>
      <c r="O33" s="130" t="s">
        <v>457</v>
      </c>
      <c r="P33" s="128" t="s">
        <v>457</v>
      </c>
      <c r="Q33" s="128" t="s">
        <v>457</v>
      </c>
      <c r="R33" s="128" t="s">
        <v>457</v>
      </c>
      <c r="S33" s="128" t="s">
        <v>457</v>
      </c>
      <c r="T33" s="128" t="s">
        <v>457</v>
      </c>
      <c r="U33" s="128" t="s">
        <v>457</v>
      </c>
      <c r="V33" s="128" t="s">
        <v>457</v>
      </c>
      <c r="W33" s="128" t="s">
        <v>457</v>
      </c>
      <c r="X33" s="128" t="s">
        <v>457</v>
      </c>
      <c r="Y33" s="128">
        <v>12.5</v>
      </c>
      <c r="Z33" s="128">
        <v>24</v>
      </c>
      <c r="AA33" s="128">
        <v>25</v>
      </c>
      <c r="AB33" s="129" t="s">
        <v>457</v>
      </c>
      <c r="AC33" s="129" t="s">
        <v>457</v>
      </c>
      <c r="AD33" s="129" t="s">
        <v>457</v>
      </c>
      <c r="AE33" s="128" t="s">
        <v>457</v>
      </c>
      <c r="AF33" s="128" t="s">
        <v>457</v>
      </c>
      <c r="AG33" s="128" t="s">
        <v>457</v>
      </c>
      <c r="AH33" s="128" t="s">
        <v>457</v>
      </c>
      <c r="AI33" s="128" t="s">
        <v>457</v>
      </c>
      <c r="AJ33" s="128" t="s">
        <v>457</v>
      </c>
      <c r="AK33" s="128" t="s">
        <v>457</v>
      </c>
      <c r="AL33" s="128" t="s">
        <v>457</v>
      </c>
      <c r="AM33" s="128" t="s">
        <v>457</v>
      </c>
      <c r="AN33" s="128" t="s">
        <v>457</v>
      </c>
      <c r="AO33" s="128" t="s">
        <v>457</v>
      </c>
      <c r="AP33" s="88"/>
      <c r="AQ33" s="88"/>
      <c r="AR33" s="88"/>
      <c r="AS33" s="88"/>
      <c r="AT33" s="88"/>
      <c r="BA33" s="178"/>
      <c r="BB33" s="98"/>
      <c r="BC33" s="98"/>
      <c r="BD33" s="98"/>
      <c r="BE33" s="98"/>
    </row>
    <row r="34" spans="1:57" s="86" customFormat="1" ht="14.4" hidden="1" x14ac:dyDescent="0.3">
      <c r="A34" s="225"/>
      <c r="B34" s="108"/>
      <c r="C34" s="88" t="s">
        <v>445</v>
      </c>
      <c r="D34" s="195" t="s">
        <v>494</v>
      </c>
      <c r="E34" s="128" t="s">
        <v>457</v>
      </c>
      <c r="F34" s="128" t="s">
        <v>457</v>
      </c>
      <c r="G34" s="128" t="s">
        <v>457</v>
      </c>
      <c r="H34" s="128" t="s">
        <v>457</v>
      </c>
      <c r="I34" s="128" t="s">
        <v>457</v>
      </c>
      <c r="J34" s="128" t="s">
        <v>457</v>
      </c>
      <c r="K34" s="128">
        <v>98</v>
      </c>
      <c r="L34" s="128" t="s">
        <v>457</v>
      </c>
      <c r="M34" s="128" t="s">
        <v>457</v>
      </c>
      <c r="N34" s="128" t="s">
        <v>457</v>
      </c>
      <c r="O34" s="130" t="s">
        <v>457</v>
      </c>
      <c r="P34" s="128" t="s">
        <v>457</v>
      </c>
      <c r="Q34" s="128" t="s">
        <v>457</v>
      </c>
      <c r="R34" s="128" t="s">
        <v>457</v>
      </c>
      <c r="S34" s="128" t="s">
        <v>457</v>
      </c>
      <c r="T34" s="128" t="s">
        <v>457</v>
      </c>
      <c r="U34" s="128" t="s">
        <v>457</v>
      </c>
      <c r="V34" s="128" t="s">
        <v>457</v>
      </c>
      <c r="W34" s="128" t="s">
        <v>457</v>
      </c>
      <c r="X34" s="128" t="s">
        <v>457</v>
      </c>
      <c r="Y34" s="129" t="s">
        <v>457</v>
      </c>
      <c r="Z34" s="129" t="s">
        <v>457</v>
      </c>
      <c r="AA34" s="129" t="s">
        <v>457</v>
      </c>
      <c r="AB34" s="129" t="s">
        <v>457</v>
      </c>
      <c r="AC34" s="129" t="s">
        <v>457</v>
      </c>
      <c r="AD34" s="129" t="s">
        <v>457</v>
      </c>
      <c r="AE34" s="128" t="s">
        <v>457</v>
      </c>
      <c r="AF34" s="128" t="s">
        <v>457</v>
      </c>
      <c r="AG34" s="128" t="s">
        <v>457</v>
      </c>
      <c r="AH34" s="128" t="s">
        <v>457</v>
      </c>
      <c r="AI34" s="128" t="s">
        <v>457</v>
      </c>
      <c r="AJ34" s="128" t="s">
        <v>457</v>
      </c>
      <c r="AK34" s="128" t="s">
        <v>457</v>
      </c>
      <c r="AL34" s="128" t="s">
        <v>457</v>
      </c>
      <c r="AM34" s="128" t="s">
        <v>457</v>
      </c>
      <c r="AN34" s="128" t="s">
        <v>457</v>
      </c>
      <c r="AO34" s="128" t="s">
        <v>457</v>
      </c>
      <c r="AP34" s="88"/>
      <c r="AQ34" s="88"/>
      <c r="AR34" s="88"/>
      <c r="AS34" s="88"/>
      <c r="AT34" s="88"/>
      <c r="BA34" s="178"/>
      <c r="BB34" s="98"/>
      <c r="BC34" s="98"/>
      <c r="BD34" s="98"/>
      <c r="BE34" s="98"/>
    </row>
    <row r="35" spans="1:57" s="86" customFormat="1" ht="14.4" hidden="1" x14ac:dyDescent="0.3">
      <c r="A35" s="225"/>
      <c r="B35" s="108"/>
      <c r="C35" s="88" t="s">
        <v>447</v>
      </c>
      <c r="D35" s="195" t="s">
        <v>175</v>
      </c>
      <c r="E35" s="128" t="s">
        <v>457</v>
      </c>
      <c r="F35" s="128" t="s">
        <v>457</v>
      </c>
      <c r="G35" s="128" t="s">
        <v>457</v>
      </c>
      <c r="H35" s="128" t="s">
        <v>457</v>
      </c>
      <c r="I35" s="129" t="s">
        <v>457</v>
      </c>
      <c r="J35" s="129" t="s">
        <v>457</v>
      </c>
      <c r="K35" s="128" t="s">
        <v>457</v>
      </c>
      <c r="L35" s="128" t="s">
        <v>457</v>
      </c>
      <c r="M35" s="128" t="s">
        <v>457</v>
      </c>
      <c r="N35" s="128" t="s">
        <v>457</v>
      </c>
      <c r="O35" s="130" t="s">
        <v>457</v>
      </c>
      <c r="P35" s="128" t="s">
        <v>457</v>
      </c>
      <c r="Q35" s="128" t="s">
        <v>457</v>
      </c>
      <c r="R35" s="128" t="s">
        <v>457</v>
      </c>
      <c r="S35" s="128" t="s">
        <v>457</v>
      </c>
      <c r="T35" s="128" t="s">
        <v>457</v>
      </c>
      <c r="U35" s="128" t="s">
        <v>457</v>
      </c>
      <c r="V35" s="128" t="s">
        <v>457</v>
      </c>
      <c r="W35" s="128" t="s">
        <v>457</v>
      </c>
      <c r="X35" s="128" t="s">
        <v>457</v>
      </c>
      <c r="Y35" s="128" t="s">
        <v>457</v>
      </c>
      <c r="Z35" s="128" t="s">
        <v>457</v>
      </c>
      <c r="AA35" s="128" t="s">
        <v>457</v>
      </c>
      <c r="AB35" s="128" t="s">
        <v>457</v>
      </c>
      <c r="AC35" s="128" t="s">
        <v>457</v>
      </c>
      <c r="AD35" s="128">
        <v>13</v>
      </c>
      <c r="AE35" s="128" t="s">
        <v>457</v>
      </c>
      <c r="AF35" s="128" t="s">
        <v>457</v>
      </c>
      <c r="AG35" s="128">
        <v>11.5</v>
      </c>
      <c r="AH35" s="128">
        <v>11.5</v>
      </c>
      <c r="AI35" s="128">
        <v>28</v>
      </c>
      <c r="AJ35" s="128">
        <v>28</v>
      </c>
      <c r="AK35" s="128">
        <v>28</v>
      </c>
      <c r="AL35" s="128">
        <v>25</v>
      </c>
      <c r="AM35" s="128" t="s">
        <v>457</v>
      </c>
      <c r="AN35" s="128" t="s">
        <v>457</v>
      </c>
      <c r="AO35" s="128" t="s">
        <v>457</v>
      </c>
      <c r="AP35" s="88"/>
      <c r="AQ35" s="88"/>
      <c r="AR35" s="88"/>
      <c r="AS35" s="88"/>
      <c r="AT35" s="88"/>
      <c r="BA35" s="178"/>
      <c r="BB35" s="98"/>
      <c r="BC35" s="98"/>
      <c r="BD35" s="98"/>
      <c r="BE35" s="98"/>
    </row>
    <row r="36" spans="1:57" s="86" customFormat="1" ht="14.4" hidden="1" x14ac:dyDescent="0.3">
      <c r="A36" s="225"/>
      <c r="B36" s="108"/>
      <c r="C36" s="88" t="s">
        <v>177</v>
      </c>
      <c r="D36" s="195" t="s">
        <v>176</v>
      </c>
      <c r="E36" s="128" t="s">
        <v>457</v>
      </c>
      <c r="F36" s="128" t="s">
        <v>457</v>
      </c>
      <c r="G36" s="128">
        <v>0.6</v>
      </c>
      <c r="H36" s="128">
        <v>0.6</v>
      </c>
      <c r="I36" s="129" t="s">
        <v>457</v>
      </c>
      <c r="J36" s="129" t="s">
        <v>457</v>
      </c>
      <c r="K36" s="128" t="s">
        <v>457</v>
      </c>
      <c r="L36" s="128" t="s">
        <v>457</v>
      </c>
      <c r="M36" s="128" t="s">
        <v>457</v>
      </c>
      <c r="N36" s="128" t="s">
        <v>457</v>
      </c>
      <c r="O36" s="130" t="s">
        <v>457</v>
      </c>
      <c r="P36" s="128" t="s">
        <v>457</v>
      </c>
      <c r="Q36" s="128" t="s">
        <v>457</v>
      </c>
      <c r="R36" s="128" t="s">
        <v>457</v>
      </c>
      <c r="S36" s="128" t="s">
        <v>457</v>
      </c>
      <c r="T36" s="128" t="s">
        <v>457</v>
      </c>
      <c r="U36" s="128" t="s">
        <v>457</v>
      </c>
      <c r="V36" s="128" t="s">
        <v>457</v>
      </c>
      <c r="W36" s="128" t="s">
        <v>457</v>
      </c>
      <c r="X36" s="128" t="s">
        <v>457</v>
      </c>
      <c r="Y36" s="129" t="s">
        <v>457</v>
      </c>
      <c r="Z36" s="129" t="s">
        <v>457</v>
      </c>
      <c r="AA36" s="129" t="s">
        <v>457</v>
      </c>
      <c r="AB36" s="129" t="s">
        <v>457</v>
      </c>
      <c r="AC36" s="129" t="s">
        <v>457</v>
      </c>
      <c r="AD36" s="128">
        <v>0.96</v>
      </c>
      <c r="AE36" s="128" t="s">
        <v>457</v>
      </c>
      <c r="AF36" s="128" t="s">
        <v>457</v>
      </c>
      <c r="AG36" s="128" t="s">
        <v>457</v>
      </c>
      <c r="AH36" s="128" t="s">
        <v>457</v>
      </c>
      <c r="AI36" s="128">
        <v>1.2</v>
      </c>
      <c r="AJ36" s="128" t="s">
        <v>457</v>
      </c>
      <c r="AK36" s="128" t="s">
        <v>457</v>
      </c>
      <c r="AL36" s="128">
        <v>5</v>
      </c>
      <c r="AM36" s="128" t="s">
        <v>457</v>
      </c>
      <c r="AN36" s="128" t="s">
        <v>457</v>
      </c>
      <c r="AO36" s="128" t="s">
        <v>457</v>
      </c>
      <c r="AP36" s="88"/>
      <c r="AQ36" s="88"/>
      <c r="AR36" s="172"/>
      <c r="AS36" s="88"/>
      <c r="AT36" s="88"/>
      <c r="BA36" s="178"/>
      <c r="BB36" s="98"/>
      <c r="BC36" s="98"/>
      <c r="BD36" s="98"/>
      <c r="BE36" s="98"/>
    </row>
    <row r="37" spans="1:57" s="86" customFormat="1" ht="14.4" hidden="1" x14ac:dyDescent="0.3">
      <c r="A37" s="225"/>
      <c r="B37" s="108"/>
      <c r="C37" s="88" t="s">
        <v>179</v>
      </c>
      <c r="D37" s="195" t="s">
        <v>178</v>
      </c>
      <c r="E37" s="128" t="s">
        <v>457</v>
      </c>
      <c r="F37" s="128" t="s">
        <v>457</v>
      </c>
      <c r="G37" s="128">
        <v>2980</v>
      </c>
      <c r="H37" s="128">
        <v>2980</v>
      </c>
      <c r="I37" s="129" t="s">
        <v>457</v>
      </c>
      <c r="J37" s="129" t="s">
        <v>457</v>
      </c>
      <c r="K37" s="128">
        <v>1280</v>
      </c>
      <c r="L37" s="128" t="s">
        <v>457</v>
      </c>
      <c r="M37" s="128" t="s">
        <v>457</v>
      </c>
      <c r="N37" s="128" t="s">
        <v>457</v>
      </c>
      <c r="O37" s="128" t="s">
        <v>457</v>
      </c>
      <c r="P37" s="128" t="s">
        <v>457</v>
      </c>
      <c r="Q37" s="128" t="s">
        <v>457</v>
      </c>
      <c r="R37" s="128" t="s">
        <v>457</v>
      </c>
      <c r="S37" s="128" t="s">
        <v>457</v>
      </c>
      <c r="T37" s="128">
        <v>170</v>
      </c>
      <c r="U37" s="128" t="s">
        <v>457</v>
      </c>
      <c r="V37" s="128" t="s">
        <v>457</v>
      </c>
      <c r="W37" s="128" t="s">
        <v>457</v>
      </c>
      <c r="X37" s="128" t="s">
        <v>457</v>
      </c>
      <c r="Y37" s="128" t="s">
        <v>457</v>
      </c>
      <c r="Z37" s="128" t="s">
        <v>457</v>
      </c>
      <c r="AA37" s="128" t="s">
        <v>457</v>
      </c>
      <c r="AB37" s="128" t="s">
        <v>457</v>
      </c>
      <c r="AC37" s="128" t="s">
        <v>457</v>
      </c>
      <c r="AD37" s="128" t="s">
        <v>457</v>
      </c>
      <c r="AE37" s="128" t="s">
        <v>457</v>
      </c>
      <c r="AF37" s="128" t="s">
        <v>457</v>
      </c>
      <c r="AG37" s="128" t="s">
        <v>457</v>
      </c>
      <c r="AH37" s="128" t="s">
        <v>457</v>
      </c>
      <c r="AI37" s="128" t="s">
        <v>457</v>
      </c>
      <c r="AJ37" s="128" t="s">
        <v>457</v>
      </c>
      <c r="AK37" s="128" t="s">
        <v>457</v>
      </c>
      <c r="AL37" s="128" t="s">
        <v>457</v>
      </c>
      <c r="AM37" s="128" t="s">
        <v>457</v>
      </c>
      <c r="AN37" s="128" t="s">
        <v>457</v>
      </c>
      <c r="AO37" s="128" t="s">
        <v>457</v>
      </c>
      <c r="AP37" s="88"/>
      <c r="AQ37" s="88"/>
      <c r="AR37" s="88"/>
      <c r="AS37" s="88"/>
      <c r="AT37" s="88"/>
      <c r="BA37" s="178"/>
      <c r="BB37" s="98"/>
      <c r="BC37" s="98"/>
      <c r="BD37" s="98"/>
      <c r="BE37" s="98"/>
    </row>
    <row r="38" spans="1:57" s="86" customFormat="1" ht="14.4" hidden="1" x14ac:dyDescent="0.3">
      <c r="A38" s="225"/>
      <c r="B38" s="108"/>
      <c r="C38" s="88" t="s">
        <v>180</v>
      </c>
      <c r="D38" s="195" t="s">
        <v>178</v>
      </c>
      <c r="E38" s="128" t="s">
        <v>457</v>
      </c>
      <c r="F38" s="128" t="s">
        <v>457</v>
      </c>
      <c r="G38" s="128">
        <v>4</v>
      </c>
      <c r="H38" s="128">
        <v>4</v>
      </c>
      <c r="I38" s="129" t="s">
        <v>457</v>
      </c>
      <c r="J38" s="129" t="s">
        <v>457</v>
      </c>
      <c r="K38" s="128">
        <v>1.74</v>
      </c>
      <c r="L38" s="128" t="s">
        <v>457</v>
      </c>
      <c r="M38" s="128" t="s">
        <v>457</v>
      </c>
      <c r="N38" s="128" t="s">
        <v>457</v>
      </c>
      <c r="O38" s="128" t="s">
        <v>457</v>
      </c>
      <c r="P38" s="128" t="s">
        <v>457</v>
      </c>
      <c r="Q38" s="128" t="s">
        <v>457</v>
      </c>
      <c r="R38" s="128" t="s">
        <v>457</v>
      </c>
      <c r="S38" s="128" t="s">
        <v>457</v>
      </c>
      <c r="T38" s="128" t="s">
        <v>457</v>
      </c>
      <c r="U38" s="128">
        <v>8</v>
      </c>
      <c r="V38" s="128" t="s">
        <v>457</v>
      </c>
      <c r="W38" s="128" t="s">
        <v>457</v>
      </c>
      <c r="X38" s="128" t="s">
        <v>457</v>
      </c>
      <c r="Y38" s="128" t="s">
        <v>457</v>
      </c>
      <c r="Z38" s="128" t="s">
        <v>457</v>
      </c>
      <c r="AA38" s="128" t="s">
        <v>457</v>
      </c>
      <c r="AB38" s="128" t="s">
        <v>457</v>
      </c>
      <c r="AC38" s="128" t="s">
        <v>457</v>
      </c>
      <c r="AD38" s="128" t="s">
        <v>457</v>
      </c>
      <c r="AE38" s="128" t="s">
        <v>457</v>
      </c>
      <c r="AF38" s="128" t="s">
        <v>457</v>
      </c>
      <c r="AG38" s="128" t="s">
        <v>457</v>
      </c>
      <c r="AH38" s="128" t="s">
        <v>457</v>
      </c>
      <c r="AI38" s="128" t="s">
        <v>457</v>
      </c>
      <c r="AJ38" s="128" t="s">
        <v>457</v>
      </c>
      <c r="AK38" s="128" t="s">
        <v>457</v>
      </c>
      <c r="AL38" s="128" t="s">
        <v>457</v>
      </c>
      <c r="AM38" s="128" t="s">
        <v>457</v>
      </c>
      <c r="AN38" s="128" t="s">
        <v>457</v>
      </c>
      <c r="AO38" s="128" t="s">
        <v>457</v>
      </c>
      <c r="AP38" s="88"/>
      <c r="AQ38" s="88"/>
      <c r="AR38" s="88"/>
      <c r="AS38" s="88"/>
      <c r="AT38" s="88"/>
      <c r="BA38" s="178"/>
      <c r="BB38" s="98"/>
      <c r="BC38" s="98"/>
      <c r="BD38" s="98"/>
      <c r="BE38" s="98"/>
    </row>
    <row r="39" spans="1:57" s="86" customFormat="1" ht="14.4" hidden="1" x14ac:dyDescent="0.3">
      <c r="A39" s="225"/>
      <c r="B39" s="108"/>
      <c r="C39" s="86" t="s">
        <v>448</v>
      </c>
      <c r="D39" s="196" t="s">
        <v>213</v>
      </c>
      <c r="E39" s="128" t="s">
        <v>457</v>
      </c>
      <c r="F39" s="128" t="s">
        <v>457</v>
      </c>
      <c r="G39" s="128" t="s">
        <v>457</v>
      </c>
      <c r="H39" s="128" t="s">
        <v>457</v>
      </c>
      <c r="I39" s="128" t="s">
        <v>457</v>
      </c>
      <c r="J39" s="128" t="s">
        <v>457</v>
      </c>
      <c r="K39" s="128" t="s">
        <v>457</v>
      </c>
      <c r="L39" s="128" t="s">
        <v>457</v>
      </c>
      <c r="M39" s="128" t="s">
        <v>457</v>
      </c>
      <c r="N39" s="128" t="s">
        <v>457</v>
      </c>
      <c r="O39" s="128" t="s">
        <v>457</v>
      </c>
      <c r="P39" s="128" t="s">
        <v>457</v>
      </c>
      <c r="Q39" s="128" t="s">
        <v>457</v>
      </c>
      <c r="R39" s="128" t="s">
        <v>457</v>
      </c>
      <c r="S39" s="128" t="s">
        <v>457</v>
      </c>
      <c r="T39" s="128" t="s">
        <v>457</v>
      </c>
      <c r="U39" s="128" t="s">
        <v>457</v>
      </c>
      <c r="V39" s="128" t="s">
        <v>457</v>
      </c>
      <c r="W39" s="128" t="s">
        <v>457</v>
      </c>
      <c r="X39" s="128" t="s">
        <v>457</v>
      </c>
      <c r="Y39" s="128">
        <v>3999</v>
      </c>
      <c r="Z39" s="128">
        <v>4679</v>
      </c>
      <c r="AA39" s="133">
        <v>69999</v>
      </c>
      <c r="AB39" s="128">
        <v>7999</v>
      </c>
      <c r="AC39" s="128">
        <v>8999</v>
      </c>
      <c r="AD39" s="128">
        <v>8999</v>
      </c>
      <c r="AE39" s="128">
        <v>2299</v>
      </c>
      <c r="AF39" s="128">
        <v>6799</v>
      </c>
      <c r="AG39" s="128">
        <v>4999</v>
      </c>
      <c r="AH39" s="128">
        <v>6999</v>
      </c>
      <c r="AI39" s="128">
        <v>9999</v>
      </c>
      <c r="AJ39" s="128">
        <v>13900</v>
      </c>
      <c r="AK39" s="128">
        <v>15999</v>
      </c>
      <c r="AL39" s="128">
        <v>16599</v>
      </c>
      <c r="AM39" s="128" t="s">
        <v>457</v>
      </c>
      <c r="AN39" s="128" t="s">
        <v>457</v>
      </c>
      <c r="AO39" s="128" t="s">
        <v>457</v>
      </c>
      <c r="BA39" s="178"/>
    </row>
    <row r="40" spans="1:57" s="86" customFormat="1" ht="14.4" hidden="1" x14ac:dyDescent="0.3">
      <c r="A40" s="225"/>
      <c r="B40" s="108"/>
      <c r="C40" s="86" t="s">
        <v>149</v>
      </c>
      <c r="D40" s="196" t="s">
        <v>220</v>
      </c>
      <c r="E40" s="128" t="s">
        <v>457</v>
      </c>
      <c r="F40" s="128" t="s">
        <v>457</v>
      </c>
      <c r="G40" s="128" t="s">
        <v>457</v>
      </c>
      <c r="H40" s="128" t="s">
        <v>457</v>
      </c>
      <c r="I40" s="128" t="s">
        <v>457</v>
      </c>
      <c r="J40" s="128" t="s">
        <v>457</v>
      </c>
      <c r="K40" s="128" t="s">
        <v>457</v>
      </c>
      <c r="L40" s="128" t="s">
        <v>457</v>
      </c>
      <c r="M40" s="128" t="s">
        <v>457</v>
      </c>
      <c r="N40" s="128" t="s">
        <v>457</v>
      </c>
      <c r="O40" s="128" t="s">
        <v>457</v>
      </c>
      <c r="P40" s="128" t="s">
        <v>457</v>
      </c>
      <c r="Q40" s="128" t="s">
        <v>457</v>
      </c>
      <c r="R40" s="128" t="s">
        <v>457</v>
      </c>
      <c r="S40" s="128" t="s">
        <v>457</v>
      </c>
      <c r="T40" s="128" t="s">
        <v>457</v>
      </c>
      <c r="U40" s="128" t="s">
        <v>457</v>
      </c>
      <c r="V40" s="128" t="s">
        <v>457</v>
      </c>
      <c r="W40" s="128" t="s">
        <v>457</v>
      </c>
      <c r="X40" s="128" t="s">
        <v>457</v>
      </c>
      <c r="Y40" s="128">
        <v>0.108</v>
      </c>
      <c r="Z40" s="128">
        <v>0.108</v>
      </c>
      <c r="AA40" s="128">
        <v>0.108</v>
      </c>
      <c r="AB40" s="129" t="s">
        <v>457</v>
      </c>
      <c r="AC40" s="129" t="s">
        <v>457</v>
      </c>
      <c r="AD40" s="129" t="s">
        <v>457</v>
      </c>
      <c r="AE40" s="128" t="s">
        <v>457</v>
      </c>
      <c r="AF40" s="128" t="s">
        <v>457</v>
      </c>
      <c r="AG40" s="128" t="s">
        <v>457</v>
      </c>
      <c r="AH40" s="128" t="s">
        <v>457</v>
      </c>
      <c r="AI40" s="128" t="s">
        <v>457</v>
      </c>
      <c r="AJ40" s="128" t="s">
        <v>457</v>
      </c>
      <c r="AK40" s="128" t="s">
        <v>457</v>
      </c>
      <c r="AL40" s="128" t="s">
        <v>457</v>
      </c>
      <c r="AM40" s="128" t="s">
        <v>457</v>
      </c>
      <c r="AN40" s="128" t="s">
        <v>457</v>
      </c>
      <c r="AO40" s="128" t="s">
        <v>457</v>
      </c>
      <c r="AU40" s="88"/>
      <c r="AV40" s="88"/>
      <c r="AW40" s="88"/>
      <c r="AX40" s="88"/>
      <c r="AY40" s="88"/>
      <c r="AZ40" s="88"/>
      <c r="BA40" s="179"/>
    </row>
    <row r="41" spans="1:57" s="86" customFormat="1" ht="14.4" hidden="1" x14ac:dyDescent="0.3">
      <c r="A41" s="226"/>
      <c r="B41" s="108"/>
      <c r="C41" s="88" t="s">
        <v>63</v>
      </c>
      <c r="D41" s="196" t="s">
        <v>256</v>
      </c>
      <c r="E41" s="128" t="s">
        <v>457</v>
      </c>
      <c r="F41" s="128" t="s">
        <v>457</v>
      </c>
      <c r="G41" s="128" t="s">
        <v>457</v>
      </c>
      <c r="H41" s="128" t="s">
        <v>457</v>
      </c>
      <c r="I41" s="128" t="s">
        <v>457</v>
      </c>
      <c r="J41" s="128" t="s">
        <v>457</v>
      </c>
      <c r="K41" s="135" t="s">
        <v>457</v>
      </c>
      <c r="L41" s="128" t="s">
        <v>457</v>
      </c>
      <c r="M41" s="128" t="s">
        <v>457</v>
      </c>
      <c r="N41" s="128" t="s">
        <v>457</v>
      </c>
      <c r="O41" s="128" t="s">
        <v>457</v>
      </c>
      <c r="P41" s="128" t="s">
        <v>457</v>
      </c>
      <c r="Q41" s="128" t="s">
        <v>457</v>
      </c>
      <c r="R41" s="128">
        <v>0</v>
      </c>
      <c r="S41" s="128" t="s">
        <v>457</v>
      </c>
      <c r="T41" s="128" t="s">
        <v>457</v>
      </c>
      <c r="U41" s="128" t="s">
        <v>457</v>
      </c>
      <c r="V41" s="128">
        <v>0</v>
      </c>
      <c r="W41" s="128">
        <v>0</v>
      </c>
      <c r="X41" s="128">
        <v>0</v>
      </c>
      <c r="Y41" s="129" t="s">
        <v>457</v>
      </c>
      <c r="Z41" s="129" t="s">
        <v>457</v>
      </c>
      <c r="AA41" s="129" t="s">
        <v>457</v>
      </c>
      <c r="AB41" s="129" t="s">
        <v>457</v>
      </c>
      <c r="AC41" s="129" t="s">
        <v>457</v>
      </c>
      <c r="AD41" s="129" t="s">
        <v>457</v>
      </c>
      <c r="AE41" s="128" t="s">
        <v>457</v>
      </c>
      <c r="AF41" s="128" t="s">
        <v>457</v>
      </c>
      <c r="AG41" s="128" t="s">
        <v>457</v>
      </c>
      <c r="AH41" s="128" t="s">
        <v>457</v>
      </c>
      <c r="AI41" s="128" t="s">
        <v>457</v>
      </c>
      <c r="AJ41" s="128" t="s">
        <v>457</v>
      </c>
      <c r="AK41" s="128" t="s">
        <v>457</v>
      </c>
      <c r="AL41" s="128" t="s">
        <v>457</v>
      </c>
      <c r="AM41" s="128" t="s">
        <v>457</v>
      </c>
      <c r="AN41" s="128" t="s">
        <v>457</v>
      </c>
      <c r="AO41" s="128" t="s">
        <v>457</v>
      </c>
      <c r="AU41" s="88"/>
      <c r="AV41" s="88"/>
      <c r="AW41" s="88"/>
      <c r="AX41" s="88"/>
      <c r="AY41" s="88"/>
      <c r="AZ41" s="88"/>
      <c r="BA41" s="179"/>
    </row>
    <row r="42" spans="1:57" s="170" customFormat="1" ht="14.4" hidden="1" x14ac:dyDescent="0.3">
      <c r="A42" s="212" t="s">
        <v>483</v>
      </c>
      <c r="B42" s="166"/>
      <c r="C42" s="167"/>
      <c r="D42" s="197" t="s">
        <v>139</v>
      </c>
      <c r="E42" s="168" t="s">
        <v>141</v>
      </c>
      <c r="F42" s="168" t="s">
        <v>141</v>
      </c>
      <c r="G42" s="168" t="s">
        <v>141</v>
      </c>
      <c r="H42" s="168" t="s">
        <v>65</v>
      </c>
      <c r="I42" s="168" t="s">
        <v>141</v>
      </c>
      <c r="J42" s="168" t="s">
        <v>65</v>
      </c>
      <c r="K42" s="168" t="s">
        <v>65</v>
      </c>
      <c r="L42" s="168" t="s">
        <v>141</v>
      </c>
      <c r="M42" s="168" t="s">
        <v>141</v>
      </c>
      <c r="N42" s="168" t="s">
        <v>141</v>
      </c>
      <c r="O42" s="168" t="s">
        <v>141</v>
      </c>
      <c r="P42" s="168" t="s">
        <v>141</v>
      </c>
      <c r="Q42" s="168" t="s">
        <v>141</v>
      </c>
      <c r="R42" s="168" t="s">
        <v>65</v>
      </c>
      <c r="S42" s="168" t="s">
        <v>141</v>
      </c>
      <c r="T42" s="168" t="s">
        <v>141</v>
      </c>
      <c r="U42" s="168" t="s">
        <v>141</v>
      </c>
      <c r="V42" s="168" t="s">
        <v>65</v>
      </c>
      <c r="W42" s="168" t="s">
        <v>65</v>
      </c>
      <c r="X42" s="168" t="s">
        <v>65</v>
      </c>
      <c r="Y42" s="168" t="s">
        <v>65</v>
      </c>
      <c r="Z42" s="168" t="s">
        <v>65</v>
      </c>
      <c r="AA42" s="168" t="s">
        <v>65</v>
      </c>
      <c r="AB42" s="168" t="s">
        <v>65</v>
      </c>
      <c r="AC42" s="168" t="s">
        <v>65</v>
      </c>
      <c r="AD42" s="168" t="s">
        <v>65</v>
      </c>
      <c r="AE42" s="168" t="s">
        <v>65</v>
      </c>
      <c r="AF42" s="168" t="s">
        <v>65</v>
      </c>
      <c r="AG42" s="168" t="s">
        <v>491</v>
      </c>
      <c r="AH42" s="168" t="s">
        <v>65</v>
      </c>
      <c r="AI42" s="168" t="s">
        <v>491</v>
      </c>
      <c r="AJ42" s="168" t="s">
        <v>65</v>
      </c>
      <c r="AK42" s="168" t="s">
        <v>65</v>
      </c>
      <c r="AL42" s="168" t="s">
        <v>65</v>
      </c>
      <c r="AM42" s="168" t="s">
        <v>65</v>
      </c>
      <c r="AN42" s="168" t="s">
        <v>65</v>
      </c>
      <c r="AO42" s="168" t="s">
        <v>65</v>
      </c>
      <c r="AP42" s="169"/>
      <c r="AU42" s="167"/>
      <c r="AV42" s="167"/>
      <c r="AW42" s="167"/>
      <c r="AX42" s="167"/>
      <c r="AY42" s="167"/>
      <c r="AZ42" s="167"/>
      <c r="BA42" s="180"/>
    </row>
    <row r="43" spans="1:57" s="78" customFormat="1" ht="14.4" hidden="1" x14ac:dyDescent="0.3">
      <c r="A43" s="213"/>
      <c r="B43" s="163"/>
      <c r="C43" s="91"/>
      <c r="D43" s="198" t="s">
        <v>485</v>
      </c>
      <c r="E43" s="168" t="s">
        <v>484</v>
      </c>
      <c r="F43" s="168" t="s">
        <v>484</v>
      </c>
      <c r="G43" s="168" t="s">
        <v>484</v>
      </c>
      <c r="H43" s="168" t="s">
        <v>484</v>
      </c>
      <c r="I43" s="168" t="s">
        <v>484</v>
      </c>
      <c r="J43" s="168" t="s">
        <v>484</v>
      </c>
      <c r="K43" s="168" t="s">
        <v>484</v>
      </c>
      <c r="L43" s="168" t="s">
        <v>484</v>
      </c>
      <c r="M43" s="168" t="s">
        <v>484</v>
      </c>
      <c r="N43" s="168" t="s">
        <v>489</v>
      </c>
      <c r="O43" s="168" t="s">
        <v>489</v>
      </c>
      <c r="P43" s="168" t="s">
        <v>484</v>
      </c>
      <c r="Q43" s="168" t="s">
        <v>484</v>
      </c>
      <c r="R43" s="168" t="s">
        <v>484</v>
      </c>
      <c r="S43" s="168" t="s">
        <v>484</v>
      </c>
      <c r="T43" s="168" t="s">
        <v>484</v>
      </c>
      <c r="U43" s="168" t="s">
        <v>484</v>
      </c>
      <c r="V43" s="168" t="s">
        <v>489</v>
      </c>
      <c r="W43" s="168" t="s">
        <v>489</v>
      </c>
      <c r="X43" s="168" t="s">
        <v>489</v>
      </c>
      <c r="Y43" s="168" t="s">
        <v>489</v>
      </c>
      <c r="Z43" s="168" t="s">
        <v>489</v>
      </c>
      <c r="AA43" s="168" t="s">
        <v>484</v>
      </c>
      <c r="AB43" s="168" t="s">
        <v>484</v>
      </c>
      <c r="AC43" s="168" t="s">
        <v>484</v>
      </c>
      <c r="AD43" s="168" t="s">
        <v>484</v>
      </c>
      <c r="AE43" s="168" t="s">
        <v>484</v>
      </c>
      <c r="AF43" s="168" t="s">
        <v>484</v>
      </c>
      <c r="AG43" s="168" t="s">
        <v>484</v>
      </c>
      <c r="AH43" s="168" t="s">
        <v>484</v>
      </c>
      <c r="AI43" s="168" t="s">
        <v>484</v>
      </c>
      <c r="AJ43" s="168" t="s">
        <v>484</v>
      </c>
      <c r="AK43" s="168" t="s">
        <v>484</v>
      </c>
      <c r="AL43" s="168" t="s">
        <v>484</v>
      </c>
      <c r="AM43" s="168" t="s">
        <v>484</v>
      </c>
      <c r="AN43" s="168" t="s">
        <v>484</v>
      </c>
      <c r="AO43" s="168" t="s">
        <v>484</v>
      </c>
      <c r="AP43" s="171"/>
      <c r="AU43" s="91"/>
      <c r="AV43" s="91"/>
      <c r="AW43" s="91"/>
      <c r="AX43" s="91"/>
      <c r="AY43" s="91"/>
      <c r="AZ43" s="91"/>
      <c r="BA43" s="181"/>
    </row>
    <row r="44" spans="1:57" s="78" customFormat="1" ht="14.4" hidden="1" x14ac:dyDescent="0.3">
      <c r="A44" s="213"/>
      <c r="B44" s="163"/>
      <c r="C44" s="91"/>
      <c r="D44" s="198" t="s">
        <v>486</v>
      </c>
      <c r="E44" s="168" t="s">
        <v>490</v>
      </c>
      <c r="F44" s="168" t="s">
        <v>490</v>
      </c>
      <c r="G44" s="168" t="s">
        <v>490</v>
      </c>
      <c r="H44" s="168" t="s">
        <v>489</v>
      </c>
      <c r="I44" s="168" t="s">
        <v>490</v>
      </c>
      <c r="J44" s="168" t="s">
        <v>489</v>
      </c>
      <c r="K44" s="168" t="s">
        <v>489</v>
      </c>
      <c r="L44" s="168" t="s">
        <v>490</v>
      </c>
      <c r="M44" s="168" t="s">
        <v>490</v>
      </c>
      <c r="N44" s="168" t="s">
        <v>490</v>
      </c>
      <c r="O44" s="168" t="s">
        <v>490</v>
      </c>
      <c r="P44" s="168" t="s">
        <v>490</v>
      </c>
      <c r="Q44" s="168" t="s">
        <v>490</v>
      </c>
      <c r="R44" s="168" t="s">
        <v>489</v>
      </c>
      <c r="S44" s="168" t="s">
        <v>490</v>
      </c>
      <c r="T44" s="168" t="s">
        <v>490</v>
      </c>
      <c r="U44" s="168" t="s">
        <v>490</v>
      </c>
      <c r="V44" s="168" t="s">
        <v>489</v>
      </c>
      <c r="W44" s="168" t="s">
        <v>489</v>
      </c>
      <c r="X44" s="168" t="s">
        <v>489</v>
      </c>
      <c r="Y44" s="168" t="s">
        <v>489</v>
      </c>
      <c r="Z44" s="168" t="s">
        <v>489</v>
      </c>
      <c r="AA44" s="168" t="s">
        <v>489</v>
      </c>
      <c r="AB44" s="168" t="s">
        <v>489</v>
      </c>
      <c r="AC44" s="168" t="s">
        <v>489</v>
      </c>
      <c r="AD44" s="168" t="s">
        <v>489</v>
      </c>
      <c r="AE44" s="168" t="s">
        <v>489</v>
      </c>
      <c r="AF44" s="168" t="s">
        <v>489</v>
      </c>
      <c r="AG44" s="168" t="s">
        <v>490</v>
      </c>
      <c r="AH44" s="168" t="s">
        <v>489</v>
      </c>
      <c r="AI44" s="168" t="s">
        <v>490</v>
      </c>
      <c r="AJ44" s="168" t="s">
        <v>489</v>
      </c>
      <c r="AK44" s="168" t="s">
        <v>489</v>
      </c>
      <c r="AL44" s="168" t="s">
        <v>489</v>
      </c>
      <c r="AM44" s="168" t="s">
        <v>489</v>
      </c>
      <c r="AN44" s="168" t="s">
        <v>489</v>
      </c>
      <c r="AO44" s="168" t="s">
        <v>489</v>
      </c>
      <c r="AU44" s="91"/>
      <c r="AV44" s="91"/>
      <c r="AW44" s="91"/>
      <c r="AX44" s="91"/>
      <c r="AY44" s="91"/>
      <c r="AZ44" s="91"/>
      <c r="BA44" s="181"/>
    </row>
    <row r="45" spans="1:57" s="78" customFormat="1" ht="14.4" hidden="1" x14ac:dyDescent="0.3">
      <c r="A45" s="213"/>
      <c r="B45" s="163"/>
      <c r="C45" s="91"/>
      <c r="D45" s="198" t="s">
        <v>487</v>
      </c>
      <c r="E45" s="115">
        <v>0</v>
      </c>
      <c r="F45" s="115">
        <v>0</v>
      </c>
      <c r="G45" s="115">
        <v>0</v>
      </c>
      <c r="H45" s="115">
        <v>4</v>
      </c>
      <c r="I45" s="115">
        <v>0</v>
      </c>
      <c r="J45" s="115">
        <v>4</v>
      </c>
      <c r="K45" s="115">
        <v>4</v>
      </c>
      <c r="L45" s="115">
        <v>0</v>
      </c>
      <c r="M45" s="115">
        <v>0</v>
      </c>
      <c r="N45" s="115">
        <v>0</v>
      </c>
      <c r="O45" s="115">
        <v>0</v>
      </c>
      <c r="P45" s="115">
        <v>0</v>
      </c>
      <c r="Q45" s="115">
        <v>0</v>
      </c>
      <c r="R45" s="115">
        <v>4</v>
      </c>
      <c r="S45" s="115">
        <v>0</v>
      </c>
      <c r="T45" s="115">
        <v>0</v>
      </c>
      <c r="U45" s="115">
        <v>0</v>
      </c>
      <c r="V45" s="115">
        <v>4</v>
      </c>
      <c r="W45" s="115">
        <v>4</v>
      </c>
      <c r="X45" s="115">
        <v>4</v>
      </c>
      <c r="Y45" s="115">
        <v>4</v>
      </c>
      <c r="Z45" s="115">
        <v>4</v>
      </c>
      <c r="AA45" s="115">
        <v>4</v>
      </c>
      <c r="AB45" s="115">
        <v>4</v>
      </c>
      <c r="AC45" s="115">
        <v>4</v>
      </c>
      <c r="AD45" s="115">
        <v>4</v>
      </c>
      <c r="AE45" s="115">
        <v>4</v>
      </c>
      <c r="AF45" s="115">
        <v>4</v>
      </c>
      <c r="AG45" s="115">
        <v>0</v>
      </c>
      <c r="AH45" s="115">
        <v>4</v>
      </c>
      <c r="AI45" s="115">
        <v>0</v>
      </c>
      <c r="AJ45" s="115">
        <v>4</v>
      </c>
      <c r="AK45" s="115">
        <v>8</v>
      </c>
      <c r="AL45" s="115">
        <v>4</v>
      </c>
      <c r="AM45" s="115">
        <v>4</v>
      </c>
      <c r="AN45" s="115">
        <v>4</v>
      </c>
      <c r="AO45" s="115">
        <v>4</v>
      </c>
      <c r="AU45" s="91"/>
      <c r="AV45" s="91"/>
      <c r="AW45" s="91"/>
      <c r="AX45" s="91"/>
      <c r="AY45" s="91"/>
      <c r="AZ45" s="91"/>
      <c r="BA45" s="181"/>
    </row>
    <row r="46" spans="1:57" s="78" customFormat="1" ht="15" hidden="1" customHeight="1" x14ac:dyDescent="0.3">
      <c r="A46" s="214"/>
      <c r="B46" s="163"/>
      <c r="C46" s="91"/>
      <c r="D46" s="198" t="s">
        <v>488</v>
      </c>
      <c r="E46" s="115">
        <v>1</v>
      </c>
      <c r="F46" s="115">
        <v>1</v>
      </c>
      <c r="G46" s="115">
        <v>1</v>
      </c>
      <c r="H46" s="115">
        <v>1</v>
      </c>
      <c r="I46" s="115">
        <v>1</v>
      </c>
      <c r="J46" s="115">
        <v>1</v>
      </c>
      <c r="K46" s="115">
        <v>1</v>
      </c>
      <c r="L46" s="115">
        <v>1</v>
      </c>
      <c r="M46" s="115">
        <v>1</v>
      </c>
      <c r="N46" s="115">
        <v>1</v>
      </c>
      <c r="O46" s="115">
        <v>1</v>
      </c>
      <c r="P46" s="115">
        <v>1</v>
      </c>
      <c r="Q46" s="115">
        <v>1</v>
      </c>
      <c r="R46" s="115">
        <v>1</v>
      </c>
      <c r="S46" s="115">
        <v>1</v>
      </c>
      <c r="T46" s="115">
        <v>1</v>
      </c>
      <c r="U46" s="115">
        <v>1</v>
      </c>
      <c r="V46" s="115">
        <v>1</v>
      </c>
      <c r="W46" s="115">
        <v>1</v>
      </c>
      <c r="X46" s="115">
        <v>1</v>
      </c>
      <c r="Y46" s="115">
        <v>1</v>
      </c>
      <c r="Z46" s="115">
        <v>1</v>
      </c>
      <c r="AA46" s="115">
        <v>1</v>
      </c>
      <c r="AB46" s="115">
        <v>1</v>
      </c>
      <c r="AC46" s="115">
        <v>1</v>
      </c>
      <c r="AD46" s="115">
        <v>1</v>
      </c>
      <c r="AE46" s="115">
        <v>1</v>
      </c>
      <c r="AF46" s="115">
        <v>1</v>
      </c>
      <c r="AG46" s="115">
        <v>1</v>
      </c>
      <c r="AH46" s="115">
        <v>1</v>
      </c>
      <c r="AI46" s="115">
        <v>1</v>
      </c>
      <c r="AJ46" s="115">
        <v>1</v>
      </c>
      <c r="AK46" s="115">
        <v>1</v>
      </c>
      <c r="AL46" s="115">
        <v>1</v>
      </c>
      <c r="AM46" s="115">
        <v>1</v>
      </c>
      <c r="AN46" s="115">
        <v>1</v>
      </c>
      <c r="AO46" s="115">
        <v>1</v>
      </c>
      <c r="AU46" s="91"/>
      <c r="AV46" s="91"/>
      <c r="AW46" s="91"/>
      <c r="AX46" s="91"/>
      <c r="AY46" s="91"/>
      <c r="AZ46" s="91"/>
      <c r="BA46" s="181"/>
    </row>
    <row r="47" spans="1:57" s="78" customFormat="1" ht="15" hidden="1" customHeight="1" x14ac:dyDescent="0.3">
      <c r="A47" s="165"/>
      <c r="B47" s="163"/>
      <c r="C47" s="91"/>
      <c r="D47" s="198" t="s">
        <v>493</v>
      </c>
      <c r="E47" s="168" t="s">
        <v>495</v>
      </c>
      <c r="F47" s="168" t="s">
        <v>495</v>
      </c>
      <c r="G47" s="168" t="s">
        <v>495</v>
      </c>
      <c r="H47" s="168" t="s">
        <v>495</v>
      </c>
      <c r="I47" s="168" t="s">
        <v>495</v>
      </c>
      <c r="J47" s="168" t="s">
        <v>495</v>
      </c>
      <c r="K47" s="168" t="s">
        <v>495</v>
      </c>
      <c r="L47" s="168" t="s">
        <v>495</v>
      </c>
      <c r="M47" s="168" t="s">
        <v>495</v>
      </c>
      <c r="N47" s="168" t="s">
        <v>495</v>
      </c>
      <c r="O47" s="168" t="s">
        <v>495</v>
      </c>
      <c r="P47" s="168" t="s">
        <v>495</v>
      </c>
      <c r="Q47" s="168" t="s">
        <v>495</v>
      </c>
      <c r="R47" s="168" t="s">
        <v>495</v>
      </c>
      <c r="S47" s="168" t="s">
        <v>495</v>
      </c>
      <c r="T47" s="168" t="s">
        <v>495</v>
      </c>
      <c r="U47" s="168" t="s">
        <v>495</v>
      </c>
      <c r="V47" s="168" t="s">
        <v>495</v>
      </c>
      <c r="W47" s="168" t="s">
        <v>495</v>
      </c>
      <c r="X47" s="168" t="s">
        <v>495</v>
      </c>
      <c r="Y47" s="168" t="s">
        <v>495</v>
      </c>
      <c r="Z47" s="168" t="s">
        <v>495</v>
      </c>
      <c r="AA47" s="168" t="s">
        <v>495</v>
      </c>
      <c r="AB47" s="168" t="s">
        <v>495</v>
      </c>
      <c r="AC47" s="168" t="s">
        <v>495</v>
      </c>
      <c r="AD47" s="168" t="s">
        <v>495</v>
      </c>
      <c r="AE47" s="168" t="s">
        <v>495</v>
      </c>
      <c r="AF47" s="168" t="s">
        <v>495</v>
      </c>
      <c r="AG47" s="168" t="s">
        <v>495</v>
      </c>
      <c r="AH47" s="168" t="s">
        <v>495</v>
      </c>
      <c r="AI47" s="168" t="s">
        <v>495</v>
      </c>
      <c r="AJ47" s="168" t="s">
        <v>495</v>
      </c>
      <c r="AK47" s="168" t="s">
        <v>495</v>
      </c>
      <c r="AL47" s="168" t="s">
        <v>495</v>
      </c>
      <c r="AM47" s="168" t="s">
        <v>495</v>
      </c>
      <c r="AN47" s="168" t="s">
        <v>495</v>
      </c>
      <c r="AO47" s="168" t="s">
        <v>495</v>
      </c>
      <c r="AU47" s="91"/>
      <c r="AV47" s="91"/>
      <c r="AW47" s="91"/>
      <c r="AX47" s="91"/>
      <c r="AY47" s="91"/>
      <c r="AZ47" s="91"/>
      <c r="BA47" s="181"/>
    </row>
    <row r="48" spans="1:57" s="154" customFormat="1" ht="13.8" hidden="1" customHeight="1" x14ac:dyDescent="0.3">
      <c r="A48" s="209" t="s">
        <v>482</v>
      </c>
      <c r="B48" s="153"/>
      <c r="D48" s="199" t="s">
        <v>214</v>
      </c>
      <c r="E48" s="156" t="s">
        <v>457</v>
      </c>
      <c r="F48" s="156" t="s">
        <v>457</v>
      </c>
      <c r="G48" s="156" t="s">
        <v>457</v>
      </c>
      <c r="H48" s="156" t="s">
        <v>457</v>
      </c>
      <c r="I48" s="156" t="s">
        <v>457</v>
      </c>
      <c r="J48" s="156" t="s">
        <v>457</v>
      </c>
      <c r="K48" s="156" t="s">
        <v>457</v>
      </c>
      <c r="L48" s="156" t="s">
        <v>457</v>
      </c>
      <c r="M48" s="156" t="s">
        <v>457</v>
      </c>
      <c r="N48" s="156" t="s">
        <v>457</v>
      </c>
      <c r="O48" s="156" t="s">
        <v>457</v>
      </c>
      <c r="P48" s="156" t="s">
        <v>457</v>
      </c>
      <c r="Q48" s="156" t="s">
        <v>457</v>
      </c>
      <c r="R48" s="156" t="s">
        <v>457</v>
      </c>
      <c r="S48" s="156" t="s">
        <v>457</v>
      </c>
      <c r="T48" s="156" t="s">
        <v>457</v>
      </c>
      <c r="U48" s="156" t="s">
        <v>457</v>
      </c>
      <c r="V48" s="156" t="s">
        <v>215</v>
      </c>
      <c r="W48" s="156" t="s">
        <v>457</v>
      </c>
      <c r="X48" s="156" t="s">
        <v>216</v>
      </c>
      <c r="Y48" s="157" t="s">
        <v>457</v>
      </c>
      <c r="Z48" s="157" t="s">
        <v>457</v>
      </c>
      <c r="AA48" s="157" t="s">
        <v>457</v>
      </c>
      <c r="AB48" s="157" t="s">
        <v>457</v>
      </c>
      <c r="AC48" s="157" t="s">
        <v>457</v>
      </c>
      <c r="AD48" s="157" t="s">
        <v>457</v>
      </c>
      <c r="AE48" s="154" t="s">
        <v>457</v>
      </c>
      <c r="AF48" s="154" t="s">
        <v>217</v>
      </c>
      <c r="AG48" s="154" t="s">
        <v>218</v>
      </c>
      <c r="AH48" s="154" t="s">
        <v>218</v>
      </c>
      <c r="AI48" s="154" t="s">
        <v>219</v>
      </c>
      <c r="AJ48" s="154" t="s">
        <v>457</v>
      </c>
      <c r="AK48" s="154" t="s">
        <v>457</v>
      </c>
      <c r="AL48" s="154" t="s">
        <v>457</v>
      </c>
      <c r="AM48" s="154" t="s">
        <v>457</v>
      </c>
      <c r="AN48" s="154" t="s">
        <v>457</v>
      </c>
      <c r="AO48" s="154" t="s">
        <v>457</v>
      </c>
      <c r="AU48" s="156"/>
      <c r="AV48" s="156"/>
      <c r="AW48" s="156"/>
      <c r="AX48" s="156"/>
      <c r="AY48" s="156"/>
      <c r="AZ48" s="156"/>
      <c r="BA48" s="182"/>
    </row>
    <row r="49" spans="1:53" s="154" customFormat="1" ht="14.25" hidden="1" customHeight="1" x14ac:dyDescent="0.3">
      <c r="A49" s="210"/>
      <c r="B49" s="153"/>
      <c r="C49" s="154" t="s">
        <v>457</v>
      </c>
      <c r="D49" s="199" t="s">
        <v>252</v>
      </c>
      <c r="E49" s="156" t="s">
        <v>457</v>
      </c>
      <c r="F49" s="156" t="s">
        <v>457</v>
      </c>
      <c r="G49" s="156" t="s">
        <v>457</v>
      </c>
      <c r="H49" s="156" t="s">
        <v>457</v>
      </c>
      <c r="I49" s="156" t="s">
        <v>457</v>
      </c>
      <c r="J49" s="156" t="s">
        <v>457</v>
      </c>
      <c r="K49" s="156" t="s">
        <v>457</v>
      </c>
      <c r="L49" s="156" t="s">
        <v>457</v>
      </c>
      <c r="M49" s="156" t="s">
        <v>457</v>
      </c>
      <c r="N49" s="156" t="s">
        <v>457</v>
      </c>
      <c r="O49" s="156" t="s">
        <v>457</v>
      </c>
      <c r="P49" s="156" t="s">
        <v>457</v>
      </c>
      <c r="Q49" s="156" t="s">
        <v>457</v>
      </c>
      <c r="R49" s="156" t="s">
        <v>457</v>
      </c>
      <c r="S49" s="156" t="s">
        <v>457</v>
      </c>
      <c r="T49" s="156" t="s">
        <v>457</v>
      </c>
      <c r="U49" s="156" t="s">
        <v>457</v>
      </c>
      <c r="V49" s="156" t="s">
        <v>458</v>
      </c>
      <c r="W49" s="156" t="s">
        <v>457</v>
      </c>
      <c r="X49" s="156" t="s">
        <v>457</v>
      </c>
      <c r="Y49" s="154" t="s">
        <v>457</v>
      </c>
      <c r="Z49" s="154" t="s">
        <v>457</v>
      </c>
      <c r="AA49" s="154" t="s">
        <v>457</v>
      </c>
      <c r="AB49" s="154" t="s">
        <v>457</v>
      </c>
      <c r="AC49" s="154" t="s">
        <v>457</v>
      </c>
      <c r="AD49" s="154" t="s">
        <v>457</v>
      </c>
      <c r="AE49" s="154" t="s">
        <v>457</v>
      </c>
      <c r="AF49" s="154" t="s">
        <v>457</v>
      </c>
      <c r="AG49" s="154" t="s">
        <v>457</v>
      </c>
      <c r="AH49" s="154" t="s">
        <v>457</v>
      </c>
      <c r="AI49" s="154" t="s">
        <v>457</v>
      </c>
      <c r="AJ49" s="154" t="s">
        <v>457</v>
      </c>
      <c r="AK49" s="154" t="s">
        <v>457</v>
      </c>
      <c r="AL49" s="154" t="s">
        <v>457</v>
      </c>
      <c r="AM49" s="154" t="s">
        <v>253</v>
      </c>
      <c r="AN49" s="154" t="s">
        <v>254</v>
      </c>
      <c r="AO49" s="154" t="s">
        <v>255</v>
      </c>
      <c r="AU49" s="156"/>
      <c r="AV49" s="156"/>
      <c r="AW49" s="156"/>
      <c r="AX49" s="156"/>
      <c r="AY49" s="156"/>
      <c r="AZ49" s="156"/>
      <c r="BA49" s="182"/>
    </row>
    <row r="50" spans="1:53" s="160" customFormat="1" ht="14.25" hidden="1" customHeight="1" x14ac:dyDescent="0.3">
      <c r="A50" s="210"/>
      <c r="B50" s="153"/>
      <c r="C50" s="158" t="s">
        <v>457</v>
      </c>
      <c r="D50" s="200" t="s">
        <v>162</v>
      </c>
      <c r="E50" s="158" t="s">
        <v>457</v>
      </c>
      <c r="F50" s="158" t="s">
        <v>457</v>
      </c>
      <c r="G50" s="160" t="s">
        <v>459</v>
      </c>
      <c r="H50" s="160" t="s">
        <v>459</v>
      </c>
      <c r="I50" s="161" t="s">
        <v>457</v>
      </c>
      <c r="J50" s="161" t="s">
        <v>457</v>
      </c>
      <c r="K50" s="158" t="s">
        <v>163</v>
      </c>
      <c r="L50" s="158" t="s">
        <v>457</v>
      </c>
      <c r="M50" s="158" t="s">
        <v>457</v>
      </c>
      <c r="N50" s="158" t="s">
        <v>457</v>
      </c>
      <c r="O50" s="160" t="s">
        <v>164</v>
      </c>
      <c r="P50" s="158" t="s">
        <v>460</v>
      </c>
      <c r="Q50" s="158" t="s">
        <v>461</v>
      </c>
      <c r="R50" s="158" t="s">
        <v>457</v>
      </c>
      <c r="S50" s="158" t="s">
        <v>461</v>
      </c>
      <c r="T50" s="158" t="s">
        <v>462</v>
      </c>
      <c r="U50" s="158" t="s">
        <v>463</v>
      </c>
      <c r="V50" s="158" t="s">
        <v>457</v>
      </c>
      <c r="W50" s="158" t="s">
        <v>457</v>
      </c>
      <c r="X50" s="160" t="s">
        <v>457</v>
      </c>
      <c r="Y50" s="161" t="s">
        <v>457</v>
      </c>
      <c r="Z50" s="161" t="s">
        <v>457</v>
      </c>
      <c r="AA50" s="161" t="s">
        <v>457</v>
      </c>
      <c r="AB50" s="161" t="s">
        <v>457</v>
      </c>
      <c r="AC50" s="161" t="s">
        <v>457</v>
      </c>
      <c r="AD50" s="160" t="s">
        <v>165</v>
      </c>
      <c r="AE50" s="160" t="s">
        <v>166</v>
      </c>
      <c r="AF50" s="160" t="s">
        <v>167</v>
      </c>
      <c r="AG50" s="160" t="s">
        <v>168</v>
      </c>
      <c r="AH50" s="160" t="s">
        <v>168</v>
      </c>
      <c r="AI50" s="160" t="s">
        <v>169</v>
      </c>
      <c r="AJ50" s="160" t="s">
        <v>457</v>
      </c>
      <c r="AK50" s="160" t="s">
        <v>457</v>
      </c>
      <c r="AL50" s="160" t="s">
        <v>170</v>
      </c>
      <c r="AM50" s="160" t="s">
        <v>464</v>
      </c>
      <c r="AN50" s="160" t="s">
        <v>171</v>
      </c>
      <c r="AO50" s="160" t="s">
        <v>172</v>
      </c>
      <c r="AP50" s="158"/>
      <c r="AQ50" s="158"/>
      <c r="AR50" s="158"/>
      <c r="AS50" s="158"/>
      <c r="AT50" s="158"/>
      <c r="BA50" s="183"/>
    </row>
    <row r="51" spans="1:53" s="160" customFormat="1" ht="14.25" hidden="1" customHeight="1" x14ac:dyDescent="0.3">
      <c r="A51" s="210"/>
      <c r="B51" s="153"/>
      <c r="C51" s="158" t="s">
        <v>457</v>
      </c>
      <c r="D51" s="201" t="s">
        <v>173</v>
      </c>
      <c r="E51" s="158" t="s">
        <v>457</v>
      </c>
      <c r="F51" s="158" t="s">
        <v>457</v>
      </c>
      <c r="G51" s="158" t="s">
        <v>457</v>
      </c>
      <c r="H51" s="158" t="s">
        <v>457</v>
      </c>
      <c r="I51" s="161" t="s">
        <v>457</v>
      </c>
      <c r="J51" s="161" t="s">
        <v>457</v>
      </c>
      <c r="K51" s="158" t="s">
        <v>457</v>
      </c>
      <c r="L51" s="158" t="s">
        <v>457</v>
      </c>
      <c r="M51" s="158" t="s">
        <v>457</v>
      </c>
      <c r="N51" s="158" t="s">
        <v>457</v>
      </c>
      <c r="O51" s="160" t="s">
        <v>457</v>
      </c>
      <c r="P51" s="158" t="s">
        <v>457</v>
      </c>
      <c r="Q51" s="158" t="s">
        <v>457</v>
      </c>
      <c r="R51" s="158" t="s">
        <v>174</v>
      </c>
      <c r="S51" s="158" t="s">
        <v>457</v>
      </c>
      <c r="T51" s="158" t="s">
        <v>457</v>
      </c>
      <c r="U51" s="158" t="s">
        <v>457</v>
      </c>
      <c r="V51" s="158" t="s">
        <v>457</v>
      </c>
      <c r="W51" s="158" t="s">
        <v>457</v>
      </c>
      <c r="X51" s="160" t="s">
        <v>457</v>
      </c>
      <c r="Y51" s="160" t="s">
        <v>457</v>
      </c>
      <c r="Z51" s="160" t="s">
        <v>457</v>
      </c>
      <c r="AA51" s="160" t="s">
        <v>457</v>
      </c>
      <c r="AB51" s="160" t="s">
        <v>457</v>
      </c>
      <c r="AC51" s="160" t="s">
        <v>457</v>
      </c>
      <c r="AD51" s="160" t="s">
        <v>457</v>
      </c>
      <c r="AE51" s="160" t="s">
        <v>457</v>
      </c>
      <c r="AF51" s="160" t="s">
        <v>457</v>
      </c>
      <c r="AG51" s="160" t="s">
        <v>457</v>
      </c>
      <c r="AH51" s="160" t="s">
        <v>457</v>
      </c>
      <c r="AI51" s="160" t="s">
        <v>457</v>
      </c>
      <c r="AJ51" s="160" t="s">
        <v>457</v>
      </c>
      <c r="AK51" s="160" t="s">
        <v>457</v>
      </c>
      <c r="AL51" s="160" t="s">
        <v>457</v>
      </c>
      <c r="AM51" s="160" t="s">
        <v>464</v>
      </c>
      <c r="AN51" s="160" t="s">
        <v>465</v>
      </c>
      <c r="AO51" s="160" t="s">
        <v>466</v>
      </c>
      <c r="AP51" s="158"/>
      <c r="AQ51" s="158"/>
      <c r="AR51" s="158"/>
      <c r="AS51" s="158"/>
      <c r="AT51" s="158"/>
      <c r="BA51" s="183"/>
    </row>
    <row r="52" spans="1:53" s="160" customFormat="1" ht="14.25" hidden="1" customHeight="1" x14ac:dyDescent="0.3">
      <c r="A52" s="210"/>
      <c r="B52" s="153"/>
      <c r="C52" s="160" t="s">
        <v>457</v>
      </c>
      <c r="D52" s="201" t="s">
        <v>116</v>
      </c>
      <c r="E52" s="158" t="s">
        <v>117</v>
      </c>
      <c r="F52" s="158" t="s">
        <v>117</v>
      </c>
      <c r="G52" s="158" t="s">
        <v>117</v>
      </c>
      <c r="H52" s="158" t="s">
        <v>117</v>
      </c>
      <c r="I52" s="158" t="s">
        <v>117</v>
      </c>
      <c r="J52" s="158" t="s">
        <v>117</v>
      </c>
      <c r="K52" s="158" t="s">
        <v>457</v>
      </c>
      <c r="L52" s="158" t="s">
        <v>118</v>
      </c>
      <c r="M52" s="158" t="s">
        <v>119</v>
      </c>
      <c r="N52" s="158" t="s">
        <v>119</v>
      </c>
      <c r="O52" s="160" t="s">
        <v>120</v>
      </c>
      <c r="P52" s="158" t="s">
        <v>457</v>
      </c>
      <c r="Q52" s="158" t="s">
        <v>121</v>
      </c>
      <c r="R52" s="158" t="s">
        <v>122</v>
      </c>
      <c r="S52" s="158" t="s">
        <v>121</v>
      </c>
      <c r="T52" s="158" t="s">
        <v>118</v>
      </c>
      <c r="U52" s="158" t="s">
        <v>123</v>
      </c>
      <c r="V52" s="158" t="s">
        <v>124</v>
      </c>
      <c r="W52" s="158" t="s">
        <v>125</v>
      </c>
      <c r="X52" s="160" t="s">
        <v>125</v>
      </c>
      <c r="Y52" s="160" t="s">
        <v>118</v>
      </c>
      <c r="Z52" s="160" t="s">
        <v>118</v>
      </c>
      <c r="AA52" s="160" t="s">
        <v>118</v>
      </c>
      <c r="AB52" s="160" t="s">
        <v>118</v>
      </c>
      <c r="AC52" s="160" t="s">
        <v>118</v>
      </c>
      <c r="AD52" s="160" t="s">
        <v>126</v>
      </c>
      <c r="AE52" s="160" t="s">
        <v>457</v>
      </c>
      <c r="AF52" s="160" t="s">
        <v>457</v>
      </c>
      <c r="AG52" s="160" t="s">
        <v>457</v>
      </c>
      <c r="AH52" s="160" t="s">
        <v>457</v>
      </c>
      <c r="AI52" s="160" t="s">
        <v>457</v>
      </c>
      <c r="AJ52" s="160" t="s">
        <v>457</v>
      </c>
      <c r="AK52" s="160" t="s">
        <v>457</v>
      </c>
      <c r="AL52" s="160" t="s">
        <v>457</v>
      </c>
      <c r="AM52" s="160" t="s">
        <v>457</v>
      </c>
      <c r="AN52" s="160" t="s">
        <v>457</v>
      </c>
      <c r="AO52" s="160" t="s">
        <v>457</v>
      </c>
      <c r="AT52" s="158"/>
      <c r="BA52" s="183"/>
    </row>
    <row r="53" spans="1:53" s="160" customFormat="1" ht="14.25" hidden="1" customHeight="1" x14ac:dyDescent="0.3">
      <c r="A53" s="210"/>
      <c r="B53" s="153"/>
      <c r="C53" s="160" t="s">
        <v>457</v>
      </c>
      <c r="D53" s="201" t="s">
        <v>127</v>
      </c>
      <c r="E53" s="158" t="s">
        <v>457</v>
      </c>
      <c r="F53" s="158" t="s">
        <v>457</v>
      </c>
      <c r="G53" s="158" t="s">
        <v>457</v>
      </c>
      <c r="H53" s="158" t="s">
        <v>457</v>
      </c>
      <c r="I53" s="158" t="s">
        <v>457</v>
      </c>
      <c r="J53" s="158" t="s">
        <v>457</v>
      </c>
      <c r="K53" s="158" t="s">
        <v>457</v>
      </c>
      <c r="L53" s="158" t="s">
        <v>457</v>
      </c>
      <c r="M53" s="158" t="s">
        <v>128</v>
      </c>
      <c r="N53" s="158" t="s">
        <v>129</v>
      </c>
      <c r="O53" s="160" t="s">
        <v>130</v>
      </c>
      <c r="P53" s="158" t="s">
        <v>131</v>
      </c>
      <c r="Q53" s="158" t="s">
        <v>132</v>
      </c>
      <c r="R53" s="158" t="s">
        <v>133</v>
      </c>
      <c r="S53" s="158" t="s">
        <v>132</v>
      </c>
      <c r="T53" s="158" t="s">
        <v>134</v>
      </c>
      <c r="U53" s="158" t="s">
        <v>135</v>
      </c>
      <c r="V53" s="158" t="s">
        <v>457</v>
      </c>
      <c r="W53" s="158" t="s">
        <v>136</v>
      </c>
      <c r="X53" s="160" t="s">
        <v>137</v>
      </c>
      <c r="Y53" s="161" t="s">
        <v>457</v>
      </c>
      <c r="Z53" s="161" t="s">
        <v>457</v>
      </c>
      <c r="AA53" s="161" t="s">
        <v>457</v>
      </c>
      <c r="AB53" s="161" t="s">
        <v>457</v>
      </c>
      <c r="AC53" s="161" t="s">
        <v>457</v>
      </c>
      <c r="AD53" s="161" t="s">
        <v>457</v>
      </c>
      <c r="AE53" s="160" t="s">
        <v>457</v>
      </c>
      <c r="AF53" s="160" t="s">
        <v>457</v>
      </c>
      <c r="AG53" s="160" t="s">
        <v>457</v>
      </c>
      <c r="AH53" s="160" t="s">
        <v>457</v>
      </c>
      <c r="AI53" s="160" t="s">
        <v>457</v>
      </c>
      <c r="AJ53" s="160" t="s">
        <v>457</v>
      </c>
      <c r="AK53" s="160" t="s">
        <v>457</v>
      </c>
      <c r="AL53" s="160" t="s">
        <v>457</v>
      </c>
      <c r="AM53" s="160" t="s">
        <v>457</v>
      </c>
      <c r="AN53" s="160" t="s">
        <v>457</v>
      </c>
      <c r="AO53" s="160" t="s">
        <v>457</v>
      </c>
      <c r="AT53" s="158"/>
      <c r="BA53" s="183"/>
    </row>
    <row r="54" spans="1:53" s="160" customFormat="1" ht="14.25" hidden="1" customHeight="1" x14ac:dyDescent="0.3">
      <c r="A54" s="210"/>
      <c r="B54" s="153"/>
      <c r="C54" s="160" t="s">
        <v>457</v>
      </c>
      <c r="D54" s="201" t="s">
        <v>139</v>
      </c>
      <c r="E54" s="158" t="s">
        <v>140</v>
      </c>
      <c r="F54" s="158" t="s">
        <v>140</v>
      </c>
      <c r="G54" s="158" t="s">
        <v>141</v>
      </c>
      <c r="H54" s="158" t="s">
        <v>65</v>
      </c>
      <c r="I54" s="158" t="s">
        <v>141</v>
      </c>
      <c r="J54" s="158" t="s">
        <v>65</v>
      </c>
      <c r="K54" s="158" t="s">
        <v>141</v>
      </c>
      <c r="L54" s="158" t="s">
        <v>141</v>
      </c>
      <c r="M54" s="158" t="s">
        <v>141</v>
      </c>
      <c r="N54" s="158" t="s">
        <v>141</v>
      </c>
      <c r="O54" s="160" t="s">
        <v>141</v>
      </c>
      <c r="P54" s="158" t="s">
        <v>141</v>
      </c>
      <c r="Q54" s="158" t="s">
        <v>141</v>
      </c>
      <c r="R54" s="158" t="s">
        <v>65</v>
      </c>
      <c r="S54" s="158" t="s">
        <v>141</v>
      </c>
      <c r="T54" s="158" t="s">
        <v>141</v>
      </c>
      <c r="U54" s="158" t="s">
        <v>141</v>
      </c>
      <c r="V54" s="158" t="s">
        <v>65</v>
      </c>
      <c r="W54" s="158" t="s">
        <v>65</v>
      </c>
      <c r="X54" s="160" t="s">
        <v>65</v>
      </c>
      <c r="Y54" s="160" t="s">
        <v>65</v>
      </c>
      <c r="Z54" s="160" t="s">
        <v>65</v>
      </c>
      <c r="AA54" s="160" t="s">
        <v>65</v>
      </c>
      <c r="AB54" s="160" t="s">
        <v>65</v>
      </c>
      <c r="AC54" s="160" t="s">
        <v>65</v>
      </c>
      <c r="AD54" s="160" t="s">
        <v>65</v>
      </c>
      <c r="AE54" s="160" t="s">
        <v>457</v>
      </c>
      <c r="AF54" s="160" t="s">
        <v>65</v>
      </c>
      <c r="AG54" s="160" t="s">
        <v>457</v>
      </c>
      <c r="AH54" s="160" t="s">
        <v>65</v>
      </c>
      <c r="AI54" s="160" t="s">
        <v>457</v>
      </c>
      <c r="AJ54" s="160" t="s">
        <v>65</v>
      </c>
      <c r="AK54" s="160" t="s">
        <v>457</v>
      </c>
      <c r="AL54" s="160" t="s">
        <v>65</v>
      </c>
      <c r="AM54" s="160" t="s">
        <v>457</v>
      </c>
      <c r="AN54" s="160" t="s">
        <v>457</v>
      </c>
      <c r="AO54" s="160" t="s">
        <v>457</v>
      </c>
      <c r="AT54" s="158"/>
      <c r="BA54" s="183"/>
    </row>
    <row r="55" spans="1:53" s="160" customFormat="1" ht="14.25" hidden="1" customHeight="1" x14ac:dyDescent="0.3">
      <c r="A55" s="210"/>
      <c r="B55" s="153"/>
      <c r="C55" s="158" t="s">
        <v>457</v>
      </c>
      <c r="D55" s="201" t="s">
        <v>181</v>
      </c>
      <c r="E55" s="161" t="s">
        <v>457</v>
      </c>
      <c r="F55" s="161" t="s">
        <v>457</v>
      </c>
      <c r="G55" s="158" t="s">
        <v>182</v>
      </c>
      <c r="H55" s="158" t="s">
        <v>182</v>
      </c>
      <c r="I55" s="158" t="s">
        <v>182</v>
      </c>
      <c r="J55" s="158" t="s">
        <v>183</v>
      </c>
      <c r="K55" s="158" t="s">
        <v>457</v>
      </c>
      <c r="L55" s="158" t="s">
        <v>457</v>
      </c>
      <c r="M55" s="158" t="s">
        <v>184</v>
      </c>
      <c r="N55" s="158" t="s">
        <v>467</v>
      </c>
      <c r="O55" s="158" t="s">
        <v>185</v>
      </c>
      <c r="P55" s="158" t="s">
        <v>186</v>
      </c>
      <c r="Q55" s="158" t="s">
        <v>187</v>
      </c>
      <c r="R55" s="158" t="s">
        <v>457</v>
      </c>
      <c r="S55" s="158" t="s">
        <v>188</v>
      </c>
      <c r="T55" s="158" t="s">
        <v>189</v>
      </c>
      <c r="U55" s="158" t="s">
        <v>190</v>
      </c>
      <c r="V55" s="158" t="s">
        <v>457</v>
      </c>
      <c r="W55" s="158" t="s">
        <v>457</v>
      </c>
      <c r="X55" s="160" t="s">
        <v>457</v>
      </c>
      <c r="Y55" s="160" t="s">
        <v>457</v>
      </c>
      <c r="Z55" s="160" t="s">
        <v>457</v>
      </c>
      <c r="AA55" s="160" t="s">
        <v>457</v>
      </c>
      <c r="AB55" s="160" t="s">
        <v>457</v>
      </c>
      <c r="AC55" s="160" t="s">
        <v>457</v>
      </c>
      <c r="AD55" s="160" t="s">
        <v>457</v>
      </c>
      <c r="AE55" s="160" t="s">
        <v>457</v>
      </c>
      <c r="AF55" s="160" t="s">
        <v>457</v>
      </c>
      <c r="AG55" s="160" t="s">
        <v>457</v>
      </c>
      <c r="AH55" s="160" t="s">
        <v>457</v>
      </c>
      <c r="AI55" s="160" t="s">
        <v>457</v>
      </c>
      <c r="AJ55" s="160" t="s">
        <v>457</v>
      </c>
      <c r="AK55" s="160" t="s">
        <v>457</v>
      </c>
      <c r="AL55" s="160" t="s">
        <v>457</v>
      </c>
      <c r="AM55" s="160" t="s">
        <v>457</v>
      </c>
      <c r="AN55" s="160" t="s">
        <v>457</v>
      </c>
      <c r="AO55" s="160" t="s">
        <v>457</v>
      </c>
      <c r="AP55" s="158"/>
      <c r="AQ55" s="158"/>
      <c r="AR55" s="158"/>
      <c r="AS55" s="158"/>
      <c r="AT55" s="158"/>
      <c r="BA55" s="183"/>
    </row>
    <row r="56" spans="1:53" s="160" customFormat="1" ht="14.25" hidden="1" customHeight="1" x14ac:dyDescent="0.3">
      <c r="A56" s="210"/>
      <c r="B56" s="153"/>
      <c r="C56" s="160" t="s">
        <v>457</v>
      </c>
      <c r="D56" s="200" t="s">
        <v>191</v>
      </c>
      <c r="E56" s="158" t="s">
        <v>457</v>
      </c>
      <c r="F56" s="158" t="s">
        <v>457</v>
      </c>
      <c r="G56" s="158" t="s">
        <v>457</v>
      </c>
      <c r="H56" s="158" t="s">
        <v>457</v>
      </c>
      <c r="I56" s="158" t="s">
        <v>457</v>
      </c>
      <c r="J56" s="158" t="s">
        <v>457</v>
      </c>
      <c r="K56" s="158" t="s">
        <v>457</v>
      </c>
      <c r="L56" s="158" t="s">
        <v>192</v>
      </c>
      <c r="M56" s="158" t="s">
        <v>457</v>
      </c>
      <c r="N56" s="158" t="s">
        <v>457</v>
      </c>
      <c r="O56" s="158" t="s">
        <v>457</v>
      </c>
      <c r="P56" s="158" t="s">
        <v>457</v>
      </c>
      <c r="Q56" s="158" t="s">
        <v>457</v>
      </c>
      <c r="R56" s="158" t="s">
        <v>457</v>
      </c>
      <c r="S56" s="158" t="s">
        <v>457</v>
      </c>
      <c r="T56" s="158" t="s">
        <v>457</v>
      </c>
      <c r="U56" s="158" t="s">
        <v>457</v>
      </c>
      <c r="V56" s="158" t="s">
        <v>457</v>
      </c>
      <c r="W56" s="158" t="s">
        <v>457</v>
      </c>
      <c r="X56" s="160" t="s">
        <v>457</v>
      </c>
      <c r="Y56" s="160" t="s">
        <v>193</v>
      </c>
      <c r="Z56" s="160" t="s">
        <v>193</v>
      </c>
      <c r="AA56" s="160" t="s">
        <v>194</v>
      </c>
      <c r="AB56" s="160" t="s">
        <v>195</v>
      </c>
      <c r="AC56" s="160" t="s">
        <v>196</v>
      </c>
      <c r="AD56" s="160" t="s">
        <v>457</v>
      </c>
      <c r="AE56" s="160" t="s">
        <v>192</v>
      </c>
      <c r="AF56" s="160" t="s">
        <v>192</v>
      </c>
      <c r="AG56" s="160" t="s">
        <v>192</v>
      </c>
      <c r="AH56" s="160" t="s">
        <v>192</v>
      </c>
      <c r="AI56" s="160" t="s">
        <v>192</v>
      </c>
      <c r="AJ56" s="160" t="s">
        <v>192</v>
      </c>
      <c r="AK56" s="160" t="s">
        <v>197</v>
      </c>
      <c r="AL56" s="160" t="s">
        <v>198</v>
      </c>
      <c r="AM56" s="160" t="s">
        <v>457</v>
      </c>
      <c r="AN56" s="160" t="s">
        <v>457</v>
      </c>
      <c r="AO56" s="160" t="s">
        <v>457</v>
      </c>
      <c r="BA56" s="183"/>
    </row>
    <row r="57" spans="1:53" s="160" customFormat="1" ht="14.25" hidden="1" customHeight="1" x14ac:dyDescent="0.3">
      <c r="A57" s="210"/>
      <c r="B57" s="153"/>
      <c r="C57" s="160" t="s">
        <v>457</v>
      </c>
      <c r="D57" s="200" t="s">
        <v>199</v>
      </c>
      <c r="E57" s="158" t="s">
        <v>457</v>
      </c>
      <c r="F57" s="158" t="s">
        <v>457</v>
      </c>
      <c r="G57" s="158" t="s">
        <v>457</v>
      </c>
      <c r="H57" s="158" t="s">
        <v>457</v>
      </c>
      <c r="I57" s="158" t="s">
        <v>457</v>
      </c>
      <c r="J57" s="158" t="s">
        <v>457</v>
      </c>
      <c r="K57" s="158" t="s">
        <v>457</v>
      </c>
      <c r="L57" s="158" t="s">
        <v>457</v>
      </c>
      <c r="M57" s="158" t="s">
        <v>457</v>
      </c>
      <c r="N57" s="158" t="s">
        <v>457</v>
      </c>
      <c r="O57" s="158" t="s">
        <v>457</v>
      </c>
      <c r="P57" s="158" t="s">
        <v>457</v>
      </c>
      <c r="Q57" s="158" t="s">
        <v>457</v>
      </c>
      <c r="R57" s="158" t="s">
        <v>457</v>
      </c>
      <c r="S57" s="158" t="s">
        <v>457</v>
      </c>
      <c r="T57" s="158" t="s">
        <v>457</v>
      </c>
      <c r="U57" s="158" t="s">
        <v>457</v>
      </c>
      <c r="V57" s="158" t="s">
        <v>457</v>
      </c>
      <c r="W57" s="158" t="s">
        <v>457</v>
      </c>
      <c r="X57" s="160" t="s">
        <v>457</v>
      </c>
      <c r="Y57" s="160" t="s">
        <v>457</v>
      </c>
      <c r="Z57" s="160" t="s">
        <v>457</v>
      </c>
      <c r="AA57" s="160" t="s">
        <v>457</v>
      </c>
      <c r="AB57" s="160" t="s">
        <v>457</v>
      </c>
      <c r="AC57" s="160" t="s">
        <v>457</v>
      </c>
      <c r="AD57" s="160" t="s">
        <v>165</v>
      </c>
      <c r="AE57" s="160" t="s">
        <v>200</v>
      </c>
      <c r="AF57" s="160" t="s">
        <v>201</v>
      </c>
      <c r="AG57" s="160" t="s">
        <v>202</v>
      </c>
      <c r="AH57" s="160" t="s">
        <v>202</v>
      </c>
      <c r="AI57" s="160" t="s">
        <v>203</v>
      </c>
      <c r="AJ57" s="160" t="s">
        <v>457</v>
      </c>
      <c r="AK57" s="160" t="s">
        <v>457</v>
      </c>
      <c r="AL57" s="160" t="s">
        <v>204</v>
      </c>
      <c r="AM57" s="160" t="s">
        <v>457</v>
      </c>
      <c r="AN57" s="160" t="s">
        <v>457</v>
      </c>
      <c r="AO57" s="160" t="s">
        <v>457</v>
      </c>
      <c r="BA57" s="183"/>
    </row>
    <row r="58" spans="1:53" s="160" customFormat="1" ht="14.25" hidden="1" customHeight="1" x14ac:dyDescent="0.3">
      <c r="A58" s="210"/>
      <c r="B58" s="153"/>
      <c r="C58" s="160" t="s">
        <v>457</v>
      </c>
      <c r="D58" s="200" t="s">
        <v>205</v>
      </c>
      <c r="E58" s="158" t="s">
        <v>457</v>
      </c>
      <c r="F58" s="158" t="s">
        <v>457</v>
      </c>
      <c r="G58" s="158" t="s">
        <v>457</v>
      </c>
      <c r="H58" s="158" t="s">
        <v>457</v>
      </c>
      <c r="I58" s="158" t="s">
        <v>457</v>
      </c>
      <c r="J58" s="158" t="s">
        <v>457</v>
      </c>
      <c r="K58" s="158" t="s">
        <v>457</v>
      </c>
      <c r="L58" s="158" t="s">
        <v>457</v>
      </c>
      <c r="M58" s="158" t="s">
        <v>457</v>
      </c>
      <c r="N58" s="158" t="s">
        <v>457</v>
      </c>
      <c r="O58" s="158" t="s">
        <v>457</v>
      </c>
      <c r="P58" s="158" t="s">
        <v>457</v>
      </c>
      <c r="Q58" s="158" t="s">
        <v>457</v>
      </c>
      <c r="R58" s="158" t="s">
        <v>457</v>
      </c>
      <c r="S58" s="158" t="s">
        <v>457</v>
      </c>
      <c r="T58" s="158" t="s">
        <v>457</v>
      </c>
      <c r="U58" s="158" t="s">
        <v>457</v>
      </c>
      <c r="V58" s="158" t="s">
        <v>457</v>
      </c>
      <c r="W58" s="158" t="s">
        <v>457</v>
      </c>
      <c r="X58" s="160" t="s">
        <v>457</v>
      </c>
      <c r="Y58" s="160" t="s">
        <v>457</v>
      </c>
      <c r="Z58" s="160" t="s">
        <v>457</v>
      </c>
      <c r="AA58" s="160" t="s">
        <v>457</v>
      </c>
      <c r="AB58" s="160" t="s">
        <v>457</v>
      </c>
      <c r="AC58" s="160" t="s">
        <v>457</v>
      </c>
      <c r="AD58" s="160" t="s">
        <v>457</v>
      </c>
      <c r="AE58" s="160" t="s">
        <v>457</v>
      </c>
      <c r="AF58" s="160" t="s">
        <v>457</v>
      </c>
      <c r="AG58" s="160" t="s">
        <v>457</v>
      </c>
      <c r="AH58" s="160" t="s">
        <v>457</v>
      </c>
      <c r="AI58" s="160" t="s">
        <v>457</v>
      </c>
      <c r="AJ58" s="160" t="s">
        <v>457</v>
      </c>
      <c r="AK58" s="160" t="s">
        <v>457</v>
      </c>
      <c r="AL58" s="160" t="s">
        <v>457</v>
      </c>
      <c r="AM58" s="160" t="s">
        <v>206</v>
      </c>
      <c r="AN58" s="160" t="s">
        <v>468</v>
      </c>
      <c r="AO58" s="160" t="s">
        <v>469</v>
      </c>
      <c r="BA58" s="183"/>
    </row>
    <row r="59" spans="1:53" s="160" customFormat="1" ht="14.25" hidden="1" customHeight="1" x14ac:dyDescent="0.3">
      <c r="A59" s="210"/>
      <c r="B59" s="153"/>
      <c r="C59" s="160" t="s">
        <v>457</v>
      </c>
      <c r="D59" s="200" t="s">
        <v>207</v>
      </c>
      <c r="E59" s="158" t="s">
        <v>457</v>
      </c>
      <c r="F59" s="158" t="s">
        <v>457</v>
      </c>
      <c r="G59" s="158" t="s">
        <v>457</v>
      </c>
      <c r="H59" s="158" t="s">
        <v>457</v>
      </c>
      <c r="I59" s="158" t="s">
        <v>457</v>
      </c>
      <c r="J59" s="158" t="s">
        <v>457</v>
      </c>
      <c r="K59" s="158" t="s">
        <v>457</v>
      </c>
      <c r="L59" s="158" t="s">
        <v>457</v>
      </c>
      <c r="M59" s="158" t="s">
        <v>457</v>
      </c>
      <c r="N59" s="158" t="s">
        <v>457</v>
      </c>
      <c r="O59" s="158" t="s">
        <v>457</v>
      </c>
      <c r="P59" s="158" t="s">
        <v>457</v>
      </c>
      <c r="Q59" s="158" t="s">
        <v>457</v>
      </c>
      <c r="R59" s="158" t="s">
        <v>457</v>
      </c>
      <c r="S59" s="158" t="s">
        <v>457</v>
      </c>
      <c r="T59" s="158" t="s">
        <v>457</v>
      </c>
      <c r="U59" s="158" t="s">
        <v>457</v>
      </c>
      <c r="V59" s="158" t="s">
        <v>457</v>
      </c>
      <c r="W59" s="158" t="s">
        <v>457</v>
      </c>
      <c r="X59" s="160" t="s">
        <v>457</v>
      </c>
      <c r="Y59" s="160" t="s">
        <v>208</v>
      </c>
      <c r="Z59" s="160" t="s">
        <v>470</v>
      </c>
      <c r="AA59" s="160" t="s">
        <v>471</v>
      </c>
      <c r="AB59" s="160" t="s">
        <v>209</v>
      </c>
      <c r="AC59" s="160" t="s">
        <v>210</v>
      </c>
      <c r="AD59" s="160" t="s">
        <v>457</v>
      </c>
      <c r="AE59" s="160" t="s">
        <v>211</v>
      </c>
      <c r="AF59" s="160" t="s">
        <v>457</v>
      </c>
      <c r="AG59" s="160" t="s">
        <v>457</v>
      </c>
      <c r="AH59" s="160" t="s">
        <v>457</v>
      </c>
      <c r="AI59" s="160" t="s">
        <v>212</v>
      </c>
      <c r="AJ59" s="160" t="s">
        <v>457</v>
      </c>
      <c r="AK59" s="160" t="s">
        <v>457</v>
      </c>
      <c r="AL59" s="160" t="s">
        <v>457</v>
      </c>
      <c r="AM59" s="160" t="s">
        <v>457</v>
      </c>
      <c r="AN59" s="160" t="s">
        <v>457</v>
      </c>
      <c r="AO59" s="160" t="s">
        <v>457</v>
      </c>
      <c r="BA59" s="183"/>
    </row>
    <row r="60" spans="1:53" s="160" customFormat="1" ht="14.25" hidden="1" customHeight="1" x14ac:dyDescent="0.3">
      <c r="A60" s="210"/>
      <c r="B60" s="153"/>
      <c r="C60" s="160" t="s">
        <v>457</v>
      </c>
      <c r="D60" s="200" t="s">
        <v>221</v>
      </c>
      <c r="E60" s="158" t="s">
        <v>457</v>
      </c>
      <c r="F60" s="158" t="s">
        <v>457</v>
      </c>
      <c r="G60" s="158" t="s">
        <v>457</v>
      </c>
      <c r="H60" s="158" t="s">
        <v>457</v>
      </c>
      <c r="I60" s="158" t="s">
        <v>457</v>
      </c>
      <c r="J60" s="158" t="s">
        <v>457</v>
      </c>
      <c r="K60" s="158" t="s">
        <v>457</v>
      </c>
      <c r="L60" s="158" t="s">
        <v>457</v>
      </c>
      <c r="M60" s="158" t="s">
        <v>222</v>
      </c>
      <c r="N60" s="158" t="s">
        <v>223</v>
      </c>
      <c r="O60" s="158" t="s">
        <v>224</v>
      </c>
      <c r="P60" s="158" t="s">
        <v>225</v>
      </c>
      <c r="Q60" s="158" t="s">
        <v>225</v>
      </c>
      <c r="R60" s="158" t="s">
        <v>226</v>
      </c>
      <c r="S60" s="158" t="s">
        <v>227</v>
      </c>
      <c r="T60" s="158" t="s">
        <v>228</v>
      </c>
      <c r="U60" s="158" t="s">
        <v>226</v>
      </c>
      <c r="V60" s="158" t="s">
        <v>457</v>
      </c>
      <c r="W60" s="158" t="s">
        <v>229</v>
      </c>
      <c r="X60" s="158" t="s">
        <v>229</v>
      </c>
      <c r="Y60" s="161" t="s">
        <v>457</v>
      </c>
      <c r="Z60" s="161" t="s">
        <v>457</v>
      </c>
      <c r="AA60" s="161" t="s">
        <v>457</v>
      </c>
      <c r="AB60" s="161" t="s">
        <v>457</v>
      </c>
      <c r="AC60" s="160" t="s">
        <v>230</v>
      </c>
      <c r="AD60" s="161" t="s">
        <v>457</v>
      </c>
      <c r="AE60" s="160" t="s">
        <v>457</v>
      </c>
      <c r="AF60" s="160" t="s">
        <v>457</v>
      </c>
      <c r="AG60" s="160" t="s">
        <v>457</v>
      </c>
      <c r="AH60" s="160" t="s">
        <v>457</v>
      </c>
      <c r="AI60" s="160" t="s">
        <v>457</v>
      </c>
      <c r="AJ60" s="160" t="s">
        <v>457</v>
      </c>
      <c r="AK60" s="160" t="s">
        <v>457</v>
      </c>
      <c r="AL60" s="160" t="s">
        <v>457</v>
      </c>
      <c r="AM60" s="160" t="s">
        <v>457</v>
      </c>
      <c r="AN60" s="160" t="s">
        <v>457</v>
      </c>
      <c r="AO60" s="160" t="s">
        <v>457</v>
      </c>
      <c r="AU60" s="158"/>
      <c r="AV60" s="158"/>
      <c r="AW60" s="158"/>
      <c r="AX60" s="158"/>
      <c r="AY60" s="158"/>
      <c r="AZ60" s="158"/>
      <c r="BA60" s="184"/>
    </row>
    <row r="61" spans="1:53" s="160" customFormat="1" ht="14.25" hidden="1" customHeight="1" x14ac:dyDescent="0.3">
      <c r="A61" s="211"/>
      <c r="B61" s="153"/>
      <c r="C61" s="160" t="s">
        <v>457</v>
      </c>
      <c r="D61" s="200" t="s">
        <v>231</v>
      </c>
      <c r="E61" s="158" t="s">
        <v>457</v>
      </c>
      <c r="F61" s="158" t="s">
        <v>457</v>
      </c>
      <c r="G61" s="158" t="s">
        <v>457</v>
      </c>
      <c r="H61" s="158" t="s">
        <v>457</v>
      </c>
      <c r="I61" s="158" t="s">
        <v>457</v>
      </c>
      <c r="J61" s="158" t="s">
        <v>457</v>
      </c>
      <c r="K61" s="158" t="s">
        <v>457</v>
      </c>
      <c r="L61" s="158" t="s">
        <v>232</v>
      </c>
      <c r="M61" s="158" t="s">
        <v>472</v>
      </c>
      <c r="N61" s="158" t="s">
        <v>472</v>
      </c>
      <c r="O61" s="158" t="s">
        <v>233</v>
      </c>
      <c r="P61" s="158" t="s">
        <v>234</v>
      </c>
      <c r="Q61" s="158" t="s">
        <v>473</v>
      </c>
      <c r="R61" s="158" t="s">
        <v>235</v>
      </c>
      <c r="S61" s="158" t="s">
        <v>236</v>
      </c>
      <c r="T61" s="158" t="s">
        <v>474</v>
      </c>
      <c r="U61" s="158" t="s">
        <v>237</v>
      </c>
      <c r="V61" s="158" t="s">
        <v>238</v>
      </c>
      <c r="W61" s="158" t="s">
        <v>239</v>
      </c>
      <c r="X61" s="158" t="s">
        <v>240</v>
      </c>
      <c r="Y61" s="160" t="s">
        <v>241</v>
      </c>
      <c r="Z61" s="160" t="s">
        <v>241</v>
      </c>
      <c r="AA61" s="160" t="s">
        <v>241</v>
      </c>
      <c r="AB61" s="160" t="s">
        <v>242</v>
      </c>
      <c r="AC61" s="160" t="s">
        <v>243</v>
      </c>
      <c r="AD61" s="160" t="s">
        <v>244</v>
      </c>
      <c r="AE61" s="160" t="s">
        <v>245</v>
      </c>
      <c r="AF61" s="160" t="s">
        <v>246</v>
      </c>
      <c r="AG61" s="160" t="s">
        <v>247</v>
      </c>
      <c r="AH61" s="160" t="s">
        <v>248</v>
      </c>
      <c r="AI61" s="160" t="s">
        <v>249</v>
      </c>
      <c r="AJ61" s="160" t="s">
        <v>250</v>
      </c>
      <c r="AK61" s="160" t="s">
        <v>457</v>
      </c>
      <c r="AL61" s="160" t="s">
        <v>251</v>
      </c>
      <c r="AM61" s="160" t="s">
        <v>457</v>
      </c>
      <c r="AN61" s="160" t="s">
        <v>457</v>
      </c>
      <c r="AO61" s="160" t="s">
        <v>457</v>
      </c>
      <c r="AU61" s="158"/>
      <c r="AV61" s="158"/>
      <c r="AW61" s="158"/>
      <c r="AX61" s="158"/>
      <c r="AY61" s="158"/>
      <c r="AZ61" s="158"/>
      <c r="BA61" s="184"/>
    </row>
    <row r="62" spans="1:53" s="147" customFormat="1" ht="14.25" hidden="1" customHeight="1" x14ac:dyDescent="0.3">
      <c r="D62" s="205"/>
      <c r="E62" s="185" t="s">
        <v>58</v>
      </c>
      <c r="F62" s="185" t="s">
        <v>58</v>
      </c>
      <c r="G62" s="186" t="s">
        <v>59</v>
      </c>
      <c r="H62" s="186" t="s">
        <v>59</v>
      </c>
      <c r="I62" s="186" t="s">
        <v>59</v>
      </c>
      <c r="J62" s="186" t="s">
        <v>59</v>
      </c>
      <c r="K62" s="187" t="s">
        <v>59</v>
      </c>
      <c r="L62" s="187" t="s">
        <v>59</v>
      </c>
      <c r="M62" s="187" t="s">
        <v>59</v>
      </c>
      <c r="N62" s="187" t="s">
        <v>59</v>
      </c>
      <c r="O62" s="187" t="s">
        <v>59</v>
      </c>
      <c r="P62" s="187" t="s">
        <v>59</v>
      </c>
      <c r="Q62" s="187" t="s">
        <v>59</v>
      </c>
      <c r="R62" s="185" t="s">
        <v>457</v>
      </c>
      <c r="S62" s="185" t="s">
        <v>457</v>
      </c>
      <c r="T62" s="186" t="s">
        <v>59</v>
      </c>
      <c r="U62" s="186" t="s">
        <v>59</v>
      </c>
      <c r="V62" s="186" t="s">
        <v>59</v>
      </c>
      <c r="W62" s="186" t="s">
        <v>59</v>
      </c>
      <c r="X62" s="186" t="s">
        <v>59</v>
      </c>
      <c r="Y62" s="186" t="s">
        <v>59</v>
      </c>
      <c r="Z62" s="187" t="s">
        <v>59</v>
      </c>
      <c r="AA62" s="187" t="s">
        <v>59</v>
      </c>
      <c r="AB62" s="187" t="s">
        <v>59</v>
      </c>
      <c r="AC62" s="187" t="s">
        <v>59</v>
      </c>
      <c r="AD62" s="187" t="s">
        <v>59</v>
      </c>
      <c r="AE62" s="187" t="s">
        <v>59</v>
      </c>
      <c r="AF62" s="187" t="s">
        <v>59</v>
      </c>
      <c r="AG62" s="187" t="s">
        <v>59</v>
      </c>
      <c r="AH62" s="187" t="s">
        <v>59</v>
      </c>
      <c r="AI62" s="187" t="s">
        <v>59</v>
      </c>
      <c r="AJ62" s="187" t="s">
        <v>59</v>
      </c>
      <c r="AK62" s="188" t="s">
        <v>457</v>
      </c>
      <c r="AL62" s="187" t="s">
        <v>59</v>
      </c>
      <c r="AM62" s="189" t="s">
        <v>58</v>
      </c>
      <c r="AN62" s="189" t="s">
        <v>58</v>
      </c>
      <c r="AO62" s="189" t="s">
        <v>58</v>
      </c>
      <c r="AP62" s="185"/>
      <c r="AQ62" s="185"/>
      <c r="AR62" s="185"/>
      <c r="AS62" s="185"/>
      <c r="AT62" s="185"/>
      <c r="AU62" s="186"/>
      <c r="AV62" s="186"/>
      <c r="AW62" s="186"/>
      <c r="AX62" s="186"/>
      <c r="AY62" s="186"/>
      <c r="AZ62" s="186"/>
      <c r="BA62" s="190"/>
    </row>
    <row r="77" spans="3:40" ht="15" customHeight="1" x14ac:dyDescent="0.3">
      <c r="C77" s="25" t="s">
        <v>76</v>
      </c>
    </row>
    <row r="80" spans="3:40" ht="15" customHeight="1" x14ac:dyDescent="0.3">
      <c r="C80" s="25" t="s">
        <v>76</v>
      </c>
      <c r="D80" s="206">
        <v>1688037920440350</v>
      </c>
      <c r="E80" s="207">
        <v>1.76023732794309E+16</v>
      </c>
      <c r="F80" s="207">
        <v>2.73440504123603E+16</v>
      </c>
      <c r="G80" s="207">
        <v>2.73440504123603E+16</v>
      </c>
      <c r="H80" s="207">
        <v>2.73440504123603E+16</v>
      </c>
      <c r="K80" s="207">
        <v>3.04065840585446E+16</v>
      </c>
      <c r="N80" s="208">
        <v>1.82658256754566E+16</v>
      </c>
      <c r="O80" s="208">
        <v>3.06253364618435E+16</v>
      </c>
      <c r="P80" s="208">
        <v>3.09534650667918E+16</v>
      </c>
      <c r="S80" s="208">
        <v>257034073876187</v>
      </c>
      <c r="T80" s="208">
        <v>3.37972463096773E+16</v>
      </c>
      <c r="U80" s="208">
        <v>1.80908237528175E+16</v>
      </c>
      <c r="V80" s="208">
        <v>1.75001922639106E+16</v>
      </c>
      <c r="W80" s="208">
        <v>1.75001922639106E+16</v>
      </c>
      <c r="X80" s="208">
        <v>1968771629689940</v>
      </c>
      <c r="Y80" s="207">
        <v>2.18752403298882E+16</v>
      </c>
      <c r="Z80" s="207">
        <v>2.18752403298882E+16</v>
      </c>
      <c r="AA80" s="207">
        <v>2.73440504123603E+16</v>
      </c>
      <c r="AB80" s="207">
        <v>2.73440504123603E+16</v>
      </c>
      <c r="AC80" s="207">
        <v>2.73440504123603E+16</v>
      </c>
      <c r="AD80" s="207">
        <v>3609414654431560</v>
      </c>
      <c r="AE80" s="207">
        <v>2.62502883958659E+16</v>
      </c>
      <c r="AG80" s="207">
        <v>3.28128604948323E+16</v>
      </c>
      <c r="AH80" s="207">
        <v>3609414654431560</v>
      </c>
      <c r="AI80" s="207">
        <v>3.06253364618435E+16</v>
      </c>
      <c r="AK80" s="207">
        <v>3.28128604948323E+16</v>
      </c>
      <c r="AL80" s="207">
        <v>2.18752403298882E+16</v>
      </c>
      <c r="AM80" s="207">
        <v>2.18752403298882E+16</v>
      </c>
      <c r="AN80" s="207">
        <v>2.73440504123603E+16</v>
      </c>
    </row>
    <row r="81" spans="1:53" ht="15" customHeight="1" x14ac:dyDescent="0.3">
      <c r="C81" s="25" t="s">
        <v>80</v>
      </c>
      <c r="D81" s="112" t="s">
        <v>503</v>
      </c>
      <c r="E81" s="23" t="s">
        <v>503</v>
      </c>
      <c r="F81" s="23" t="s">
        <v>504</v>
      </c>
      <c r="G81" s="23" t="s">
        <v>505</v>
      </c>
      <c r="H81" s="23" t="s">
        <v>506</v>
      </c>
      <c r="I81" s="23" t="s">
        <v>507</v>
      </c>
      <c r="J81" s="23" t="s">
        <v>507</v>
      </c>
      <c r="K81" s="207">
        <v>9842</v>
      </c>
      <c r="O81" s="113" t="s">
        <v>508</v>
      </c>
      <c r="P81" s="113" t="s">
        <v>508</v>
      </c>
      <c r="R81" s="113" t="s">
        <v>508</v>
      </c>
      <c r="S81" s="113" t="s">
        <v>509</v>
      </c>
      <c r="T81" s="113" t="s">
        <v>509</v>
      </c>
      <c r="U81" s="113" t="s">
        <v>510</v>
      </c>
      <c r="V81" s="208">
        <v>13123</v>
      </c>
      <c r="W81" s="208">
        <v>13123</v>
      </c>
      <c r="X81" s="113" t="s">
        <v>511</v>
      </c>
      <c r="Y81" s="23" t="s">
        <v>512</v>
      </c>
      <c r="Z81" s="23" t="s">
        <v>512</v>
      </c>
      <c r="AA81" s="23" t="s">
        <v>512</v>
      </c>
      <c r="AB81" s="23" t="s">
        <v>512</v>
      </c>
      <c r="AC81" s="23" t="s">
        <v>513</v>
      </c>
      <c r="AK81" s="23" t="s">
        <v>513</v>
      </c>
      <c r="AL81" s="23" t="s">
        <v>514</v>
      </c>
      <c r="AM81" s="23" t="s">
        <v>515</v>
      </c>
      <c r="AN81" s="23" t="s">
        <v>512</v>
      </c>
    </row>
    <row r="82" spans="1:53" ht="15" customHeight="1" x14ac:dyDescent="0.3">
      <c r="C82" s="25" t="s">
        <v>87</v>
      </c>
      <c r="D82" s="112" t="s">
        <v>516</v>
      </c>
      <c r="E82" s="207">
        <v>11582832</v>
      </c>
      <c r="F82" s="23" t="s">
        <v>517</v>
      </c>
      <c r="G82" s="23" t="s">
        <v>517</v>
      </c>
      <c r="H82" s="23" t="s">
        <v>517</v>
      </c>
      <c r="J82" s="23" t="s">
        <v>518</v>
      </c>
      <c r="U82" s="113" t="s">
        <v>519</v>
      </c>
      <c r="X82" s="113" t="s">
        <v>520</v>
      </c>
      <c r="Y82" s="23" t="s">
        <v>521</v>
      </c>
      <c r="AD82" s="23" t="s">
        <v>522</v>
      </c>
      <c r="AE82" s="23" t="s">
        <v>523</v>
      </c>
      <c r="AF82" s="23" t="s">
        <v>524</v>
      </c>
      <c r="AG82" s="23" t="s">
        <v>525</v>
      </c>
      <c r="AH82" s="207">
        <v>2615</v>
      </c>
      <c r="AI82" s="207">
        <v>2615</v>
      </c>
      <c r="AJ82" s="207">
        <v>2615</v>
      </c>
    </row>
    <row r="83" spans="1:53" ht="15" customHeight="1" x14ac:dyDescent="0.3">
      <c r="C83" s="25" t="s">
        <v>90</v>
      </c>
      <c r="D83" s="206">
        <v>1.53012552301255E+16</v>
      </c>
      <c r="E83" s="207">
        <v>1.53264488346518E+16</v>
      </c>
      <c r="F83" s="207">
        <v>1.25E+16</v>
      </c>
      <c r="G83" s="207">
        <v>1.25E+16</v>
      </c>
      <c r="H83" s="207">
        <v>1.25E+16</v>
      </c>
      <c r="I83" s="207">
        <v>1.25E+16</v>
      </c>
      <c r="J83" s="207">
        <v>1.47543859649122E+16</v>
      </c>
    </row>
    <row r="84" spans="1:53" ht="15" customHeight="1" x14ac:dyDescent="0.3">
      <c r="C84" s="25" t="s">
        <v>92</v>
      </c>
      <c r="D84" s="112" t="s">
        <v>526</v>
      </c>
      <c r="E84" s="207">
        <v>25908</v>
      </c>
      <c r="F84" s="23" t="s">
        <v>527</v>
      </c>
      <c r="G84" s="23" t="s">
        <v>527</v>
      </c>
      <c r="H84" s="23" t="s">
        <v>527</v>
      </c>
      <c r="J84" s="23" t="s">
        <v>528</v>
      </c>
      <c r="K84" s="23" t="s">
        <v>529</v>
      </c>
      <c r="L84" s="113" t="s">
        <v>529</v>
      </c>
      <c r="M84" s="113" t="s">
        <v>529</v>
      </c>
      <c r="N84" s="113" t="s">
        <v>530</v>
      </c>
      <c r="O84" s="113" t="s">
        <v>531</v>
      </c>
      <c r="P84" s="113" t="s">
        <v>532</v>
      </c>
      <c r="R84" s="113" t="s">
        <v>532</v>
      </c>
      <c r="S84" s="113" t="s">
        <v>533</v>
      </c>
      <c r="T84" s="113" t="s">
        <v>532</v>
      </c>
      <c r="U84" s="113" t="s">
        <v>534</v>
      </c>
      <c r="V84" s="113" t="s">
        <v>535</v>
      </c>
      <c r="W84" s="113" t="s">
        <v>535</v>
      </c>
      <c r="X84" s="113" t="s">
        <v>536</v>
      </c>
      <c r="Y84" s="23" t="s">
        <v>536</v>
      </c>
      <c r="Z84" s="23" t="s">
        <v>523</v>
      </c>
      <c r="AA84" s="23" t="s">
        <v>537</v>
      </c>
      <c r="AC84" s="23" t="s">
        <v>538</v>
      </c>
      <c r="AD84" s="23" t="s">
        <v>539</v>
      </c>
      <c r="AE84" s="23" t="s">
        <v>540</v>
      </c>
      <c r="AF84" s="207">
        <v>2488</v>
      </c>
      <c r="AG84" s="23" t="s">
        <v>541</v>
      </c>
      <c r="AH84" s="23" t="s">
        <v>542</v>
      </c>
      <c r="AI84" s="23" t="s">
        <v>542</v>
      </c>
      <c r="AJ84" s="23" t="s">
        <v>542</v>
      </c>
      <c r="AK84" s="207">
        <v>2905</v>
      </c>
      <c r="AL84" s="207">
        <v>1562</v>
      </c>
      <c r="AM84" s="23" t="s">
        <v>326</v>
      </c>
      <c r="AN84" s="207">
        <v>4712</v>
      </c>
    </row>
    <row r="85" spans="1:53" ht="15" customHeight="1" x14ac:dyDescent="0.3">
      <c r="C85" s="25" t="s">
        <v>99</v>
      </c>
      <c r="D85" s="112" t="s">
        <v>543</v>
      </c>
      <c r="E85" s="207">
        <v>1.99580479999999E+16</v>
      </c>
      <c r="F85" s="23" t="s">
        <v>544</v>
      </c>
      <c r="G85" s="23" t="s">
        <v>545</v>
      </c>
      <c r="H85" s="23" t="s">
        <v>546</v>
      </c>
      <c r="I85" s="23" t="s">
        <v>547</v>
      </c>
      <c r="J85" s="23" t="s">
        <v>548</v>
      </c>
      <c r="K85" s="23" t="s">
        <v>509</v>
      </c>
      <c r="L85" s="113" t="s">
        <v>549</v>
      </c>
      <c r="M85" s="113" t="s">
        <v>550</v>
      </c>
      <c r="N85" s="113" t="s">
        <v>551</v>
      </c>
      <c r="O85" s="113" t="s">
        <v>552</v>
      </c>
      <c r="P85" s="113" t="s">
        <v>553</v>
      </c>
      <c r="Q85" s="113" t="s">
        <v>554</v>
      </c>
      <c r="R85" s="113" t="s">
        <v>553</v>
      </c>
      <c r="S85" s="113" t="s">
        <v>555</v>
      </c>
      <c r="T85" s="113" t="s">
        <v>556</v>
      </c>
      <c r="U85" s="113" t="s">
        <v>557</v>
      </c>
      <c r="V85" s="113" t="s">
        <v>558</v>
      </c>
      <c r="W85" s="113" t="s">
        <v>558</v>
      </c>
      <c r="X85" s="113" t="s">
        <v>557</v>
      </c>
      <c r="Y85" s="23" t="s">
        <v>559</v>
      </c>
      <c r="Z85" s="23" t="s">
        <v>560</v>
      </c>
      <c r="AA85" s="23" t="s">
        <v>550</v>
      </c>
      <c r="AB85" s="23" t="s">
        <v>561</v>
      </c>
      <c r="AC85" s="23" t="s">
        <v>562</v>
      </c>
      <c r="AD85" s="23" t="s">
        <v>563</v>
      </c>
      <c r="AE85" s="23" t="s">
        <v>564</v>
      </c>
      <c r="AF85" s="23" t="s">
        <v>564</v>
      </c>
      <c r="AG85" s="23" t="s">
        <v>562</v>
      </c>
      <c r="AH85" s="23" t="s">
        <v>565</v>
      </c>
      <c r="AI85" s="23" t="s">
        <v>566</v>
      </c>
      <c r="AJ85" s="23" t="s">
        <v>566</v>
      </c>
      <c r="AK85" s="23" t="s">
        <v>566</v>
      </c>
      <c r="AL85" s="23" t="s">
        <v>567</v>
      </c>
      <c r="AM85" s="23" t="s">
        <v>568</v>
      </c>
      <c r="AN85" s="23" t="s">
        <v>569</v>
      </c>
    </row>
    <row r="86" spans="1:53" ht="15" customHeight="1" x14ac:dyDescent="0.3">
      <c r="C86" s="25" t="s">
        <v>102</v>
      </c>
      <c r="D86" s="112" t="s">
        <v>570</v>
      </c>
      <c r="E86" s="23" t="s">
        <v>571</v>
      </c>
      <c r="J86" s="23" t="s">
        <v>572</v>
      </c>
      <c r="K86" s="23" t="s">
        <v>573</v>
      </c>
      <c r="L86" s="113" t="s">
        <v>574</v>
      </c>
      <c r="M86" s="113" t="s">
        <v>575</v>
      </c>
      <c r="N86" s="113" t="s">
        <v>576</v>
      </c>
      <c r="R86" s="113" t="s">
        <v>577</v>
      </c>
      <c r="T86" s="113" t="s">
        <v>578</v>
      </c>
      <c r="U86" s="113" t="s">
        <v>579</v>
      </c>
      <c r="V86" s="113" t="s">
        <v>566</v>
      </c>
      <c r="W86" s="113" t="s">
        <v>566</v>
      </c>
      <c r="AG86" s="23" t="s">
        <v>580</v>
      </c>
      <c r="AI86" s="23" t="s">
        <v>573</v>
      </c>
    </row>
    <row r="87" spans="1:53" ht="15" customHeight="1" x14ac:dyDescent="0.3">
      <c r="C87" s="25" t="s">
        <v>105</v>
      </c>
      <c r="D87" s="112" t="s">
        <v>581</v>
      </c>
      <c r="E87" s="23" t="s">
        <v>581</v>
      </c>
      <c r="F87" s="23" t="s">
        <v>582</v>
      </c>
      <c r="G87" s="23" t="s">
        <v>583</v>
      </c>
      <c r="H87" s="23" t="s">
        <v>582</v>
      </c>
      <c r="I87" s="23" t="s">
        <v>584</v>
      </c>
      <c r="J87" s="23" t="s">
        <v>585</v>
      </c>
      <c r="K87" s="23" t="s">
        <v>581</v>
      </c>
      <c r="L87" s="113" t="s">
        <v>561</v>
      </c>
      <c r="M87" s="113" t="s">
        <v>586</v>
      </c>
      <c r="N87" s="113" t="s">
        <v>587</v>
      </c>
      <c r="O87" s="113" t="s">
        <v>568</v>
      </c>
      <c r="P87" s="113" t="s">
        <v>561</v>
      </c>
      <c r="Q87" s="113" t="s">
        <v>588</v>
      </c>
      <c r="R87" s="113" t="s">
        <v>589</v>
      </c>
      <c r="S87" s="113" t="s">
        <v>568</v>
      </c>
      <c r="T87" s="113" t="s">
        <v>588</v>
      </c>
      <c r="U87" s="113" t="s">
        <v>590</v>
      </c>
      <c r="V87" s="113" t="s">
        <v>591</v>
      </c>
      <c r="W87" s="113" t="s">
        <v>591</v>
      </c>
      <c r="X87" s="113" t="s">
        <v>527</v>
      </c>
      <c r="Y87" s="23" t="s">
        <v>592</v>
      </c>
      <c r="Z87" s="23" t="s">
        <v>593</v>
      </c>
      <c r="AA87" s="23" t="s">
        <v>594</v>
      </c>
      <c r="AB87" s="23" t="s">
        <v>593</v>
      </c>
      <c r="AC87" s="23" t="s">
        <v>563</v>
      </c>
      <c r="AD87" s="23" t="s">
        <v>587</v>
      </c>
      <c r="AE87" s="23" t="s">
        <v>527</v>
      </c>
      <c r="AF87" s="23" t="s">
        <v>593</v>
      </c>
      <c r="AG87" s="23" t="s">
        <v>586</v>
      </c>
      <c r="AH87" s="23" t="s">
        <v>581</v>
      </c>
      <c r="AI87" s="23" t="s">
        <v>581</v>
      </c>
      <c r="AK87" s="23" t="s">
        <v>595</v>
      </c>
      <c r="AL87" s="23" t="s">
        <v>586</v>
      </c>
      <c r="AM87" s="23" t="s">
        <v>583</v>
      </c>
      <c r="AN87" s="23" t="s">
        <v>509</v>
      </c>
    </row>
    <row r="88" spans="1:53" ht="15" customHeight="1" x14ac:dyDescent="0.3">
      <c r="C88" s="25" t="s">
        <v>109</v>
      </c>
      <c r="D88" s="112" t="s">
        <v>509</v>
      </c>
      <c r="E88" s="207">
        <v>25034211403264</v>
      </c>
      <c r="F88" s="207">
        <v>3343886</v>
      </c>
      <c r="G88" s="207">
        <v>3343886</v>
      </c>
      <c r="H88" s="207">
        <v>3343886</v>
      </c>
      <c r="J88" s="207">
        <v>30845724764736</v>
      </c>
      <c r="K88" s="23" t="s">
        <v>596</v>
      </c>
      <c r="L88" s="113" t="s">
        <v>597</v>
      </c>
      <c r="M88" s="113" t="s">
        <v>597</v>
      </c>
      <c r="N88" s="113" t="s">
        <v>598</v>
      </c>
      <c r="O88" s="113" t="s">
        <v>599</v>
      </c>
      <c r="P88" s="113" t="s">
        <v>600</v>
      </c>
      <c r="R88" s="113" t="s">
        <v>600</v>
      </c>
      <c r="S88" s="113" t="s">
        <v>599</v>
      </c>
      <c r="T88" s="113" t="s">
        <v>600</v>
      </c>
      <c r="X88" s="113" t="s">
        <v>601</v>
      </c>
      <c r="Y88" s="23" t="s">
        <v>601</v>
      </c>
      <c r="Z88" s="23" t="s">
        <v>601</v>
      </c>
      <c r="AA88" s="23" t="s">
        <v>601</v>
      </c>
      <c r="AB88" s="23" t="s">
        <v>601</v>
      </c>
      <c r="AC88" s="23" t="s">
        <v>601</v>
      </c>
      <c r="AE88" s="23" t="s">
        <v>602</v>
      </c>
      <c r="AG88" s="23" t="s">
        <v>601</v>
      </c>
      <c r="AH88" s="23" t="s">
        <v>603</v>
      </c>
      <c r="AI88" s="23" t="s">
        <v>603</v>
      </c>
      <c r="AJ88" s="23" t="s">
        <v>604</v>
      </c>
      <c r="AK88" s="23" t="s">
        <v>575</v>
      </c>
      <c r="AL88" s="23" t="s">
        <v>602</v>
      </c>
      <c r="AM88" s="23" t="s">
        <v>602</v>
      </c>
      <c r="AN88" s="23" t="s">
        <v>605</v>
      </c>
    </row>
    <row r="89" spans="1:53" ht="15" customHeight="1" x14ac:dyDescent="0.3">
      <c r="C89" s="25" t="s">
        <v>111</v>
      </c>
      <c r="X89" s="113" t="s">
        <v>584</v>
      </c>
      <c r="Y89" s="23" t="s">
        <v>606</v>
      </c>
      <c r="Z89" s="23" t="s">
        <v>607</v>
      </c>
      <c r="AD89" s="23" t="s">
        <v>557</v>
      </c>
      <c r="AE89" s="23" t="s">
        <v>568</v>
      </c>
      <c r="AF89" s="23" t="s">
        <v>559</v>
      </c>
      <c r="AG89" s="23" t="s">
        <v>561</v>
      </c>
      <c r="AH89" s="23" t="s">
        <v>563</v>
      </c>
      <c r="AJ89" s="23" t="s">
        <v>561</v>
      </c>
      <c r="AK89" s="23" t="s">
        <v>576</v>
      </c>
      <c r="AL89" s="23" t="s">
        <v>510</v>
      </c>
      <c r="AM89" s="23" t="s">
        <v>510</v>
      </c>
      <c r="AN89" s="23" t="s">
        <v>510</v>
      </c>
    </row>
    <row r="90" spans="1:53" ht="15" customHeight="1" x14ac:dyDescent="0.3">
      <c r="C90" s="25" t="s">
        <v>142</v>
      </c>
      <c r="D90" s="206">
        <v>3657</v>
      </c>
      <c r="E90" s="207">
        <v>48768</v>
      </c>
      <c r="F90" s="23" t="s">
        <v>608</v>
      </c>
      <c r="G90" s="23" t="s">
        <v>608</v>
      </c>
      <c r="H90" s="23" t="s">
        <v>608</v>
      </c>
      <c r="J90" s="23" t="s">
        <v>609</v>
      </c>
      <c r="K90" s="23" t="s">
        <v>527</v>
      </c>
      <c r="L90" s="113" t="s">
        <v>610</v>
      </c>
      <c r="M90" s="113" t="s">
        <v>608</v>
      </c>
      <c r="N90" s="113" t="s">
        <v>526</v>
      </c>
      <c r="O90" s="113" t="s">
        <v>611</v>
      </c>
      <c r="P90" s="113" t="s">
        <v>612</v>
      </c>
      <c r="R90" s="113" t="s">
        <v>612</v>
      </c>
      <c r="S90" s="113" t="s">
        <v>592</v>
      </c>
      <c r="T90" s="113" t="s">
        <v>612</v>
      </c>
      <c r="U90" s="113" t="s">
        <v>613</v>
      </c>
      <c r="V90" s="113" t="s">
        <v>614</v>
      </c>
      <c r="W90" s="113" t="s">
        <v>614</v>
      </c>
      <c r="X90" s="113" t="s">
        <v>615</v>
      </c>
      <c r="Y90" s="23" t="s">
        <v>616</v>
      </c>
      <c r="Z90" s="23" t="s">
        <v>617</v>
      </c>
      <c r="AA90" s="23" t="s">
        <v>542</v>
      </c>
      <c r="AB90" s="23" t="s">
        <v>618</v>
      </c>
      <c r="AC90" s="23" t="s">
        <v>551</v>
      </c>
      <c r="AD90" s="23" t="s">
        <v>372</v>
      </c>
      <c r="AE90" s="23" t="s">
        <v>619</v>
      </c>
      <c r="AF90" s="23" t="s">
        <v>620</v>
      </c>
      <c r="AG90" s="23" t="s">
        <v>620</v>
      </c>
      <c r="AH90" s="23" t="s">
        <v>595</v>
      </c>
      <c r="AI90" s="23" t="s">
        <v>595</v>
      </c>
      <c r="AJ90" s="23" t="s">
        <v>595</v>
      </c>
      <c r="AK90" s="23" t="s">
        <v>621</v>
      </c>
      <c r="AL90" s="23" t="s">
        <v>587</v>
      </c>
      <c r="AM90" s="23" t="s">
        <v>527</v>
      </c>
      <c r="AN90" s="23" t="s">
        <v>586</v>
      </c>
    </row>
    <row r="91" spans="1:53" ht="14.4" x14ac:dyDescent="0.3">
      <c r="A91" s="24"/>
      <c r="B91" s="24"/>
      <c r="C91" s="110" t="s">
        <v>143</v>
      </c>
      <c r="D91" s="109" t="s">
        <v>622</v>
      </c>
      <c r="E91" s="24" t="s">
        <v>623</v>
      </c>
      <c r="F91" s="24" t="s">
        <v>624</v>
      </c>
      <c r="G91" s="24" t="s">
        <v>624</v>
      </c>
      <c r="H91" s="24" t="s">
        <v>624</v>
      </c>
      <c r="I91" s="24"/>
      <c r="J91" s="24" t="s">
        <v>625</v>
      </c>
      <c r="K91" s="24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111"/>
      <c r="AV91" s="111"/>
      <c r="AW91" s="111"/>
      <c r="AX91" s="111"/>
      <c r="AY91" s="111"/>
      <c r="AZ91" s="111"/>
      <c r="BA91" s="111"/>
    </row>
    <row r="92" spans="1:53" ht="14.4" x14ac:dyDescent="0.3">
      <c r="A92" s="24"/>
      <c r="B92" s="24"/>
      <c r="C92" s="110" t="s">
        <v>146</v>
      </c>
      <c r="D92" s="109">
        <v>2.49475599999999E+16</v>
      </c>
      <c r="E92" s="24">
        <v>2.49475599999999E+16</v>
      </c>
      <c r="F92" s="24" t="s">
        <v>626</v>
      </c>
      <c r="G92" s="24" t="s">
        <v>627</v>
      </c>
      <c r="H92" s="24" t="s">
        <v>628</v>
      </c>
      <c r="I92" s="24" t="s">
        <v>629</v>
      </c>
      <c r="J92" s="24"/>
      <c r="K92" s="24"/>
      <c r="L92" s="111" t="s">
        <v>583</v>
      </c>
      <c r="M92" s="111" t="s">
        <v>147</v>
      </c>
      <c r="N92" s="111"/>
      <c r="O92" s="111" t="s">
        <v>595</v>
      </c>
      <c r="P92" s="111" t="s">
        <v>568</v>
      </c>
      <c r="Q92" s="111" t="s">
        <v>568</v>
      </c>
      <c r="R92" s="111" t="s">
        <v>568</v>
      </c>
      <c r="S92" s="111" t="s">
        <v>630</v>
      </c>
      <c r="T92" s="111" t="s">
        <v>628</v>
      </c>
      <c r="U92" s="111" t="s">
        <v>527</v>
      </c>
      <c r="V92" s="111" t="s">
        <v>529</v>
      </c>
      <c r="W92" s="111" t="s">
        <v>529</v>
      </c>
      <c r="X92" s="111" t="s">
        <v>631</v>
      </c>
      <c r="Y92" s="24" t="s">
        <v>346</v>
      </c>
      <c r="Z92" s="24" t="s">
        <v>595</v>
      </c>
      <c r="AA92" s="24" t="s">
        <v>557</v>
      </c>
      <c r="AB92" s="24" t="s">
        <v>595</v>
      </c>
      <c r="AC92" s="24" t="s">
        <v>568</v>
      </c>
      <c r="AD92" s="24" t="s">
        <v>592</v>
      </c>
      <c r="AE92" s="24" t="s">
        <v>586</v>
      </c>
      <c r="AF92" s="24" t="s">
        <v>557</v>
      </c>
      <c r="AG92" s="24" t="s">
        <v>557</v>
      </c>
      <c r="AH92" s="24" t="s">
        <v>509</v>
      </c>
      <c r="AI92" s="24" t="s">
        <v>576</v>
      </c>
      <c r="AJ92" s="24" t="s">
        <v>563</v>
      </c>
      <c r="AK92" s="24" t="s">
        <v>576</v>
      </c>
      <c r="AL92" s="24" t="s">
        <v>632</v>
      </c>
      <c r="AM92" s="24" t="s">
        <v>631</v>
      </c>
      <c r="AN92" s="24" t="s">
        <v>633</v>
      </c>
      <c r="AO92" s="24"/>
      <c r="AP92" s="24"/>
      <c r="AQ92" s="24"/>
      <c r="AR92" s="24"/>
      <c r="AS92" s="24"/>
      <c r="AT92" s="24"/>
      <c r="AU92" s="111"/>
      <c r="AV92" s="111"/>
      <c r="AW92" s="111"/>
      <c r="AX92" s="111"/>
      <c r="AY92" s="111"/>
      <c r="AZ92" s="111"/>
      <c r="BA92" s="111"/>
    </row>
    <row r="93" spans="1:53" ht="14.4" x14ac:dyDescent="0.3">
      <c r="A93" s="24"/>
      <c r="B93" s="24"/>
      <c r="C93" s="110" t="s">
        <v>155</v>
      </c>
      <c r="D93" s="109">
        <v>10886208</v>
      </c>
      <c r="E93" s="24">
        <v>17463292</v>
      </c>
      <c r="F93" s="24"/>
      <c r="G93" s="24"/>
      <c r="H93" s="24"/>
      <c r="I93" s="24"/>
      <c r="J93" s="24" t="s">
        <v>557</v>
      </c>
      <c r="K93" s="24"/>
      <c r="L93" s="111"/>
      <c r="M93" s="111"/>
      <c r="N93" s="111"/>
      <c r="O93" s="111"/>
      <c r="P93" s="111"/>
      <c r="Q93" s="111"/>
      <c r="R93" s="111"/>
      <c r="S93" s="111"/>
      <c r="T93" s="111"/>
      <c r="U93" s="111" t="s">
        <v>612</v>
      </c>
      <c r="V93" s="111"/>
      <c r="W93" s="111"/>
      <c r="X93" s="111" t="s">
        <v>634</v>
      </c>
      <c r="Y93" s="24" t="s">
        <v>635</v>
      </c>
      <c r="Z93" s="24" t="s">
        <v>636</v>
      </c>
      <c r="AA93" s="24"/>
      <c r="AB93" s="24"/>
      <c r="AC93" s="24"/>
      <c r="AD93" s="24" t="s">
        <v>551</v>
      </c>
      <c r="AE93" s="24" t="s">
        <v>637</v>
      </c>
      <c r="AF93" s="24" t="s">
        <v>638</v>
      </c>
      <c r="AG93" s="24" t="s">
        <v>639</v>
      </c>
      <c r="AH93" s="24" t="s">
        <v>550</v>
      </c>
      <c r="AI93" s="24"/>
      <c r="AJ93" s="24" t="s">
        <v>605</v>
      </c>
      <c r="AK93" s="24"/>
      <c r="AL93" s="24" t="s">
        <v>527</v>
      </c>
      <c r="AM93" s="24" t="s">
        <v>640</v>
      </c>
      <c r="AN93" s="24" t="s">
        <v>641</v>
      </c>
      <c r="AO93" s="24"/>
      <c r="AP93" s="24"/>
      <c r="AQ93" s="24"/>
      <c r="AR93" s="24"/>
      <c r="AS93" s="24"/>
      <c r="AT93" s="24"/>
      <c r="AU93" s="111"/>
      <c r="AV93" s="111"/>
      <c r="AW93" s="111"/>
      <c r="AX93" s="111"/>
      <c r="AY93" s="111"/>
      <c r="AZ93" s="111"/>
      <c r="BA93" s="111"/>
    </row>
    <row r="94" spans="1:53" ht="14.4" x14ac:dyDescent="0.3">
      <c r="A94" s="24"/>
      <c r="B94" s="24"/>
      <c r="C94" s="110"/>
      <c r="D94" s="109"/>
      <c r="E94" s="24"/>
      <c r="F94" s="24"/>
      <c r="G94" s="24"/>
      <c r="H94" s="24"/>
      <c r="I94" s="24"/>
      <c r="J94" s="24"/>
      <c r="K94" s="24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111"/>
      <c r="AV94" s="111"/>
      <c r="AW94" s="111"/>
      <c r="AX94" s="111"/>
      <c r="AY94" s="111"/>
      <c r="AZ94" s="111"/>
      <c r="BA94" s="111"/>
    </row>
    <row r="95" spans="1:53" ht="14.4" x14ac:dyDescent="0.3">
      <c r="A95" s="24"/>
      <c r="B95" s="24"/>
      <c r="C95" s="110"/>
      <c r="D95" s="109"/>
      <c r="E95" s="24"/>
      <c r="F95" s="24"/>
      <c r="G95" s="24"/>
      <c r="H95" s="24"/>
      <c r="I95" s="24"/>
      <c r="J95" s="24"/>
      <c r="K95" s="24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111"/>
      <c r="AV95" s="111"/>
      <c r="AW95" s="111"/>
      <c r="AX95" s="111"/>
      <c r="AY95" s="111"/>
      <c r="AZ95" s="111"/>
      <c r="BA95" s="111"/>
    </row>
    <row r="96" spans="1:53" ht="16.95" customHeight="1" x14ac:dyDescent="0.3">
      <c r="A96" s="24"/>
      <c r="B96" s="24"/>
      <c r="C96" s="24"/>
      <c r="D96" s="109"/>
      <c r="E96" s="24"/>
      <c r="F96" s="24"/>
      <c r="G96" s="24"/>
      <c r="H96" s="24"/>
      <c r="I96" s="24"/>
      <c r="J96" s="24"/>
      <c r="K96" s="24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111"/>
      <c r="AV96" s="111"/>
      <c r="AW96" s="111"/>
      <c r="AX96" s="111"/>
      <c r="AY96" s="111"/>
      <c r="AZ96" s="111"/>
      <c r="BA96" s="111"/>
    </row>
    <row r="97" spans="1:53" ht="16.95" customHeight="1" x14ac:dyDescent="0.3">
      <c r="A97" s="24"/>
      <c r="B97" s="24"/>
      <c r="C97" s="24"/>
      <c r="D97" s="109"/>
      <c r="E97" s="24"/>
      <c r="F97" s="24"/>
      <c r="G97" s="24"/>
      <c r="H97" s="24"/>
      <c r="I97" s="24"/>
      <c r="J97" s="24"/>
      <c r="K97" s="24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111"/>
      <c r="AV97" s="111"/>
      <c r="AW97" s="111"/>
      <c r="AX97" s="111"/>
      <c r="AY97" s="111"/>
      <c r="AZ97" s="111"/>
      <c r="BA97" s="111"/>
    </row>
    <row r="98" spans="1:53" ht="16.95" customHeight="1" x14ac:dyDescent="0.3">
      <c r="C98" s="23"/>
    </row>
    <row r="99" spans="1:53" ht="16.95" customHeight="1" x14ac:dyDescent="0.3">
      <c r="C99" s="23"/>
    </row>
    <row r="100" spans="1:53" ht="16.95" customHeight="1" x14ac:dyDescent="0.3">
      <c r="C100" s="23"/>
    </row>
    <row r="101" spans="1:53" ht="16.95" customHeight="1" x14ac:dyDescent="0.3">
      <c r="C101" s="23"/>
    </row>
    <row r="102" spans="1:53" ht="16.95" customHeight="1" x14ac:dyDescent="0.3">
      <c r="C102" s="23"/>
    </row>
    <row r="103" spans="1:53" ht="16.95" customHeight="1" x14ac:dyDescent="0.3">
      <c r="C103" s="23"/>
    </row>
    <row r="104" spans="1:53" ht="16.95" customHeight="1" x14ac:dyDescent="0.3">
      <c r="C104" s="23"/>
    </row>
    <row r="105" spans="1:53" ht="16.95" customHeight="1" x14ac:dyDescent="0.3">
      <c r="C105" s="23"/>
    </row>
    <row r="106" spans="1:53" ht="16.95" customHeight="1" x14ac:dyDescent="0.3">
      <c r="C106" s="23"/>
    </row>
    <row r="107" spans="1:53" ht="16.95" customHeight="1" x14ac:dyDescent="0.3">
      <c r="C107" s="23"/>
    </row>
    <row r="108" spans="1:53" ht="16.95" customHeight="1" x14ac:dyDescent="0.3">
      <c r="C108" s="23"/>
    </row>
    <row r="109" spans="1:53" ht="16.95" customHeight="1" x14ac:dyDescent="0.3">
      <c r="C109" s="23"/>
    </row>
    <row r="110" spans="1:53" ht="16.95" customHeight="1" x14ac:dyDescent="0.3">
      <c r="C110" s="23"/>
    </row>
    <row r="111" spans="1:53" ht="16.95" customHeight="1" x14ac:dyDescent="0.3">
      <c r="C111" s="23"/>
    </row>
    <row r="112" spans="1:53" ht="16.95" customHeight="1" x14ac:dyDescent="0.3">
      <c r="C112" s="23"/>
    </row>
    <row r="113" spans="3:3" ht="16.95" customHeight="1" x14ac:dyDescent="0.3">
      <c r="C113" s="23"/>
    </row>
  </sheetData>
  <mergeCells count="7">
    <mergeCell ref="A48:A61"/>
    <mergeCell ref="A42:A46"/>
    <mergeCell ref="E2:BA2"/>
    <mergeCell ref="A5:A10"/>
    <mergeCell ref="A11:A16"/>
    <mergeCell ref="A17:A22"/>
    <mergeCell ref="A23:A41"/>
  </mergeCells>
  <conditionalFormatting sqref="E5:AO41">
    <cfRule type="expression" dxfId="2" priority="8">
      <formula>NOT(ISNUMBER(E5))</formula>
    </cfRule>
  </conditionalFormatting>
  <conditionalFormatting sqref="E45:AO46">
    <cfRule type="expression" dxfId="1" priority="1">
      <formula>NOT(ISNUMBER(E45))</formula>
    </cfRule>
  </conditionalFormatting>
  <conditionalFormatting sqref="AP5">
    <cfRule type="expression" dxfId="0" priority="6">
      <formula>NOT(ISNUMBER(AP5))</formula>
    </cfRule>
  </conditionalFormatting>
  <dataValidations count="5">
    <dataValidation type="list" allowBlank="1" showInputMessage="1" showErrorMessage="1" sqref="E42:AO42" xr:uid="{33F048B2-27AB-4615-95FB-B6E7BCD745EB}">
      <formula1>"VTOL, Rail, Tren fijo"</formula1>
    </dataValidation>
    <dataValidation type="list" allowBlank="1" showInputMessage="1" showErrorMessage="1" sqref="AJ44:AO44 V44:AF44 R43:R44 AH44 J43:K44 E43:I43 H44 L43:Q43 S43:AO43" xr:uid="{A2EF8F17-6289-45EA-8BBB-41860C4C7062}">
      <formula1>"Electrica, Reciproca, Turbina, Hibrida, Hydrogeno"</formula1>
    </dataValidation>
    <dataValidation type="list" allowBlank="1" showInputMessage="1" showErrorMessage="1" sqref="S44:U44 L44:Q44 E44:G44 I44 AG44 AI44" xr:uid="{A6C85B57-FAA8-4C5C-A24B-B9C79F1371A8}">
      <formula1>"Electrica, Reciproca, Turbina, Hibrida, Hydrogeno, N/A"</formula1>
    </dataValidation>
    <dataValidation type="whole" allowBlank="1" showInputMessage="1" showErrorMessage="1" sqref="AM45:AO45 E46:AO46" xr:uid="{7312E6E8-B45D-43F1-9DE0-9BB9A781AB2F}">
      <formula1>1</formula1>
      <formula2>12</formula2>
    </dataValidation>
    <dataValidation type="list" allowBlank="1" showInputMessage="1" showErrorMessage="1" sqref="E47:AO47" xr:uid="{0DBE2F61-ED17-4F01-ABC0-83D2E5AA458C}">
      <formula1>"Vigilancia, range, Sports, Recreación"</formula1>
    </dataValidation>
  </dataValidations>
  <hyperlinks>
    <hyperlink ref="AE62" r:id="rId1" tooltip="asca" xr:uid="{AEC49715-1855-4389-9305-43FDDEB966A8}"/>
    <hyperlink ref="Y62" r:id="rId2" tooltip="asca" xr:uid="{32559D14-70B9-4907-A9BF-C51383A334BA}"/>
    <hyperlink ref="Z62" r:id="rId3" tooltip="asca" xr:uid="{2199A437-3458-4F63-B054-3DE74234EF5B}"/>
    <hyperlink ref="AA62" r:id="rId4" tooltip="asca" xr:uid="{DAE9CE6A-CC20-478A-893F-2D3ECB009751}"/>
    <hyperlink ref="AB62" r:id="rId5" tooltip="asca" xr:uid="{1AA19086-B938-4DD1-926B-183363256202}"/>
    <hyperlink ref="AC62" r:id="rId6" tooltip="asca" xr:uid="{6F46E6DD-C237-40C2-930B-36F2571B095B}"/>
    <hyperlink ref="AD62" r:id="rId7" tooltip="asca" xr:uid="{14320E01-8E7A-4C8C-83B7-25BBB36923DA}"/>
    <hyperlink ref="AF62" r:id="rId8" tooltip="asca" xr:uid="{21F860D0-5BF9-4BFC-882B-AE69C3476610}"/>
    <hyperlink ref="AG62" r:id="rId9" tooltip="asca" xr:uid="{1EE3C8E4-6ECB-42C3-B09D-389B10BAF46F}"/>
    <hyperlink ref="AH62" r:id="rId10" tooltip="asca" xr:uid="{BE7E8824-F5A5-4B8E-AD43-63F82EDFD7CD}"/>
    <hyperlink ref="AI62" r:id="rId11" tooltip="asca" xr:uid="{5C83874E-B91E-4818-842E-9C9D69ED2326}"/>
    <hyperlink ref="AJ62" r:id="rId12" tooltip="asca" xr:uid="{26527E4F-2077-4779-B3C3-123766F84226}"/>
    <hyperlink ref="AL62" r:id="rId13" tooltip="asca" xr:uid="{7519341F-10D6-408A-B4E6-7BDF3F2D1538}"/>
    <hyperlink ref="K62" r:id="rId14" xr:uid="{38D6FD1E-E0A0-4F06-A289-1E227FC8CD70}"/>
    <hyperlink ref="G62" r:id="rId15" xr:uid="{5C014FC3-161D-4117-8655-D9FC1E1EAE4E}"/>
    <hyperlink ref="H62" r:id="rId16" xr:uid="{377FEEF0-6841-4C25-8BA1-ECBC92A69735}"/>
    <hyperlink ref="I62:J62" r:id="rId17" display="Link" xr:uid="{3FA2ACC6-A512-4288-B734-7103C50CA8EB}"/>
    <hyperlink ref="I62" r:id="rId18" xr:uid="{81FEA942-D1F2-4E35-859C-A90D0B5F5E28}"/>
    <hyperlink ref="P62" r:id="rId19" xr:uid="{239FC6EB-83D8-4AFF-8094-C668A5D15F43}"/>
    <hyperlink ref="Q62" r:id="rId20" xr:uid="{027D3A13-0A12-4827-994E-DE3477DC9074}"/>
    <hyperlink ref="O62" r:id="rId21" xr:uid="{C9AFD7B1-746C-4FC7-AACD-37D3602EC267}"/>
    <hyperlink ref="M62" r:id="rId22" xr:uid="{7FD7E0A1-A41C-4137-8CB1-7485BAE7534B}"/>
    <hyperlink ref="N62" r:id="rId23" xr:uid="{9FE74F3E-FE46-494E-AE88-FFAA6C65D035}"/>
    <hyperlink ref="L62" r:id="rId24" xr:uid="{635B94A1-74C2-4133-B447-E9F29CBD1EA6}"/>
    <hyperlink ref="U62" r:id="rId25" xr:uid="{44EC29B2-DCCF-4269-B623-7BC11A215B9F}"/>
    <hyperlink ref="T62" r:id="rId26" xr:uid="{6FE17A4F-26F5-43B6-B7B9-6376D44E8628}"/>
    <hyperlink ref="V62" r:id="rId27" xr:uid="{69E6C7D2-F397-48CE-9ED3-9952B77B6544}"/>
    <hyperlink ref="W62" r:id="rId28" xr:uid="{E528FEC3-6D70-4C09-B046-14ED700651C5}"/>
    <hyperlink ref="X62" r:id="rId29" xr:uid="{E6472781-AC97-4DAC-B087-94FCF72C8696}"/>
  </hyperlinks>
  <pageMargins left="0.7" right="0.7" top="0.75" bottom="0.75" header="0.3" footer="0.3"/>
  <pageSetup paperSize="9" orientation="portrait" verticalDpi="0" r:id="rId30"/>
  <legacyDrawing r:id="rId31"/>
  <tableParts count="1">
    <tablePart r:id="rId3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FC69-A5D3-4C2E-A34B-1AD8DE460D3E}">
  <dimension ref="A1:M45"/>
  <sheetViews>
    <sheetView zoomScale="55" zoomScaleNormal="55" workbookViewId="0">
      <selection activeCell="C37" sqref="C37"/>
    </sheetView>
  </sheetViews>
  <sheetFormatPr baseColWidth="10" defaultRowHeight="14.4" x14ac:dyDescent="0.3"/>
  <cols>
    <col min="2" max="2" width="20.5546875" bestFit="1" customWidth="1"/>
    <col min="3" max="3" width="46.5546875" bestFit="1" customWidth="1"/>
    <col min="4" max="4" width="13.21875" customWidth="1"/>
    <col min="5" max="5" width="9.6640625" bestFit="1" customWidth="1"/>
    <col min="13" max="13" width="105.5546875" bestFit="1" customWidth="1"/>
  </cols>
  <sheetData>
    <row r="1" spans="1:13" s="59" customFormat="1" ht="72" x14ac:dyDescent="0.3">
      <c r="A1" s="233" t="s">
        <v>60</v>
      </c>
      <c r="B1" s="55" t="s">
        <v>18</v>
      </c>
      <c r="C1" s="56" t="s">
        <v>19</v>
      </c>
      <c r="D1" s="56" t="s">
        <v>20</v>
      </c>
      <c r="E1" s="56" t="s">
        <v>257</v>
      </c>
      <c r="F1" s="56" t="s">
        <v>258</v>
      </c>
      <c r="G1" s="56" t="s">
        <v>259</v>
      </c>
      <c r="H1" s="57"/>
      <c r="I1" s="58"/>
    </row>
    <row r="2" spans="1:13" s="40" customFormat="1" ht="16.95" customHeight="1" x14ac:dyDescent="0.3">
      <c r="A2" s="234"/>
      <c r="B2" s="41" t="s">
        <v>260</v>
      </c>
      <c r="C2" s="30" t="s">
        <v>261</v>
      </c>
      <c r="D2" s="30" t="s">
        <v>63</v>
      </c>
      <c r="E2" s="30">
        <v>0</v>
      </c>
      <c r="F2" s="30" t="s">
        <v>64</v>
      </c>
      <c r="G2" s="30"/>
      <c r="H2" s="42"/>
      <c r="I2" s="42"/>
    </row>
    <row r="3" spans="1:13" s="40" customFormat="1" ht="16.95" customHeight="1" x14ac:dyDescent="0.3">
      <c r="A3" s="234"/>
      <c r="B3" s="41" t="s">
        <v>61</v>
      </c>
      <c r="C3" s="30" t="s">
        <v>62</v>
      </c>
      <c r="D3" s="30" t="s">
        <v>63</v>
      </c>
      <c r="E3" s="30">
        <v>0</v>
      </c>
      <c r="F3" s="30"/>
      <c r="G3" s="30"/>
      <c r="H3" s="42"/>
      <c r="I3" s="43"/>
    </row>
    <row r="4" spans="1:13" s="40" customFormat="1" ht="16.95" customHeight="1" x14ac:dyDescent="0.3">
      <c r="A4" s="234"/>
      <c r="B4" s="41" t="s">
        <v>262</v>
      </c>
      <c r="C4" s="30" t="s">
        <v>263</v>
      </c>
      <c r="D4" s="30"/>
      <c r="E4" s="44">
        <v>1.41</v>
      </c>
      <c r="F4" s="30" t="s">
        <v>64</v>
      </c>
      <c r="G4" s="30"/>
      <c r="H4" s="42"/>
      <c r="I4" s="42"/>
    </row>
    <row r="5" spans="1:13" s="40" customFormat="1" ht="16.95" customHeight="1" x14ac:dyDescent="0.3">
      <c r="A5" s="234"/>
      <c r="B5" s="41" t="s">
        <v>264</v>
      </c>
      <c r="C5" s="30" t="s">
        <v>265</v>
      </c>
      <c r="D5" s="30" t="s">
        <v>63</v>
      </c>
      <c r="E5" s="30">
        <v>2500</v>
      </c>
      <c r="F5" s="30" t="s">
        <v>64</v>
      </c>
      <c r="G5" s="30"/>
      <c r="H5" s="42"/>
      <c r="I5" s="42"/>
    </row>
    <row r="6" spans="1:13" s="40" customFormat="1" ht="16.95" customHeight="1" x14ac:dyDescent="0.3">
      <c r="A6" s="234"/>
      <c r="B6" s="41" t="s">
        <v>266</v>
      </c>
      <c r="C6" s="30" t="s">
        <v>267</v>
      </c>
      <c r="D6" s="30" t="s">
        <v>268</v>
      </c>
      <c r="E6" s="30">
        <v>18</v>
      </c>
      <c r="F6" s="30" t="s">
        <v>64</v>
      </c>
      <c r="G6" s="30"/>
      <c r="H6" s="42"/>
      <c r="I6" s="42"/>
      <c r="K6" s="144"/>
      <c r="L6" s="144"/>
      <c r="M6" s="40" t="s">
        <v>475</v>
      </c>
    </row>
    <row r="7" spans="1:13" s="40" customFormat="1" ht="16.95" customHeight="1" x14ac:dyDescent="0.3">
      <c r="A7" s="234"/>
      <c r="B7" s="41" t="s">
        <v>269</v>
      </c>
      <c r="C7" s="30" t="s">
        <v>270</v>
      </c>
      <c r="D7" s="30" t="s">
        <v>63</v>
      </c>
      <c r="E7" s="30">
        <v>0</v>
      </c>
      <c r="F7" s="30" t="s">
        <v>64</v>
      </c>
      <c r="G7" s="30"/>
      <c r="H7" s="42"/>
      <c r="I7" s="42"/>
      <c r="K7" s="144"/>
      <c r="L7" s="146"/>
      <c r="M7" s="40" t="s">
        <v>476</v>
      </c>
    </row>
    <row r="8" spans="1:13" s="40" customFormat="1" ht="16.95" customHeight="1" x14ac:dyDescent="0.3">
      <c r="A8" s="234"/>
      <c r="B8" s="41" t="s">
        <v>271</v>
      </c>
      <c r="C8" s="30" t="s">
        <v>272</v>
      </c>
      <c r="D8" s="30" t="s">
        <v>273</v>
      </c>
      <c r="E8" s="30"/>
      <c r="F8" s="30" t="s">
        <v>64</v>
      </c>
      <c r="G8" s="30"/>
      <c r="H8" s="42"/>
      <c r="I8" s="42"/>
      <c r="K8" s="145"/>
      <c r="L8" s="145"/>
      <c r="M8" s="40" t="s">
        <v>477</v>
      </c>
    </row>
    <row r="9" spans="1:13" s="40" customFormat="1" ht="16.95" customHeight="1" x14ac:dyDescent="0.3">
      <c r="A9" s="234"/>
      <c r="B9" s="41" t="s">
        <v>66</v>
      </c>
      <c r="C9" s="30" t="s">
        <v>67</v>
      </c>
      <c r="D9" s="30" t="s">
        <v>68</v>
      </c>
      <c r="E9" s="30">
        <v>110</v>
      </c>
      <c r="F9" s="30"/>
      <c r="G9" s="30"/>
      <c r="H9" s="45"/>
      <c r="I9" s="43"/>
      <c r="K9" s="145"/>
      <c r="L9" s="146"/>
    </row>
    <row r="10" spans="1:13" s="40" customFormat="1" ht="16.95" customHeight="1" x14ac:dyDescent="0.3">
      <c r="A10" s="234"/>
      <c r="B10" s="41" t="s">
        <v>71</v>
      </c>
      <c r="C10" s="30" t="s">
        <v>72</v>
      </c>
      <c r="D10" s="30" t="s">
        <v>63</v>
      </c>
      <c r="E10" s="30">
        <v>6000</v>
      </c>
      <c r="F10" s="30"/>
      <c r="G10" s="30"/>
      <c r="H10" s="42"/>
      <c r="I10" s="43"/>
    </row>
    <row r="11" spans="1:13" s="40" customFormat="1" ht="16.95" customHeight="1" x14ac:dyDescent="0.3">
      <c r="A11" s="234"/>
      <c r="B11" s="41" t="s">
        <v>75</v>
      </c>
      <c r="C11" s="30" t="s">
        <v>274</v>
      </c>
      <c r="D11" s="30" t="s">
        <v>268</v>
      </c>
      <c r="E11" s="30">
        <v>22</v>
      </c>
      <c r="F11" s="30"/>
      <c r="G11" s="30"/>
      <c r="H11" s="45"/>
      <c r="I11" s="43"/>
    </row>
    <row r="12" spans="1:13" s="40" customFormat="1" ht="16.95" customHeight="1" x14ac:dyDescent="0.3">
      <c r="A12" s="234"/>
      <c r="B12" s="41" t="s">
        <v>275</v>
      </c>
      <c r="C12" s="30" t="s">
        <v>276</v>
      </c>
      <c r="D12" s="30"/>
      <c r="E12" s="30"/>
      <c r="F12" s="30"/>
      <c r="G12" s="30"/>
      <c r="H12" s="42"/>
      <c r="I12" s="42"/>
    </row>
    <row r="13" spans="1:13" s="40" customFormat="1" ht="16.95" customHeight="1" x14ac:dyDescent="0.3">
      <c r="A13" s="234"/>
      <c r="B13" s="41" t="s">
        <v>79</v>
      </c>
      <c r="C13" s="30" t="s">
        <v>80</v>
      </c>
      <c r="D13" s="30" t="s">
        <v>63</v>
      </c>
      <c r="E13" s="30">
        <v>15000</v>
      </c>
      <c r="F13" s="30"/>
      <c r="G13" s="30"/>
      <c r="H13" s="45"/>
      <c r="I13" s="43"/>
    </row>
    <row r="14" spans="1:13" s="40" customFormat="1" ht="16.95" customHeight="1" x14ac:dyDescent="0.3">
      <c r="A14" s="234"/>
      <c r="B14" s="41" t="s">
        <v>277</v>
      </c>
      <c r="C14" s="30" t="s">
        <v>278</v>
      </c>
      <c r="D14" s="30" t="s">
        <v>273</v>
      </c>
      <c r="E14" s="30"/>
      <c r="F14" s="30" t="s">
        <v>64</v>
      </c>
      <c r="G14" s="30"/>
      <c r="H14" s="45"/>
      <c r="I14" s="45"/>
    </row>
    <row r="15" spans="1:13" s="40" customFormat="1" ht="16.95" customHeight="1" thickBot="1" x14ac:dyDescent="0.35">
      <c r="A15" s="235"/>
      <c r="B15" s="46" t="s">
        <v>83</v>
      </c>
      <c r="C15" s="31" t="s">
        <v>279</v>
      </c>
      <c r="D15" s="31" t="s">
        <v>280</v>
      </c>
      <c r="E15" s="31">
        <v>13</v>
      </c>
      <c r="F15" s="31"/>
      <c r="G15" s="31"/>
      <c r="H15" s="45"/>
      <c r="I15" s="43"/>
    </row>
    <row r="16" spans="1:13" s="59" customFormat="1" ht="49.95" customHeight="1" x14ac:dyDescent="0.3">
      <c r="A16" s="230" t="s">
        <v>281</v>
      </c>
      <c r="B16" s="60" t="s">
        <v>18</v>
      </c>
      <c r="C16" s="61" t="s">
        <v>19</v>
      </c>
      <c r="D16" s="61" t="s">
        <v>20</v>
      </c>
      <c r="E16" s="62"/>
      <c r="F16" s="62"/>
      <c r="G16" s="62"/>
      <c r="H16" s="57"/>
      <c r="I16" s="57"/>
    </row>
    <row r="17" spans="1:9" s="40" customFormat="1" ht="16.95" customHeight="1" x14ac:dyDescent="0.3">
      <c r="A17" s="231"/>
      <c r="B17" s="47" t="s">
        <v>282</v>
      </c>
      <c r="C17" s="32" t="s">
        <v>283</v>
      </c>
      <c r="D17" s="32"/>
      <c r="E17" s="32">
        <v>1</v>
      </c>
      <c r="F17" s="32" t="s">
        <v>64</v>
      </c>
      <c r="G17" s="32"/>
      <c r="H17" s="42"/>
      <c r="I17" s="42"/>
    </row>
    <row r="18" spans="1:9" s="40" customFormat="1" ht="16.95" customHeight="1" x14ac:dyDescent="0.3">
      <c r="A18" s="231"/>
      <c r="B18" s="47" t="s">
        <v>284</v>
      </c>
      <c r="C18" s="32" t="s">
        <v>285</v>
      </c>
      <c r="D18" s="32"/>
      <c r="E18" s="32">
        <v>1</v>
      </c>
      <c r="F18" s="32" t="s">
        <v>64</v>
      </c>
      <c r="G18" s="32"/>
      <c r="H18" s="42"/>
      <c r="I18" s="42"/>
    </row>
    <row r="19" spans="1:9" s="40" customFormat="1" ht="16.95" customHeight="1" x14ac:dyDescent="0.3">
      <c r="A19" s="231"/>
      <c r="B19" s="47" t="s">
        <v>286</v>
      </c>
      <c r="C19" s="32" t="s">
        <v>287</v>
      </c>
      <c r="D19" s="32"/>
      <c r="E19" s="32">
        <v>1</v>
      </c>
      <c r="F19" s="32" t="s">
        <v>64</v>
      </c>
      <c r="G19" s="32"/>
      <c r="H19" s="42"/>
      <c r="I19" s="42"/>
    </row>
    <row r="20" spans="1:9" s="40" customFormat="1" ht="16.95" customHeight="1" x14ac:dyDescent="0.3">
      <c r="A20" s="231"/>
      <c r="B20" s="47" t="s">
        <v>288</v>
      </c>
      <c r="C20" s="32" t="s">
        <v>289</v>
      </c>
      <c r="D20" s="32"/>
      <c r="E20" s="32">
        <v>1</v>
      </c>
      <c r="F20" s="32" t="s">
        <v>64</v>
      </c>
      <c r="G20" s="32"/>
      <c r="H20" s="42"/>
      <c r="I20" s="42"/>
    </row>
    <row r="21" spans="1:9" s="40" customFormat="1" ht="16.95" customHeight="1" thickBot="1" x14ac:dyDescent="0.35">
      <c r="A21" s="232"/>
      <c r="B21" s="48" t="s">
        <v>290</v>
      </c>
      <c r="C21" s="38" t="s">
        <v>291</v>
      </c>
      <c r="D21" s="38"/>
      <c r="E21" s="38">
        <v>1</v>
      </c>
      <c r="F21" s="38" t="s">
        <v>64</v>
      </c>
      <c r="G21" s="38"/>
      <c r="H21" s="42"/>
      <c r="I21" s="42"/>
    </row>
    <row r="22" spans="1:9" s="59" customFormat="1" ht="49.95" customHeight="1" x14ac:dyDescent="0.3">
      <c r="A22" s="236" t="s">
        <v>85</v>
      </c>
      <c r="B22" s="63" t="s">
        <v>18</v>
      </c>
      <c r="C22" s="64" t="s">
        <v>19</v>
      </c>
      <c r="D22" s="64" t="s">
        <v>20</v>
      </c>
      <c r="E22" s="65"/>
      <c r="F22" s="65"/>
      <c r="G22" s="65"/>
      <c r="H22" s="57"/>
      <c r="I22" s="57"/>
    </row>
    <row r="23" spans="1:9" s="40" customFormat="1" ht="16.95" customHeight="1" x14ac:dyDescent="0.3">
      <c r="A23" s="237"/>
      <c r="B23" s="49" t="s">
        <v>86</v>
      </c>
      <c r="C23" s="33" t="s">
        <v>87</v>
      </c>
      <c r="D23" s="33" t="s">
        <v>88</v>
      </c>
      <c r="E23" s="33" t="s">
        <v>64</v>
      </c>
      <c r="F23" s="33">
        <v>0</v>
      </c>
      <c r="G23" s="33"/>
      <c r="H23" s="42"/>
      <c r="I23" s="43"/>
    </row>
    <row r="24" spans="1:9" s="40" customFormat="1" ht="16.95" customHeight="1" x14ac:dyDescent="0.3">
      <c r="A24" s="237"/>
      <c r="B24" s="49" t="s">
        <v>89</v>
      </c>
      <c r="C24" s="33" t="s">
        <v>90</v>
      </c>
      <c r="D24" s="33"/>
      <c r="E24" s="33"/>
      <c r="F24" s="33">
        <v>0</v>
      </c>
      <c r="G24" s="33"/>
      <c r="H24" s="42"/>
      <c r="I24" s="43"/>
    </row>
    <row r="25" spans="1:9" s="40" customFormat="1" ht="16.95" customHeight="1" x14ac:dyDescent="0.3">
      <c r="A25" s="237"/>
      <c r="B25" s="49" t="s">
        <v>292</v>
      </c>
      <c r="C25" s="33" t="s">
        <v>293</v>
      </c>
      <c r="D25" s="33"/>
      <c r="E25" s="33"/>
      <c r="F25" s="33" t="s">
        <v>64</v>
      </c>
      <c r="G25" s="33"/>
      <c r="H25" s="42"/>
      <c r="I25" s="42"/>
    </row>
    <row r="26" spans="1:9" s="40" customFormat="1" ht="16.95" customHeight="1" x14ac:dyDescent="0.3">
      <c r="A26" s="237"/>
      <c r="B26" s="49" t="s">
        <v>294</v>
      </c>
      <c r="C26" s="33" t="s">
        <v>295</v>
      </c>
      <c r="D26" s="33" t="s">
        <v>296</v>
      </c>
      <c r="E26" s="33"/>
      <c r="F26" s="33" t="s">
        <v>64</v>
      </c>
      <c r="G26" s="33"/>
      <c r="H26" s="42"/>
      <c r="I26" s="42"/>
    </row>
    <row r="27" spans="1:9" s="40" customFormat="1" ht="16.95" customHeight="1" x14ac:dyDescent="0.3">
      <c r="A27" s="237"/>
      <c r="B27" s="49" t="s">
        <v>297</v>
      </c>
      <c r="C27" s="33" t="s">
        <v>298</v>
      </c>
      <c r="D27" s="33" t="s">
        <v>63</v>
      </c>
      <c r="E27" s="33"/>
      <c r="F27" s="33"/>
      <c r="G27" s="33"/>
      <c r="H27" s="45"/>
      <c r="I27" s="45"/>
    </row>
    <row r="28" spans="1:9" s="40" customFormat="1" ht="16.95" customHeight="1" x14ac:dyDescent="0.3">
      <c r="A28" s="237"/>
      <c r="B28" s="49" t="s">
        <v>91</v>
      </c>
      <c r="C28" s="33" t="s">
        <v>92</v>
      </c>
      <c r="D28" s="33" t="s">
        <v>63</v>
      </c>
      <c r="E28" s="33"/>
      <c r="F28" s="33"/>
      <c r="G28" s="33"/>
      <c r="H28" s="45"/>
      <c r="I28" s="43"/>
    </row>
    <row r="29" spans="1:9" s="40" customFormat="1" ht="16.95" customHeight="1" x14ac:dyDescent="0.3">
      <c r="A29" s="237"/>
      <c r="B29" s="49" t="s">
        <v>93</v>
      </c>
      <c r="C29" s="33" t="s">
        <v>94</v>
      </c>
      <c r="D29" s="33" t="s">
        <v>63</v>
      </c>
      <c r="E29" s="33"/>
      <c r="F29" s="33"/>
      <c r="G29" s="33"/>
      <c r="H29" s="45"/>
      <c r="I29" s="43"/>
    </row>
    <row r="30" spans="1:9" s="40" customFormat="1" ht="16.95" customHeight="1" x14ac:dyDescent="0.3">
      <c r="A30" s="237"/>
      <c r="B30" s="49" t="s">
        <v>95</v>
      </c>
      <c r="C30" s="33" t="s">
        <v>96</v>
      </c>
      <c r="D30" s="33" t="s">
        <v>63</v>
      </c>
      <c r="E30" s="33"/>
      <c r="F30" s="33"/>
      <c r="G30" s="33"/>
      <c r="H30" s="45"/>
      <c r="I30" s="43"/>
    </row>
    <row r="31" spans="1:9" s="40" customFormat="1" ht="16.95" customHeight="1" thickBot="1" x14ac:dyDescent="0.35">
      <c r="A31" s="238"/>
      <c r="B31" s="50" t="s">
        <v>98</v>
      </c>
      <c r="C31" s="34" t="s">
        <v>99</v>
      </c>
      <c r="D31" s="34" t="s">
        <v>70</v>
      </c>
      <c r="E31" s="34">
        <v>20</v>
      </c>
      <c r="F31" s="34"/>
      <c r="G31" s="34"/>
      <c r="H31" s="45" t="s">
        <v>146</v>
      </c>
      <c r="I31" s="43"/>
    </row>
    <row r="32" spans="1:9" s="59" customFormat="1" ht="49.95" customHeight="1" x14ac:dyDescent="0.3">
      <c r="A32" s="239" t="s">
        <v>299</v>
      </c>
      <c r="B32" s="66" t="s">
        <v>18</v>
      </c>
      <c r="C32" s="67" t="s">
        <v>19</v>
      </c>
      <c r="D32" s="67" t="s">
        <v>20</v>
      </c>
      <c r="E32" s="68"/>
      <c r="F32" s="68"/>
      <c r="G32" s="68"/>
      <c r="H32" s="57"/>
      <c r="I32" s="57"/>
    </row>
    <row r="33" spans="1:9" s="40" customFormat="1" ht="16.95" customHeight="1" x14ac:dyDescent="0.3">
      <c r="A33" s="240"/>
      <c r="B33" s="51" t="s">
        <v>300</v>
      </c>
      <c r="C33" s="35" t="s">
        <v>301</v>
      </c>
      <c r="D33" s="35"/>
      <c r="E33" s="35"/>
      <c r="F33" s="35"/>
      <c r="G33" s="35"/>
      <c r="H33" s="42"/>
      <c r="I33" s="42"/>
    </row>
    <row r="34" spans="1:9" s="40" customFormat="1" ht="16.95" customHeight="1" x14ac:dyDescent="0.3">
      <c r="A34" s="240"/>
      <c r="B34" s="51" t="s">
        <v>302</v>
      </c>
      <c r="C34" s="35" t="s">
        <v>303</v>
      </c>
      <c r="D34" s="35"/>
      <c r="E34" s="35"/>
      <c r="F34" s="35"/>
      <c r="G34" s="35"/>
      <c r="H34" s="42"/>
      <c r="I34" s="42"/>
    </row>
    <row r="35" spans="1:9" s="40" customFormat="1" ht="16.95" customHeight="1" x14ac:dyDescent="0.3">
      <c r="A35" s="240"/>
      <c r="B35" s="51" t="s">
        <v>304</v>
      </c>
      <c r="C35" s="35" t="s">
        <v>305</v>
      </c>
      <c r="D35" s="35"/>
      <c r="E35" s="35"/>
      <c r="F35" s="35"/>
      <c r="G35" s="35"/>
      <c r="H35" s="42"/>
      <c r="I35" s="42"/>
    </row>
    <row r="36" spans="1:9" s="40" customFormat="1" ht="16.95" customHeight="1" x14ac:dyDescent="0.3">
      <c r="A36" s="240"/>
      <c r="B36" s="51" t="s">
        <v>306</v>
      </c>
      <c r="C36" s="35" t="s">
        <v>307</v>
      </c>
      <c r="D36" s="35"/>
      <c r="E36" s="35"/>
      <c r="F36" s="35"/>
      <c r="G36" s="35"/>
      <c r="H36" s="42"/>
      <c r="I36" s="42"/>
    </row>
    <row r="37" spans="1:9" s="40" customFormat="1" ht="16.95" customHeight="1" thickBot="1" x14ac:dyDescent="0.35">
      <c r="A37" s="241"/>
      <c r="B37" s="52" t="s">
        <v>308</v>
      </c>
      <c r="C37" s="39" t="s">
        <v>309</v>
      </c>
      <c r="D37" s="39"/>
      <c r="E37" s="39"/>
      <c r="F37" s="39"/>
      <c r="G37" s="39"/>
      <c r="H37" s="42"/>
      <c r="I37" s="42"/>
    </row>
    <row r="38" spans="1:9" s="59" customFormat="1" ht="49.95" customHeight="1" x14ac:dyDescent="0.3">
      <c r="A38" s="227" t="s">
        <v>100</v>
      </c>
      <c r="B38" s="69" t="s">
        <v>18</v>
      </c>
      <c r="C38" s="70" t="s">
        <v>19</v>
      </c>
      <c r="D38" s="70" t="s">
        <v>20</v>
      </c>
      <c r="E38" s="71"/>
      <c r="F38" s="71"/>
      <c r="G38" s="71"/>
      <c r="H38" s="57"/>
      <c r="I38" s="57"/>
    </row>
    <row r="39" spans="1:9" s="40" customFormat="1" ht="16.95" customHeight="1" x14ac:dyDescent="0.3">
      <c r="A39" s="228"/>
      <c r="B39" s="53" t="s">
        <v>101</v>
      </c>
      <c r="C39" s="36" t="s">
        <v>102</v>
      </c>
      <c r="D39" s="36" t="s">
        <v>103</v>
      </c>
      <c r="E39" s="36">
        <v>600</v>
      </c>
      <c r="F39" s="36"/>
      <c r="G39" s="36"/>
      <c r="H39" s="45"/>
      <c r="I39" s="43"/>
    </row>
    <row r="40" spans="1:9" s="40" customFormat="1" ht="16.95" customHeight="1" x14ac:dyDescent="0.3">
      <c r="A40" s="228"/>
      <c r="B40" s="53" t="s">
        <v>104</v>
      </c>
      <c r="C40" s="36" t="s">
        <v>105</v>
      </c>
      <c r="D40" s="36" t="s">
        <v>106</v>
      </c>
      <c r="E40" s="36">
        <v>14</v>
      </c>
      <c r="F40" s="36"/>
      <c r="G40" s="36"/>
      <c r="H40" s="45"/>
      <c r="I40" s="43"/>
    </row>
    <row r="41" spans="1:9" s="40" customFormat="1" ht="16.95" customHeight="1" x14ac:dyDescent="0.3">
      <c r="A41" s="228"/>
      <c r="B41" s="53" t="s">
        <v>108</v>
      </c>
      <c r="C41" s="36" t="s">
        <v>310</v>
      </c>
      <c r="D41" s="36" t="s">
        <v>273</v>
      </c>
      <c r="E41" s="36">
        <v>30</v>
      </c>
      <c r="F41" s="36"/>
      <c r="G41" s="36"/>
      <c r="H41" s="45"/>
      <c r="I41" s="43"/>
    </row>
    <row r="42" spans="1:9" s="40" customFormat="1" ht="16.95" customHeight="1" x14ac:dyDescent="0.3">
      <c r="A42" s="228"/>
      <c r="B42" s="53" t="s">
        <v>110</v>
      </c>
      <c r="C42" s="36" t="s">
        <v>311</v>
      </c>
      <c r="D42" s="36" t="s">
        <v>280</v>
      </c>
      <c r="E42" s="36">
        <v>13</v>
      </c>
      <c r="F42" s="36"/>
      <c r="G42" s="36"/>
      <c r="H42" s="45"/>
      <c r="I42" s="43"/>
    </row>
    <row r="43" spans="1:9" s="40" customFormat="1" ht="16.95" customHeight="1" x14ac:dyDescent="0.3">
      <c r="A43" s="228"/>
      <c r="B43" s="53" t="s">
        <v>66</v>
      </c>
      <c r="C43" s="36" t="s">
        <v>112</v>
      </c>
      <c r="D43" s="36" t="s">
        <v>68</v>
      </c>
      <c r="E43" s="36"/>
      <c r="F43" s="36"/>
      <c r="G43" s="36"/>
      <c r="H43" s="45"/>
      <c r="I43" s="43"/>
    </row>
    <row r="44" spans="1:9" s="40" customFormat="1" ht="16.95" customHeight="1" x14ac:dyDescent="0.3">
      <c r="A44" s="228"/>
      <c r="B44" s="53" t="s">
        <v>113</v>
      </c>
      <c r="C44" s="36" t="s">
        <v>114</v>
      </c>
      <c r="D44" s="36" t="s">
        <v>63</v>
      </c>
      <c r="E44" s="36"/>
      <c r="F44" s="36"/>
      <c r="G44" s="36"/>
      <c r="H44" s="45"/>
      <c r="I44" s="43"/>
    </row>
    <row r="45" spans="1:9" s="40" customFormat="1" ht="16.95" customHeight="1" thickBot="1" x14ac:dyDescent="0.35">
      <c r="A45" s="229"/>
      <c r="B45" s="54" t="s">
        <v>312</v>
      </c>
      <c r="C45" s="37" t="s">
        <v>313</v>
      </c>
      <c r="D45" s="37"/>
      <c r="E45" s="37"/>
      <c r="F45" s="37"/>
      <c r="G45" s="37"/>
      <c r="H45" s="42"/>
      <c r="I45" s="42"/>
    </row>
  </sheetData>
  <mergeCells count="5">
    <mergeCell ref="A38:A45"/>
    <mergeCell ref="A16:A21"/>
    <mergeCell ref="A1:A15"/>
    <mergeCell ref="A22:A31"/>
    <mergeCell ref="A32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FD1C-FE15-4B80-99D9-58687C2EC120}">
  <dimension ref="A1:U22"/>
  <sheetViews>
    <sheetView zoomScale="70" zoomScaleNormal="70" workbookViewId="0">
      <selection activeCell="B5" sqref="B5"/>
    </sheetView>
  </sheetViews>
  <sheetFormatPr baseColWidth="10" defaultColWidth="11.44140625" defaultRowHeight="14.4" x14ac:dyDescent="0.3"/>
  <cols>
    <col min="1" max="1" width="28.6640625" style="77" bestFit="1" customWidth="1"/>
    <col min="2" max="2" width="17.33203125" style="77" bestFit="1" customWidth="1"/>
    <col min="3" max="3" width="19.109375" style="77" bestFit="1" customWidth="1"/>
    <col min="4" max="4" width="10.88671875" style="77" bestFit="1" customWidth="1"/>
    <col min="5" max="6" width="11.44140625" style="77"/>
    <col min="7" max="7" width="18.21875" style="77" bestFit="1" customWidth="1"/>
    <col min="8" max="8" width="12.6640625" style="77" bestFit="1" customWidth="1"/>
    <col min="9" max="9" width="11.5546875" style="77" bestFit="1" customWidth="1"/>
    <col min="10" max="10" width="15.77734375" style="77" bestFit="1" customWidth="1"/>
    <col min="11" max="11" width="13" style="77" bestFit="1" customWidth="1"/>
    <col min="12" max="12" width="21.33203125" style="77" bestFit="1" customWidth="1"/>
    <col min="13" max="13" width="16.88671875" style="77" bestFit="1" customWidth="1"/>
    <col min="14" max="14" width="17.109375" style="77" bestFit="1" customWidth="1"/>
    <col min="15" max="15" width="15.33203125" style="77" customWidth="1"/>
    <col min="16" max="16" width="19.33203125" style="77" bestFit="1" customWidth="1"/>
    <col min="17" max="17" width="22" style="77" bestFit="1" customWidth="1"/>
    <col min="18" max="18" width="20.109375" style="77" bestFit="1" customWidth="1"/>
    <col min="19" max="19" width="21.88671875" style="77" bestFit="1" customWidth="1"/>
    <col min="20" max="16384" width="11.44140625" style="77"/>
  </cols>
  <sheetData>
    <row r="1" spans="1:21" ht="59.4" customHeight="1" x14ac:dyDescent="0.3">
      <c r="A1" s="245" t="s">
        <v>328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</row>
    <row r="2" spans="1:21" ht="47.4" customHeight="1" x14ac:dyDescent="0.3">
      <c r="A2" s="244" t="s">
        <v>444</v>
      </c>
      <c r="B2" s="244"/>
      <c r="C2" s="244"/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</row>
    <row r="3" spans="1:21" ht="43.2" x14ac:dyDescent="0.3">
      <c r="A3" s="10" t="s">
        <v>356</v>
      </c>
      <c r="B3" s="10" t="s">
        <v>365</v>
      </c>
      <c r="C3" s="10" t="s">
        <v>369</v>
      </c>
      <c r="D3" s="10" t="s">
        <v>374</v>
      </c>
      <c r="E3" s="10" t="s">
        <v>384</v>
      </c>
      <c r="F3" s="10" t="s">
        <v>387</v>
      </c>
      <c r="G3" s="10" t="s">
        <v>394</v>
      </c>
      <c r="H3" s="10" t="s">
        <v>398</v>
      </c>
      <c r="I3" s="10" t="s">
        <v>401</v>
      </c>
      <c r="J3" s="10" t="s">
        <v>408</v>
      </c>
      <c r="K3" s="10" t="s">
        <v>412</v>
      </c>
      <c r="L3" s="10" t="s">
        <v>417</v>
      </c>
      <c r="M3" s="10" t="s">
        <v>422</v>
      </c>
      <c r="N3" s="10" t="s">
        <v>424</v>
      </c>
      <c r="O3" s="10" t="s">
        <v>426</v>
      </c>
      <c r="P3" s="10" t="s">
        <v>428</v>
      </c>
      <c r="Q3" s="10" t="s">
        <v>430</v>
      </c>
      <c r="R3" s="10" t="s">
        <v>432</v>
      </c>
      <c r="S3" s="10" t="s">
        <v>435</v>
      </c>
      <c r="T3" s="10" t="s">
        <v>438</v>
      </c>
      <c r="U3" s="10" t="s">
        <v>440</v>
      </c>
    </row>
    <row r="4" spans="1:21" ht="28.8" x14ac:dyDescent="0.3">
      <c r="A4" s="73" t="s">
        <v>20</v>
      </c>
      <c r="B4" s="73"/>
      <c r="C4" s="82"/>
      <c r="D4" s="26" t="s">
        <v>375</v>
      </c>
      <c r="E4" s="26" t="s">
        <v>375</v>
      </c>
      <c r="F4" s="26" t="s">
        <v>388</v>
      </c>
      <c r="G4" s="26" t="s">
        <v>395</v>
      </c>
      <c r="H4" s="26" t="s">
        <v>395</v>
      </c>
      <c r="I4" s="26" t="s">
        <v>395</v>
      </c>
      <c r="J4" s="26" t="s">
        <v>409</v>
      </c>
      <c r="K4" s="26" t="s">
        <v>413</v>
      </c>
      <c r="L4" s="26" t="s">
        <v>418</v>
      </c>
      <c r="M4" s="26" t="s">
        <v>418</v>
      </c>
      <c r="N4" s="26" t="s">
        <v>418</v>
      </c>
      <c r="O4" s="26" t="s">
        <v>418</v>
      </c>
      <c r="P4" s="26" t="s">
        <v>418</v>
      </c>
      <c r="Q4" s="82"/>
      <c r="R4" s="26" t="s">
        <v>433</v>
      </c>
      <c r="S4" s="26" t="s">
        <v>436</v>
      </c>
      <c r="T4" s="26" t="s">
        <v>106</v>
      </c>
      <c r="U4" s="26"/>
    </row>
    <row r="5" spans="1:21" ht="72" x14ac:dyDescent="0.3">
      <c r="A5" s="10" t="s">
        <v>357</v>
      </c>
      <c r="B5" s="10" t="s">
        <v>366</v>
      </c>
      <c r="C5" s="26">
        <v>1</v>
      </c>
      <c r="D5" s="84" t="s">
        <v>376</v>
      </c>
      <c r="E5" s="26" t="s">
        <v>385</v>
      </c>
      <c r="F5" s="26" t="s">
        <v>389</v>
      </c>
      <c r="G5" s="26" t="s">
        <v>396</v>
      </c>
      <c r="H5" s="26" t="s">
        <v>399</v>
      </c>
      <c r="I5" s="26" t="s">
        <v>402</v>
      </c>
      <c r="J5" s="26" t="s">
        <v>410</v>
      </c>
      <c r="K5" s="26" t="s">
        <v>414</v>
      </c>
      <c r="L5" s="82" t="s">
        <v>419</v>
      </c>
      <c r="M5" s="82" t="s">
        <v>423</v>
      </c>
      <c r="N5" s="82" t="s">
        <v>425</v>
      </c>
      <c r="O5" s="82" t="s">
        <v>427</v>
      </c>
      <c r="P5" s="85" t="s">
        <v>429</v>
      </c>
      <c r="Q5" s="26" t="s">
        <v>431</v>
      </c>
      <c r="R5" s="84" t="s">
        <v>434</v>
      </c>
      <c r="S5" s="26" t="s">
        <v>437</v>
      </c>
      <c r="T5" s="26" t="s">
        <v>439</v>
      </c>
      <c r="U5" s="26" t="s">
        <v>441</v>
      </c>
    </row>
    <row r="6" spans="1:21" x14ac:dyDescent="0.3">
      <c r="A6" s="83"/>
      <c r="B6" s="83"/>
      <c r="C6" s="83"/>
      <c r="L6" s="243" t="s">
        <v>415</v>
      </c>
      <c r="M6" s="243"/>
      <c r="N6" s="243"/>
      <c r="O6" s="243"/>
      <c r="P6" s="243"/>
    </row>
    <row r="8" spans="1:21" ht="43.2" customHeight="1" x14ac:dyDescent="0.3">
      <c r="A8" s="242" t="s">
        <v>329</v>
      </c>
      <c r="B8" s="242"/>
      <c r="C8" s="242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</row>
    <row r="9" spans="1:21" ht="28.8" x14ac:dyDescent="0.3">
      <c r="A9" s="79" t="s">
        <v>330</v>
      </c>
      <c r="B9" s="79" t="s">
        <v>331</v>
      </c>
      <c r="C9" s="79" t="s">
        <v>332</v>
      </c>
      <c r="D9" s="79" t="s">
        <v>333</v>
      </c>
      <c r="E9" s="79" t="s">
        <v>334</v>
      </c>
      <c r="F9" s="79" t="s">
        <v>335</v>
      </c>
      <c r="G9" s="79" t="s">
        <v>336</v>
      </c>
      <c r="H9" s="79" t="s">
        <v>337</v>
      </c>
      <c r="I9" s="79" t="s">
        <v>338</v>
      </c>
      <c r="J9" s="79" t="s">
        <v>339</v>
      </c>
      <c r="K9" s="79" t="s">
        <v>340</v>
      </c>
      <c r="L9" s="79" t="s">
        <v>341</v>
      </c>
      <c r="M9" s="79" t="s">
        <v>342</v>
      </c>
      <c r="N9" s="79" t="s">
        <v>343</v>
      </c>
    </row>
    <row r="10" spans="1:21" ht="28.8" x14ac:dyDescent="0.3">
      <c r="A10" s="27" t="s">
        <v>344</v>
      </c>
      <c r="B10" s="27" t="s">
        <v>345</v>
      </c>
      <c r="C10" s="27">
        <v>28</v>
      </c>
      <c r="D10" s="27" t="s">
        <v>346</v>
      </c>
      <c r="E10" s="27" t="s">
        <v>347</v>
      </c>
      <c r="F10" s="27" t="s">
        <v>348</v>
      </c>
      <c r="G10" s="27" t="s">
        <v>349</v>
      </c>
      <c r="H10" s="27" t="s">
        <v>350</v>
      </c>
      <c r="I10" s="80">
        <v>7.6388888888888895E-2</v>
      </c>
      <c r="J10" s="27" t="s">
        <v>351</v>
      </c>
      <c r="K10" s="27" t="s">
        <v>352</v>
      </c>
      <c r="L10" s="27" t="s">
        <v>353</v>
      </c>
      <c r="M10" s="27" t="s">
        <v>354</v>
      </c>
      <c r="N10" s="27" t="s">
        <v>355</v>
      </c>
    </row>
    <row r="11" spans="1:21" ht="28.8" x14ac:dyDescent="0.3">
      <c r="A11" s="27" t="s">
        <v>358</v>
      </c>
      <c r="B11" s="27" t="s">
        <v>345</v>
      </c>
      <c r="C11" s="27">
        <v>55</v>
      </c>
      <c r="D11" s="27" t="s">
        <v>359</v>
      </c>
      <c r="E11" s="27" t="s">
        <v>347</v>
      </c>
      <c r="F11" s="27" t="s">
        <v>360</v>
      </c>
      <c r="G11" s="27" t="s">
        <v>361</v>
      </c>
      <c r="H11" s="27" t="s">
        <v>362</v>
      </c>
      <c r="I11" s="80">
        <v>7.6388888888888895E-2</v>
      </c>
      <c r="J11" s="27" t="s">
        <v>351</v>
      </c>
      <c r="K11" s="27" t="s">
        <v>363</v>
      </c>
      <c r="L11" s="27" t="s">
        <v>364</v>
      </c>
      <c r="M11" s="27" t="s">
        <v>354</v>
      </c>
      <c r="N11" s="27" t="s">
        <v>355</v>
      </c>
    </row>
    <row r="12" spans="1:21" ht="28.8" x14ac:dyDescent="0.3">
      <c r="A12" s="27" t="s">
        <v>367</v>
      </c>
      <c r="B12" s="27" t="s">
        <v>345</v>
      </c>
      <c r="C12" s="27">
        <v>55</v>
      </c>
      <c r="D12" s="27" t="s">
        <v>359</v>
      </c>
      <c r="E12" s="27" t="s">
        <v>347</v>
      </c>
      <c r="F12" s="27" t="s">
        <v>360</v>
      </c>
      <c r="G12" s="27" t="s">
        <v>368</v>
      </c>
      <c r="H12" s="27" t="s">
        <v>362</v>
      </c>
      <c r="I12" s="80">
        <v>7.6388888888888895E-2</v>
      </c>
      <c r="J12" s="27" t="s">
        <v>351</v>
      </c>
      <c r="K12" s="27" t="s">
        <v>363</v>
      </c>
      <c r="L12" s="27" t="s">
        <v>364</v>
      </c>
      <c r="M12" s="27" t="s">
        <v>354</v>
      </c>
      <c r="N12" s="27" t="s">
        <v>355</v>
      </c>
    </row>
    <row r="13" spans="1:21" ht="28.8" x14ac:dyDescent="0.3">
      <c r="A13" s="27" t="s">
        <v>370</v>
      </c>
      <c r="B13" s="27" t="s">
        <v>345</v>
      </c>
      <c r="C13" s="27">
        <v>56</v>
      </c>
      <c r="D13" s="27" t="s">
        <v>371</v>
      </c>
      <c r="E13" s="27" t="s">
        <v>347</v>
      </c>
      <c r="F13" s="27" t="s">
        <v>372</v>
      </c>
      <c r="G13" s="27" t="s">
        <v>361</v>
      </c>
      <c r="H13" s="27" t="s">
        <v>362</v>
      </c>
      <c r="I13" s="80">
        <v>7.6388888888888895E-2</v>
      </c>
      <c r="J13" s="27" t="s">
        <v>351</v>
      </c>
      <c r="K13" s="27" t="s">
        <v>373</v>
      </c>
      <c r="L13" s="27" t="s">
        <v>364</v>
      </c>
      <c r="M13" s="27" t="s">
        <v>354</v>
      </c>
      <c r="N13" s="27" t="s">
        <v>355</v>
      </c>
    </row>
    <row r="14" spans="1:21" ht="28.8" x14ac:dyDescent="0.3">
      <c r="A14" s="27" t="s">
        <v>377</v>
      </c>
      <c r="B14" s="81" t="s">
        <v>378</v>
      </c>
      <c r="C14" s="27">
        <v>110</v>
      </c>
      <c r="D14" s="27" t="s">
        <v>379</v>
      </c>
      <c r="E14" s="27" t="s">
        <v>347</v>
      </c>
      <c r="F14" s="27" t="s">
        <v>147</v>
      </c>
      <c r="G14" s="27" t="s">
        <v>361</v>
      </c>
      <c r="H14" s="27" t="s">
        <v>380</v>
      </c>
      <c r="I14" s="80">
        <v>7.6388888888888895E-2</v>
      </c>
      <c r="J14" s="27" t="s">
        <v>351</v>
      </c>
      <c r="K14" s="27" t="s">
        <v>381</v>
      </c>
      <c r="L14" s="27" t="s">
        <v>382</v>
      </c>
      <c r="M14" s="27" t="s">
        <v>383</v>
      </c>
      <c r="N14" s="27" t="s">
        <v>355</v>
      </c>
    </row>
    <row r="15" spans="1:21" ht="28.8" x14ac:dyDescent="0.3">
      <c r="A15" s="27" t="s">
        <v>386</v>
      </c>
      <c r="B15" s="27" t="s">
        <v>378</v>
      </c>
      <c r="C15" s="27">
        <v>110</v>
      </c>
      <c r="D15" s="27" t="s">
        <v>379</v>
      </c>
      <c r="E15" s="27" t="s">
        <v>347</v>
      </c>
      <c r="F15" s="27" t="s">
        <v>147</v>
      </c>
      <c r="G15" s="27" t="s">
        <v>368</v>
      </c>
      <c r="H15" s="27" t="s">
        <v>380</v>
      </c>
      <c r="I15" s="80">
        <v>7.6388888888888895E-2</v>
      </c>
      <c r="J15" s="27" t="s">
        <v>351</v>
      </c>
      <c r="K15" s="27" t="s">
        <v>381</v>
      </c>
      <c r="L15" s="27" t="s">
        <v>382</v>
      </c>
      <c r="M15" s="27" t="s">
        <v>383</v>
      </c>
      <c r="N15" s="27" t="s">
        <v>355</v>
      </c>
    </row>
    <row r="16" spans="1:21" ht="28.8" x14ac:dyDescent="0.3">
      <c r="A16" s="27" t="s">
        <v>390</v>
      </c>
      <c r="B16" s="27" t="s">
        <v>378</v>
      </c>
      <c r="C16" s="27">
        <v>170</v>
      </c>
      <c r="D16" s="27" t="s">
        <v>391</v>
      </c>
      <c r="E16" s="27" t="s">
        <v>347</v>
      </c>
      <c r="F16" s="27" t="s">
        <v>371</v>
      </c>
      <c r="G16" s="27" t="s">
        <v>361</v>
      </c>
      <c r="H16" s="27" t="s">
        <v>380</v>
      </c>
      <c r="I16" s="80">
        <v>7.6388888888888895E-2</v>
      </c>
      <c r="J16" s="27" t="s">
        <v>351</v>
      </c>
      <c r="K16" s="27" t="s">
        <v>392</v>
      </c>
      <c r="L16" s="27" t="s">
        <v>393</v>
      </c>
      <c r="M16" s="27" t="s">
        <v>383</v>
      </c>
      <c r="N16" s="27" t="s">
        <v>355</v>
      </c>
    </row>
    <row r="17" spans="1:14" ht="28.8" x14ac:dyDescent="0.3">
      <c r="A17" s="27" t="s">
        <v>397</v>
      </c>
      <c r="B17" s="27" t="s">
        <v>378</v>
      </c>
      <c r="C17" s="27">
        <v>170</v>
      </c>
      <c r="D17" s="27" t="s">
        <v>391</v>
      </c>
      <c r="E17" s="27" t="s">
        <v>347</v>
      </c>
      <c r="F17" s="27" t="s">
        <v>371</v>
      </c>
      <c r="G17" s="27" t="s">
        <v>368</v>
      </c>
      <c r="H17" s="27" t="s">
        <v>380</v>
      </c>
      <c r="I17" s="80">
        <v>7.6388888888888895E-2</v>
      </c>
      <c r="J17" s="27" t="s">
        <v>351</v>
      </c>
      <c r="K17" s="27" t="s">
        <v>392</v>
      </c>
      <c r="L17" s="27" t="s">
        <v>393</v>
      </c>
      <c r="M17" s="27" t="s">
        <v>383</v>
      </c>
      <c r="N17" s="27" t="s">
        <v>355</v>
      </c>
    </row>
    <row r="18" spans="1:14" ht="28.8" x14ac:dyDescent="0.3">
      <c r="A18" s="27" t="s">
        <v>400</v>
      </c>
      <c r="B18" s="27" t="s">
        <v>378</v>
      </c>
      <c r="C18" s="27">
        <v>170</v>
      </c>
      <c r="D18" s="27" t="s">
        <v>391</v>
      </c>
      <c r="E18" s="27" t="s">
        <v>347</v>
      </c>
      <c r="F18" s="27" t="s">
        <v>371</v>
      </c>
      <c r="G18" s="27" t="s">
        <v>368</v>
      </c>
      <c r="H18" s="27" t="s">
        <v>380</v>
      </c>
      <c r="I18" s="80">
        <v>7.6388888888888895E-2</v>
      </c>
      <c r="J18" s="27" t="s">
        <v>351</v>
      </c>
      <c r="K18" s="27" t="s">
        <v>392</v>
      </c>
      <c r="L18" s="27" t="s">
        <v>393</v>
      </c>
      <c r="M18" s="27" t="s">
        <v>383</v>
      </c>
      <c r="N18" s="27" t="s">
        <v>355</v>
      </c>
    </row>
    <row r="19" spans="1:14" ht="28.8" x14ac:dyDescent="0.3">
      <c r="A19" s="27" t="s">
        <v>403</v>
      </c>
      <c r="B19" s="27" t="s">
        <v>378</v>
      </c>
      <c r="C19" s="27">
        <v>210</v>
      </c>
      <c r="D19" s="27" t="s">
        <v>404</v>
      </c>
      <c r="E19" s="27" t="s">
        <v>347</v>
      </c>
      <c r="F19" s="27" t="s">
        <v>405</v>
      </c>
      <c r="G19" s="27" t="s">
        <v>361</v>
      </c>
      <c r="H19" s="27" t="s">
        <v>380</v>
      </c>
      <c r="I19" s="80">
        <v>7.6388888888888895E-2</v>
      </c>
      <c r="J19" s="27" t="s">
        <v>351</v>
      </c>
      <c r="K19" s="27" t="s">
        <v>406</v>
      </c>
      <c r="L19" s="27" t="s">
        <v>407</v>
      </c>
      <c r="M19" s="27" t="s">
        <v>383</v>
      </c>
      <c r="N19" s="27" t="s">
        <v>355</v>
      </c>
    </row>
    <row r="20" spans="1:14" ht="28.8" x14ac:dyDescent="0.3">
      <c r="A20" s="27" t="s">
        <v>411</v>
      </c>
      <c r="B20" s="27" t="s">
        <v>378</v>
      </c>
      <c r="C20" s="27">
        <v>210</v>
      </c>
      <c r="D20" s="27" t="s">
        <v>404</v>
      </c>
      <c r="E20" s="27" t="s">
        <v>347</v>
      </c>
      <c r="F20" s="27" t="s">
        <v>405</v>
      </c>
      <c r="G20" s="27" t="s">
        <v>368</v>
      </c>
      <c r="H20" s="27" t="s">
        <v>380</v>
      </c>
      <c r="I20" s="80">
        <v>7.6388888888888895E-2</v>
      </c>
      <c r="J20" s="27" t="s">
        <v>351</v>
      </c>
      <c r="K20" s="27" t="s">
        <v>406</v>
      </c>
      <c r="L20" s="27" t="s">
        <v>407</v>
      </c>
      <c r="M20" s="27" t="s">
        <v>383</v>
      </c>
      <c r="N20" s="27" t="s">
        <v>355</v>
      </c>
    </row>
    <row r="21" spans="1:14" ht="28.8" x14ac:dyDescent="0.3">
      <c r="A21" s="27" t="s">
        <v>416</v>
      </c>
      <c r="B21" s="27" t="s">
        <v>378</v>
      </c>
      <c r="C21" s="27">
        <v>210</v>
      </c>
      <c r="D21" s="27" t="s">
        <v>404</v>
      </c>
      <c r="E21" s="27" t="s">
        <v>347</v>
      </c>
      <c r="F21" s="27" t="s">
        <v>405</v>
      </c>
      <c r="G21" s="27" t="s">
        <v>368</v>
      </c>
      <c r="H21" s="27" t="s">
        <v>380</v>
      </c>
      <c r="I21" s="80">
        <v>7.6388888888888895E-2</v>
      </c>
      <c r="J21" s="27" t="s">
        <v>351</v>
      </c>
      <c r="K21" s="27" t="s">
        <v>406</v>
      </c>
      <c r="L21" s="27" t="s">
        <v>407</v>
      </c>
      <c r="M21" s="27" t="s">
        <v>383</v>
      </c>
      <c r="N21" s="27" t="s">
        <v>355</v>
      </c>
    </row>
    <row r="22" spans="1:14" ht="28.8" x14ac:dyDescent="0.3">
      <c r="A22" s="27" t="s">
        <v>420</v>
      </c>
      <c r="B22" s="27" t="s">
        <v>378</v>
      </c>
      <c r="C22" s="27">
        <v>275</v>
      </c>
      <c r="D22" s="27" t="s">
        <v>421</v>
      </c>
      <c r="E22" s="27" t="s">
        <v>347</v>
      </c>
      <c r="F22" s="27"/>
      <c r="G22" s="27"/>
      <c r="H22" s="27"/>
      <c r="I22" s="27"/>
      <c r="J22" s="27"/>
      <c r="K22" s="27"/>
      <c r="L22" s="27"/>
      <c r="M22" s="27"/>
      <c r="N22" s="27"/>
    </row>
  </sheetData>
  <mergeCells count="4">
    <mergeCell ref="A8:N8"/>
    <mergeCell ref="L6:P6"/>
    <mergeCell ref="A2:U2"/>
    <mergeCell ref="A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1140-D052-47B1-A420-57E969FAD0DA}">
  <dimension ref="A1:F30"/>
  <sheetViews>
    <sheetView zoomScale="55" zoomScaleNormal="55" workbookViewId="0">
      <selection activeCell="I36" sqref="I36"/>
    </sheetView>
  </sheetViews>
  <sheetFormatPr baseColWidth="10" defaultRowHeight="14.4" x14ac:dyDescent="0.3"/>
  <sheetData>
    <row r="1" spans="1:6" ht="43.2" x14ac:dyDescent="0.3">
      <c r="A1" s="29" t="s">
        <v>1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 ht="15.6" x14ac:dyDescent="0.3">
      <c r="A2" s="16">
        <v>0</v>
      </c>
      <c r="B2" s="16">
        <v>15</v>
      </c>
      <c r="C2" s="16">
        <v>1013</v>
      </c>
      <c r="D2" s="16">
        <v>1</v>
      </c>
      <c r="E2" s="16">
        <v>1</v>
      </c>
      <c r="F2" s="16">
        <v>661</v>
      </c>
    </row>
    <row r="3" spans="1:6" x14ac:dyDescent="0.3">
      <c r="A3" s="3">
        <v>1000</v>
      </c>
      <c r="B3" s="3">
        <v>13</v>
      </c>
      <c r="C3" s="3">
        <v>905</v>
      </c>
      <c r="D3" s="3">
        <v>0.89290000000000003</v>
      </c>
      <c r="E3" s="3">
        <v>0.97109999999999996</v>
      </c>
      <c r="F3" s="3">
        <v>659</v>
      </c>
    </row>
    <row r="4" spans="1:6" x14ac:dyDescent="0.3">
      <c r="A4" s="3">
        <v>2000</v>
      </c>
      <c r="B4" s="3">
        <v>11</v>
      </c>
      <c r="C4" s="3">
        <v>898</v>
      </c>
      <c r="D4" s="3">
        <v>0.89239999999999997</v>
      </c>
      <c r="E4" s="3">
        <v>0.94279999999999997</v>
      </c>
      <c r="F4" s="3">
        <v>654</v>
      </c>
    </row>
    <row r="5" spans="1:6" x14ac:dyDescent="0.3">
      <c r="A5" s="3">
        <v>3000</v>
      </c>
      <c r="B5" s="3">
        <v>9.1</v>
      </c>
      <c r="C5" s="3">
        <v>825</v>
      </c>
      <c r="D5" s="3">
        <v>0.88560000000000005</v>
      </c>
      <c r="E5" s="3">
        <v>0.91510000000000002</v>
      </c>
      <c r="F5" s="3">
        <v>651</v>
      </c>
    </row>
    <row r="6" spans="1:6" x14ac:dyDescent="0.3">
      <c r="A6" s="3">
        <v>4000</v>
      </c>
      <c r="B6" s="3">
        <v>7.1</v>
      </c>
      <c r="C6" s="3">
        <v>784</v>
      </c>
      <c r="D6" s="3">
        <v>0.86470000000000002</v>
      </c>
      <c r="E6" s="3">
        <v>0.88800000000000001</v>
      </c>
      <c r="F6" s="3">
        <v>648</v>
      </c>
    </row>
    <row r="7" spans="1:6" x14ac:dyDescent="0.3">
      <c r="A7" s="3">
        <v>5000</v>
      </c>
      <c r="B7" s="3">
        <v>5.0999999999999996</v>
      </c>
      <c r="C7" s="3">
        <v>843</v>
      </c>
      <c r="D7" s="3">
        <v>0.83199999999999996</v>
      </c>
      <c r="E7" s="3">
        <v>0.86170000000000002</v>
      </c>
      <c r="F7" s="3">
        <v>652</v>
      </c>
    </row>
    <row r="8" spans="1:6" x14ac:dyDescent="0.3">
      <c r="A8" s="3">
        <v>6000</v>
      </c>
      <c r="B8" s="3">
        <v>3.1</v>
      </c>
      <c r="C8" s="3">
        <v>812</v>
      </c>
      <c r="D8" s="3">
        <v>0.80279999999999996</v>
      </c>
      <c r="E8" s="3">
        <v>0.83589999999999998</v>
      </c>
      <c r="F8" s="3">
        <v>647</v>
      </c>
    </row>
    <row r="9" spans="1:6" x14ac:dyDescent="0.3">
      <c r="A9" s="4">
        <v>7000</v>
      </c>
      <c r="B9" s="4">
        <v>1.1000000000000001</v>
      </c>
      <c r="C9" s="4">
        <v>785</v>
      </c>
      <c r="D9" s="4">
        <v>0.78349999999999997</v>
      </c>
      <c r="E9" s="4">
        <v>0.81069999999999998</v>
      </c>
      <c r="F9" s="4">
        <v>645</v>
      </c>
    </row>
    <row r="10" spans="1:6" x14ac:dyDescent="0.3">
      <c r="A10" s="4">
        <v>8000</v>
      </c>
      <c r="B10" s="4">
        <v>-1</v>
      </c>
      <c r="C10" s="4">
        <v>753</v>
      </c>
      <c r="D10" s="4">
        <v>0.75280000000000002</v>
      </c>
      <c r="E10" s="4">
        <v>0.78610000000000002</v>
      </c>
      <c r="F10" s="4">
        <v>644</v>
      </c>
    </row>
    <row r="11" spans="1:6" x14ac:dyDescent="0.3">
      <c r="A11" s="4">
        <v>9000</v>
      </c>
      <c r="B11" s="4">
        <v>-2.8</v>
      </c>
      <c r="C11" s="4">
        <v>728</v>
      </c>
      <c r="D11" s="4">
        <v>0.71789999999999998</v>
      </c>
      <c r="E11" s="4">
        <v>0.7621</v>
      </c>
      <c r="F11" s="4">
        <v>640</v>
      </c>
    </row>
    <row r="12" spans="1:6" x14ac:dyDescent="0.3">
      <c r="A12" s="4">
        <v>10000</v>
      </c>
      <c r="B12" s="4">
        <v>-4.8</v>
      </c>
      <c r="C12" s="4">
        <v>697</v>
      </c>
      <c r="D12" s="4">
        <v>0.68769999999999998</v>
      </c>
      <c r="E12" s="4">
        <v>0.73850000000000005</v>
      </c>
      <c r="F12" s="4">
        <v>638</v>
      </c>
    </row>
    <row r="13" spans="1:6" x14ac:dyDescent="0.3">
      <c r="A13" s="4">
        <v>11000</v>
      </c>
      <c r="B13" s="4">
        <v>-6.8</v>
      </c>
      <c r="C13" s="4">
        <v>670</v>
      </c>
      <c r="D13" s="4">
        <v>0.66139999999999999</v>
      </c>
      <c r="E13" s="4">
        <v>0.71560000000000001</v>
      </c>
      <c r="F13" s="4">
        <v>635</v>
      </c>
    </row>
    <row r="14" spans="1:6" x14ac:dyDescent="0.3">
      <c r="A14" s="4">
        <v>12000</v>
      </c>
      <c r="B14" s="4">
        <v>-8.8000000000000007</v>
      </c>
      <c r="C14" s="4">
        <v>644</v>
      </c>
      <c r="D14" s="4">
        <v>0.63759999999999994</v>
      </c>
      <c r="E14" s="4">
        <v>0.69310000000000005</v>
      </c>
      <c r="F14" s="4">
        <v>631</v>
      </c>
    </row>
    <row r="15" spans="1:6" x14ac:dyDescent="0.3">
      <c r="A15" s="5">
        <v>13000</v>
      </c>
      <c r="B15" s="5">
        <v>-10.8</v>
      </c>
      <c r="C15" s="5">
        <v>619</v>
      </c>
      <c r="D15" s="5">
        <v>0.61460000000000004</v>
      </c>
      <c r="E15" s="5">
        <v>0.67130000000000001</v>
      </c>
      <c r="F15" s="5">
        <v>630</v>
      </c>
    </row>
    <row r="16" spans="1:6" x14ac:dyDescent="0.3">
      <c r="A16" s="5">
        <v>14000</v>
      </c>
      <c r="B16" s="5">
        <v>-12.8</v>
      </c>
      <c r="C16" s="5">
        <v>595</v>
      </c>
      <c r="D16" s="5">
        <v>0.59279999999999999</v>
      </c>
      <c r="E16" s="5">
        <v>0.65</v>
      </c>
      <c r="F16" s="5">
        <v>626</v>
      </c>
    </row>
    <row r="17" spans="1:6" x14ac:dyDescent="0.3">
      <c r="A17" s="5">
        <v>15000</v>
      </c>
      <c r="B17" s="5">
        <v>-14.7</v>
      </c>
      <c r="C17" s="5">
        <v>572</v>
      </c>
      <c r="D17" s="5">
        <v>0.57189999999999996</v>
      </c>
      <c r="E17" s="5">
        <v>0.62919999999999998</v>
      </c>
      <c r="F17" s="5">
        <v>622</v>
      </c>
    </row>
    <row r="18" spans="1:6" x14ac:dyDescent="0.3">
      <c r="A18" s="5">
        <v>16000</v>
      </c>
      <c r="B18" s="5">
        <v>-16.7</v>
      </c>
      <c r="C18" s="5">
        <v>549</v>
      </c>
      <c r="D18" s="5">
        <v>0.55200000000000005</v>
      </c>
      <c r="E18" s="5">
        <v>0.60899999999999999</v>
      </c>
      <c r="F18" s="5">
        <v>624</v>
      </c>
    </row>
    <row r="19" spans="1:6" x14ac:dyDescent="0.3">
      <c r="A19" s="5">
        <v>17000</v>
      </c>
      <c r="B19" s="5">
        <v>-18.600000000000001</v>
      </c>
      <c r="C19" s="5">
        <v>528</v>
      </c>
      <c r="D19" s="5">
        <v>0.53290000000000004</v>
      </c>
      <c r="E19" s="5">
        <v>0.58919999999999995</v>
      </c>
      <c r="F19" s="5">
        <v>621</v>
      </c>
    </row>
    <row r="20" spans="1:6" x14ac:dyDescent="0.3">
      <c r="A20" s="5">
        <v>18000</v>
      </c>
      <c r="B20" s="5">
        <v>-20.7</v>
      </c>
      <c r="C20" s="5">
        <v>506</v>
      </c>
      <c r="D20" s="5">
        <v>0.51439999999999997</v>
      </c>
      <c r="E20" s="5">
        <v>0.56989999999999996</v>
      </c>
      <c r="F20" s="5">
        <v>619</v>
      </c>
    </row>
    <row r="21" spans="1:6" x14ac:dyDescent="0.3">
      <c r="A21" s="7">
        <v>20000</v>
      </c>
      <c r="B21" s="7">
        <v>-24.6</v>
      </c>
      <c r="C21" s="7">
        <v>466</v>
      </c>
      <c r="D21" s="7">
        <v>0.47920000000000001</v>
      </c>
      <c r="E21" s="7">
        <v>0.53280000000000005</v>
      </c>
      <c r="F21" s="7">
        <v>614</v>
      </c>
    </row>
    <row r="22" spans="1:6" x14ac:dyDescent="0.3">
      <c r="A22" s="9">
        <v>21000</v>
      </c>
      <c r="B22" s="9">
        <v>-26.6</v>
      </c>
      <c r="C22" s="9">
        <v>446</v>
      </c>
      <c r="D22" s="9">
        <v>0.46250000000000002</v>
      </c>
      <c r="E22" s="9">
        <v>0.51500000000000001</v>
      </c>
      <c r="F22" s="9">
        <v>611</v>
      </c>
    </row>
    <row r="23" spans="1:6" x14ac:dyDescent="0.3">
      <c r="A23" s="7">
        <v>22000</v>
      </c>
      <c r="B23" s="7">
        <v>-28.6</v>
      </c>
      <c r="C23" s="7">
        <v>428</v>
      </c>
      <c r="D23" s="7">
        <v>0.44640000000000002</v>
      </c>
      <c r="E23" s="7">
        <v>0.49759999999999999</v>
      </c>
      <c r="F23" s="7">
        <v>609</v>
      </c>
    </row>
    <row r="24" spans="1:6" x14ac:dyDescent="0.3">
      <c r="A24" s="7">
        <v>23000</v>
      </c>
      <c r="B24" s="7">
        <v>-30.6</v>
      </c>
      <c r="C24" s="7">
        <v>410</v>
      </c>
      <c r="D24" s="7">
        <v>0.43099999999999999</v>
      </c>
      <c r="E24" s="7">
        <v>0.48060000000000003</v>
      </c>
      <c r="F24" s="7">
        <v>607</v>
      </c>
    </row>
    <row r="25" spans="1:6" x14ac:dyDescent="0.3">
      <c r="A25" s="7">
        <v>24000</v>
      </c>
      <c r="B25" s="7">
        <v>-32.6</v>
      </c>
      <c r="C25" s="7">
        <v>393</v>
      </c>
      <c r="D25" s="7">
        <v>0.41599999999999998</v>
      </c>
      <c r="E25" s="7">
        <v>0.4642</v>
      </c>
      <c r="F25" s="7">
        <v>605</v>
      </c>
    </row>
    <row r="26" spans="1:6" x14ac:dyDescent="0.3">
      <c r="A26" s="7">
        <v>25000</v>
      </c>
      <c r="B26" s="7">
        <v>-34.5</v>
      </c>
      <c r="C26" s="7">
        <v>376</v>
      </c>
      <c r="D26" s="7">
        <v>0.40160000000000001</v>
      </c>
      <c r="E26" s="7">
        <v>0.4481</v>
      </c>
      <c r="F26" s="7">
        <v>602</v>
      </c>
    </row>
    <row r="27" spans="1:6" x14ac:dyDescent="0.3">
      <c r="A27" s="7">
        <v>26000</v>
      </c>
      <c r="B27" s="7">
        <v>-36.5</v>
      </c>
      <c r="C27" s="7">
        <v>360</v>
      </c>
      <c r="D27" s="7">
        <v>0.38769999999999999</v>
      </c>
      <c r="E27" s="7">
        <v>0.4325</v>
      </c>
      <c r="F27" s="7">
        <v>599</v>
      </c>
    </row>
    <row r="28" spans="1:6" x14ac:dyDescent="0.3">
      <c r="A28" s="7">
        <v>27000</v>
      </c>
      <c r="B28" s="7">
        <v>-38.5</v>
      </c>
      <c r="C28" s="7">
        <v>344</v>
      </c>
      <c r="D28" s="7">
        <v>0.37430000000000002</v>
      </c>
      <c r="E28" s="7">
        <v>0.4173</v>
      </c>
      <c r="F28" s="7">
        <v>597</v>
      </c>
    </row>
    <row r="29" spans="1:6" x14ac:dyDescent="0.3">
      <c r="A29" s="7">
        <v>28000</v>
      </c>
      <c r="B29" s="7">
        <v>-40.5</v>
      </c>
      <c r="C29" s="7">
        <v>329</v>
      </c>
      <c r="D29" s="7">
        <v>0.36130000000000001</v>
      </c>
      <c r="E29" s="7">
        <v>0.40260000000000001</v>
      </c>
      <c r="F29" s="7">
        <v>595</v>
      </c>
    </row>
    <row r="30" spans="1:6" x14ac:dyDescent="0.3">
      <c r="A30" s="7">
        <v>29000</v>
      </c>
      <c r="B30" s="7">
        <v>-42.5</v>
      </c>
      <c r="C30" s="7">
        <v>315</v>
      </c>
      <c r="D30" s="7">
        <v>0.3488</v>
      </c>
      <c r="E30" s="7">
        <v>0.38829999999999998</v>
      </c>
      <c r="F30" s="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4ECF-6CF1-442D-A9EE-B685A0ACDDF1}">
  <dimension ref="A1:C36"/>
  <sheetViews>
    <sheetView workbookViewId="0">
      <selection activeCell="C9" sqref="C9"/>
    </sheetView>
  </sheetViews>
  <sheetFormatPr baseColWidth="10" defaultRowHeight="14.4" x14ac:dyDescent="0.3"/>
  <sheetData>
    <row r="1" spans="1:3" x14ac:dyDescent="0.3">
      <c r="A1" s="25"/>
      <c r="B1" s="17" t="s">
        <v>69</v>
      </c>
      <c r="C1" s="17" t="s">
        <v>70</v>
      </c>
    </row>
    <row r="2" spans="1:3" x14ac:dyDescent="0.3">
      <c r="A2" s="17" t="s">
        <v>74</v>
      </c>
      <c r="B2" s="13">
        <v>1</v>
      </c>
      <c r="C2" s="13">
        <v>0.453592</v>
      </c>
    </row>
    <row r="3" spans="1:3" x14ac:dyDescent="0.3">
      <c r="A3" s="17" t="s">
        <v>78</v>
      </c>
      <c r="B3" s="6">
        <v>44</v>
      </c>
      <c r="C3" s="12">
        <f>B3*C2</f>
        <v>19.958047999999998</v>
      </c>
    </row>
    <row r="4" spans="1:3" x14ac:dyDescent="0.3">
      <c r="A4" s="18"/>
      <c r="B4" s="17" t="s">
        <v>81</v>
      </c>
      <c r="C4" s="17" t="s">
        <v>82</v>
      </c>
    </row>
    <row r="5" spans="1:3" x14ac:dyDescent="0.3">
      <c r="A5" s="17" t="s">
        <v>74</v>
      </c>
      <c r="B5" s="13">
        <v>1</v>
      </c>
      <c r="C5" s="13">
        <v>0.30480000000000002</v>
      </c>
    </row>
    <row r="6" spans="1:3" x14ac:dyDescent="0.3">
      <c r="A6" s="17" t="s">
        <v>78</v>
      </c>
      <c r="B6" s="22">
        <v>8.5</v>
      </c>
      <c r="C6" s="12">
        <f>B6*C5</f>
        <v>2.5908000000000002</v>
      </c>
    </row>
    <row r="7" spans="1:3" x14ac:dyDescent="0.3">
      <c r="A7" s="18"/>
      <c r="B7" s="17" t="s">
        <v>82</v>
      </c>
      <c r="C7" s="17" t="s">
        <v>81</v>
      </c>
    </row>
    <row r="8" spans="1:3" x14ac:dyDescent="0.3">
      <c r="A8" s="17" t="s">
        <v>74</v>
      </c>
      <c r="B8" s="13">
        <v>1</v>
      </c>
      <c r="C8" s="14">
        <v>3.28</v>
      </c>
    </row>
    <row r="9" spans="1:3" x14ac:dyDescent="0.3">
      <c r="A9" s="17" t="s">
        <v>78</v>
      </c>
      <c r="B9" s="22">
        <v>4800</v>
      </c>
      <c r="C9" s="12">
        <f>B9*C8</f>
        <v>15743.999999999998</v>
      </c>
    </row>
    <row r="10" spans="1:3" x14ac:dyDescent="0.3">
      <c r="A10" s="19"/>
      <c r="B10" s="20" t="s">
        <v>97</v>
      </c>
      <c r="C10" s="20" t="s">
        <v>77</v>
      </c>
    </row>
    <row r="11" spans="1:3" x14ac:dyDescent="0.3">
      <c r="A11" s="17" t="s">
        <v>74</v>
      </c>
      <c r="B11" s="15">
        <v>1</v>
      </c>
      <c r="C11" s="15">
        <v>0.51444400000000001</v>
      </c>
    </row>
    <row r="12" spans="1:3" x14ac:dyDescent="0.3">
      <c r="A12" s="17" t="s">
        <v>78</v>
      </c>
      <c r="B12" s="6">
        <v>59.959344000000002</v>
      </c>
      <c r="C12" s="8">
        <f>B12*C11</f>
        <v>30.845724764736001</v>
      </c>
    </row>
    <row r="13" spans="1:3" x14ac:dyDescent="0.3">
      <c r="A13" s="19"/>
      <c r="B13" s="20" t="s">
        <v>107</v>
      </c>
      <c r="C13" s="20" t="s">
        <v>77</v>
      </c>
    </row>
    <row r="14" spans="1:3" x14ac:dyDescent="0.3">
      <c r="A14" s="17" t="s">
        <v>74</v>
      </c>
      <c r="B14" s="14">
        <v>1</v>
      </c>
      <c r="C14" s="14">
        <v>0.27777800000000002</v>
      </c>
    </row>
    <row r="15" spans="1:3" x14ac:dyDescent="0.3">
      <c r="A15" s="17" t="s">
        <v>78</v>
      </c>
      <c r="B15" s="11">
        <v>35</v>
      </c>
      <c r="C15" s="8">
        <f>B15*C14</f>
        <v>9.7222300000000015</v>
      </c>
    </row>
    <row r="16" spans="1:3" x14ac:dyDescent="0.3">
      <c r="A16" s="19"/>
      <c r="B16" s="20" t="s">
        <v>77</v>
      </c>
      <c r="C16" s="20" t="s">
        <v>107</v>
      </c>
    </row>
    <row r="17" spans="1:3" x14ac:dyDescent="0.3">
      <c r="A17" s="17" t="s">
        <v>74</v>
      </c>
      <c r="B17" s="14">
        <v>1</v>
      </c>
      <c r="C17" s="14">
        <v>3.6</v>
      </c>
    </row>
    <row r="18" spans="1:3" x14ac:dyDescent="0.3">
      <c r="A18" s="17" t="s">
        <v>78</v>
      </c>
      <c r="B18" s="6">
        <v>30</v>
      </c>
      <c r="C18" s="8">
        <f>B18*C17</f>
        <v>108</v>
      </c>
    </row>
    <row r="19" spans="1:3" x14ac:dyDescent="0.3">
      <c r="A19" s="19"/>
      <c r="B19" s="20" t="s">
        <v>138</v>
      </c>
      <c r="C19" s="20" t="s">
        <v>97</v>
      </c>
    </row>
    <row r="20" spans="1:3" x14ac:dyDescent="0.3">
      <c r="A20" s="17" t="s">
        <v>74</v>
      </c>
      <c r="B20" s="14">
        <v>1</v>
      </c>
      <c r="C20" s="14">
        <v>0.86897599999999997</v>
      </c>
    </row>
    <row r="21" spans="1:3" x14ac:dyDescent="0.3">
      <c r="A21" s="17" t="s">
        <v>78</v>
      </c>
      <c r="B21" s="6"/>
      <c r="C21" s="8">
        <f>B21*C20</f>
        <v>0</v>
      </c>
    </row>
    <row r="22" spans="1:3" x14ac:dyDescent="0.3">
      <c r="A22" s="19"/>
      <c r="B22" s="20" t="s">
        <v>144</v>
      </c>
      <c r="C22" s="20" t="s">
        <v>145</v>
      </c>
    </row>
    <row r="23" spans="1:3" x14ac:dyDescent="0.3">
      <c r="A23" s="17" t="s">
        <v>74</v>
      </c>
      <c r="B23" s="14">
        <v>1</v>
      </c>
      <c r="C23" s="14">
        <v>60</v>
      </c>
    </row>
    <row r="24" spans="1:3" x14ac:dyDescent="0.3">
      <c r="A24" s="17" t="s">
        <v>78</v>
      </c>
      <c r="B24" s="21">
        <v>8.1999999999999993</v>
      </c>
      <c r="C24" s="8">
        <f>B24*C23</f>
        <v>491.99999999999994</v>
      </c>
    </row>
    <row r="25" spans="1:3" x14ac:dyDescent="0.3">
      <c r="A25" s="19"/>
      <c r="B25" s="20" t="s">
        <v>151</v>
      </c>
      <c r="C25" s="20" t="s">
        <v>152</v>
      </c>
    </row>
    <row r="26" spans="1:3" x14ac:dyDescent="0.3">
      <c r="A26" s="17" t="s">
        <v>74</v>
      </c>
      <c r="B26" s="14">
        <v>1</v>
      </c>
      <c r="C26" s="14">
        <v>0.01</v>
      </c>
    </row>
    <row r="27" spans="1:3" x14ac:dyDescent="0.3">
      <c r="A27" s="17" t="s">
        <v>78</v>
      </c>
      <c r="B27" s="21">
        <v>80</v>
      </c>
      <c r="C27" s="8">
        <f>B27*C26</f>
        <v>0.8</v>
      </c>
    </row>
    <row r="28" spans="1:3" x14ac:dyDescent="0.3">
      <c r="A28" s="19"/>
      <c r="B28" s="20" t="s">
        <v>156</v>
      </c>
      <c r="C28" s="20" t="s">
        <v>157</v>
      </c>
    </row>
    <row r="29" spans="1:3" x14ac:dyDescent="0.3">
      <c r="A29" s="17" t="s">
        <v>74</v>
      </c>
      <c r="B29" s="14">
        <v>1</v>
      </c>
      <c r="C29" s="14">
        <v>0.1</v>
      </c>
    </row>
    <row r="30" spans="1:3" x14ac:dyDescent="0.3">
      <c r="A30" s="17" t="s">
        <v>78</v>
      </c>
      <c r="B30" s="21">
        <v>125</v>
      </c>
      <c r="C30" s="8">
        <f>B30*C29</f>
        <v>12.5</v>
      </c>
    </row>
    <row r="31" spans="1:3" x14ac:dyDescent="0.3">
      <c r="A31" s="19"/>
      <c r="B31" s="20" t="s">
        <v>77</v>
      </c>
      <c r="C31" s="20" t="s">
        <v>144</v>
      </c>
    </row>
    <row r="32" spans="1:3" x14ac:dyDescent="0.3">
      <c r="A32" s="17" t="s">
        <v>74</v>
      </c>
      <c r="B32" s="14">
        <v>1</v>
      </c>
      <c r="C32" s="76">
        <v>0.30480000000000002</v>
      </c>
    </row>
    <row r="33" spans="1:3" x14ac:dyDescent="0.3">
      <c r="A33" s="17" t="s">
        <v>78</v>
      </c>
      <c r="B33" s="6">
        <v>6</v>
      </c>
      <c r="C33" s="8">
        <f>B33*C32</f>
        <v>1.8288000000000002</v>
      </c>
    </row>
    <row r="34" spans="1:3" x14ac:dyDescent="0.3">
      <c r="A34" s="19"/>
      <c r="B34" s="20" t="s">
        <v>446</v>
      </c>
      <c r="C34" s="20" t="s">
        <v>77</v>
      </c>
    </row>
    <row r="35" spans="1:3" x14ac:dyDescent="0.3">
      <c r="A35" s="17" t="s">
        <v>74</v>
      </c>
      <c r="B35" s="14">
        <v>1</v>
      </c>
      <c r="C35" s="14">
        <v>5.0800000000000003E-3</v>
      </c>
    </row>
    <row r="36" spans="1:3" x14ac:dyDescent="0.3">
      <c r="A36" s="17" t="s">
        <v>78</v>
      </c>
      <c r="B36" s="6">
        <v>492</v>
      </c>
      <c r="C36" s="8">
        <f>B36*C35</f>
        <v>2.4993600000000002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36AB-973C-4EC4-BFD6-D8194F27C96E}">
  <dimension ref="C2:F9"/>
  <sheetViews>
    <sheetView workbookViewId="0">
      <selection activeCell="D18" sqref="D18"/>
    </sheetView>
  </sheetViews>
  <sheetFormatPr baseColWidth="10" defaultColWidth="8.88671875" defaultRowHeight="14.4" x14ac:dyDescent="0.3"/>
  <cols>
    <col min="3" max="3" width="31" customWidth="1"/>
    <col min="4" max="4" width="16.6640625" customWidth="1"/>
    <col min="5" max="5" width="16.33203125" customWidth="1"/>
    <col min="6" max="6" width="20" customWidth="1"/>
  </cols>
  <sheetData>
    <row r="2" spans="3:6" x14ac:dyDescent="0.3">
      <c r="C2" s="2" t="s">
        <v>314</v>
      </c>
    </row>
    <row r="4" spans="3:6" x14ac:dyDescent="0.3">
      <c r="C4" s="1" t="s">
        <v>315</v>
      </c>
      <c r="D4" s="1" t="s">
        <v>316</v>
      </c>
      <c r="E4" s="1" t="s">
        <v>315</v>
      </c>
      <c r="F4" s="1" t="s">
        <v>316</v>
      </c>
    </row>
    <row r="5" spans="3:6" x14ac:dyDescent="0.3">
      <c r="C5" t="s">
        <v>317</v>
      </c>
      <c r="D5">
        <v>100</v>
      </c>
      <c r="E5" t="s">
        <v>318</v>
      </c>
      <c r="F5">
        <v>5</v>
      </c>
    </row>
    <row r="6" spans="3:6" x14ac:dyDescent="0.3">
      <c r="C6" t="s">
        <v>319</v>
      </c>
      <c r="D6">
        <v>2</v>
      </c>
      <c r="E6" t="s">
        <v>320</v>
      </c>
      <c r="F6">
        <v>30</v>
      </c>
    </row>
    <row r="7" spans="3:6" x14ac:dyDescent="0.3">
      <c r="C7" t="s">
        <v>321</v>
      </c>
      <c r="D7">
        <v>110</v>
      </c>
      <c r="E7" t="s">
        <v>322</v>
      </c>
      <c r="F7">
        <v>1</v>
      </c>
    </row>
    <row r="8" spans="3:6" x14ac:dyDescent="0.3">
      <c r="C8" t="s">
        <v>323</v>
      </c>
      <c r="D8">
        <v>15</v>
      </c>
      <c r="E8" t="s">
        <v>324</v>
      </c>
      <c r="F8">
        <v>8</v>
      </c>
    </row>
    <row r="9" spans="3:6" x14ac:dyDescent="0.3">
      <c r="C9" t="s">
        <v>325</v>
      </c>
      <c r="D9" t="s">
        <v>326</v>
      </c>
      <c r="E9" t="s">
        <v>327</v>
      </c>
      <c r="F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aeronaves python</vt:lpstr>
      <vt:lpstr>Datos aeronaves, con formato</vt:lpstr>
      <vt:lpstr>Analisis Datos</vt:lpstr>
      <vt:lpstr>Datos Motores</vt:lpstr>
      <vt:lpstr>Tabla de Atmosfera estandar</vt:lpstr>
      <vt:lpstr>Conv de unidades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Delpino</dc:creator>
  <cp:keywords/>
  <dc:description/>
  <cp:lastModifiedBy>Ezequiel Delpino</cp:lastModifiedBy>
  <cp:revision/>
  <dcterms:created xsi:type="dcterms:W3CDTF">2024-11-03T17:59:04Z</dcterms:created>
  <dcterms:modified xsi:type="dcterms:W3CDTF">2025-04-24T17:55:50Z</dcterms:modified>
  <cp:category/>
  <cp:contentStatus/>
</cp:coreProperties>
</file>