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<sst xmlns="http://schemas.openxmlformats.org/spreadsheetml/2006/main" count="95" uniqueCount="66">
  <si>
    <t>Delta Mining Paraguay S.A.</t>
  </si>
  <si>
    <t>RUC 80127432-0</t>
  </si>
  <si>
    <t>Cruz del Defensor e/ Avda. Mcal. Lopez</t>
  </si>
  <si>
    <t>FACTURA</t>
  </si>
  <si>
    <t>Edificio Citicenter 4to. Piso</t>
  </si>
  <si>
    <t>N 001-003-160923</t>
  </si>
  <si>
    <t>Telef.: 595 981 591800</t>
  </si>
  <si>
    <t>Asuncion - Paraguay</t>
  </si>
  <si>
    <t xml:space="preserve">FECHA: 16 September, 2023  </t>
  </si>
  <si>
    <t xml:space="preserve">CONTADO: </t>
  </si>
  <si>
    <t>CREDITO:</t>
  </si>
  <si>
    <t>x</t>
  </si>
  <si>
    <t xml:space="preserve">NOMBRE O RAZON SOCIAL: </t>
  </si>
  <si>
    <t>Penguin Data LTD</t>
  </si>
  <si>
    <t xml:space="preserve">RUC: EIN </t>
  </si>
  <si>
    <t>**-*******</t>
  </si>
  <si>
    <t xml:space="preserve">NOTA DE REMISION N°: </t>
  </si>
  <si>
    <t>VENCIMIENTO:</t>
  </si>
  <si>
    <t>DUE ON RECEIPT</t>
  </si>
  <si>
    <t xml:space="preserve">DIRECCION: </t>
  </si>
  <si>
    <t xml:space="preserve">Sofia House, 48 Church Street Hamilton, </t>
  </si>
  <si>
    <t>3er piso, HM 12, Bermuda</t>
  </si>
  <si>
    <t>TELEFONO:</t>
  </si>
  <si>
    <t>Product Code</t>
  </si>
  <si>
    <t>Quantity</t>
  </si>
  <si>
    <t>Description of Product or Service</t>
  </si>
  <si>
    <t>Valor De Ventas</t>
  </si>
  <si>
    <t xml:space="preserve">EXENTAS </t>
  </si>
  <si>
    <t>July Hosting</t>
  </si>
  <si>
    <t xml:space="preserve">SUBTOTAL: </t>
  </si>
  <si>
    <t>0,0</t>
  </si>
  <si>
    <t>IVA</t>
  </si>
  <si>
    <t>TOTAL A PAGAR:</t>
  </si>
  <si>
    <t>USD</t>
  </si>
  <si>
    <t>BTC + 3%</t>
  </si>
  <si>
    <t xml:space="preserve">LIQUIDACIÓN DEL IVA: </t>
  </si>
  <si>
    <t>(5%) - 0,00</t>
  </si>
  <si>
    <t>(10%) 5,048.52</t>
  </si>
  <si>
    <t>Firma.......................................................... Aclaración de Firma...................................................... C.I. N°..................................</t>
  </si>
  <si>
    <t>Medidor 1 CONT 2</t>
  </si>
  <si>
    <t>Medidor 2 CONT 2</t>
  </si>
  <si>
    <t>Medidor 3</t>
  </si>
  <si>
    <t>Average del 25 al 31 ju</t>
  </si>
  <si>
    <t>TOTAL</t>
  </si>
  <si>
    <t>CONT 2</t>
  </si>
  <si>
    <t>Cont 3</t>
  </si>
  <si>
    <t>25 jul 2023 00:00:00 PYT</t>
  </si>
  <si>
    <t>KWH</t>
  </si>
  <si>
    <t>25 jul 2023 23:45:00 PYT</t>
  </si>
  <si>
    <t>Taffos</t>
  </si>
  <si>
    <t>Consumo</t>
  </si>
  <si>
    <t>Total</t>
  </si>
  <si>
    <t>6c</t>
  </si>
  <si>
    <t>26 jul 2023 00:00:00 PYT</t>
  </si>
  <si>
    <t>El calculo se realizo en el periodo del 25 al 31 julio, tomando datos de consumo diario por medidor y contenedor, cada contenedor consta de tres medidores. Una vez obtenido el consumo diario se calcula el promedio general por medidor. Dicho promedio es multiplicado por los días operativos.</t>
  </si>
  <si>
    <t>26 jul 2023 23:45:00 PYT</t>
  </si>
  <si>
    <t>27 jul 2023 00:00:00 PYT</t>
  </si>
  <si>
    <t>27 jul 2023 23:45:00 PYT</t>
  </si>
  <si>
    <t>28 jul 2023 00:00:00 PYT</t>
  </si>
  <si>
    <t>28 jul 2023 23:45:00 PYT</t>
  </si>
  <si>
    <t>29 jul 2023 00:00:00 PYT</t>
  </si>
  <si>
    <t>29 jul 2023 23:45:00 PYT</t>
  </si>
  <si>
    <t>30 jul 2023 00:00:00 PYT</t>
  </si>
  <si>
    <t>30 jul 2023 23:45:00 PYT</t>
  </si>
  <si>
    <t>31 jul 2023 00:00:00 PYT</t>
  </si>
  <si>
    <t>31 jul 2023 23:45:00 PYT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</si>
</sst>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  <font>
      <color rgb="FF000000"/>
      <name val="Lustria"/>
    </font>
    <font/>
    <font>
      <color rgb="FFFFFFFF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horizontal="center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9" fillId="0" fontId="1" numFmtId="0" xfId="0" applyAlignment="1" applyBorder="1" applyFont="1">
      <alignment readingOrder="0"/>
    </xf>
    <xf borderId="9" fillId="2" fontId="2" numFmtId="9" xfId="0" applyAlignment="1" applyBorder="1" applyFont="1" applyNumberFormat="1">
      <alignment readingOrder="0"/>
    </xf>
    <xf borderId="9" fillId="0" fontId="1" numFmtId="164" xfId="0" applyBorder="1" applyFont="1" applyNumberFormat="1"/>
    <xf borderId="0" fillId="0" fontId="6" numFmtId="0" xfId="0" applyFont="1"/>
    <xf borderId="1" fillId="0" fontId="7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10" fillId="0" fontId="7" numFmtId="164" xfId="0" applyBorder="1" applyFont="1" applyNumberFormat="1"/>
    <xf borderId="12" fillId="0" fontId="1" numFmtId="0" xfId="0" applyBorder="1" applyFont="1"/>
    <xf borderId="12" fillId="0" fontId="7" numFmtId="0" xfId="0" applyAlignment="1" applyBorder="1" applyFont="1">
      <alignment horizontal="right" readingOrder="0"/>
    </xf>
    <xf borderId="13" fillId="0" fontId="7" numFmtId="164" xfId="0" applyAlignment="1" applyBorder="1" applyFont="1" applyNumberFormat="1">
      <alignment horizontal="right"/>
    </xf>
    <xf borderId="11" fillId="0" fontId="7" numFmtId="0" xfId="0" applyAlignment="1" applyBorder="1" applyFont="1">
      <alignment readingOrder="0"/>
    </xf>
    <xf borderId="14" fillId="0" fontId="7" numFmtId="0" xfId="0" applyAlignment="1" applyBorder="1" applyFont="1">
      <alignment horizontal="right" readingOrder="0"/>
    </xf>
    <xf borderId="9" fillId="0" fontId="7" numFmtId="164" xfId="0" applyAlignment="1" applyBorder="1" applyFont="1" applyNumberFormat="1">
      <alignment horizontal="right"/>
    </xf>
    <xf borderId="6" fillId="0" fontId="7" numFmtId="0" xfId="0" applyAlignment="1" applyBorder="1" applyFont="1">
      <alignment readingOrder="0"/>
    </xf>
    <xf borderId="9" fillId="0" fontId="7" numFmtId="0" xfId="0" applyAlignment="1" applyBorder="1" applyFont="1">
      <alignment horizontal="right" readingOrder="0"/>
    </xf>
    <xf borderId="9" fillId="0" fontId="7" numFmtId="165" xfId="0" applyAlignment="1" applyBorder="1" applyFont="1" applyNumberFormat="1">
      <alignment horizontal="right" readingOrder="0"/>
    </xf>
    <xf borderId="0" fillId="0" fontId="6" numFmtId="164" xfId="0" applyFont="1" applyNumberFormat="1"/>
    <xf borderId="0" fillId="0" fontId="8" numFmtId="0" xfId="0" applyAlignment="1" applyFont="1">
      <alignment shrinkToFit="0" vertical="bottom" wrapText="0"/>
    </xf>
    <xf borderId="9" fillId="0" fontId="8" numFmtId="0" xfId="0" applyAlignment="1" applyBorder="1" applyFont="1">
      <alignment readingOrder="0" shrinkToFit="0" vertical="bottom" wrapText="0"/>
    </xf>
    <xf borderId="13" fillId="0" fontId="8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readingOrder="0" shrinkToFit="0" vertical="bottom" wrapText="0"/>
    </xf>
    <xf borderId="14" fillId="0" fontId="8" numFmtId="0" xfId="0" applyAlignment="1" applyBorder="1" applyFont="1">
      <alignment readingOrder="0" shrinkToFit="0" vertical="bottom" wrapText="0"/>
    </xf>
    <xf borderId="8" fillId="0" fontId="8" numFmtId="0" xfId="0" applyAlignment="1" applyBorder="1" applyFont="1">
      <alignment horizontal="right" readingOrder="0" shrinkToFit="0" vertical="bottom" wrapText="0"/>
    </xf>
    <xf borderId="8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14" fillId="0" fontId="8" numFmtId="0" xfId="0" applyAlignment="1" applyBorder="1" applyFont="1">
      <alignment horizontal="right" readingOrder="0" shrinkToFit="0" vertical="bottom" wrapText="0"/>
    </xf>
    <xf borderId="13" fillId="0" fontId="8" numFmtId="0" xfId="0" applyAlignment="1" applyBorder="1" applyFont="1">
      <alignment horizontal="right" readingOrder="0" shrinkToFit="0" vertical="bottom" wrapText="0"/>
    </xf>
    <xf borderId="14" fillId="0" fontId="8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8" fillId="3" fontId="8" numFmtId="0" xfId="0" applyAlignment="1" applyBorder="1" applyFill="1" applyFont="1">
      <alignment horizontal="right" readingOrder="0" shrinkToFit="0" vertical="bottom" wrapText="0"/>
    </xf>
    <xf borderId="0" fillId="0" fontId="1" numFmtId="0" xfId="0" applyFon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190500</xdr:rowOff>
    </xdr:from>
    <xdr:ext cx="1114425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3.75"/>
    <col customWidth="1" min="3" max="3" width="16.75"/>
    <col customWidth="1" min="4" max="4" width="13.38"/>
    <col customWidth="1" min="5" max="5" width="13.25"/>
    <col customWidth="1" min="6" max="6" width="15.0"/>
    <col customWidth="1" min="7" max="7" width="8.5"/>
  </cols>
  <sheetData>
    <row r="1">
      <c r="C1" s="1"/>
    </row>
    <row r="2">
      <c r="B2" s="2"/>
      <c r="C2" s="3" t="s">
        <v>0</v>
      </c>
      <c r="D2" s="4"/>
      <c r="E2" s="4"/>
      <c r="F2" s="5"/>
    </row>
    <row r="3">
      <c r="B3" s="6"/>
      <c r="C3" s="7"/>
      <c r="E3" s="1" t="s">
        <v>1</v>
      </c>
      <c r="F3" s="8"/>
    </row>
    <row r="4">
      <c r="B4" s="6"/>
      <c r="C4" s="1" t="s">
        <v>2</v>
      </c>
      <c r="E4" s="1" t="s">
        <v>3</v>
      </c>
      <c r="F4" s="8"/>
    </row>
    <row r="5">
      <c r="B5" s="6"/>
      <c r="C5" s="1" t="s">
        <v>4</v>
      </c>
      <c r="E5" s="1" t="s">
        <v>5</v>
      </c>
      <c r="F5" s="8"/>
    </row>
    <row r="6">
      <c r="B6" s="6"/>
      <c r="C6" s="1" t="s">
        <v>6</v>
      </c>
      <c r="F6" s="8"/>
    </row>
    <row r="7">
      <c r="B7" s="9"/>
      <c r="C7" s="10" t="s">
        <v>7</v>
      </c>
      <c r="D7" s="11"/>
      <c r="E7" s="11"/>
      <c r="F7" s="12"/>
    </row>
    <row r="10">
      <c r="A10" s="13" t="s">
        <v>8</v>
      </c>
      <c r="C10" s="14" t="s">
        <v>9</v>
      </c>
      <c r="D10" s="15"/>
      <c r="E10" s="14" t="s">
        <v>10</v>
      </c>
      <c r="F10" s="16" t="s">
        <v>11</v>
      </c>
    </row>
    <row r="12">
      <c r="A12" s="13" t="s">
        <v>12</v>
      </c>
      <c r="B12" s="17" t="s">
        <v>13</v>
      </c>
    </row>
    <row r="13">
      <c r="A13" s="13" t="s">
        <v>14</v>
      </c>
      <c r="B13" s="14" t="s">
        <v>15</v>
      </c>
      <c r="C13" s="14" t="s">
        <v>16</v>
      </c>
      <c r="E13" s="14" t="s">
        <v>17</v>
      </c>
      <c r="F13" s="13" t="s">
        <v>18</v>
      </c>
    </row>
    <row r="14">
      <c r="A14" s="13" t="s">
        <v>19</v>
      </c>
    </row>
    <row r="15">
      <c r="A15" s="18" t="s">
        <v>20</v>
      </c>
    </row>
    <row r="16">
      <c r="A16" s="14" t="s">
        <v>21</v>
      </c>
    </row>
    <row r="17">
      <c r="A17" s="14" t="s">
        <v>22</v>
      </c>
      <c r="D17" s="1"/>
      <c r="E17" s="1"/>
      <c r="F17" s="1"/>
    </row>
    <row r="18">
      <c r="A18" s="19"/>
      <c r="B18" s="19"/>
      <c r="C18" s="20"/>
      <c r="D18" s="19"/>
      <c r="E18" s="19"/>
      <c r="F18" s="19"/>
    </row>
    <row r="19">
      <c r="A19" s="21" t="s">
        <v>23</v>
      </c>
      <c r="B19" s="21" t="s">
        <v>24</v>
      </c>
      <c r="C19" s="22" t="s">
        <v>25</v>
      </c>
      <c r="D19" s="23" t="s">
        <v>26</v>
      </c>
      <c r="E19" s="24"/>
      <c r="F19" s="25"/>
    </row>
    <row r="20">
      <c r="A20" s="26"/>
      <c r="B20" s="26"/>
      <c r="C20" s="26"/>
      <c r="D20" s="27" t="s">
        <v>27</v>
      </c>
      <c r="E20" s="28">
        <v>0.05</v>
      </c>
      <c r="F20" s="28">
        <v>0.1</v>
      </c>
    </row>
    <row r="21">
      <c r="A21" s="15"/>
      <c r="B21" s="15">
        <f>G21</f>
        <v>876051</v>
      </c>
      <c r="C21" s="27" t="s">
        <v>28</v>
      </c>
      <c r="E21" s="15"/>
      <c r="F21" s="29">
        <f>B21*0.06</f>
        <v>52563.06</v>
      </c>
      <c r="G21" s="30">
        <f>832453+43598</f>
        <v>876051</v>
      </c>
    </row>
    <row r="22">
      <c r="A22" s="27"/>
      <c r="B22" s="15"/>
      <c r="C22" s="15"/>
      <c r="D22" s="15"/>
      <c r="E22" s="15"/>
      <c r="F22" s="29"/>
    </row>
    <row r="23" ht="15.75" customHeight="1">
      <c r="A23" s="31" t="s">
        <v>29</v>
      </c>
      <c r="B23" s="4"/>
      <c r="C23" s="5"/>
      <c r="E23" s="32" t="s">
        <v>30</v>
      </c>
      <c r="F23" s="33">
        <f>F21</f>
        <v>52563.06</v>
      </c>
    </row>
    <row r="24">
      <c r="A24" s="31" t="s">
        <v>31</v>
      </c>
      <c r="B24" s="4"/>
      <c r="C24" s="4"/>
      <c r="D24" s="34"/>
      <c r="E24" s="35"/>
      <c r="F24" s="36">
        <f>F23*0.1</f>
        <v>5256.306</v>
      </c>
    </row>
    <row r="25">
      <c r="A25" s="37" t="s">
        <v>32</v>
      </c>
      <c r="B25" s="34"/>
      <c r="C25" s="34"/>
      <c r="D25" s="12"/>
      <c r="E25" s="38" t="s">
        <v>33</v>
      </c>
      <c r="F25" s="39">
        <f>F23+F24</f>
        <v>57819.366</v>
      </c>
    </row>
    <row r="26">
      <c r="A26" s="40"/>
      <c r="B26" s="11"/>
      <c r="C26" s="11"/>
      <c r="D26" s="12"/>
      <c r="E26" s="41" t="s">
        <v>34</v>
      </c>
      <c r="F26" s="42">
        <f>1.03*2.18</f>
        <v>2.2454</v>
      </c>
      <c r="G26" s="43">
        <f>F25/25726</f>
        <v>2.247507036</v>
      </c>
    </row>
    <row r="28">
      <c r="A28" s="13" t="s">
        <v>35</v>
      </c>
      <c r="B28" s="14" t="s">
        <v>36</v>
      </c>
      <c r="D28" s="14" t="s">
        <v>37</v>
      </c>
    </row>
    <row r="29" ht="51.0" customHeight="1">
      <c r="A29" s="13" t="s">
        <v>38</v>
      </c>
    </row>
    <row r="35" ht="44.25" customHeight="1"/>
  </sheetData>
  <mergeCells count="4">
    <mergeCell ref="A19:A20"/>
    <mergeCell ref="B19:B20"/>
    <mergeCell ref="C19:C20"/>
    <mergeCell ref="D19:F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>
      <c r="A2" s="45" t="s">
        <v>39</v>
      </c>
      <c r="B2" s="46"/>
      <c r="C2" s="46"/>
      <c r="D2" s="47" t="s">
        <v>40</v>
      </c>
      <c r="E2" s="46"/>
      <c r="F2" s="46"/>
      <c r="G2" s="47" t="s">
        <v>41</v>
      </c>
      <c r="H2" s="46"/>
      <c r="I2" s="44"/>
      <c r="J2" s="44"/>
      <c r="K2" s="44"/>
      <c r="L2" s="44"/>
      <c r="M2" s="44"/>
      <c r="N2" s="44"/>
      <c r="O2" s="44"/>
    </row>
    <row r="3">
      <c r="A3" s="48" t="s">
        <v>42</v>
      </c>
      <c r="B3" s="49">
        <v>6389.0</v>
      </c>
      <c r="C3" s="50"/>
      <c r="D3" s="49">
        <v>6393.5</v>
      </c>
      <c r="E3" s="50"/>
      <c r="F3" s="50"/>
      <c r="G3" s="49">
        <v>3526.271429</v>
      </c>
      <c r="H3" s="50"/>
      <c r="I3" s="44"/>
      <c r="J3" s="51" t="s">
        <v>43</v>
      </c>
      <c r="L3" s="44"/>
      <c r="M3" s="44"/>
      <c r="N3" s="44"/>
      <c r="O3" s="44"/>
    </row>
    <row r="4">
      <c r="A4" s="52">
        <v>178894.4</v>
      </c>
      <c r="B4" s="50"/>
      <c r="C4" s="50"/>
      <c r="D4" s="49">
        <v>179017.6</v>
      </c>
      <c r="E4" s="50"/>
      <c r="F4" s="50"/>
      <c r="G4" s="49">
        <v>98735.6</v>
      </c>
      <c r="H4" s="50"/>
      <c r="I4" s="44"/>
      <c r="J4" s="45" t="s">
        <v>44</v>
      </c>
      <c r="K4" s="53">
        <v>456647.6</v>
      </c>
      <c r="L4" s="44"/>
      <c r="M4" s="44"/>
      <c r="N4" s="44"/>
      <c r="O4" s="44"/>
    </row>
    <row r="5">
      <c r="A5" s="54"/>
      <c r="B5" s="50"/>
      <c r="C5" s="50"/>
      <c r="D5" s="50"/>
      <c r="E5" s="50"/>
      <c r="F5" s="50"/>
      <c r="G5" s="50"/>
      <c r="H5" s="50"/>
      <c r="I5" s="44"/>
      <c r="J5" s="48" t="s">
        <v>45</v>
      </c>
      <c r="K5" s="49">
        <v>375805.7</v>
      </c>
      <c r="L5" s="44"/>
      <c r="M5" s="44"/>
      <c r="N5" s="44"/>
      <c r="O5" s="44"/>
    </row>
    <row r="6">
      <c r="A6" s="48" t="s">
        <v>46</v>
      </c>
      <c r="B6" s="49">
        <v>100018.2</v>
      </c>
      <c r="C6" s="50"/>
      <c r="D6" s="55" t="s">
        <v>46</v>
      </c>
      <c r="E6" s="49">
        <v>37583.9</v>
      </c>
      <c r="F6" s="50"/>
      <c r="G6" s="55" t="s">
        <v>46</v>
      </c>
      <c r="H6" s="49">
        <v>68377.8</v>
      </c>
      <c r="I6" s="44"/>
      <c r="J6" s="48" t="s">
        <v>47</v>
      </c>
      <c r="K6" s="56">
        <v>832453.2714</v>
      </c>
      <c r="L6" s="44"/>
      <c r="M6" s="44"/>
      <c r="N6" s="44"/>
      <c r="O6" s="44"/>
    </row>
    <row r="7">
      <c r="A7" s="48" t="s">
        <v>48</v>
      </c>
      <c r="B7" s="49">
        <v>106443.3</v>
      </c>
      <c r="C7" s="50"/>
      <c r="D7" s="55" t="s">
        <v>48</v>
      </c>
      <c r="E7" s="49">
        <v>43931.6</v>
      </c>
      <c r="F7" s="50"/>
      <c r="G7" s="55" t="s">
        <v>48</v>
      </c>
      <c r="H7" s="49">
        <v>71904.4</v>
      </c>
      <c r="I7" s="44"/>
      <c r="J7" s="13" t="s">
        <v>49</v>
      </c>
      <c r="K7" s="57">
        <f>30*24*25</f>
        <v>18000</v>
      </c>
      <c r="L7" s="44"/>
      <c r="M7" s="44"/>
      <c r="N7" s="44"/>
      <c r="O7" s="44"/>
    </row>
    <row r="8">
      <c r="A8" s="48" t="s">
        <v>50</v>
      </c>
      <c r="B8" s="49">
        <v>6425.1</v>
      </c>
      <c r="C8" s="50"/>
      <c r="D8" s="50"/>
      <c r="E8" s="49">
        <v>6347.7</v>
      </c>
      <c r="F8" s="50"/>
      <c r="G8" s="50"/>
      <c r="H8" s="49">
        <v>3526.6</v>
      </c>
      <c r="I8" s="44"/>
      <c r="J8" s="58" t="s">
        <v>51</v>
      </c>
      <c r="K8" s="44">
        <f>sum(K6:K7)</f>
        <v>850453.2714</v>
      </c>
      <c r="L8" s="44"/>
      <c r="M8" s="44"/>
      <c r="N8" s="44"/>
      <c r="O8" s="44"/>
    </row>
    <row r="9">
      <c r="A9" s="54"/>
      <c r="B9" s="50"/>
      <c r="C9" s="50"/>
      <c r="D9" s="50"/>
      <c r="E9" s="50"/>
      <c r="F9" s="50"/>
      <c r="G9" s="50"/>
      <c r="H9" s="50"/>
      <c r="I9" s="44"/>
      <c r="J9" s="58" t="s">
        <v>52</v>
      </c>
      <c r="K9" s="44">
        <f>K8*0.06</f>
        <v>51027.19628</v>
      </c>
      <c r="L9" s="44"/>
      <c r="M9" s="44"/>
      <c r="N9" s="44"/>
      <c r="O9" s="44"/>
    </row>
    <row r="10">
      <c r="A10" s="48" t="s">
        <v>53</v>
      </c>
      <c r="B10" s="49">
        <v>106510.7</v>
      </c>
      <c r="C10" s="50"/>
      <c r="D10" s="55" t="s">
        <v>53</v>
      </c>
      <c r="E10" s="49">
        <v>43997.8</v>
      </c>
      <c r="F10" s="50"/>
      <c r="G10" s="55" t="s">
        <v>53</v>
      </c>
      <c r="H10" s="49">
        <v>71941.2</v>
      </c>
      <c r="I10" s="44"/>
      <c r="J10" s="59" t="s">
        <v>54</v>
      </c>
    </row>
    <row r="11">
      <c r="A11" s="48" t="s">
        <v>55</v>
      </c>
      <c r="B11" s="49">
        <v>112925.4</v>
      </c>
      <c r="C11" s="50"/>
      <c r="D11" s="55" t="s">
        <v>55</v>
      </c>
      <c r="E11" s="49">
        <v>50332.9</v>
      </c>
      <c r="F11" s="50"/>
      <c r="G11" s="55" t="s">
        <v>55</v>
      </c>
      <c r="H11" s="49">
        <v>75465.6</v>
      </c>
      <c r="I11" s="44"/>
    </row>
    <row r="12">
      <c r="A12" s="48" t="s">
        <v>50</v>
      </c>
      <c r="B12" s="49">
        <v>6414.7</v>
      </c>
      <c r="C12" s="50"/>
      <c r="D12" s="50"/>
      <c r="E12" s="49">
        <v>6335.1</v>
      </c>
      <c r="F12" s="50"/>
      <c r="G12" s="50"/>
      <c r="H12" s="49">
        <v>3524.4</v>
      </c>
      <c r="I12" s="44"/>
    </row>
    <row r="13">
      <c r="A13" s="54"/>
      <c r="B13" s="50"/>
      <c r="C13" s="50"/>
      <c r="D13" s="50"/>
      <c r="E13" s="50"/>
      <c r="F13" s="50"/>
      <c r="G13" s="50"/>
      <c r="H13" s="50"/>
      <c r="I13" s="44"/>
    </row>
    <row r="14">
      <c r="A14" s="48" t="s">
        <v>56</v>
      </c>
      <c r="B14" s="49">
        <v>112993.4</v>
      </c>
      <c r="C14" s="50"/>
      <c r="D14" s="55" t="s">
        <v>56</v>
      </c>
      <c r="E14" s="49">
        <v>50400.2</v>
      </c>
      <c r="F14" s="50"/>
      <c r="G14" s="55" t="s">
        <v>56</v>
      </c>
      <c r="H14" s="49">
        <v>75502.8</v>
      </c>
      <c r="I14" s="44"/>
    </row>
    <row r="15">
      <c r="A15" s="48" t="s">
        <v>57</v>
      </c>
      <c r="B15" s="49">
        <v>119431.1</v>
      </c>
      <c r="C15" s="50"/>
      <c r="D15" s="55" t="s">
        <v>57</v>
      </c>
      <c r="E15" s="49">
        <v>56786.2</v>
      </c>
      <c r="F15" s="50"/>
      <c r="G15" s="55" t="s">
        <v>57</v>
      </c>
      <c r="H15" s="49">
        <v>79054.0</v>
      </c>
      <c r="I15" s="44"/>
    </row>
    <row r="16">
      <c r="A16" s="54"/>
      <c r="B16" s="49">
        <v>6437.7</v>
      </c>
      <c r="C16" s="50"/>
      <c r="D16" s="50"/>
      <c r="E16" s="49">
        <v>6386.0</v>
      </c>
      <c r="F16" s="50"/>
      <c r="G16" s="50"/>
      <c r="H16" s="49">
        <v>3551.2</v>
      </c>
      <c r="I16" s="44"/>
      <c r="J16" s="44"/>
      <c r="K16" s="44"/>
      <c r="L16" s="44"/>
      <c r="M16" s="44"/>
      <c r="N16" s="44"/>
      <c r="O16" s="44"/>
    </row>
    <row r="17">
      <c r="A17" s="54"/>
      <c r="B17" s="50"/>
      <c r="C17" s="50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</row>
    <row r="18">
      <c r="A18" s="48" t="s">
        <v>58</v>
      </c>
      <c r="B18" s="49">
        <v>119498.4</v>
      </c>
      <c r="C18" s="50"/>
      <c r="D18" s="55" t="s">
        <v>58</v>
      </c>
      <c r="E18" s="49">
        <v>56852.9</v>
      </c>
      <c r="F18" s="50"/>
      <c r="G18" s="55" t="s">
        <v>58</v>
      </c>
      <c r="H18" s="49">
        <v>79091.0</v>
      </c>
      <c r="I18" s="44"/>
      <c r="J18" s="44"/>
      <c r="K18" s="44"/>
      <c r="L18" s="44"/>
      <c r="M18" s="44"/>
      <c r="N18" s="44"/>
      <c r="O18" s="44"/>
    </row>
    <row r="19">
      <c r="A19" s="48" t="s">
        <v>59</v>
      </c>
      <c r="B19" s="49">
        <v>125876.6</v>
      </c>
      <c r="C19" s="50"/>
      <c r="D19" s="55" t="s">
        <v>59</v>
      </c>
      <c r="E19" s="49">
        <v>63200.9</v>
      </c>
      <c r="F19" s="50"/>
      <c r="G19" s="55" t="s">
        <v>59</v>
      </c>
      <c r="H19" s="49">
        <v>82593.1</v>
      </c>
      <c r="I19" s="44"/>
      <c r="J19" s="44"/>
      <c r="K19" s="44"/>
      <c r="L19" s="44"/>
      <c r="M19" s="44"/>
      <c r="N19" s="44"/>
      <c r="O19" s="44"/>
    </row>
    <row r="20">
      <c r="A20" s="54"/>
      <c r="B20" s="49">
        <v>6378.2</v>
      </c>
      <c r="C20" s="50"/>
      <c r="D20" s="50"/>
      <c r="E20" s="49">
        <v>6348.0</v>
      </c>
      <c r="F20" s="50"/>
      <c r="G20" s="50"/>
      <c r="H20" s="49">
        <v>3502.1</v>
      </c>
      <c r="I20" s="44"/>
      <c r="J20" s="44"/>
      <c r="K20" s="44"/>
      <c r="L20" s="44"/>
      <c r="M20" s="44"/>
      <c r="N20" s="44"/>
      <c r="O20" s="44"/>
    </row>
    <row r="21">
      <c r="A21" s="54"/>
      <c r="B21" s="50"/>
      <c r="C21" s="50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</row>
    <row r="22">
      <c r="A22" s="48" t="s">
        <v>60</v>
      </c>
      <c r="B22" s="49">
        <v>125943.1</v>
      </c>
      <c r="C22" s="50"/>
      <c r="D22" s="55" t="s">
        <v>60</v>
      </c>
      <c r="E22" s="49">
        <v>63267.4</v>
      </c>
      <c r="F22" s="50"/>
      <c r="G22" s="55" t="s">
        <v>60</v>
      </c>
      <c r="H22" s="49">
        <v>82629.8</v>
      </c>
      <c r="I22" s="44"/>
      <c r="J22" s="44"/>
      <c r="K22" s="44"/>
      <c r="L22" s="44"/>
      <c r="M22" s="44"/>
      <c r="N22" s="44"/>
      <c r="O22" s="44"/>
    </row>
    <row r="23">
      <c r="A23" s="48" t="s">
        <v>61</v>
      </c>
      <c r="B23" s="49">
        <v>132268.7</v>
      </c>
      <c r="C23" s="50"/>
      <c r="D23" s="55" t="s">
        <v>61</v>
      </c>
      <c r="E23" s="49">
        <v>69642.3</v>
      </c>
      <c r="F23" s="50"/>
      <c r="G23" s="55" t="s">
        <v>61</v>
      </c>
      <c r="H23" s="49">
        <v>86129.3</v>
      </c>
      <c r="I23" s="44"/>
      <c r="J23" s="44"/>
      <c r="K23" s="44"/>
      <c r="L23" s="44"/>
      <c r="M23" s="44"/>
      <c r="N23" s="44"/>
      <c r="O23" s="44"/>
    </row>
    <row r="24">
      <c r="A24" s="54"/>
      <c r="B24" s="49">
        <v>6325.6</v>
      </c>
      <c r="C24" s="50"/>
      <c r="D24" s="50"/>
      <c r="E24" s="49">
        <v>6374.9</v>
      </c>
      <c r="F24" s="50"/>
      <c r="G24" s="50"/>
      <c r="H24" s="49">
        <v>3499.5</v>
      </c>
      <c r="I24" s="44"/>
      <c r="J24" s="44"/>
      <c r="K24" s="44"/>
      <c r="L24" s="44"/>
      <c r="M24" s="44"/>
      <c r="N24" s="44"/>
      <c r="O24" s="44"/>
    </row>
    <row r="25">
      <c r="A25" s="54"/>
      <c r="B25" s="50"/>
      <c r="C25" s="50"/>
      <c r="D25" s="50"/>
      <c r="E25" s="50"/>
      <c r="F25" s="50"/>
      <c r="G25" s="50"/>
      <c r="H25" s="50"/>
      <c r="I25" s="44"/>
      <c r="J25" s="44"/>
      <c r="K25" s="44"/>
      <c r="L25" s="44"/>
      <c r="M25" s="44"/>
      <c r="N25" s="44"/>
      <c r="O25" s="44"/>
    </row>
    <row r="26">
      <c r="A26" s="48" t="s">
        <v>62</v>
      </c>
      <c r="B26" s="49">
        <v>132335.5</v>
      </c>
      <c r="C26" s="50"/>
      <c r="D26" s="55" t="s">
        <v>62</v>
      </c>
      <c r="E26" s="49">
        <v>69709.4</v>
      </c>
      <c r="F26" s="50"/>
      <c r="G26" s="55" t="s">
        <v>62</v>
      </c>
      <c r="H26" s="49">
        <v>86166.1</v>
      </c>
      <c r="I26" s="44"/>
      <c r="J26" s="44"/>
      <c r="K26" s="44"/>
      <c r="L26" s="44"/>
      <c r="M26" s="44"/>
      <c r="N26" s="44"/>
      <c r="O26" s="44"/>
    </row>
    <row r="27">
      <c r="A27" s="48" t="s">
        <v>63</v>
      </c>
      <c r="B27" s="49">
        <v>138719.1</v>
      </c>
      <c r="C27" s="50"/>
      <c r="D27" s="55" t="s">
        <v>63</v>
      </c>
      <c r="E27" s="49">
        <v>76166.7</v>
      </c>
      <c r="F27" s="50"/>
      <c r="G27" s="55" t="s">
        <v>63</v>
      </c>
      <c r="H27" s="49">
        <v>89695.8</v>
      </c>
      <c r="I27" s="44"/>
      <c r="J27" s="44"/>
      <c r="K27" s="44"/>
      <c r="L27" s="44"/>
      <c r="M27" s="44"/>
      <c r="N27" s="44"/>
      <c r="O27" s="44"/>
    </row>
    <row r="28">
      <c r="A28" s="54"/>
      <c r="B28" s="49">
        <v>6383.6</v>
      </c>
      <c r="C28" s="50"/>
      <c r="D28" s="50"/>
      <c r="E28" s="49">
        <v>6457.3</v>
      </c>
      <c r="F28" s="50"/>
      <c r="G28" s="50"/>
      <c r="H28" s="49">
        <v>3529.7</v>
      </c>
      <c r="I28" s="44"/>
      <c r="J28" s="44"/>
      <c r="K28" s="44"/>
      <c r="L28" s="44"/>
      <c r="M28" s="44"/>
      <c r="N28" s="44"/>
      <c r="O28" s="44"/>
    </row>
    <row r="29">
      <c r="A29" s="54"/>
      <c r="B29" s="50"/>
      <c r="C29" s="50"/>
      <c r="D29" s="50"/>
      <c r="E29" s="50"/>
      <c r="F29" s="50"/>
      <c r="G29" s="50"/>
      <c r="H29" s="50"/>
      <c r="I29" s="44"/>
      <c r="J29" s="44"/>
      <c r="K29" s="44"/>
      <c r="L29" s="44"/>
      <c r="M29" s="44"/>
      <c r="N29" s="44"/>
      <c r="O29" s="44"/>
    </row>
    <row r="30">
      <c r="A30" s="48" t="s">
        <v>64</v>
      </c>
      <c r="B30" s="49">
        <v>138786.5</v>
      </c>
      <c r="C30" s="50"/>
      <c r="D30" s="55" t="s">
        <v>64</v>
      </c>
      <c r="E30" s="49">
        <v>76235.0</v>
      </c>
      <c r="F30" s="50"/>
      <c r="G30" s="55" t="s">
        <v>64</v>
      </c>
      <c r="H30" s="49">
        <v>89733.1</v>
      </c>
      <c r="I30" s="44"/>
      <c r="J30" s="44"/>
      <c r="K30" s="44"/>
      <c r="L30" s="44"/>
      <c r="M30" s="44"/>
      <c r="N30" s="44"/>
      <c r="O30" s="44"/>
    </row>
    <row r="31">
      <c r="A31" s="48" t="s">
        <v>65</v>
      </c>
      <c r="B31" s="49">
        <v>145145.2</v>
      </c>
      <c r="C31" s="50"/>
      <c r="D31" s="55" t="s">
        <v>65</v>
      </c>
      <c r="E31" s="49">
        <v>82740.4</v>
      </c>
      <c r="F31" s="50"/>
      <c r="G31" s="55" t="s">
        <v>65</v>
      </c>
      <c r="H31" s="49">
        <v>93283.5</v>
      </c>
      <c r="I31" s="44"/>
      <c r="J31" s="44"/>
      <c r="K31" s="44"/>
      <c r="L31" s="44"/>
      <c r="M31" s="44"/>
      <c r="N31" s="44"/>
      <c r="O31" s="44"/>
    </row>
    <row r="32">
      <c r="A32" s="54"/>
      <c r="B32" s="49">
        <v>6358.7</v>
      </c>
      <c r="C32" s="50"/>
      <c r="D32" s="50"/>
      <c r="E32" s="49">
        <v>6505.4</v>
      </c>
      <c r="F32" s="50"/>
      <c r="G32" s="50"/>
      <c r="H32" s="49">
        <v>3550.4</v>
      </c>
      <c r="I32" s="44"/>
      <c r="J32" s="44"/>
      <c r="K32" s="44"/>
      <c r="L32" s="44"/>
      <c r="M32" s="44"/>
      <c r="N32" s="44"/>
      <c r="O32" s="44"/>
    </row>
  </sheetData>
  <mergeCells count="2">
    <mergeCell ref="J3:K3"/>
    <mergeCell ref="J10:O15"/>
  </mergeCells>
  <drawing r:id="rId1"/>
</worksheet>
</file>