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J42" i="1" l="1"/>
  <c r="I9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5" i="1"/>
  <c r="D27" i="1"/>
  <c r="D26" i="1"/>
  <c r="D24" i="1"/>
  <c r="D23" i="1"/>
  <c r="D22" i="1"/>
  <c r="D21" i="1"/>
  <c r="D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20" i="1"/>
  <c r="C44" i="1"/>
  <c r="F21" i="1" l="1"/>
  <c r="F25" i="1"/>
  <c r="F26" i="1"/>
  <c r="F29" i="1"/>
  <c r="F33" i="1"/>
  <c r="F34" i="1"/>
  <c r="F37" i="1"/>
  <c r="F41" i="1"/>
  <c r="F42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0" i="1"/>
  <c r="C22" i="1"/>
  <c r="F22" i="1" s="1"/>
  <c r="C23" i="1"/>
  <c r="F23" i="1" s="1"/>
  <c r="C24" i="1"/>
  <c r="F24" i="1" s="1"/>
  <c r="C25" i="1"/>
  <c r="C26" i="1"/>
  <c r="C27" i="1"/>
  <c r="F27" i="1" s="1"/>
  <c r="C28" i="1"/>
  <c r="F28" i="1" s="1"/>
  <c r="C29" i="1"/>
  <c r="C30" i="1"/>
  <c r="F30" i="1" s="1"/>
  <c r="C31" i="1"/>
  <c r="F31" i="1" s="1"/>
  <c r="C32" i="1"/>
  <c r="F32" i="1" s="1"/>
  <c r="C33" i="1"/>
  <c r="C34" i="1"/>
  <c r="C35" i="1"/>
  <c r="F35" i="1" s="1"/>
  <c r="C36" i="1"/>
  <c r="F36" i="1" s="1"/>
  <c r="C37" i="1"/>
  <c r="C38" i="1"/>
  <c r="F38" i="1" s="1"/>
  <c r="C39" i="1"/>
  <c r="F39" i="1" s="1"/>
  <c r="C40" i="1"/>
  <c r="F40" i="1" s="1"/>
  <c r="C41" i="1"/>
  <c r="C42" i="1"/>
  <c r="C43" i="1"/>
  <c r="F43" i="1" s="1"/>
  <c r="C20" i="1"/>
  <c r="F20" i="1" s="1"/>
  <c r="C21" i="1"/>
  <c r="C18" i="1" l="1"/>
  <c r="D18" i="1"/>
  <c r="E18" i="1"/>
  <c r="F18" i="1"/>
  <c r="G18" i="1"/>
  <c r="B18" i="1"/>
  <c r="C14" i="1"/>
  <c r="D14" i="1"/>
  <c r="E14" i="1"/>
  <c r="F14" i="1"/>
  <c r="G14" i="1"/>
  <c r="B14" i="1"/>
  <c r="C10" i="1"/>
  <c r="D10" i="1"/>
  <c r="E10" i="1"/>
  <c r="F10" i="1"/>
  <c r="G10" i="1"/>
  <c r="B10" i="1"/>
  <c r="C6" i="1"/>
  <c r="D6" i="1"/>
  <c r="E6" i="1"/>
  <c r="F6" i="1"/>
  <c r="G6" i="1"/>
  <c r="B6" i="1"/>
</calcChain>
</file>

<file path=xl/sharedStrings.xml><?xml version="1.0" encoding="utf-8"?>
<sst xmlns="http://schemas.openxmlformats.org/spreadsheetml/2006/main" count="22" uniqueCount="22">
  <si>
    <t>масса груза, г</t>
  </si>
  <si>
    <t>m1</t>
  </si>
  <si>
    <t>m2</t>
  </si>
  <si>
    <t>m3</t>
  </si>
  <si>
    <t>m4</t>
  </si>
  <si>
    <t>положение груза</t>
  </si>
  <si>
    <t>n риски</t>
  </si>
  <si>
    <t>Кол-во шайб</t>
  </si>
  <si>
    <t>m, кг</t>
  </si>
  <si>
    <t>a, м/с/c</t>
  </si>
  <si>
    <t>ε, рад/c/c</t>
  </si>
  <si>
    <t>M, Н*м</t>
  </si>
  <si>
    <t>m(шайбы)</t>
  </si>
  <si>
    <t>d</t>
  </si>
  <si>
    <t>m(каретки)</t>
  </si>
  <si>
    <t>m(грузов)</t>
  </si>
  <si>
    <t>l0</t>
  </si>
  <si>
    <t>l1</t>
  </si>
  <si>
    <t>d1</t>
  </si>
  <si>
    <t>h</t>
  </si>
  <si>
    <t>R^2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</si>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</sst>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#,##0.0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2" borderId="1" xfId="0" applyNumberFormat="1" applyFill="1" applyBorder="1"/>
    <xf numFmtId="2" fontId="0" fillId="2" borderId="2" xfId="0" applyNumberFormat="1" applyFill="1" applyBorder="1"/>
    <xf numFmtId="0" fontId="1" fillId="0" borderId="1" xfId="0" applyFont="1" applyBorder="1" applyAlignmen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/>
    <xf numFmtId="0" fontId="2" fillId="0" borderId="3" xfId="0" applyFont="1" applyFill="1" applyBorder="1"/>
    <xf numFmtId="0" fontId="1" fillId="0" borderId="1" xfId="0" applyFont="1" applyFill="1" applyBorder="1" applyAlignment="1"/>
    <xf numFmtId="2" fontId="0" fillId="5" borderId="1" xfId="0" applyNumberFormat="1" applyFill="1" applyBorder="1"/>
    <xf numFmtId="164" fontId="0" fillId="5" borderId="1" xfId="0" applyNumberFormat="1" applyFill="1" applyBorder="1"/>
    <xf numFmtId="2" fontId="0" fillId="4" borderId="1" xfId="0" applyNumberFormat="1" applyFill="1" applyBorder="1"/>
    <xf numFmtId="164" fontId="0" fillId="4" borderId="1" xfId="0" applyNumberFormat="1" applyFill="1" applyBorder="1"/>
    <xf numFmtId="164" fontId="0" fillId="2" borderId="1" xfId="0" applyNumberFormat="1" applyFill="1" applyBorder="1"/>
    <xf numFmtId="2" fontId="0" fillId="6" borderId="1" xfId="0" applyNumberFormat="1" applyFill="1" applyBorder="1"/>
    <xf numFmtId="164" fontId="0" fillId="6" borderId="1" xfId="0" applyNumberFormat="1" applyFill="1" applyBorder="1"/>
    <xf numFmtId="2" fontId="0" fillId="7" borderId="1" xfId="0" applyNumberFormat="1" applyFill="1" applyBorder="1"/>
    <xf numFmtId="164" fontId="0" fillId="7" borderId="1" xfId="0" applyNumberFormat="1" applyFill="1" applyBorder="1"/>
    <xf numFmtId="2" fontId="0" fillId="8" borderId="1" xfId="0" applyNumberFormat="1" applyFill="1" applyBorder="1"/>
    <xf numFmtId="164" fontId="0" fillId="8" borderId="1" xfId="0" applyNumberFormat="1" applyFill="1" applyBorder="1"/>
    <xf numFmtId="166" fontId="0" fillId="7" borderId="1" xfId="0" applyNumberFormat="1" applyFill="1" applyBorder="1"/>
    <xf numFmtId="0" fontId="3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3" zoomScale="160" zoomScaleNormal="160" workbookViewId="0">
      <selection activeCell="G20" activeCellId="1" sqref="J22 G20"/>
    </sheetView>
  </sheetViews>
  <sheetFormatPr defaultRowHeight="15" x14ac:dyDescent="0.25"/>
  <cols>
    <col min="1" max="1" width="13.42578125" customWidth="1"/>
    <col min="2" max="2" width="14.140625" customWidth="1"/>
    <col min="3" max="3" width="17.5703125" customWidth="1"/>
    <col min="4" max="4" width="9.140625" customWidth="1"/>
    <col min="5" max="5" width="11.42578125" customWidth="1"/>
    <col min="6" max="6" width="9.140625" customWidth="1"/>
  </cols>
  <sheetData>
    <row r="1" spans="1:9" x14ac:dyDescent="0.25">
      <c r="A1" s="7" t="s">
        <v>0</v>
      </c>
      <c r="B1" s="7" t="s">
        <v>5</v>
      </c>
      <c r="C1" s="7"/>
      <c r="D1" s="7"/>
      <c r="E1" s="7"/>
      <c r="F1" s="7"/>
      <c r="G1" s="7"/>
    </row>
    <row r="2" spans="1:9" ht="15.75" thickBot="1" x14ac:dyDescent="0.3">
      <c r="A2" s="7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3" spans="1:9" ht="15.75" thickBot="1" x14ac:dyDescent="0.3">
      <c r="A3" s="7" t="s">
        <v>1</v>
      </c>
      <c r="B3" s="1">
        <v>4.76</v>
      </c>
      <c r="C3" s="1">
        <v>5.7</v>
      </c>
      <c r="D3" s="1">
        <v>7.12</v>
      </c>
      <c r="E3" s="1">
        <v>7.82</v>
      </c>
      <c r="F3" s="1">
        <v>9.19</v>
      </c>
      <c r="G3" s="1">
        <v>10.09</v>
      </c>
      <c r="I3" s="25">
        <v>0.08</v>
      </c>
    </row>
    <row r="4" spans="1:9" ht="15.75" thickBot="1" x14ac:dyDescent="0.3">
      <c r="A4" s="7"/>
      <c r="B4" s="1">
        <v>4.6900000000000004</v>
      </c>
      <c r="C4" s="1">
        <v>5.66</v>
      </c>
      <c r="D4" s="1">
        <v>7.15</v>
      </c>
      <c r="E4" s="1">
        <v>7.96</v>
      </c>
      <c r="F4" s="1">
        <v>9.1300000000000008</v>
      </c>
      <c r="G4" s="1">
        <v>10.06</v>
      </c>
      <c r="I4" s="26">
        <v>0.1</v>
      </c>
    </row>
    <row r="5" spans="1:9" ht="15.75" thickBot="1" x14ac:dyDescent="0.3">
      <c r="A5" s="7"/>
      <c r="B5" s="1">
        <v>4.7300000000000004</v>
      </c>
      <c r="C5" s="1">
        <v>5.73</v>
      </c>
      <c r="D5" s="1">
        <v>7.08</v>
      </c>
      <c r="E5" s="1">
        <v>7.91</v>
      </c>
      <c r="F5" s="1">
        <v>9.1</v>
      </c>
      <c r="G5" s="1">
        <v>10.1</v>
      </c>
      <c r="I5" s="26">
        <v>0.13</v>
      </c>
    </row>
    <row r="6" spans="1:9" ht="15.75" thickBot="1" x14ac:dyDescent="0.3">
      <c r="A6" s="7"/>
      <c r="B6" s="3">
        <f>AVERAGE(B3:B5)</f>
        <v>4.7266666666666666</v>
      </c>
      <c r="C6" s="3">
        <f t="shared" ref="C6:G6" si="0">AVERAGE(C3:C5)</f>
        <v>5.6966666666666663</v>
      </c>
      <c r="D6" s="3">
        <f t="shared" si="0"/>
        <v>7.1166666666666671</v>
      </c>
      <c r="E6" s="3">
        <f t="shared" si="0"/>
        <v>7.8966666666666674</v>
      </c>
      <c r="F6" s="3">
        <f t="shared" si="0"/>
        <v>9.14</v>
      </c>
      <c r="G6" s="3">
        <f t="shared" si="0"/>
        <v>10.083333333333334</v>
      </c>
      <c r="I6" s="26">
        <v>0.15</v>
      </c>
    </row>
    <row r="7" spans="1:9" ht="15.75" thickBot="1" x14ac:dyDescent="0.3">
      <c r="A7" s="7" t="s">
        <v>2</v>
      </c>
      <c r="B7" s="1">
        <v>3.88</v>
      </c>
      <c r="C7" s="1">
        <v>4.43</v>
      </c>
      <c r="D7" s="1">
        <v>5</v>
      </c>
      <c r="E7" s="1">
        <v>6.12</v>
      </c>
      <c r="F7" s="1">
        <v>6.83</v>
      </c>
      <c r="G7" s="1">
        <v>7.28</v>
      </c>
      <c r="I7" s="26">
        <v>0.18</v>
      </c>
    </row>
    <row r="8" spans="1:9" ht="15.75" thickBot="1" x14ac:dyDescent="0.3">
      <c r="A8" s="7"/>
      <c r="B8" s="1">
        <v>3.92</v>
      </c>
      <c r="C8" s="1">
        <v>4.45</v>
      </c>
      <c r="D8" s="1">
        <v>4.96</v>
      </c>
      <c r="E8" s="1">
        <v>6</v>
      </c>
      <c r="F8" s="1">
        <v>6.85</v>
      </c>
      <c r="G8" s="1">
        <v>7.25</v>
      </c>
      <c r="I8" s="26">
        <v>0.2</v>
      </c>
    </row>
    <row r="9" spans="1:9" x14ac:dyDescent="0.25">
      <c r="A9" s="7"/>
      <c r="B9" s="1">
        <v>3.9</v>
      </c>
      <c r="C9" s="1">
        <v>4.5</v>
      </c>
      <c r="D9" s="1">
        <v>4.95</v>
      </c>
      <c r="E9" s="1">
        <v>6.13</v>
      </c>
      <c r="F9" s="1">
        <v>6.9</v>
      </c>
      <c r="G9" s="1">
        <v>7.3</v>
      </c>
      <c r="I9">
        <f>AVERAGE(I3:I8)</f>
        <v>0.13999999999999999</v>
      </c>
    </row>
    <row r="10" spans="1:9" x14ac:dyDescent="0.25">
      <c r="A10" s="7"/>
      <c r="B10" s="3">
        <f>AVERAGE(B7:B9)</f>
        <v>3.9</v>
      </c>
      <c r="C10" s="3">
        <f t="shared" ref="C10:G10" si="1">AVERAGE(C7:C9)</f>
        <v>4.46</v>
      </c>
      <c r="D10" s="3">
        <f t="shared" si="1"/>
        <v>4.97</v>
      </c>
      <c r="E10" s="3">
        <f t="shared" si="1"/>
        <v>6.083333333333333</v>
      </c>
      <c r="F10" s="3">
        <f t="shared" si="1"/>
        <v>6.8599999999999994</v>
      </c>
      <c r="G10" s="3">
        <f t="shared" si="1"/>
        <v>7.2766666666666673</v>
      </c>
    </row>
    <row r="11" spans="1:9" x14ac:dyDescent="0.25">
      <c r="A11" s="7" t="s">
        <v>3</v>
      </c>
      <c r="B11" s="1">
        <v>3.13</v>
      </c>
      <c r="C11" s="1">
        <v>3.5</v>
      </c>
      <c r="D11" s="1">
        <v>4.3</v>
      </c>
      <c r="E11" s="1">
        <v>4.5999999999999996</v>
      </c>
      <c r="F11" s="1">
        <v>5.26</v>
      </c>
      <c r="G11" s="1">
        <v>6.19</v>
      </c>
    </row>
    <row r="12" spans="1:9" x14ac:dyDescent="0.25">
      <c r="A12" s="7"/>
      <c r="B12" s="1">
        <v>3.13</v>
      </c>
      <c r="C12" s="1">
        <v>3.53</v>
      </c>
      <c r="D12" s="1">
        <v>4.26</v>
      </c>
      <c r="E12" s="1">
        <v>4.58</v>
      </c>
      <c r="F12" s="1">
        <v>5.3</v>
      </c>
      <c r="G12" s="1">
        <v>6.15</v>
      </c>
    </row>
    <row r="13" spans="1:9" x14ac:dyDescent="0.25">
      <c r="A13" s="7"/>
      <c r="B13" s="2">
        <v>3.1</v>
      </c>
      <c r="C13" s="1">
        <v>3.55</v>
      </c>
      <c r="D13" s="1">
        <v>4.29</v>
      </c>
      <c r="E13" s="1">
        <v>4.55</v>
      </c>
      <c r="F13" s="1">
        <v>5.28</v>
      </c>
      <c r="G13" s="1">
        <v>6.22</v>
      </c>
    </row>
    <row r="14" spans="1:9" x14ac:dyDescent="0.25">
      <c r="A14" s="7"/>
      <c r="B14" s="3">
        <f>AVERAGE(B11:B13)</f>
        <v>3.1199999999999997</v>
      </c>
      <c r="C14" s="3">
        <f t="shared" ref="C14:G14" si="2">AVERAGE(C11:C13)</f>
        <v>3.526666666666666</v>
      </c>
      <c r="D14" s="3">
        <f t="shared" si="2"/>
        <v>4.2833333333333323</v>
      </c>
      <c r="E14" s="3">
        <f t="shared" si="2"/>
        <v>4.5766666666666671</v>
      </c>
      <c r="F14" s="3">
        <f t="shared" si="2"/>
        <v>5.28</v>
      </c>
      <c r="G14" s="3">
        <f t="shared" si="2"/>
        <v>6.1866666666666665</v>
      </c>
    </row>
    <row r="15" spans="1:9" x14ac:dyDescent="0.25">
      <c r="A15" s="7" t="s">
        <v>4</v>
      </c>
      <c r="B15" s="1">
        <v>2.85</v>
      </c>
      <c r="C15" s="1">
        <v>3.26</v>
      </c>
      <c r="D15" s="1">
        <v>3.42</v>
      </c>
      <c r="E15" s="1">
        <v>4.05</v>
      </c>
      <c r="F15" s="1">
        <v>4.83</v>
      </c>
      <c r="G15" s="1">
        <v>5.43</v>
      </c>
    </row>
    <row r="16" spans="1:9" x14ac:dyDescent="0.25">
      <c r="A16" s="7"/>
      <c r="B16" s="1">
        <v>2.8</v>
      </c>
      <c r="C16" s="1">
        <v>3.3</v>
      </c>
      <c r="D16" s="1">
        <v>3.45</v>
      </c>
      <c r="E16" s="1">
        <v>4.0999999999999996</v>
      </c>
      <c r="F16" s="1">
        <v>4.82</v>
      </c>
      <c r="G16" s="1">
        <v>5.45</v>
      </c>
    </row>
    <row r="17" spans="1:8" x14ac:dyDescent="0.25">
      <c r="A17" s="7"/>
      <c r="B17" s="1">
        <v>2.82</v>
      </c>
      <c r="C17" s="1">
        <v>3.36</v>
      </c>
      <c r="D17" s="1">
        <v>3.5</v>
      </c>
      <c r="E17" s="1">
        <v>4.07</v>
      </c>
      <c r="F17" s="1">
        <v>4.8499999999999996</v>
      </c>
      <c r="G17" s="1">
        <v>5.51</v>
      </c>
    </row>
    <row r="18" spans="1:8" x14ac:dyDescent="0.25">
      <c r="A18" s="8"/>
      <c r="B18" s="4">
        <f>AVERAGE(B15:B17)</f>
        <v>2.8233333333333337</v>
      </c>
      <c r="C18" s="4">
        <f t="shared" ref="C18:G18" si="3">AVERAGE(C15:C17)</f>
        <v>3.3066666666666666</v>
      </c>
      <c r="D18" s="4">
        <f t="shared" si="3"/>
        <v>3.456666666666667</v>
      </c>
      <c r="E18" s="4">
        <f t="shared" si="3"/>
        <v>4.0733333333333333</v>
      </c>
      <c r="F18" s="4">
        <f t="shared" si="3"/>
        <v>4.833333333333333</v>
      </c>
      <c r="G18" s="3">
        <f t="shared" si="3"/>
        <v>5.4633333333333338</v>
      </c>
    </row>
    <row r="19" spans="1:8" x14ac:dyDescent="0.25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12" t="s">
        <v>21</v>
      </c>
      <c r="H19" s="12" t="s">
        <v>20</v>
      </c>
    </row>
    <row r="20" spans="1:8" x14ac:dyDescent="0.25">
      <c r="A20" s="5">
        <v>1</v>
      </c>
      <c r="B20" s="5">
        <v>1</v>
      </c>
      <c r="C20" s="6">
        <f>$B$49+B20*$B$45</f>
        <v>0.26600000000000001</v>
      </c>
      <c r="D20" s="2">
        <f>2*$B$51/B6^2</f>
        <v>6.2663995655296303E-2</v>
      </c>
      <c r="E20" s="2">
        <f>2*D20/$B$49</f>
        <v>2.724521550230274</v>
      </c>
      <c r="F20" s="2">
        <f>C20*$B$49/2*(9.8-D20)</f>
        <v>5.9573021674580909E-2</v>
      </c>
      <c r="G20" s="13">
        <f>$B$47+(A20-1)*$B$48+0.5*$B$50</f>
        <v>7.85E-2</v>
      </c>
      <c r="H20" s="14">
        <f>G20*G20</f>
        <v>6.1622500000000002E-3</v>
      </c>
    </row>
    <row r="21" spans="1:8" x14ac:dyDescent="0.25">
      <c r="A21" s="5">
        <v>1</v>
      </c>
      <c r="B21" s="5">
        <v>2</v>
      </c>
      <c r="C21" s="6">
        <f>$B$49+B21*$B$45</f>
        <v>0.48599999999999999</v>
      </c>
      <c r="D21" s="2">
        <f>2*$B$51/B10^2</f>
        <v>9.2044707429322817E-2</v>
      </c>
      <c r="E21" s="2">
        <f t="shared" ref="E21:E43" si="4">2*D21/$B$49</f>
        <v>4.0019438012749049</v>
      </c>
      <c r="F21" s="2">
        <f t="shared" ref="F21:F43" si="5">C21*$B$49/2*(9.8-D21)</f>
        <v>0.10851552426035502</v>
      </c>
      <c r="G21" s="13">
        <f t="shared" ref="G21:G43" si="6">$B$47+(A21-1)*$B$48+0.5*$B$50</f>
        <v>7.85E-2</v>
      </c>
      <c r="H21" s="14">
        <f t="shared" ref="H21:H43" si="7">G21*G21</f>
        <v>6.1622500000000002E-3</v>
      </c>
    </row>
    <row r="22" spans="1:8" x14ac:dyDescent="0.25">
      <c r="A22" s="5">
        <v>1</v>
      </c>
      <c r="B22" s="5">
        <v>3</v>
      </c>
      <c r="C22" s="6">
        <f t="shared" ref="C22:C44" si="8">$B$49+B22*$B$45</f>
        <v>0.70600000000000007</v>
      </c>
      <c r="D22" s="2">
        <f>2*$B$51/B14^2</f>
        <v>0.14381985535831693</v>
      </c>
      <c r="E22" s="2">
        <f t="shared" si="4"/>
        <v>6.2530371894920407</v>
      </c>
      <c r="F22" s="2">
        <f t="shared" si="5"/>
        <v>0.15679705318869169</v>
      </c>
      <c r="G22" s="13">
        <f t="shared" si="6"/>
        <v>7.85E-2</v>
      </c>
      <c r="H22" s="14">
        <f t="shared" si="7"/>
        <v>6.1622500000000002E-3</v>
      </c>
    </row>
    <row r="23" spans="1:8" x14ac:dyDescent="0.25">
      <c r="A23" s="5">
        <v>1</v>
      </c>
      <c r="B23" s="5">
        <v>4</v>
      </c>
      <c r="C23" s="6">
        <f t="shared" si="8"/>
        <v>0.92600000000000005</v>
      </c>
      <c r="D23" s="2">
        <f>2*$B$51/B18^2</f>
        <v>0.17563203137958955</v>
      </c>
      <c r="E23" s="2">
        <f t="shared" si="4"/>
        <v>7.636175277373459</v>
      </c>
      <c r="F23" s="2">
        <f t="shared" si="5"/>
        <v>0.20497978899567754</v>
      </c>
      <c r="G23" s="13">
        <f t="shared" si="6"/>
        <v>7.85E-2</v>
      </c>
      <c r="H23" s="14">
        <f t="shared" si="7"/>
        <v>6.1622500000000002E-3</v>
      </c>
    </row>
    <row r="24" spans="1:8" x14ac:dyDescent="0.25">
      <c r="A24" s="5">
        <v>2</v>
      </c>
      <c r="B24" s="5">
        <v>1</v>
      </c>
      <c r="C24" s="6">
        <f t="shared" si="8"/>
        <v>0.26600000000000001</v>
      </c>
      <c r="D24" s="2">
        <f>2*$B$51/C6^2</f>
        <v>4.314062371070309E-2</v>
      </c>
      <c r="E24" s="2">
        <f t="shared" si="4"/>
        <v>1.8756792917696996</v>
      </c>
      <c r="F24" s="2">
        <f t="shared" si="5"/>
        <v>5.9692465664137918E-2</v>
      </c>
      <c r="G24" s="15">
        <f t="shared" si="6"/>
        <v>0.10350000000000001</v>
      </c>
      <c r="H24" s="16">
        <f t="shared" si="7"/>
        <v>1.0712250000000001E-2</v>
      </c>
    </row>
    <row r="25" spans="1:8" x14ac:dyDescent="0.25">
      <c r="A25" s="5">
        <v>2</v>
      </c>
      <c r="B25" s="5">
        <v>2</v>
      </c>
      <c r="C25" s="6">
        <f t="shared" si="8"/>
        <v>0.48599999999999999</v>
      </c>
      <c r="D25" s="2">
        <f>2*$B$51/C10^2</f>
        <v>7.0381467554143456E-2</v>
      </c>
      <c r="E25" s="2">
        <f t="shared" si="4"/>
        <v>3.0600638067018893</v>
      </c>
      <c r="F25" s="2">
        <f t="shared" si="5"/>
        <v>0.10875767595567977</v>
      </c>
      <c r="G25" s="15">
        <f t="shared" si="6"/>
        <v>0.10350000000000001</v>
      </c>
      <c r="H25" s="16">
        <f t="shared" si="7"/>
        <v>1.0712250000000001E-2</v>
      </c>
    </row>
    <row r="26" spans="1:8" x14ac:dyDescent="0.25">
      <c r="A26" s="5">
        <v>2</v>
      </c>
      <c r="B26" s="5">
        <v>3</v>
      </c>
      <c r="C26" s="6">
        <f t="shared" si="8"/>
        <v>0.70600000000000007</v>
      </c>
      <c r="D26" s="2">
        <f>2*$B$51/C14^2</f>
        <v>0.11256392022612845</v>
      </c>
      <c r="E26" s="2">
        <f t="shared" si="4"/>
        <v>4.8940834880925417</v>
      </c>
      <c r="F26" s="2">
        <f t="shared" si="5"/>
        <v>0.15730458706336817</v>
      </c>
      <c r="G26" s="15">
        <f t="shared" si="6"/>
        <v>0.10350000000000001</v>
      </c>
      <c r="H26" s="16">
        <f t="shared" si="7"/>
        <v>1.0712250000000001E-2</v>
      </c>
    </row>
    <row r="27" spans="1:8" x14ac:dyDescent="0.25">
      <c r="A27" s="5">
        <v>2</v>
      </c>
      <c r="B27" s="5">
        <v>4</v>
      </c>
      <c r="C27" s="6">
        <f t="shared" si="8"/>
        <v>0.92600000000000005</v>
      </c>
      <c r="D27" s="2">
        <f>2*$B$51/C18^2</f>
        <v>0.12804045265348596</v>
      </c>
      <c r="E27" s="2">
        <f t="shared" si="4"/>
        <v>5.5669762023254767</v>
      </c>
      <c r="F27" s="2">
        <f t="shared" si="5"/>
        <v>0.20599339443938608</v>
      </c>
      <c r="G27" s="15">
        <f t="shared" si="6"/>
        <v>0.10350000000000001</v>
      </c>
      <c r="H27" s="16">
        <f t="shared" si="7"/>
        <v>1.0712250000000001E-2</v>
      </c>
    </row>
    <row r="28" spans="1:8" x14ac:dyDescent="0.25">
      <c r="A28" s="5">
        <v>3</v>
      </c>
      <c r="B28" s="5">
        <v>1</v>
      </c>
      <c r="C28" s="6">
        <f t="shared" si="8"/>
        <v>0.26600000000000001</v>
      </c>
      <c r="D28" s="2">
        <f>2*$B$51/D6^2</f>
        <v>2.764233884900372E-2</v>
      </c>
      <c r="E28" s="2">
        <f t="shared" si="4"/>
        <v>1.2018408195219008</v>
      </c>
      <c r="F28" s="2">
        <f t="shared" si="5"/>
        <v>5.9787284170921801E-2</v>
      </c>
      <c r="G28" s="3">
        <f t="shared" si="6"/>
        <v>0.1285</v>
      </c>
      <c r="H28" s="17">
        <f t="shared" si="7"/>
        <v>1.6512249999999999E-2</v>
      </c>
    </row>
    <row r="29" spans="1:8" x14ac:dyDescent="0.25">
      <c r="A29" s="5">
        <v>3</v>
      </c>
      <c r="B29" s="5">
        <v>2</v>
      </c>
      <c r="C29" s="6">
        <f t="shared" si="8"/>
        <v>0.48599999999999999</v>
      </c>
      <c r="D29" s="2">
        <f>2*$B$51/D10^2</f>
        <v>5.6678096749511152E-2</v>
      </c>
      <c r="E29" s="2">
        <f t="shared" si="4"/>
        <v>2.4642650760657023</v>
      </c>
      <c r="F29" s="2">
        <f t="shared" si="5"/>
        <v>0.10891085223453396</v>
      </c>
      <c r="G29" s="3">
        <f t="shared" si="6"/>
        <v>0.1285</v>
      </c>
      <c r="H29" s="17">
        <f t="shared" si="7"/>
        <v>1.6512249999999999E-2</v>
      </c>
    </row>
    <row r="30" spans="1:8" x14ac:dyDescent="0.25">
      <c r="A30" s="5">
        <v>3</v>
      </c>
      <c r="B30" s="5">
        <v>3</v>
      </c>
      <c r="C30" s="6">
        <f t="shared" si="8"/>
        <v>0.70600000000000007</v>
      </c>
      <c r="D30" s="2">
        <f>2*$B$51/D14^2</f>
        <v>7.6306984208693571E-2</v>
      </c>
      <c r="E30" s="2">
        <f t="shared" si="4"/>
        <v>3.3176949655953729</v>
      </c>
      <c r="F30" s="2">
        <f t="shared" si="5"/>
        <v>0.15789332719041926</v>
      </c>
      <c r="G30" s="3">
        <f t="shared" si="6"/>
        <v>0.1285</v>
      </c>
      <c r="H30" s="17">
        <f t="shared" si="7"/>
        <v>1.6512249999999999E-2</v>
      </c>
    </row>
    <row r="31" spans="1:8" x14ac:dyDescent="0.25">
      <c r="A31" s="5">
        <v>3</v>
      </c>
      <c r="B31" s="5">
        <v>4</v>
      </c>
      <c r="C31" s="6">
        <f t="shared" si="8"/>
        <v>0.92600000000000005</v>
      </c>
      <c r="D31" s="2">
        <f>2*$B$51/D18^2</f>
        <v>0.11716908335650364</v>
      </c>
      <c r="E31" s="2">
        <f t="shared" si="4"/>
        <v>5.0943079720218973</v>
      </c>
      <c r="F31" s="2">
        <f t="shared" si="5"/>
        <v>0.20622493286267318</v>
      </c>
      <c r="G31" s="3">
        <f t="shared" si="6"/>
        <v>0.1285</v>
      </c>
      <c r="H31" s="17">
        <f t="shared" si="7"/>
        <v>1.6512249999999999E-2</v>
      </c>
    </row>
    <row r="32" spans="1:8" x14ac:dyDescent="0.25">
      <c r="A32" s="5">
        <v>4</v>
      </c>
      <c r="B32" s="5">
        <v>1</v>
      </c>
      <c r="C32" s="6">
        <f t="shared" si="8"/>
        <v>0.26600000000000001</v>
      </c>
      <c r="D32" s="2">
        <f>2*$B$51/E6^2</f>
        <v>2.2451244716607376E-2</v>
      </c>
      <c r="E32" s="2">
        <f t="shared" si="4"/>
        <v>0.97614107463510336</v>
      </c>
      <c r="F32" s="2">
        <f t="shared" si="5"/>
        <v>5.9819043284823799E-2</v>
      </c>
      <c r="G32" s="22">
        <f t="shared" si="6"/>
        <v>0.1535</v>
      </c>
      <c r="H32" s="23">
        <f t="shared" si="7"/>
        <v>2.356225E-2</v>
      </c>
    </row>
    <row r="33" spans="1:10" x14ac:dyDescent="0.25">
      <c r="A33" s="5">
        <v>4</v>
      </c>
      <c r="B33" s="5">
        <v>2</v>
      </c>
      <c r="C33" s="6">
        <f t="shared" si="8"/>
        <v>0.48599999999999999</v>
      </c>
      <c r="D33" s="2">
        <f>2*$B$51/E10^2</f>
        <v>3.7830737474197788E-2</v>
      </c>
      <c r="E33" s="2">
        <f t="shared" si="4"/>
        <v>1.6448146727912083</v>
      </c>
      <c r="F33" s="2">
        <f t="shared" si="5"/>
        <v>0.1091215280165134</v>
      </c>
      <c r="G33" s="22">
        <f t="shared" si="6"/>
        <v>0.1535</v>
      </c>
      <c r="H33" s="23">
        <f t="shared" si="7"/>
        <v>2.356225E-2</v>
      </c>
    </row>
    <row r="34" spans="1:10" x14ac:dyDescent="0.25">
      <c r="A34" s="5">
        <v>4</v>
      </c>
      <c r="B34" s="5">
        <v>3</v>
      </c>
      <c r="C34" s="6">
        <f t="shared" si="8"/>
        <v>0.70600000000000007</v>
      </c>
      <c r="D34" s="2">
        <f>2*$B$51/E14^2</f>
        <v>6.6838927203390311E-2</v>
      </c>
      <c r="E34" s="2">
        <f t="shared" si="4"/>
        <v>2.906040313190883</v>
      </c>
      <c r="F34" s="2">
        <f t="shared" si="5"/>
        <v>0.15804706950007139</v>
      </c>
      <c r="G34" s="22">
        <f t="shared" si="6"/>
        <v>0.1535</v>
      </c>
      <c r="H34" s="23">
        <f t="shared" si="7"/>
        <v>2.356225E-2</v>
      </c>
    </row>
    <row r="35" spans="1:10" x14ac:dyDescent="0.25">
      <c r="A35" s="5">
        <v>4</v>
      </c>
      <c r="B35" s="5">
        <v>4</v>
      </c>
      <c r="C35" s="6">
        <f t="shared" si="8"/>
        <v>0.92600000000000005</v>
      </c>
      <c r="D35" s="2">
        <f>2*$B$51/E18^2</f>
        <v>8.4377787480479263E-2</v>
      </c>
      <c r="E35" s="2">
        <f t="shared" si="4"/>
        <v>3.6685994556730117</v>
      </c>
      <c r="F35" s="2">
        <f t="shared" si="5"/>
        <v>0.20692332188224077</v>
      </c>
      <c r="G35" s="22">
        <f t="shared" si="6"/>
        <v>0.1535</v>
      </c>
      <c r="H35" s="23">
        <f t="shared" si="7"/>
        <v>2.356225E-2</v>
      </c>
    </row>
    <row r="36" spans="1:10" x14ac:dyDescent="0.25">
      <c r="A36" s="5">
        <v>5</v>
      </c>
      <c r="B36" s="5">
        <v>1</v>
      </c>
      <c r="C36" s="6">
        <f t="shared" si="8"/>
        <v>0.26600000000000001</v>
      </c>
      <c r="D36" s="2">
        <f>2*$B$51/F6^2</f>
        <v>1.6758519312996469E-2</v>
      </c>
      <c r="E36" s="2">
        <f t="shared" si="4"/>
        <v>0.72863127447810738</v>
      </c>
      <c r="F36" s="2">
        <f t="shared" si="5"/>
        <v>5.9853871378843092E-2</v>
      </c>
      <c r="G36" s="18">
        <f t="shared" si="6"/>
        <v>0.17849999999999999</v>
      </c>
      <c r="H36" s="19">
        <f t="shared" si="7"/>
        <v>3.1862249999999995E-2</v>
      </c>
      <c r="J36" s="14">
        <v>6.1622500000000002E-3</v>
      </c>
    </row>
    <row r="37" spans="1:10" x14ac:dyDescent="0.25">
      <c r="A37" s="5">
        <v>5</v>
      </c>
      <c r="B37" s="5">
        <v>2</v>
      </c>
      <c r="C37" s="6">
        <f t="shared" si="8"/>
        <v>0.48599999999999999</v>
      </c>
      <c r="D37" s="2">
        <f>2*$B$51/F10^2</f>
        <v>2.974950913309931E-2</v>
      </c>
      <c r="E37" s="2">
        <f t="shared" si="4"/>
        <v>1.2934569188304048</v>
      </c>
      <c r="F37" s="2">
        <f t="shared" si="5"/>
        <v>0.10921185998691021</v>
      </c>
      <c r="G37" s="18">
        <f t="shared" si="6"/>
        <v>0.17849999999999999</v>
      </c>
      <c r="H37" s="19">
        <f t="shared" si="7"/>
        <v>3.1862249999999995E-2</v>
      </c>
      <c r="J37" s="16">
        <v>1.0712250000000001E-2</v>
      </c>
    </row>
    <row r="38" spans="1:10" x14ac:dyDescent="0.25">
      <c r="A38" s="5">
        <v>5</v>
      </c>
      <c r="B38" s="5">
        <v>3</v>
      </c>
      <c r="C38" s="6">
        <f t="shared" si="8"/>
        <v>0.70600000000000007</v>
      </c>
      <c r="D38" s="2">
        <f>2*$B$51/F14^2</f>
        <v>5.0218089990817255E-2</v>
      </c>
      <c r="E38" s="2">
        <f t="shared" si="4"/>
        <v>2.1833952169920545</v>
      </c>
      <c r="F38" s="2">
        <f t="shared" si="5"/>
        <v>0.15831695865472914</v>
      </c>
      <c r="G38" s="18">
        <f t="shared" si="6"/>
        <v>0.17849999999999999</v>
      </c>
      <c r="H38" s="19">
        <f t="shared" si="7"/>
        <v>3.1862249999999995E-2</v>
      </c>
      <c r="J38" s="17">
        <v>1.6512249999999999E-2</v>
      </c>
    </row>
    <row r="39" spans="1:10" x14ac:dyDescent="0.25">
      <c r="A39" s="5">
        <v>5</v>
      </c>
      <c r="B39" s="5">
        <v>4</v>
      </c>
      <c r="C39" s="6">
        <f t="shared" si="8"/>
        <v>0.92600000000000005</v>
      </c>
      <c r="D39" s="2">
        <f>2*$B$51/F18^2</f>
        <v>5.9928656361474444E-2</v>
      </c>
      <c r="E39" s="2">
        <f t="shared" si="4"/>
        <v>2.6055937548467152</v>
      </c>
      <c r="F39" s="2">
        <f t="shared" si="5"/>
        <v>0.20744403947681334</v>
      </c>
      <c r="G39" s="18">
        <f t="shared" si="6"/>
        <v>0.17849999999999999</v>
      </c>
      <c r="H39" s="19">
        <f t="shared" si="7"/>
        <v>3.1862249999999995E-2</v>
      </c>
      <c r="J39" s="23">
        <v>2.356225E-2</v>
      </c>
    </row>
    <row r="40" spans="1:10" x14ac:dyDescent="0.25">
      <c r="A40" s="5">
        <v>6</v>
      </c>
      <c r="B40" s="5">
        <v>1</v>
      </c>
      <c r="C40" s="6">
        <f t="shared" si="8"/>
        <v>0.26600000000000001</v>
      </c>
      <c r="D40" s="2">
        <f>2*$B$51/G6^2</f>
        <v>1.3769551260159822E-2</v>
      </c>
      <c r="E40" s="2">
        <f t="shared" si="4"/>
        <v>0.59867614174607919</v>
      </c>
      <c r="F40" s="2">
        <f t="shared" si="5"/>
        <v>5.9872157885390354E-2</v>
      </c>
      <c r="G40" s="20">
        <f t="shared" si="6"/>
        <v>0.20349999999999999</v>
      </c>
      <c r="H40" s="21">
        <f t="shared" si="7"/>
        <v>4.1412249999999998E-2</v>
      </c>
      <c r="J40" s="19">
        <v>3.1862249999999995E-2</v>
      </c>
    </row>
    <row r="41" spans="1:10" x14ac:dyDescent="0.25">
      <c r="A41" s="5">
        <v>6</v>
      </c>
      <c r="B41" s="5">
        <v>2</v>
      </c>
      <c r="C41" s="6">
        <f t="shared" si="8"/>
        <v>0.48599999999999999</v>
      </c>
      <c r="D41" s="2">
        <f>2*$B$51/G10^2</f>
        <v>2.6440098802032692E-2</v>
      </c>
      <c r="E41" s="2">
        <f t="shared" si="4"/>
        <v>1.1495695131318562</v>
      </c>
      <c r="F41" s="2">
        <f t="shared" si="5"/>
        <v>0.10924885257559087</v>
      </c>
      <c r="G41" s="20">
        <f t="shared" si="6"/>
        <v>0.20349999999999999</v>
      </c>
      <c r="H41" s="21">
        <f t="shared" si="7"/>
        <v>4.1412249999999998E-2</v>
      </c>
      <c r="J41" s="21">
        <v>4.1412249999999998E-2</v>
      </c>
    </row>
    <row r="42" spans="1:10" x14ac:dyDescent="0.25">
      <c r="A42" s="5">
        <v>6</v>
      </c>
      <c r="B42" s="5">
        <v>3</v>
      </c>
      <c r="C42" s="6">
        <f t="shared" si="8"/>
        <v>0.70600000000000007</v>
      </c>
      <c r="D42" s="2">
        <f>2*$B$51/G14^2</f>
        <v>3.657754904875149E-2</v>
      </c>
      <c r="E42" s="2">
        <f t="shared" si="4"/>
        <v>1.5903282195109343</v>
      </c>
      <c r="F42" s="2">
        <f t="shared" si="5"/>
        <v>0.15853845375854642</v>
      </c>
      <c r="G42" s="20">
        <f t="shared" si="6"/>
        <v>0.20349999999999999</v>
      </c>
      <c r="H42" s="21">
        <f t="shared" si="7"/>
        <v>4.1412249999999998E-2</v>
      </c>
      <c r="J42" s="27">
        <f>AVERAGE(J36:J41)</f>
        <v>2.1703916666666666E-2</v>
      </c>
    </row>
    <row r="43" spans="1:10" x14ac:dyDescent="0.25">
      <c r="A43" s="5">
        <v>6</v>
      </c>
      <c r="B43" s="5">
        <v>4</v>
      </c>
      <c r="C43" s="6">
        <f t="shared" si="8"/>
        <v>0.92600000000000005</v>
      </c>
      <c r="D43" s="2">
        <f>2*$B$51/G18^2</f>
        <v>4.6904297736569817E-2</v>
      </c>
      <c r="E43" s="2">
        <f t="shared" si="4"/>
        <v>2.0393172928943399</v>
      </c>
      <c r="F43" s="2">
        <f t="shared" si="5"/>
        <v>0.20772143226680656</v>
      </c>
      <c r="G43" s="20">
        <f t="shared" si="6"/>
        <v>0.20349999999999999</v>
      </c>
      <c r="H43" s="24">
        <f t="shared" si="7"/>
        <v>4.1412249999999998E-2</v>
      </c>
    </row>
    <row r="44" spans="1:10" x14ac:dyDescent="0.25">
      <c r="A44" s="9" t="s">
        <v>14</v>
      </c>
      <c r="B44" s="9">
        <v>4.8000000000000001E-2</v>
      </c>
      <c r="C44" s="11">
        <f t="shared" si="8"/>
        <v>5.6559999999999999E-2</v>
      </c>
    </row>
    <row r="45" spans="1:10" x14ac:dyDescent="0.25">
      <c r="A45" s="10" t="s">
        <v>12</v>
      </c>
      <c r="B45" s="10">
        <v>0.22</v>
      </c>
    </row>
    <row r="46" spans="1:10" x14ac:dyDescent="0.25">
      <c r="A46" s="9" t="s">
        <v>15</v>
      </c>
      <c r="B46" s="9">
        <v>0.40799999999999997</v>
      </c>
    </row>
    <row r="47" spans="1:10" x14ac:dyDescent="0.25">
      <c r="A47" s="9" t="s">
        <v>17</v>
      </c>
      <c r="B47" s="9">
        <v>5.8000000000000003E-2</v>
      </c>
    </row>
    <row r="48" spans="1:10" x14ac:dyDescent="0.25">
      <c r="A48" s="9" t="s">
        <v>16</v>
      </c>
      <c r="B48" s="9">
        <v>2.5000000000000001E-2</v>
      </c>
    </row>
    <row r="49" spans="1:2" x14ac:dyDescent="0.25">
      <c r="A49" s="10" t="s">
        <v>13</v>
      </c>
      <c r="B49" s="10">
        <v>4.5999999999999999E-2</v>
      </c>
    </row>
    <row r="50" spans="1:2" x14ac:dyDescent="0.25">
      <c r="A50" s="9" t="s">
        <v>18</v>
      </c>
      <c r="B50" s="9">
        <v>4.1000000000000002E-2</v>
      </c>
    </row>
    <row r="51" spans="1:2" x14ac:dyDescent="0.25">
      <c r="A51" s="9" t="s">
        <v>19</v>
      </c>
      <c r="B51" s="9">
        <v>0.7</v>
      </c>
    </row>
  </sheetData>
  <mergeCells count="6">
    <mergeCell ref="A15:A18"/>
    <mergeCell ref="B1:G1"/>
    <mergeCell ref="A1:A2"/>
    <mergeCell ref="A3:A6"/>
    <mergeCell ref="A7:A10"/>
    <mergeCell ref="A11:A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Цаплин</dc:creator>
  <cp:lastModifiedBy>Артем Цаплин</cp:lastModifiedBy>
  <dcterms:created xsi:type="dcterms:W3CDTF">2019-09-25T12:18:43Z</dcterms:created>
  <dcterms:modified xsi:type="dcterms:W3CDTF">2019-10-01T23:08:25Z</dcterms:modified>
</cp:coreProperties>
</file>