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ивная оценка" sheetId="1" r:id="rId4"/>
    <sheet state="visible" name="PERT" sheetId="2" r:id="rId5"/>
  </sheets>
  <definedNames/>
  <calcPr/>
</workbook>
</file>

<file path=xl/sharedStrings.xml><?xml version="1.0" encoding="utf-8"?>
<sst xmlns="http://schemas.openxmlformats.org/spreadsheetml/2006/main" count="611" uniqueCount="384">
  <si>
    <t>№</t>
  </si>
  <si>
    <t>Функционал</t>
  </si>
  <si>
    <t>Оценка снизу чел/ч</t>
  </si>
  <si>
    <t>Оценка сверху чел/ч</t>
  </si>
  <si>
    <t>Подсчет функциональных точек, связанных с данными</t>
  </si>
  <si>
    <t>Оценка веса акторов</t>
  </si>
  <si>
    <t>Разработка дизайна</t>
  </si>
  <si>
    <t>Группа данных</t>
  </si>
  <si>
    <t>RET</t>
  </si>
  <si>
    <t>DET</t>
  </si>
  <si>
    <t>Сложность</t>
  </si>
  <si>
    <t>UFPi</t>
  </si>
  <si>
    <t>Вес (AWi)</t>
  </si>
  <si>
    <t>Ni</t>
  </si>
  <si>
    <t>*</t>
  </si>
  <si>
    <t>Описание</t>
  </si>
  <si>
    <t>Дизайн-система</t>
  </si>
  <si>
    <t>Основной контент</t>
  </si>
  <si>
    <t>Информация об аниме</t>
  </si>
  <si>
    <t>id аниме, название,рейтинг , описание,тип(4), эпизод, статус(3), жанр (18), первоисточник, сезон, выпуск, возрастные ограничения(5), длительность,снят по ранобэ, краткое описание, кадры(4), связанные аниме, дата выхода серии, видео аниме, тип озвучки(10) - 63</t>
  </si>
  <si>
    <t>High</t>
  </si>
  <si>
    <t>Информация о пользователе</t>
  </si>
  <si>
    <t>User</t>
  </si>
  <si>
    <t>string id, string username, role role, string[] authorities – 5</t>
  </si>
  <si>
    <t>Low</t>
  </si>
  <si>
    <t>Аутентификация пользователя</t>
  </si>
  <si>
    <t>Разработка макета главной страницы</t>
  </si>
  <si>
    <t>Информация о манге</t>
  </si>
  <si>
    <t>id манги,название,рейтинг, тип(4), выпуск,жанр(18), автор,издание,главные герои,возрастные ограничения(5), связанные манги, текст манги- 40</t>
  </si>
  <si>
    <t>Данные о роли</t>
  </si>
  <si>
    <t>Role</t>
  </si>
  <si>
    <t>number id, string name, string[] authorities – 3</t>
  </si>
  <si>
    <t>Medium</t>
  </si>
  <si>
    <t>Просмотр списка доступных пользователю документов</t>
  </si>
  <si>
    <t>Разработка макета страницы с персонажами</t>
  </si>
  <si>
    <t>Информация о персонаже</t>
  </si>
  <si>
    <t>Имя персонажа, фамилия персонажа, описание,id аниме, id манги - 4</t>
  </si>
  <si>
    <t>Свойства документа</t>
  </si>
  <si>
    <t>Document</t>
  </si>
  <si>
    <t>string id, string owner, string name, string created, boolean committed, string[] keywords, string description, page[] pages – 8</t>
  </si>
  <si>
    <t>Просмотр списка импортируемых документов</t>
  </si>
  <si>
    <t>Разработка макета страницы со списком аниме</t>
  </si>
  <si>
    <t>Пользователь</t>
  </si>
  <si>
    <t xml:space="preserve"> Security user</t>
  </si>
  <si>
    <t>id, id пользователя,пароль, логин, роли - 5</t>
  </si>
  <si>
    <t xml:space="preserve">Average
</t>
  </si>
  <si>
    <t>Свойства страницы</t>
  </si>
  <si>
    <t>Page</t>
  </si>
  <si>
    <t>string id, string document, string created, string description – 4</t>
  </si>
  <si>
    <t>Нажатие на кнопку импорта документов</t>
  </si>
  <si>
    <t>Разработка макета страницы со списком манг</t>
  </si>
  <si>
    <t>id пользователя, имя пользователя, фамилия пользователя, логин, дата рождения,пол(2), почта, "обо мне", пользователя, статус пользователя(2), дата регистрации, дата последнего появления на сайте, адрес, аватар пользователя, обложка пользователя, id информации о приватности пользователя, id настройки диалога - 21</t>
  </si>
  <si>
    <t>Смена страницы</t>
  </si>
  <si>
    <t>Page_change</t>
  </si>
  <si>
    <t>string type, object configuration – 2</t>
  </si>
  <si>
    <t>Выбор потока документов</t>
  </si>
  <si>
    <t>Разработка макета страницы с конретным аниме</t>
  </si>
  <si>
    <t>Информация о приватности пользователя</t>
  </si>
  <si>
    <t>id,"Могут видеть мой список","Могут комментировать мой профиль","Могут присылать заявки в друзья", "Вид аниме", "Вид манга", уведомления - 7</t>
  </si>
  <si>
    <t>Тип смены страницы</t>
  </si>
  <si>
    <t>Page_change_type</t>
  </si>
  <si>
    <t>string id, string name, configuration_field[] configuration – 3</t>
  </si>
  <si>
    <t>Загрузка файла пользователем</t>
  </si>
  <si>
    <t>Разработка макета страницы с конкретной мангой</t>
  </si>
  <si>
    <t>Настройки диалога</t>
  </si>
  <si>
    <t>id,"Информация о переписки","Параметры","Люди","Опубликованные фото","Чат" - 6</t>
  </si>
  <si>
    <t>Поле конфигурации</t>
  </si>
  <si>
    <t>Configuration_field</t>
  </si>
  <si>
    <t>string name, string description – 2</t>
  </si>
  <si>
    <t>Создание пустого документа</t>
  </si>
  <si>
    <t>Разработка макета страницы с конкретным персонажей</t>
  </si>
  <si>
    <t>Адрес</t>
  </si>
  <si>
    <t>id адрес, страна, город, улица, дом, квартира - 6</t>
  </si>
  <si>
    <t>Данные о потоке обработки</t>
  </si>
  <si>
    <t>Stream</t>
  </si>
  <si>
    <t>number id, string name, boolean active, stream_action[] actions –4</t>
  </si>
  <si>
    <t>Оценка веса прецедентов</t>
  </si>
  <si>
    <t>Просмотр списка и выбор документа</t>
  </si>
  <si>
    <t>Разработка макета футера</t>
  </si>
  <si>
    <t>Социальное взаимодействие</t>
  </si>
  <si>
    <t>Отзыв</t>
  </si>
  <si>
    <t>Id пользователя, текст сообщения, количество лайков, количество дизлайков, время создания комментария - 5</t>
  </si>
  <si>
    <t>Действия потока обработки</t>
  </si>
  <si>
    <t>Stream_action</t>
  </si>
  <si>
    <t>number id, string type, object configuration – 3</t>
  </si>
  <si>
    <t>Вес (UCWi)</t>
  </si>
  <si>
    <t>Просмотр документа пользователем</t>
  </si>
  <si>
    <t>Разработка макета хедера</t>
  </si>
  <si>
    <t>Сообщения</t>
  </si>
  <si>
    <t>Id пользователя, текст сообщения, время отправки сообщения, черновая информация сообщения - 4</t>
  </si>
  <si>
    <t>Тип действия потока</t>
  </si>
  <si>
    <t>Stream_action_type</t>
  </si>
  <si>
    <t>Выбор страницы документа</t>
  </si>
  <si>
    <t>Разработка макета окна авторизации/регистрации</t>
  </si>
  <si>
    <t>Списки</t>
  </si>
  <si>
    <t>Аниме-пользователь</t>
  </si>
  <si>
    <t>id пользователя, id аниме, статус(6) - 8</t>
  </si>
  <si>
    <t>Изменение изображения в документе</t>
  </si>
  <si>
    <t>Разработка макета личного кабинета</t>
  </si>
  <si>
    <t>Манга-пользователь</t>
  </si>
  <si>
    <t>id пользователя, id манги, статус(5) - 7</t>
  </si>
  <si>
    <t>Удаление страницы в документе</t>
  </si>
  <si>
    <t>1.13</t>
  </si>
  <si>
    <t>Разработка макета окна с настройками</t>
  </si>
  <si>
    <t>∑(ILF,EIF)_(UFP)</t>
  </si>
  <si>
    <t>Перемещение страницы в пределах документа</t>
  </si>
  <si>
    <t>1.14</t>
  </si>
  <si>
    <t>Разработка макета личного списка аниме</t>
  </si>
  <si>
    <t>Подсчет функциональных точек, связанных с транзакциями</t>
  </si>
  <si>
    <t>Транзакция</t>
  </si>
  <si>
    <t>Тип</t>
  </si>
  <si>
    <t>FTR</t>
  </si>
  <si>
    <t>Перемещение страницы между документами</t>
  </si>
  <si>
    <t>1.15</t>
  </si>
  <si>
    <t>Разработка макета личного списка манги</t>
  </si>
  <si>
    <t>EI</t>
  </si>
  <si>
    <t>Определение веса технических факторов</t>
  </si>
  <si>
    <t>max 5</t>
  </si>
  <si>
    <t>Нажатие на кнопку добавления страниц</t>
  </si>
  <si>
    <t>1.16</t>
  </si>
  <si>
    <t>Разработка макета окна с рецензиями</t>
  </si>
  <si>
    <t>Оценить аниме</t>
  </si>
  <si>
    <t>EO</t>
  </si>
  <si>
    <t>TF</t>
  </si>
  <si>
    <t>Вес Wi</t>
  </si>
  <si>
    <t>Сложность Fi</t>
  </si>
  <si>
    <t>1.17</t>
  </si>
  <si>
    <t>Разработка макета окна с личными сообщениями</t>
  </si>
  <si>
    <t>Изменить статус аниме для пользователя</t>
  </si>
  <si>
    <t>T1</t>
  </si>
  <si>
    <t>Распределённость системы</t>
  </si>
  <si>
    <t>Разработка фронтенда</t>
  </si>
  <si>
    <t>Поделиться аниме с друзьями</t>
  </si>
  <si>
    <t>Импорт документов</t>
  </si>
  <si>
    <t>EQ</t>
  </si>
  <si>
    <t>T2</t>
  </si>
  <si>
    <t>Производительность</t>
  </si>
  <si>
    <t>2.1</t>
  </si>
  <si>
    <t>Верстка</t>
  </si>
  <si>
    <t>Оценить мангу</t>
  </si>
  <si>
    <t>T3</t>
  </si>
  <si>
    <t>Эффективность для пользователя</t>
  </si>
  <si>
    <t>2.1.1</t>
  </si>
  <si>
    <t>Верстка главной страницы(список аниме, список манги, фильтры, список новостей, расписание выхода серий)</t>
  </si>
  <si>
    <t>Изменить статус манги для пользователя</t>
  </si>
  <si>
    <t>Average</t>
  </si>
  <si>
    <t>T4</t>
  </si>
  <si>
    <t>Сложная внутренняя обработка</t>
  </si>
  <si>
    <t>2.1.2</t>
  </si>
  <si>
    <t>Верстка страницы с персонажами(список персонажей с пагинацией)</t>
  </si>
  <si>
    <t>Написать,ответить,удалить отзыв</t>
  </si>
  <si>
    <t>T5</t>
  </si>
  <si>
    <t>Повторное использование кода</t>
  </si>
  <si>
    <t>2.1.3</t>
  </si>
  <si>
    <t>Верстка страницы со списком аниме(список с фильтрами, пагинацией и сортировкой)</t>
  </si>
  <si>
    <t>Редактировать отзыв</t>
  </si>
  <si>
    <t>Выбор документа</t>
  </si>
  <si>
    <t>T6</t>
  </si>
  <si>
    <t>Простота установки</t>
  </si>
  <si>
    <t>2.1.4</t>
  </si>
  <si>
    <t>Верстка страницы со списком манг(список с фильтрами, пагинацией и сортировкой)</t>
  </si>
  <si>
    <t>Обновить аватар</t>
  </si>
  <si>
    <t>T7</t>
  </si>
  <si>
    <t>Простота использования</t>
  </si>
  <si>
    <t>2.1.5</t>
  </si>
  <si>
    <t>Верстка страницы с конретным аниме(текстовая информация, ссылка на трейлер, плеер, рецензии и комментарии)</t>
  </si>
  <si>
    <t xml:space="preserve">Обновить обложку </t>
  </si>
  <si>
    <t>Т8</t>
  </si>
  <si>
    <t>Переносимость</t>
  </si>
  <si>
    <t>2.1.6</t>
  </si>
  <si>
    <t>Верстка страницы с конкретной мангой(текстовая информация, рецензии и комментарии)</t>
  </si>
  <si>
    <t>Подключить сервис</t>
  </si>
  <si>
    <t>Т9</t>
  </si>
  <si>
    <t>Простота изменений</t>
  </si>
  <si>
    <t>2.1.7</t>
  </si>
  <si>
    <t>Верстка страницы с конкретным персонажем(текстовая информация, ссылка на аниме или мангу)</t>
  </si>
  <si>
    <t>Написать,удалить,ответить сообщение</t>
  </si>
  <si>
    <t>Т10</t>
  </si>
  <si>
    <t>Многопоточность</t>
  </si>
  <si>
    <t>2.1.8</t>
  </si>
  <si>
    <t>Верстка футера(содержит несколько ссылок и текст)</t>
  </si>
  <si>
    <t>Редактировать сообщение</t>
  </si>
  <si>
    <t>Т11</t>
  </si>
  <si>
    <t>Дополнительные возможности безопасности</t>
  </si>
  <si>
    <t>2.1.9</t>
  </si>
  <si>
    <t>Верстка хедера(содержит несколько ссылок, лого, кнопку для авторизации и поисковое поле</t>
  </si>
  <si>
    <t>Добавить, удалить друга</t>
  </si>
  <si>
    <t>Т12</t>
  </si>
  <si>
    <t>Доступ к другим системам</t>
  </si>
  <si>
    <t>2.1.10</t>
  </si>
  <si>
    <t>Верстка окна авторизации/регистрации</t>
  </si>
  <si>
    <t>Изменить информацию аккаунта</t>
  </si>
  <si>
    <t>Добавление страниц в документе</t>
  </si>
  <si>
    <t>Т13</t>
  </si>
  <si>
    <t>Необходимы тренажеры для пользователей</t>
  </si>
  <si>
    <t>2.1.11</t>
  </si>
  <si>
    <t>Верстка личного кабинета</t>
  </si>
  <si>
    <t>Изменить информацию профиля</t>
  </si>
  <si>
    <t>2.1.12</t>
  </si>
  <si>
    <t>Верстка окна с настройками</t>
  </si>
  <si>
    <t>Изменить информацию диалога</t>
  </si>
  <si>
    <t>2.1.13</t>
  </si>
  <si>
    <t>Верстка личного списка аниме</t>
  </si>
  <si>
    <t>Изменить информацию чат</t>
  </si>
  <si>
    <t>2.1.14</t>
  </si>
  <si>
    <t>Верстка личного списка манги</t>
  </si>
  <si>
    <t>Выдача полной информации об аниме</t>
  </si>
  <si>
    <t>Определение веса факторов окружения:</t>
  </si>
  <si>
    <t>2.1.15</t>
  </si>
  <si>
    <t>Верстка окна с рецензиями</t>
  </si>
  <si>
    <t>Выдача полной информации о манге</t>
  </si>
  <si>
    <t>Фактор</t>
  </si>
  <si>
    <t>Di</t>
  </si>
  <si>
    <t>EF</t>
  </si>
  <si>
    <t>Влияние Fi</t>
  </si>
  <si>
    <t>2.1.16</t>
  </si>
  <si>
    <t>Верстка окна с личными сообщениями</t>
  </si>
  <si>
    <t>Выдача полной информации о персонаже</t>
  </si>
  <si>
    <t>Обмен данными</t>
  </si>
  <si>
    <t>E1</t>
  </si>
  <si>
    <t>Уверенное использование UML/RUP</t>
  </si>
  <si>
    <t>2.2</t>
  </si>
  <si>
    <t>Клиентская логика</t>
  </si>
  <si>
    <t>Регистрация аккаунта</t>
  </si>
  <si>
    <t>Распределённая обработка данных</t>
  </si>
  <si>
    <t>E2</t>
  </si>
  <si>
    <t>Кол-во работников на неполный рабочий день</t>
  </si>
  <si>
    <t>2.2.1</t>
  </si>
  <si>
    <t>Функционал доступный анонимному юзеру</t>
  </si>
  <si>
    <t>Авторизация с помощью сервисов VK,Facebook,Twitter</t>
  </si>
  <si>
    <t>E3</t>
  </si>
  <si>
    <t>Опытность аналитика</t>
  </si>
  <si>
    <t>2.2.1.1</t>
  </si>
  <si>
    <t>Получение с бэкенда списка аниме по тегу, фильтрам, с сортировкой и пагинацией</t>
  </si>
  <si>
    <t>Восстановление пароля</t>
  </si>
  <si>
    <t>Ограничения по аппаратным ресурсам</t>
  </si>
  <si>
    <t>E4</t>
  </si>
  <si>
    <t>Опыт работы с приложениями</t>
  </si>
  <si>
    <t>2.2.1.2</t>
  </si>
  <si>
    <t>Получение с бэкенда расписания выхода серий аниме для текущей недели с группировкой по дням</t>
  </si>
  <si>
    <t>∑(EO,EI,EQ)_(UFP)</t>
  </si>
  <si>
    <t>Транзакционная нагрузка</t>
  </si>
  <si>
    <t>E5</t>
  </si>
  <si>
    <t>Опыт ОО разработки</t>
  </si>
  <si>
    <t>2.2.1.3</t>
  </si>
  <si>
    <t>Получение с бэкенда списка обновленных аниме за сегодняшний и вчерашний день с группировкой по дням</t>
  </si>
  <si>
    <t>UFP</t>
  </si>
  <si>
    <t>Интенсивность взаимодействия с пользователем</t>
  </si>
  <si>
    <t>E6</t>
  </si>
  <si>
    <t>Мотивация</t>
  </si>
  <si>
    <t>2.2.1.4</t>
  </si>
  <si>
    <t>Получение с бэкенда списка манг по тегу, фильтрам, с сортировкой и пагинацией</t>
  </si>
  <si>
    <t>Эргономика</t>
  </si>
  <si>
    <t>E7</t>
  </si>
  <si>
    <t>Сложный язык разработки</t>
  </si>
  <si>
    <t>2.2.1.5</t>
  </si>
  <si>
    <t>Получение с бэкенда списка персонажей с пагинацией</t>
  </si>
  <si>
    <t>Интенсивность изменения данных</t>
  </si>
  <si>
    <t>E8</t>
  </si>
  <si>
    <t>Неизменность требований</t>
  </si>
  <si>
    <t>2.2.1.6</t>
  </si>
  <si>
    <t>Получение с бэкенда полной информации об аниме</t>
  </si>
  <si>
    <t>Сложность обработки</t>
  </si>
  <si>
    <t>2.2.1.7</t>
  </si>
  <si>
    <t>Получение с бэкенда полной информации о манге</t>
  </si>
  <si>
    <t>Повторное использование</t>
  </si>
  <si>
    <t>2.2.1.8</t>
  </si>
  <si>
    <t>Получение с бэкенда полной информации о персонаже</t>
  </si>
  <si>
    <t>Удобство инсталляции</t>
  </si>
  <si>
    <t>2.2.1.9</t>
  </si>
  <si>
    <t>Кнопка перехода к верху страницы</t>
  </si>
  <si>
    <t>Определение значения фактора выравнивания</t>
  </si>
  <si>
    <t>Удобство администрирования</t>
  </si>
  <si>
    <t>2.2.1.10</t>
  </si>
  <si>
    <t>Отправка запроса на бэкенд для регистрации аккаунта</t>
  </si>
  <si>
    <t>Портируемость</t>
  </si>
  <si>
    <t>2.2.1.11</t>
  </si>
  <si>
    <t>Отправка запроса на бэкенд для авторизации через пару логин пароль</t>
  </si>
  <si>
    <t>Гибкость</t>
  </si>
  <si>
    <t>2.2.1.12</t>
  </si>
  <si>
    <t>Отправка запроса на бэкенд для oauth авторизации с помощью сервисов VK,Facebook,Twitter</t>
  </si>
  <si>
    <t>2.2.1.13</t>
  </si>
  <si>
    <t>Отправка запроса на бэкенд для восстановления пароля</t>
  </si>
  <si>
    <t>2.2.2</t>
  </si>
  <si>
    <t>Личный кабинет:</t>
  </si>
  <si>
    <t>2.2.2.1</t>
  </si>
  <si>
    <t>Возможность отправлять запрос на добавление обложки</t>
  </si>
  <si>
    <t>2.2.2.2</t>
  </si>
  <si>
    <t>Возможность отправлять запрос на обновление аватарки</t>
  </si>
  <si>
    <t>2.2.2.3</t>
  </si>
  <si>
    <t xml:space="preserve">Возможность отправлять запрос на поиск сообщений </t>
  </si>
  <si>
    <t>2.2.2.4</t>
  </si>
  <si>
    <t>Возможность группировки аниме по смотрю,просмотрено,отложено,брошено,запланировано,пересматриваю</t>
  </si>
  <si>
    <t>2.2.2.5</t>
  </si>
  <si>
    <t>Возмоность группировки манги по читаю,прочитано,отложено,брошено,запланировано</t>
  </si>
  <si>
    <t>2.2.2.6</t>
  </si>
  <si>
    <t>Получение с бэкенда списка друзей</t>
  </si>
  <si>
    <t>2.2.2.7</t>
  </si>
  <si>
    <t>Получение с бэкенда списка диалогов</t>
  </si>
  <si>
    <t>2.2.2.8</t>
  </si>
  <si>
    <t>Возможность отправлять запрос на бэкенд для отправки сообщения в чате</t>
  </si>
  <si>
    <t>2.2.3</t>
  </si>
  <si>
    <t>Настройки:</t>
  </si>
  <si>
    <t>2.2.3.1</t>
  </si>
  <si>
    <t>Возможность отправлять запрос на бэкенд для изменения информации об аккаунте</t>
  </si>
  <si>
    <t>2.2.3.2</t>
  </si>
  <si>
    <t>Возможность отправлять запрос на бэкенд для изменения информации о профиле</t>
  </si>
  <si>
    <t>TDI</t>
  </si>
  <si>
    <t>2.2.3.3</t>
  </si>
  <si>
    <t>Возможность отправлять запрос на бэкенд для изменения информации о диалоге</t>
  </si>
  <si>
    <t>VAF</t>
  </si>
  <si>
    <t>2.2.3.4</t>
  </si>
  <si>
    <t>Возможность отправлять запрос на бэкенд для изменения информации о чате</t>
  </si>
  <si>
    <t>AFP</t>
  </si>
  <si>
    <t>2.2.3.5</t>
  </si>
  <si>
    <t>Возможность отправлять запрос на бэкенд для изменения информация об уведомлениях</t>
  </si>
  <si>
    <t>2.2.3.6</t>
  </si>
  <si>
    <t>Возможность отправлять запрос на бэкенд для линковки аккаунта в VK, Facebook, Twitter</t>
  </si>
  <si>
    <t>3</t>
  </si>
  <si>
    <t>Разработка бэкенда</t>
  </si>
  <si>
    <t>Фактор масштаба</t>
  </si>
  <si>
    <t>Уровень фактора</t>
  </si>
  <si>
    <t>Оценка (SFj)</t>
  </si>
  <si>
    <t>3.1</t>
  </si>
  <si>
    <t>Функционал по выдаче списка аниме по тегу, фильтрам, с сортировкой и пагинацией</t>
  </si>
  <si>
    <t>PREC</t>
  </si>
  <si>
    <t>3.2</t>
  </si>
  <si>
    <t>Функционал по выдаче расписания выхода серий аниме для текущей недели с группировкой по дням</t>
  </si>
  <si>
    <t>FLEX</t>
  </si>
  <si>
    <t>Nominal</t>
  </si>
  <si>
    <t>3.3</t>
  </si>
  <si>
    <t>Функционал по выдаче списка обновленных аниме за сегодняшний и вчерашний день с группировкой по дням</t>
  </si>
  <si>
    <t>RESL</t>
  </si>
  <si>
    <t>3.4</t>
  </si>
  <si>
    <t>Функционал по выдаче списка манг по тегу, фильтрам, с сортировкой и пагинацией</t>
  </si>
  <si>
    <t>TEAM</t>
  </si>
  <si>
    <t>Very High</t>
  </si>
  <si>
    <t>3.5</t>
  </si>
  <si>
    <t>Функционал по выдаче списка персонажей с пагинацией</t>
  </si>
  <si>
    <t>PMAT</t>
  </si>
  <si>
    <t>3.6</t>
  </si>
  <si>
    <t>Функционал по выдаче полной информации об аниме</t>
  </si>
  <si>
    <t>∑</t>
  </si>
  <si>
    <t>3.7</t>
  </si>
  <si>
    <t>Функционал по выдаче полной информации о манге</t>
  </si>
  <si>
    <t>3.8</t>
  </si>
  <si>
    <t>Функционал по выдаче полной информации о персонаже</t>
  </si>
  <si>
    <t>3.9</t>
  </si>
  <si>
    <t>Функционал регистрации аккаунта</t>
  </si>
  <si>
    <t>3.10</t>
  </si>
  <si>
    <t>Функционал авторизации через пару логин пароль</t>
  </si>
  <si>
    <t>3.11</t>
  </si>
  <si>
    <t>Функционал oauth авторизации с помощью сервисов VK,Facebook,Twitter</t>
  </si>
  <si>
    <t>Оценка (Mi)</t>
  </si>
  <si>
    <t>3.12</t>
  </si>
  <si>
    <t>Функционал восстановления пароля</t>
  </si>
  <si>
    <t>PERS</t>
  </si>
  <si>
    <t>3.13</t>
  </si>
  <si>
    <t>Функционал по отправке уведомлений</t>
  </si>
  <si>
    <t>RCPX</t>
  </si>
  <si>
    <t>Very Low</t>
  </si>
  <si>
    <t>3.14</t>
  </si>
  <si>
    <t>Функционал по автоматическому пополнению базы контента</t>
  </si>
  <si>
    <t>RUSE</t>
  </si>
  <si>
    <t>4</t>
  </si>
  <si>
    <t xml:space="preserve">Тестирование </t>
  </si>
  <si>
    <t>PDIF</t>
  </si>
  <si>
    <t>Extra Low</t>
  </si>
  <si>
    <t>N/A</t>
  </si>
  <si>
    <t>4.1</t>
  </si>
  <si>
    <t>Тестирование соответствия функциональным требованиям</t>
  </si>
  <si>
    <t>PREX</t>
  </si>
  <si>
    <t>4.2</t>
  </si>
  <si>
    <t>Тестирование корректной работы форм на сайте</t>
  </si>
  <si>
    <t>FCIL</t>
  </si>
  <si>
    <t>Тестирование корректной почтовой рассылки</t>
  </si>
  <si>
    <t>SCED</t>
  </si>
  <si>
    <t>Сумма чел/ч</t>
  </si>
  <si>
    <t>Сумма чел/день</t>
  </si>
  <si>
    <t>Оценка наиболее вероятная, чел/ч</t>
  </si>
  <si>
    <t>Средняя трудоемкость</t>
  </si>
  <si>
    <t>Среднеквадратичное отклонение</t>
  </si>
  <si>
    <t>Квадрат среднеквадратичного отклонения</t>
  </si>
  <si>
    <t>Корень суммы квадратов среднеквадратичных отклонений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</si>
</sst>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i/>
      <sz val="12.0"/>
      <color theme="1"/>
      <name val="&quot;Times New Roman&quot;"/>
    </font>
    <font>
      <b/>
      <sz val="12.0"/>
      <color theme="1"/>
      <name val="&quot;Times New Roman&quot;"/>
    </font>
    <font>
      <b/>
      <sz val="12.0"/>
      <color theme="1"/>
      <name val="Times New Roman"/>
    </font>
    <font>
      <b/>
      <sz val="10.0"/>
      <color rgb="FF000000"/>
      <name val="Arial"/>
    </font>
    <font>
      <b/>
      <sz val="12.0"/>
      <color rgb="FF000000"/>
      <name val="&quot;Times New Roman&quot;"/>
    </font>
    <font>
      <b/>
      <i/>
      <sz val="12.0"/>
      <color theme="1"/>
      <name val="&quot;Times New Roman&quot;"/>
    </font>
    <font>
      <sz val="11.0"/>
      <color theme="1"/>
      <name val="Times New Roman"/>
    </font>
    <font>
      <color theme="1"/>
      <name val="Arial"/>
    </font>
    <font>
      <sz val="11.0"/>
      <color theme="1"/>
      <name val="&quot;Times New Roman&quot;"/>
    </font>
    <font>
      <i/>
      <sz val="10.0"/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/>
    <font>
      <sz val="11.0"/>
      <color rgb="FF000000"/>
      <name val="Inconsolata"/>
    </font>
    <font>
      <color rgb="FF000000"/>
      <name val="Arial"/>
    </font>
    <font>
      <sz val="12.0"/>
      <color rgb="FF000000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D6E3BC"/>
        <bgColor rgb="FFD6E3BC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horizontal="center" vertical="bottom"/>
    </xf>
    <xf borderId="1" fillId="4" fontId="5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2" fillId="5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vertical="bottom"/>
    </xf>
    <xf borderId="1" fillId="6" fontId="7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4" fillId="0" fontId="11" numFmtId="0" xfId="0" applyAlignment="1" applyBorder="1" applyFont="1">
      <alignment horizontal="center" readingOrder="0"/>
    </xf>
    <xf borderId="5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3" numFmtId="0" xfId="0" applyAlignment="1" applyBorder="1" applyFont="1">
      <alignment readingOrder="0"/>
    </xf>
    <xf borderId="0" fillId="0" fontId="9" numFmtId="0" xfId="0" applyAlignment="1" applyFont="1">
      <alignment horizontal="left" vertical="bottom"/>
    </xf>
    <xf borderId="6" fillId="0" fontId="14" numFmtId="0" xfId="0" applyBorder="1" applyFont="1"/>
    <xf borderId="4" fillId="0" fontId="2" numFmtId="0" xfId="0" applyAlignment="1" applyBorder="1" applyFont="1">
      <alignment horizontal="center" readingOrder="0"/>
    </xf>
    <xf borderId="4" fillId="0" fontId="14" numFmtId="0" xfId="0" applyBorder="1" applyFont="1"/>
    <xf borderId="1" fillId="7" fontId="15" numFmtId="0" xfId="0" applyAlignment="1" applyBorder="1" applyFill="1" applyFont="1">
      <alignment readingOrder="0"/>
    </xf>
    <xf borderId="0" fillId="7" fontId="15" numFmtId="0" xfId="0" applyAlignment="1" applyFont="1">
      <alignment readingOrder="0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3" fillId="7" fontId="16" numFmtId="0" xfId="0" applyAlignment="1" applyBorder="1" applyFont="1">
      <alignment horizontal="center" readingOrder="0" vertical="center"/>
    </xf>
    <xf borderId="0" fillId="7" fontId="16" numFmtId="0" xfId="0" applyAlignment="1" applyFont="1">
      <alignment horizontal="center" readingOrder="0" vertical="center"/>
    </xf>
    <xf borderId="2" fillId="5" fontId="6" numFmtId="0" xfId="0" applyAlignment="1" applyBorder="1" applyFont="1">
      <alignment horizontal="center" readingOrder="0" vertical="top"/>
    </xf>
    <xf borderId="0" fillId="0" fontId="6" numFmtId="0" xfId="0" applyAlignment="1" applyFont="1">
      <alignment horizontal="center" readingOrder="0" vertical="top"/>
    </xf>
    <xf borderId="0" fillId="0" fontId="9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7" fontId="16" numFmtId="0" xfId="0" applyAlignment="1" applyFont="1">
      <alignment horizontal="center" readingOrder="0"/>
    </xf>
    <xf borderId="2" fillId="4" fontId="5" numFmtId="0" xfId="0" applyAlignment="1" applyBorder="1" applyFont="1">
      <alignment horizontal="center" readingOrder="0" vertical="top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vertical="top"/>
    </xf>
    <xf borderId="5" fillId="0" fontId="1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readingOrder="0"/>
    </xf>
    <xf borderId="1" fillId="0" fontId="13" numFmtId="0" xfId="0" applyAlignment="1" applyBorder="1" applyFont="1">
      <alignment horizontal="right" readingOrder="0"/>
    </xf>
    <xf borderId="1" fillId="6" fontId="6" numFmtId="0" xfId="0" applyAlignment="1" applyBorder="1" applyFont="1">
      <alignment horizontal="center" readingOrder="0"/>
    </xf>
    <xf borderId="2" fillId="6" fontId="6" numFmtId="0" xfId="0" applyAlignment="1" applyBorder="1" applyFont="1">
      <alignment horizontal="center" readingOrder="0"/>
    </xf>
    <xf borderId="2" fillId="6" fontId="6" numFmtId="0" xfId="0" applyAlignment="1" applyBorder="1" applyFont="1">
      <alignment horizontal="center" readingOrder="0" vertical="top"/>
    </xf>
    <xf borderId="4" fillId="0" fontId="13" numFmtId="0" xfId="0" applyAlignment="1" applyBorder="1" applyFont="1">
      <alignment horizontal="center" readingOrder="0"/>
    </xf>
    <xf borderId="5" fillId="0" fontId="13" numFmtId="0" xfId="0" applyAlignment="1" applyBorder="1" applyFont="1">
      <alignment readingOrder="0"/>
    </xf>
    <xf borderId="4" fillId="0" fontId="13" numFmtId="0" xfId="0" applyAlignment="1" applyBorder="1" applyFont="1">
      <alignment horizontal="right" readingOrder="0"/>
    </xf>
    <xf borderId="5" fillId="0" fontId="13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 readingOrder="0" vertical="top"/>
    </xf>
    <xf borderId="0" fillId="0" fontId="13" numFmtId="0" xfId="0" applyAlignment="1" applyFont="1">
      <alignment horizontal="center" readingOrder="0" vertical="top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13" numFmtId="0" xfId="0" applyFont="1"/>
    <xf borderId="4" fillId="0" fontId="13" numFmtId="0" xfId="0" applyAlignment="1" applyBorder="1" applyFont="1">
      <alignment readingOrder="0"/>
    </xf>
    <xf borderId="0" fillId="7" fontId="16" numFmtId="0" xfId="0" applyAlignment="1" applyFont="1">
      <alignment horizontal="left" readingOrder="0"/>
    </xf>
    <xf borderId="2" fillId="3" fontId="6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/>
    </xf>
    <xf borderId="1" fillId="7" fontId="17" numFmtId="4" xfId="0" applyAlignment="1" applyBorder="1" applyFont="1" applyNumberFormat="1">
      <alignment readingOrder="0"/>
    </xf>
    <xf borderId="1" fillId="7" fontId="17" numFmtId="0" xfId="0" applyAlignment="1" applyBorder="1" applyFont="1">
      <alignment readingOrder="0"/>
    </xf>
    <xf borderId="1" fillId="0" fontId="13" numFmtId="4" xfId="0" applyAlignment="1" applyBorder="1" applyFont="1" applyNumberFormat="1">
      <alignment horizontal="center" readingOrder="0"/>
    </xf>
    <xf borderId="0" fillId="0" fontId="1" numFmtId="4" xfId="0" applyFont="1" applyNumberFormat="1"/>
    <xf borderId="5" fillId="0" fontId="13" numFmtId="4" xfId="0" applyAlignment="1" applyBorder="1" applyFont="1" applyNumberFormat="1">
      <alignment horizontal="center" readingOrder="0"/>
    </xf>
    <xf borderId="0" fillId="8" fontId="1" numFmtId="49" xfId="0" applyAlignment="1" applyFill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readingOrder="0"/>
    </xf>
    <xf borderId="0" fillId="2" fontId="1" numFmtId="49" xfId="0" applyAlignment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2" fontId="1" numFmtId="0" xfId="0" applyFont="1"/>
    <xf borderId="0" fillId="0" fontId="1" numFmtId="164" xfId="0" applyAlignment="1" applyFont="1" applyNumberFormat="1">
      <alignment horizontal="center"/>
    </xf>
    <xf borderId="0" fillId="0" fontId="1" numFmtId="49" xfId="0" applyFont="1" applyNumberFormat="1"/>
    <xf borderId="0" fillId="8" fontId="1" numFmtId="0" xfId="0" applyAlignment="1" applyFont="1">
      <alignment horizontal="center" readingOrder="0"/>
    </xf>
    <xf borderId="0" fillId="8" fontId="1" numFmtId="49" xfId="0" applyAlignment="1" applyFont="1" applyNumberFormat="1">
      <alignment readingOrder="0"/>
    </xf>
    <xf borderId="0" fillId="8" fontId="1" numFmtId="0" xfId="0" applyFont="1"/>
    <xf borderId="0" fillId="8" fontId="1" numFmtId="49" xfId="0" applyAlignment="1" applyFont="1" applyNumberFormat="1">
      <alignment horizontal="center" readingOrder="0"/>
    </xf>
    <xf borderId="0" fillId="8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0.63"/>
    <col customWidth="1" min="3" max="3" width="23.38"/>
    <col customWidth="1" min="4" max="4" width="20.13"/>
    <col customWidth="1" min="8" max="8" width="20.5"/>
    <col customWidth="1" min="9" max="9" width="34.0"/>
    <col customWidth="1" min="10" max="10" width="42.25"/>
    <col customWidth="1" min="27" max="27" width="4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Z1" s="3" t="s">
        <v>5</v>
      </c>
    </row>
    <row r="2">
      <c r="A2" s="4">
        <v>1.0</v>
      </c>
      <c r="B2" s="4" t="s">
        <v>6</v>
      </c>
      <c r="C2" s="4">
        <f t="shared" ref="C2:D2" si="1">SUM(C3:C19)</f>
        <v>64</v>
      </c>
      <c r="D2" s="4">
        <f t="shared" si="1"/>
        <v>192</v>
      </c>
      <c r="E2" s="1"/>
      <c r="G2" s="5" t="s">
        <v>0</v>
      </c>
      <c r="H2" s="5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1"/>
      <c r="N2" s="1"/>
      <c r="O2" s="1"/>
      <c r="P2" s="1"/>
      <c r="Q2" s="1"/>
      <c r="R2" s="7" t="s">
        <v>0</v>
      </c>
      <c r="S2" s="8" t="s">
        <v>7</v>
      </c>
      <c r="T2" s="8" t="s">
        <v>8</v>
      </c>
      <c r="U2" s="8" t="s">
        <v>9</v>
      </c>
      <c r="V2" s="8" t="s">
        <v>10</v>
      </c>
      <c r="W2" s="8" t="s">
        <v>11</v>
      </c>
      <c r="X2" s="1"/>
      <c r="Y2" s="1"/>
      <c r="Z2" s="9" t="s">
        <v>10</v>
      </c>
      <c r="AA2" s="10" t="s">
        <v>12</v>
      </c>
      <c r="AB2" s="10" t="s">
        <v>13</v>
      </c>
      <c r="AC2" s="11" t="s">
        <v>14</v>
      </c>
      <c r="AD2" s="12"/>
      <c r="AE2" s="12"/>
      <c r="AF2" s="13" t="s">
        <v>0</v>
      </c>
      <c r="AG2" s="14" t="s">
        <v>15</v>
      </c>
      <c r="AH2" s="12"/>
      <c r="AI2" s="15"/>
      <c r="AJ2" s="15"/>
    </row>
    <row r="3">
      <c r="A3" s="16">
        <v>44562.0</v>
      </c>
      <c r="B3" s="17" t="s">
        <v>16</v>
      </c>
      <c r="C3" s="1">
        <v>15.0</v>
      </c>
      <c r="D3" s="18">
        <f t="shared" ref="D3:D19" si="2"> C3*3</f>
        <v>45</v>
      </c>
      <c r="G3" s="19">
        <v>1.0</v>
      </c>
      <c r="H3" s="19" t="s">
        <v>17</v>
      </c>
      <c r="I3" s="20" t="s">
        <v>18</v>
      </c>
      <c r="J3" s="21" t="s">
        <v>19</v>
      </c>
      <c r="K3" s="22" t="s">
        <v>20</v>
      </c>
      <c r="L3" s="23">
        <v>15.0</v>
      </c>
      <c r="M3" s="24"/>
      <c r="N3" s="24"/>
      <c r="O3" s="25"/>
      <c r="P3" s="26"/>
      <c r="Q3" s="27"/>
      <c r="R3" s="28">
        <v>1.0</v>
      </c>
      <c r="S3" s="29" t="s">
        <v>21</v>
      </c>
      <c r="T3" s="29" t="s">
        <v>22</v>
      </c>
      <c r="U3" s="29" t="s">
        <v>23</v>
      </c>
      <c r="V3" s="29" t="s">
        <v>24</v>
      </c>
      <c r="W3" s="29">
        <v>7.0</v>
      </c>
      <c r="Z3" s="30" t="s">
        <v>24</v>
      </c>
      <c r="AA3" s="31">
        <v>1.0</v>
      </c>
      <c r="AB3" s="31">
        <v>0.0</v>
      </c>
      <c r="AC3" s="32">
        <f t="shared" ref="AC3:AC5" si="3">AA3*AB3</f>
        <v>0</v>
      </c>
      <c r="AF3" s="30">
        <v>1.0</v>
      </c>
      <c r="AG3" s="33" t="s">
        <v>25</v>
      </c>
    </row>
    <row r="4">
      <c r="A4" s="16">
        <v>44593.0</v>
      </c>
      <c r="B4" s="34" t="s">
        <v>26</v>
      </c>
      <c r="C4" s="1">
        <v>5.0</v>
      </c>
      <c r="D4" s="18">
        <f t="shared" si="2"/>
        <v>15</v>
      </c>
      <c r="G4" s="35"/>
      <c r="H4" s="35"/>
      <c r="I4" s="20" t="s">
        <v>27</v>
      </c>
      <c r="J4" s="21" t="s">
        <v>28</v>
      </c>
      <c r="K4" s="35"/>
      <c r="L4" s="35"/>
      <c r="O4" s="25"/>
      <c r="P4" s="26"/>
      <c r="Q4" s="27"/>
      <c r="R4" s="28">
        <v>2.0</v>
      </c>
      <c r="S4" s="29" t="s">
        <v>29</v>
      </c>
      <c r="T4" s="29" t="s">
        <v>30</v>
      </c>
      <c r="U4" s="29" t="s">
        <v>31</v>
      </c>
      <c r="V4" s="29" t="s">
        <v>24</v>
      </c>
      <c r="W4" s="29">
        <v>7.0</v>
      </c>
      <c r="Z4" s="36" t="s">
        <v>32</v>
      </c>
      <c r="AA4" s="31">
        <v>2.0</v>
      </c>
      <c r="AB4" s="31">
        <v>1.0</v>
      </c>
      <c r="AC4" s="32">
        <f t="shared" si="3"/>
        <v>2</v>
      </c>
      <c r="AF4" s="30">
        <v>2.0</v>
      </c>
      <c r="AG4" s="33" t="s">
        <v>33</v>
      </c>
    </row>
    <row r="5">
      <c r="A5" s="16">
        <v>44621.0</v>
      </c>
      <c r="B5" s="34" t="s">
        <v>34</v>
      </c>
      <c r="C5" s="1">
        <v>3.0</v>
      </c>
      <c r="D5" s="18">
        <f t="shared" si="2"/>
        <v>9</v>
      </c>
      <c r="G5" s="37"/>
      <c r="H5" s="37"/>
      <c r="I5" s="38" t="s">
        <v>35</v>
      </c>
      <c r="J5" s="31" t="s">
        <v>36</v>
      </c>
      <c r="K5" s="37"/>
      <c r="L5" s="37"/>
      <c r="O5" s="39"/>
      <c r="Q5" s="27"/>
      <c r="R5" s="28">
        <v>3.0</v>
      </c>
      <c r="S5" s="29" t="s">
        <v>37</v>
      </c>
      <c r="T5" s="29" t="s">
        <v>38</v>
      </c>
      <c r="U5" s="29" t="s">
        <v>39</v>
      </c>
      <c r="V5" s="29" t="s">
        <v>24</v>
      </c>
      <c r="W5" s="29">
        <v>7.0</v>
      </c>
      <c r="Z5" s="36" t="s">
        <v>20</v>
      </c>
      <c r="AA5" s="31">
        <v>3.0</v>
      </c>
      <c r="AB5" s="31">
        <v>1.0</v>
      </c>
      <c r="AC5" s="32">
        <f t="shared" si="3"/>
        <v>3</v>
      </c>
      <c r="AF5" s="30">
        <v>3.0</v>
      </c>
      <c r="AG5" s="33" t="s">
        <v>40</v>
      </c>
    </row>
    <row r="6">
      <c r="A6" s="16">
        <v>44652.0</v>
      </c>
      <c r="B6" s="34" t="s">
        <v>41</v>
      </c>
      <c r="C6" s="1">
        <v>3.0</v>
      </c>
      <c r="D6" s="18">
        <f t="shared" si="2"/>
        <v>9</v>
      </c>
      <c r="G6" s="40">
        <f>2</f>
        <v>2</v>
      </c>
      <c r="H6" s="19" t="s">
        <v>42</v>
      </c>
      <c r="I6" s="41" t="s">
        <v>43</v>
      </c>
      <c r="J6" s="41" t="s">
        <v>44</v>
      </c>
      <c r="K6" s="23" t="s">
        <v>45</v>
      </c>
      <c r="L6" s="23">
        <v>10.0</v>
      </c>
      <c r="M6" s="42"/>
      <c r="N6" s="24"/>
      <c r="O6" s="24"/>
      <c r="P6" s="24"/>
      <c r="Q6" s="27"/>
      <c r="R6" s="28">
        <v>4.0</v>
      </c>
      <c r="S6" s="29" t="s">
        <v>46</v>
      </c>
      <c r="T6" s="29" t="s">
        <v>47</v>
      </c>
      <c r="U6" s="29" t="s">
        <v>48</v>
      </c>
      <c r="V6" s="29" t="s">
        <v>24</v>
      </c>
      <c r="W6" s="29">
        <v>7.0</v>
      </c>
      <c r="AC6" s="43">
        <f>SUM(AC3:AC5)</f>
        <v>5</v>
      </c>
      <c r="AF6" s="30">
        <v>4.0</v>
      </c>
      <c r="AG6" s="33" t="s">
        <v>49</v>
      </c>
    </row>
    <row r="7">
      <c r="A7" s="16">
        <v>44682.0</v>
      </c>
      <c r="B7" s="34" t="s">
        <v>50</v>
      </c>
      <c r="C7" s="1">
        <v>3.0</v>
      </c>
      <c r="D7" s="18">
        <f t="shared" si="2"/>
        <v>9</v>
      </c>
      <c r="G7" s="35"/>
      <c r="H7" s="35"/>
      <c r="I7" s="21" t="s">
        <v>21</v>
      </c>
      <c r="J7" s="21" t="s">
        <v>51</v>
      </c>
      <c r="K7" s="35"/>
      <c r="L7" s="35"/>
      <c r="O7" s="26"/>
      <c r="P7" s="26"/>
      <c r="Q7" s="27"/>
      <c r="R7" s="28">
        <v>5.0</v>
      </c>
      <c r="S7" s="29" t="s">
        <v>52</v>
      </c>
      <c r="T7" s="29" t="s">
        <v>53</v>
      </c>
      <c r="U7" s="29" t="s">
        <v>54</v>
      </c>
      <c r="V7" s="29" t="s">
        <v>24</v>
      </c>
      <c r="W7" s="29">
        <v>7.0</v>
      </c>
      <c r="AF7" s="30">
        <v>5.0</v>
      </c>
      <c r="AG7" s="33" t="s">
        <v>55</v>
      </c>
    </row>
    <row r="8">
      <c r="A8" s="16">
        <v>44713.0</v>
      </c>
      <c r="B8" s="34" t="s">
        <v>56</v>
      </c>
      <c r="C8" s="1">
        <v>3.0</v>
      </c>
      <c r="D8" s="18">
        <f t="shared" si="2"/>
        <v>9</v>
      </c>
      <c r="G8" s="35"/>
      <c r="H8" s="35"/>
      <c r="I8" s="21" t="s">
        <v>57</v>
      </c>
      <c r="J8" s="21" t="s">
        <v>58</v>
      </c>
      <c r="K8" s="35"/>
      <c r="L8" s="35"/>
      <c r="O8" s="26"/>
      <c r="P8" s="26"/>
      <c r="Q8" s="27"/>
      <c r="R8" s="28">
        <v>6.0</v>
      </c>
      <c r="S8" s="29" t="s">
        <v>59</v>
      </c>
      <c r="T8" s="29" t="s">
        <v>60</v>
      </c>
      <c r="U8" s="29" t="s">
        <v>61</v>
      </c>
      <c r="V8" s="29" t="s">
        <v>24</v>
      </c>
      <c r="W8" s="29">
        <v>7.0</v>
      </c>
      <c r="AF8" s="30">
        <v>6.0</v>
      </c>
      <c r="AG8" s="33" t="s">
        <v>62</v>
      </c>
    </row>
    <row r="9">
      <c r="A9" s="16">
        <v>44743.0</v>
      </c>
      <c r="B9" s="34" t="s">
        <v>63</v>
      </c>
      <c r="C9" s="1">
        <v>3.0</v>
      </c>
      <c r="D9" s="18">
        <f t="shared" si="2"/>
        <v>9</v>
      </c>
      <c r="G9" s="35"/>
      <c r="H9" s="35"/>
      <c r="I9" s="21" t="s">
        <v>64</v>
      </c>
      <c r="J9" s="21" t="s">
        <v>65</v>
      </c>
      <c r="K9" s="35"/>
      <c r="L9" s="35"/>
      <c r="O9" s="26"/>
      <c r="P9" s="26"/>
      <c r="Q9" s="27"/>
      <c r="R9" s="28">
        <v>7.0</v>
      </c>
      <c r="S9" s="29" t="s">
        <v>66</v>
      </c>
      <c r="T9" s="29" t="s">
        <v>67</v>
      </c>
      <c r="U9" s="29" t="s">
        <v>68</v>
      </c>
      <c r="V9" s="29" t="s">
        <v>24</v>
      </c>
      <c r="W9" s="29">
        <v>7.0</v>
      </c>
      <c r="AF9" s="30">
        <v>7.0</v>
      </c>
      <c r="AG9" s="33" t="s">
        <v>69</v>
      </c>
    </row>
    <row r="10">
      <c r="A10" s="16">
        <v>44774.0</v>
      </c>
      <c r="B10" s="34" t="s">
        <v>70</v>
      </c>
      <c r="C10" s="1">
        <v>3.0</v>
      </c>
      <c r="D10" s="18">
        <f t="shared" si="2"/>
        <v>9</v>
      </c>
      <c r="G10" s="37"/>
      <c r="H10" s="37"/>
      <c r="I10" s="44" t="s">
        <v>71</v>
      </c>
      <c r="J10" s="44" t="s">
        <v>72</v>
      </c>
      <c r="K10" s="37"/>
      <c r="L10" s="37"/>
      <c r="O10" s="45"/>
      <c r="P10" s="45"/>
      <c r="Q10" s="27"/>
      <c r="R10" s="28">
        <v>8.0</v>
      </c>
      <c r="S10" s="29" t="s">
        <v>73</v>
      </c>
      <c r="T10" s="29" t="s">
        <v>74</v>
      </c>
      <c r="U10" s="29" t="s">
        <v>75</v>
      </c>
      <c r="V10" s="29" t="s">
        <v>24</v>
      </c>
      <c r="W10" s="29">
        <v>7.0</v>
      </c>
      <c r="Z10" s="3" t="s">
        <v>76</v>
      </c>
      <c r="AF10" s="30">
        <v>8.0</v>
      </c>
      <c r="AG10" s="33" t="s">
        <v>77</v>
      </c>
    </row>
    <row r="11">
      <c r="A11" s="16">
        <v>44805.0</v>
      </c>
      <c r="B11" s="34" t="s">
        <v>78</v>
      </c>
      <c r="C11" s="1">
        <v>1.0</v>
      </c>
      <c r="D11" s="18">
        <f t="shared" si="2"/>
        <v>3</v>
      </c>
      <c r="G11" s="40">
        <f>3</f>
        <v>3</v>
      </c>
      <c r="H11" s="46" t="s">
        <v>79</v>
      </c>
      <c r="I11" s="21" t="s">
        <v>80</v>
      </c>
      <c r="J11" s="21" t="s">
        <v>81</v>
      </c>
      <c r="K11" s="23" t="s">
        <v>24</v>
      </c>
      <c r="L11" s="23">
        <v>7.0</v>
      </c>
      <c r="M11" s="42"/>
      <c r="N11" s="47"/>
      <c r="O11" s="26"/>
      <c r="P11" s="26"/>
      <c r="Q11" s="27"/>
      <c r="R11" s="28">
        <v>9.0</v>
      </c>
      <c r="S11" s="29" t="s">
        <v>82</v>
      </c>
      <c r="T11" s="29" t="s">
        <v>83</v>
      </c>
      <c r="U11" s="29" t="s">
        <v>84</v>
      </c>
      <c r="V11" s="29" t="s">
        <v>24</v>
      </c>
      <c r="W11" s="29">
        <v>7.0</v>
      </c>
      <c r="Z11" s="9" t="s">
        <v>10</v>
      </c>
      <c r="AA11" s="10" t="s">
        <v>85</v>
      </c>
      <c r="AB11" s="10" t="s">
        <v>13</v>
      </c>
      <c r="AC11" s="48" t="s">
        <v>14</v>
      </c>
      <c r="AD11" s="49"/>
      <c r="AE11" s="49"/>
      <c r="AF11" s="30">
        <v>9.0</v>
      </c>
      <c r="AG11" s="33" t="s">
        <v>86</v>
      </c>
      <c r="AH11" s="49"/>
      <c r="AI11" s="49"/>
      <c r="AJ11" s="49"/>
    </row>
    <row r="12">
      <c r="A12" s="16">
        <v>44835.0</v>
      </c>
      <c r="B12" s="34" t="s">
        <v>87</v>
      </c>
      <c r="C12" s="1">
        <v>1.0</v>
      </c>
      <c r="D12" s="18">
        <f t="shared" si="2"/>
        <v>3</v>
      </c>
      <c r="G12" s="37"/>
      <c r="H12" s="37"/>
      <c r="I12" s="21" t="s">
        <v>88</v>
      </c>
      <c r="J12" s="21" t="s">
        <v>89</v>
      </c>
      <c r="K12" s="37"/>
      <c r="L12" s="37"/>
      <c r="O12" s="26"/>
      <c r="P12" s="26"/>
      <c r="Q12" s="27"/>
      <c r="R12" s="28">
        <v>10.0</v>
      </c>
      <c r="S12" s="29" t="s">
        <v>90</v>
      </c>
      <c r="T12" s="29" t="s">
        <v>91</v>
      </c>
      <c r="U12" s="29" t="s">
        <v>61</v>
      </c>
      <c r="V12" s="29" t="s">
        <v>24</v>
      </c>
      <c r="W12" s="29">
        <v>7.0</v>
      </c>
      <c r="Z12" s="30" t="s">
        <v>24</v>
      </c>
      <c r="AA12" s="31">
        <v>5.0</v>
      </c>
      <c r="AB12" s="31">
        <v>17.0</v>
      </c>
      <c r="AC12" s="32">
        <f t="shared" ref="AC12:AC14" si="4">AA12*AB12</f>
        <v>85</v>
      </c>
      <c r="AF12" s="30">
        <v>10.0</v>
      </c>
      <c r="AG12" s="33" t="s">
        <v>92</v>
      </c>
    </row>
    <row r="13">
      <c r="A13" s="16">
        <v>44866.0</v>
      </c>
      <c r="B13" s="34" t="s">
        <v>93</v>
      </c>
      <c r="C13" s="1">
        <v>2.0</v>
      </c>
      <c r="D13" s="18">
        <f t="shared" si="2"/>
        <v>6</v>
      </c>
      <c r="G13" s="40">
        <f>4</f>
        <v>4</v>
      </c>
      <c r="H13" s="19" t="s">
        <v>94</v>
      </c>
      <c r="I13" s="21" t="s">
        <v>95</v>
      </c>
      <c r="J13" s="21" t="s">
        <v>96</v>
      </c>
      <c r="K13" s="23" t="s">
        <v>24</v>
      </c>
      <c r="L13" s="23">
        <v>7.0</v>
      </c>
      <c r="M13" s="42"/>
      <c r="N13" s="24"/>
      <c r="O13" s="26"/>
      <c r="P13" s="26"/>
      <c r="Q13" s="27"/>
      <c r="R13" s="27"/>
      <c r="S13" s="27"/>
      <c r="Z13" s="36" t="s">
        <v>32</v>
      </c>
      <c r="AA13" s="31">
        <v>10.0</v>
      </c>
      <c r="AB13" s="31">
        <v>6.0</v>
      </c>
      <c r="AC13" s="32">
        <f t="shared" si="4"/>
        <v>60</v>
      </c>
      <c r="AF13" s="30">
        <v>11.0</v>
      </c>
      <c r="AG13" s="33" t="s">
        <v>97</v>
      </c>
    </row>
    <row r="14">
      <c r="A14" s="16">
        <v>44896.0</v>
      </c>
      <c r="B14" s="34" t="s">
        <v>98</v>
      </c>
      <c r="C14" s="1">
        <v>4.0</v>
      </c>
      <c r="D14" s="18">
        <f t="shared" si="2"/>
        <v>12</v>
      </c>
      <c r="G14" s="37"/>
      <c r="H14" s="37"/>
      <c r="I14" s="21" t="s">
        <v>99</v>
      </c>
      <c r="J14" s="21" t="s">
        <v>100</v>
      </c>
      <c r="K14" s="37"/>
      <c r="L14" s="37"/>
      <c r="O14" s="26"/>
      <c r="P14" s="26"/>
      <c r="Q14" s="27"/>
      <c r="R14" s="27"/>
      <c r="S14" s="27"/>
      <c r="Z14" s="36" t="s">
        <v>20</v>
      </c>
      <c r="AA14" s="31">
        <v>15.0</v>
      </c>
      <c r="AB14" s="31">
        <v>3.0</v>
      </c>
      <c r="AC14" s="32">
        <f t="shared" si="4"/>
        <v>45</v>
      </c>
      <c r="AF14" s="30">
        <v>12.0</v>
      </c>
      <c r="AG14" s="33" t="s">
        <v>101</v>
      </c>
    </row>
    <row r="15">
      <c r="A15" s="1" t="s">
        <v>102</v>
      </c>
      <c r="B15" s="34" t="s">
        <v>103</v>
      </c>
      <c r="C15" s="1">
        <v>5.0</v>
      </c>
      <c r="D15" s="18">
        <f t="shared" si="2"/>
        <v>15</v>
      </c>
      <c r="I15" s="50"/>
      <c r="J15" s="50"/>
      <c r="K15" s="51" t="s">
        <v>104</v>
      </c>
      <c r="L15" s="43">
        <f>SUM(L3:L14)</f>
        <v>39</v>
      </c>
      <c r="Q15" s="51"/>
      <c r="AC15" s="43">
        <f>SUM(AC12:AC14)</f>
        <v>190</v>
      </c>
      <c r="AF15" s="30">
        <v>13.0</v>
      </c>
      <c r="AG15" s="33" t="s">
        <v>105</v>
      </c>
    </row>
    <row r="16">
      <c r="A16" s="52" t="s">
        <v>106</v>
      </c>
      <c r="B16" s="34" t="s">
        <v>107</v>
      </c>
      <c r="C16" s="1">
        <v>3.0</v>
      </c>
      <c r="D16" s="18">
        <f t="shared" si="2"/>
        <v>9</v>
      </c>
      <c r="G16" s="2" t="s">
        <v>108</v>
      </c>
      <c r="R16" s="7" t="s">
        <v>0</v>
      </c>
      <c r="S16" s="8" t="s">
        <v>109</v>
      </c>
      <c r="T16" s="8" t="s">
        <v>110</v>
      </c>
      <c r="U16" s="8" t="s">
        <v>111</v>
      </c>
      <c r="V16" s="8" t="s">
        <v>9</v>
      </c>
      <c r="W16" s="8" t="s">
        <v>10</v>
      </c>
      <c r="X16" s="53" t="s">
        <v>11</v>
      </c>
      <c r="AF16" s="30">
        <v>14.0</v>
      </c>
      <c r="AG16" s="33" t="s">
        <v>112</v>
      </c>
    </row>
    <row r="17">
      <c r="A17" s="1" t="s">
        <v>113</v>
      </c>
      <c r="B17" s="34" t="s">
        <v>114</v>
      </c>
      <c r="C17" s="1">
        <v>3.0</v>
      </c>
      <c r="D17" s="18">
        <f t="shared" si="2"/>
        <v>9</v>
      </c>
      <c r="G17" s="54" t="s">
        <v>0</v>
      </c>
      <c r="H17" s="54" t="s">
        <v>109</v>
      </c>
      <c r="I17" s="54" t="s">
        <v>110</v>
      </c>
      <c r="J17" s="54" t="s">
        <v>111</v>
      </c>
      <c r="K17" s="54" t="s">
        <v>9</v>
      </c>
      <c r="L17" s="54" t="s">
        <v>10</v>
      </c>
      <c r="M17" s="55" t="s">
        <v>11</v>
      </c>
      <c r="R17" s="28">
        <v>1.0</v>
      </c>
      <c r="S17" s="56" t="s">
        <v>25</v>
      </c>
      <c r="T17" s="29" t="s">
        <v>115</v>
      </c>
      <c r="U17" s="29">
        <v>1.0</v>
      </c>
      <c r="V17" s="29">
        <v>5.0</v>
      </c>
      <c r="W17" s="29" t="s">
        <v>24</v>
      </c>
      <c r="X17" s="29">
        <v>3.0</v>
      </c>
      <c r="Z17" s="3" t="s">
        <v>116</v>
      </c>
      <c r="AC17" s="2" t="s">
        <v>117</v>
      </c>
      <c r="AF17" s="30">
        <v>15.0</v>
      </c>
      <c r="AG17" s="33" t="s">
        <v>118</v>
      </c>
    </row>
    <row r="18">
      <c r="A18" s="1" t="s">
        <v>119</v>
      </c>
      <c r="B18" s="34" t="s">
        <v>120</v>
      </c>
      <c r="C18" s="1">
        <v>2.0</v>
      </c>
      <c r="D18" s="18">
        <f t="shared" si="2"/>
        <v>6</v>
      </c>
      <c r="G18" s="41">
        <v>1.0</v>
      </c>
      <c r="H18" s="41" t="s">
        <v>121</v>
      </c>
      <c r="I18" s="21" t="s">
        <v>115</v>
      </c>
      <c r="J18" s="21">
        <v>1.0</v>
      </c>
      <c r="K18" s="41">
        <v>1.0</v>
      </c>
      <c r="L18" s="41" t="s">
        <v>24</v>
      </c>
      <c r="M18" s="41">
        <v>3.0</v>
      </c>
      <c r="R18" s="28">
        <v>2.0</v>
      </c>
      <c r="S18" s="56" t="s">
        <v>33</v>
      </c>
      <c r="T18" s="29" t="s">
        <v>122</v>
      </c>
      <c r="U18" s="29">
        <v>2.0</v>
      </c>
      <c r="V18" s="29">
        <v>16.0</v>
      </c>
      <c r="W18" s="29" t="s">
        <v>20</v>
      </c>
      <c r="X18" s="29">
        <v>7.0</v>
      </c>
      <c r="Z18" s="9" t="s">
        <v>123</v>
      </c>
      <c r="AA18" s="10" t="s">
        <v>15</v>
      </c>
      <c r="AB18" s="9" t="s">
        <v>124</v>
      </c>
      <c r="AC18" s="9" t="s">
        <v>125</v>
      </c>
      <c r="AD18" s="9" t="s">
        <v>14</v>
      </c>
      <c r="AE18" s="15"/>
      <c r="AF18" s="15"/>
      <c r="AG18" s="15"/>
      <c r="AH18" s="15"/>
      <c r="AI18" s="15"/>
      <c r="AJ18" s="15"/>
    </row>
    <row r="19">
      <c r="A19" s="1" t="s">
        <v>126</v>
      </c>
      <c r="B19" s="34" t="s">
        <v>127</v>
      </c>
      <c r="C19" s="1">
        <v>5.0</v>
      </c>
      <c r="D19" s="18">
        <f t="shared" si="2"/>
        <v>15</v>
      </c>
      <c r="G19" s="57">
        <f t="shared" ref="G19:G40" si="6">G18+1</f>
        <v>2</v>
      </c>
      <c r="H19" s="58" t="s">
        <v>128</v>
      </c>
      <c r="I19" s="21" t="s">
        <v>115</v>
      </c>
      <c r="J19" s="41">
        <v>1.0</v>
      </c>
      <c r="K19" s="41">
        <v>3.0</v>
      </c>
      <c r="L19" s="41" t="s">
        <v>24</v>
      </c>
      <c r="M19" s="41">
        <v>3.0</v>
      </c>
      <c r="R19" s="28">
        <v>3.0</v>
      </c>
      <c r="S19" s="56" t="s">
        <v>40</v>
      </c>
      <c r="T19" s="29" t="s">
        <v>122</v>
      </c>
      <c r="U19" s="29">
        <v>1.0</v>
      </c>
      <c r="V19" s="29">
        <v>2.0</v>
      </c>
      <c r="W19" s="29" t="s">
        <v>24</v>
      </c>
      <c r="X19" s="29">
        <v>3.0</v>
      </c>
      <c r="Z19" s="59" t="s">
        <v>129</v>
      </c>
      <c r="AA19" s="60" t="s">
        <v>130</v>
      </c>
      <c r="AB19" s="59">
        <v>2.0</v>
      </c>
      <c r="AC19" s="61">
        <v>0.0</v>
      </c>
      <c r="AD19" s="32">
        <f t="shared" ref="AD19:AD31" si="7">AB19*AC19</f>
        <v>0</v>
      </c>
      <c r="AF19" s="62" t="s">
        <v>10</v>
      </c>
      <c r="AG19" s="63" t="s">
        <v>12</v>
      </c>
      <c r="AH19" s="63" t="s">
        <v>13</v>
      </c>
      <c r="AI19" s="64" t="s">
        <v>14</v>
      </c>
      <c r="AJ19" s="49"/>
    </row>
    <row r="20">
      <c r="A20" s="4">
        <v>2.0</v>
      </c>
      <c r="B20" s="4" t="s">
        <v>131</v>
      </c>
      <c r="C20" s="4">
        <f t="shared" ref="C20:D20" si="5">C21+C38+C53+C62</f>
        <v>130</v>
      </c>
      <c r="D20" s="4">
        <f t="shared" si="5"/>
        <v>390</v>
      </c>
      <c r="E20" s="1"/>
      <c r="G20" s="57">
        <f t="shared" si="6"/>
        <v>3</v>
      </c>
      <c r="H20" s="41" t="s">
        <v>132</v>
      </c>
      <c r="I20" s="21" t="s">
        <v>122</v>
      </c>
      <c r="J20" s="41">
        <v>2.0</v>
      </c>
      <c r="K20" s="41">
        <v>2.0</v>
      </c>
      <c r="L20" s="41" t="s">
        <v>24</v>
      </c>
      <c r="M20" s="41">
        <v>4.0</v>
      </c>
      <c r="N20" s="1"/>
      <c r="O20" s="1"/>
      <c r="P20" s="1"/>
      <c r="Q20" s="1"/>
      <c r="R20" s="28">
        <v>4.0</v>
      </c>
      <c r="S20" s="56" t="s">
        <v>133</v>
      </c>
      <c r="T20" s="29" t="s">
        <v>134</v>
      </c>
      <c r="U20" s="29">
        <v>1.0</v>
      </c>
      <c r="V20" s="29">
        <v>8.0</v>
      </c>
      <c r="W20" s="29" t="s">
        <v>24</v>
      </c>
      <c r="X20" s="29">
        <v>3.0</v>
      </c>
      <c r="Y20" s="1"/>
      <c r="Z20" s="65" t="s">
        <v>135</v>
      </c>
      <c r="AA20" s="66" t="s">
        <v>136</v>
      </c>
      <c r="AB20" s="65">
        <v>1.0</v>
      </c>
      <c r="AC20" s="67">
        <v>0.0</v>
      </c>
      <c r="AD20" s="32">
        <f t="shared" si="7"/>
        <v>0</v>
      </c>
      <c r="AE20" s="1"/>
      <c r="AF20" s="36" t="s">
        <v>24</v>
      </c>
      <c r="AG20" s="68">
        <v>1.0</v>
      </c>
      <c r="AH20" s="68">
        <v>1.0</v>
      </c>
      <c r="AI20" s="69">
        <v>1.0</v>
      </c>
      <c r="AJ20" s="70"/>
    </row>
    <row r="21">
      <c r="A21" s="71" t="s">
        <v>137</v>
      </c>
      <c r="B21" s="17" t="s">
        <v>138</v>
      </c>
      <c r="C21" s="18">
        <f t="shared" ref="C21:D21" si="8">SUM(C22:C37)</f>
        <v>57</v>
      </c>
      <c r="D21" s="18">
        <f t="shared" si="8"/>
        <v>171</v>
      </c>
      <c r="G21" s="57">
        <f t="shared" si="6"/>
        <v>4</v>
      </c>
      <c r="H21" s="41" t="s">
        <v>139</v>
      </c>
      <c r="I21" s="21" t="s">
        <v>115</v>
      </c>
      <c r="J21" s="41">
        <v>1.0</v>
      </c>
      <c r="K21" s="41">
        <v>1.0</v>
      </c>
      <c r="L21" s="41" t="s">
        <v>24</v>
      </c>
      <c r="M21" s="41">
        <v>3.0</v>
      </c>
      <c r="R21" s="28">
        <v>5.0</v>
      </c>
      <c r="S21" s="56" t="s">
        <v>55</v>
      </c>
      <c r="T21" s="29" t="s">
        <v>115</v>
      </c>
      <c r="U21" s="29">
        <v>1.0</v>
      </c>
      <c r="V21" s="29">
        <v>7.0</v>
      </c>
      <c r="W21" s="29" t="s">
        <v>24</v>
      </c>
      <c r="X21" s="29">
        <v>3.0</v>
      </c>
      <c r="Z21" s="65" t="s">
        <v>140</v>
      </c>
      <c r="AA21" s="66" t="s">
        <v>141</v>
      </c>
      <c r="AB21" s="65">
        <v>1.0</v>
      </c>
      <c r="AC21" s="67">
        <v>5.0</v>
      </c>
      <c r="AD21" s="32">
        <f t="shared" si="7"/>
        <v>5</v>
      </c>
      <c r="AF21" s="36" t="s">
        <v>32</v>
      </c>
      <c r="AG21" s="68">
        <v>2.0</v>
      </c>
      <c r="AH21" s="68">
        <v>0.0</v>
      </c>
      <c r="AI21" s="69">
        <v>0.0</v>
      </c>
      <c r="AJ21" s="70"/>
    </row>
    <row r="22">
      <c r="A22" s="71" t="s">
        <v>142</v>
      </c>
      <c r="B22" s="72" t="s">
        <v>143</v>
      </c>
      <c r="C22" s="1">
        <v>10.0</v>
      </c>
      <c r="D22" s="18">
        <f t="shared" ref="D22:D68" si="9"> C22*3</f>
        <v>30</v>
      </c>
      <c r="G22" s="57">
        <f t="shared" si="6"/>
        <v>5</v>
      </c>
      <c r="H22" s="58" t="s">
        <v>144</v>
      </c>
      <c r="I22" s="21" t="s">
        <v>115</v>
      </c>
      <c r="J22" s="41">
        <v>1.0</v>
      </c>
      <c r="K22" s="41">
        <v>3.0</v>
      </c>
      <c r="L22" s="41" t="s">
        <v>24</v>
      </c>
      <c r="M22" s="41">
        <v>3.0</v>
      </c>
      <c r="R22" s="28">
        <v>6.0</v>
      </c>
      <c r="S22" s="56" t="s">
        <v>62</v>
      </c>
      <c r="T22" s="29" t="s">
        <v>115</v>
      </c>
      <c r="U22" s="29">
        <v>2.0</v>
      </c>
      <c r="V22" s="29">
        <v>12.0</v>
      </c>
      <c r="W22" s="29" t="s">
        <v>145</v>
      </c>
      <c r="X22" s="29">
        <v>4.0</v>
      </c>
      <c r="Z22" s="65" t="s">
        <v>146</v>
      </c>
      <c r="AA22" s="66" t="s">
        <v>147</v>
      </c>
      <c r="AB22" s="65">
        <v>1.0</v>
      </c>
      <c r="AC22" s="67">
        <v>1.0</v>
      </c>
      <c r="AD22" s="32">
        <f t="shared" si="7"/>
        <v>1</v>
      </c>
      <c r="AF22" s="36" t="s">
        <v>20</v>
      </c>
      <c r="AG22" s="68">
        <v>3.0</v>
      </c>
      <c r="AH22" s="68">
        <v>1.0</v>
      </c>
      <c r="AI22" s="69">
        <v>3.0</v>
      </c>
      <c r="AJ22" s="70"/>
    </row>
    <row r="23">
      <c r="A23" s="71" t="s">
        <v>148</v>
      </c>
      <c r="B23" s="72" t="s">
        <v>149</v>
      </c>
      <c r="C23" s="1">
        <v>3.0</v>
      </c>
      <c r="D23" s="18">
        <f t="shared" si="9"/>
        <v>9</v>
      </c>
      <c r="E23" s="18"/>
      <c r="G23" s="57">
        <f t="shared" si="6"/>
        <v>6</v>
      </c>
      <c r="H23" s="41" t="s">
        <v>150</v>
      </c>
      <c r="I23" s="21" t="s">
        <v>115</v>
      </c>
      <c r="J23" s="41">
        <v>1.0</v>
      </c>
      <c r="K23" s="41">
        <v>5.0</v>
      </c>
      <c r="L23" s="58" t="s">
        <v>24</v>
      </c>
      <c r="M23" s="41">
        <v>3.0</v>
      </c>
      <c r="R23" s="28">
        <v>7.0</v>
      </c>
      <c r="S23" s="56" t="s">
        <v>69</v>
      </c>
      <c r="T23" s="29" t="s">
        <v>115</v>
      </c>
      <c r="U23" s="29">
        <v>1.0</v>
      </c>
      <c r="V23" s="29">
        <v>8.0</v>
      </c>
      <c r="W23" s="29" t="s">
        <v>24</v>
      </c>
      <c r="X23" s="29">
        <v>3.0</v>
      </c>
      <c r="Z23" s="65" t="s">
        <v>151</v>
      </c>
      <c r="AA23" s="66" t="s">
        <v>152</v>
      </c>
      <c r="AB23" s="65">
        <v>1.0</v>
      </c>
      <c r="AC23" s="67">
        <v>0.0</v>
      </c>
      <c r="AD23" s="32">
        <f t="shared" si="7"/>
        <v>0</v>
      </c>
      <c r="AI23" s="43">
        <f>SUM(AI20:AI22)</f>
        <v>4</v>
      </c>
    </row>
    <row r="24">
      <c r="A24" s="71" t="s">
        <v>153</v>
      </c>
      <c r="B24" s="72" t="s">
        <v>154</v>
      </c>
      <c r="C24" s="1">
        <v>5.0</v>
      </c>
      <c r="D24" s="18">
        <f t="shared" si="9"/>
        <v>15</v>
      </c>
      <c r="E24" s="18"/>
      <c r="G24" s="57">
        <f t="shared" si="6"/>
        <v>7</v>
      </c>
      <c r="H24" s="41" t="s">
        <v>155</v>
      </c>
      <c r="I24" s="21" t="s">
        <v>115</v>
      </c>
      <c r="J24" s="41">
        <v>1.0</v>
      </c>
      <c r="K24" s="41">
        <v>1.0</v>
      </c>
      <c r="L24" s="58" t="s">
        <v>24</v>
      </c>
      <c r="M24" s="41">
        <v>3.0</v>
      </c>
      <c r="R24" s="28">
        <v>8.0</v>
      </c>
      <c r="S24" s="56" t="s">
        <v>156</v>
      </c>
      <c r="T24" s="29" t="s">
        <v>115</v>
      </c>
      <c r="U24" s="29">
        <v>1.0</v>
      </c>
      <c r="V24" s="29">
        <v>8.0</v>
      </c>
      <c r="W24" s="29" t="s">
        <v>24</v>
      </c>
      <c r="X24" s="29">
        <v>3.0</v>
      </c>
      <c r="Z24" s="65" t="s">
        <v>157</v>
      </c>
      <c r="AA24" s="66" t="s">
        <v>158</v>
      </c>
      <c r="AB24" s="65">
        <v>0.5</v>
      </c>
      <c r="AC24" s="67">
        <v>0.0</v>
      </c>
      <c r="AD24" s="32">
        <f t="shared" si="7"/>
        <v>0</v>
      </c>
    </row>
    <row r="25">
      <c r="A25" s="71" t="s">
        <v>159</v>
      </c>
      <c r="B25" s="72" t="s">
        <v>160</v>
      </c>
      <c r="C25" s="1">
        <v>5.0</v>
      </c>
      <c r="D25" s="18">
        <f t="shared" si="9"/>
        <v>15</v>
      </c>
      <c r="G25" s="57">
        <f t="shared" si="6"/>
        <v>8</v>
      </c>
      <c r="H25" s="41" t="s">
        <v>161</v>
      </c>
      <c r="I25" s="21" t="s">
        <v>115</v>
      </c>
      <c r="J25" s="41">
        <v>1.0</v>
      </c>
      <c r="K25" s="41">
        <v>1.0</v>
      </c>
      <c r="L25" s="58" t="s">
        <v>24</v>
      </c>
      <c r="M25" s="41">
        <v>3.0</v>
      </c>
      <c r="R25" s="28">
        <v>9.0</v>
      </c>
      <c r="S25" s="56" t="s">
        <v>86</v>
      </c>
      <c r="T25" s="29" t="s">
        <v>122</v>
      </c>
      <c r="U25" s="29">
        <v>1.0</v>
      </c>
      <c r="V25" s="29">
        <v>13.0</v>
      </c>
      <c r="W25" s="29" t="s">
        <v>24</v>
      </c>
      <c r="X25" s="29">
        <v>4.0</v>
      </c>
      <c r="Z25" s="65" t="s">
        <v>162</v>
      </c>
      <c r="AA25" s="66" t="s">
        <v>163</v>
      </c>
      <c r="AB25" s="65">
        <v>0.5</v>
      </c>
      <c r="AC25" s="67">
        <v>5.0</v>
      </c>
      <c r="AD25" s="32">
        <f t="shared" si="7"/>
        <v>2.5</v>
      </c>
      <c r="AF25" s="62" t="s">
        <v>10</v>
      </c>
      <c r="AG25" s="63" t="s">
        <v>85</v>
      </c>
      <c r="AH25" s="63" t="s">
        <v>13</v>
      </c>
      <c r="AI25" s="64" t="s">
        <v>14</v>
      </c>
      <c r="AJ25" s="49"/>
    </row>
    <row r="26">
      <c r="A26" s="71" t="s">
        <v>164</v>
      </c>
      <c r="B26" s="72" t="s">
        <v>165</v>
      </c>
      <c r="C26" s="1">
        <v>5.0</v>
      </c>
      <c r="D26" s="18">
        <f t="shared" si="9"/>
        <v>15</v>
      </c>
      <c r="G26" s="57">
        <f t="shared" si="6"/>
        <v>9</v>
      </c>
      <c r="H26" s="41" t="s">
        <v>166</v>
      </c>
      <c r="I26" s="21" t="s">
        <v>115</v>
      </c>
      <c r="J26" s="41">
        <v>1.0</v>
      </c>
      <c r="K26" s="41">
        <v>1.0</v>
      </c>
      <c r="L26" s="58" t="s">
        <v>24</v>
      </c>
      <c r="M26" s="41">
        <v>3.0</v>
      </c>
      <c r="R26" s="28">
        <v>10.0</v>
      </c>
      <c r="S26" s="56" t="s">
        <v>92</v>
      </c>
      <c r="T26" s="29" t="s">
        <v>115</v>
      </c>
      <c r="U26" s="29">
        <v>1.0</v>
      </c>
      <c r="V26" s="29">
        <v>12.0</v>
      </c>
      <c r="W26" s="29" t="s">
        <v>24</v>
      </c>
      <c r="X26" s="29">
        <v>3.0</v>
      </c>
      <c r="Z26" s="65" t="s">
        <v>167</v>
      </c>
      <c r="AA26" s="66" t="s">
        <v>168</v>
      </c>
      <c r="AB26" s="65">
        <v>2.0</v>
      </c>
      <c r="AC26" s="67">
        <v>1.0</v>
      </c>
      <c r="AD26" s="32">
        <f t="shared" si="7"/>
        <v>2</v>
      </c>
      <c r="AF26" s="36" t="s">
        <v>24</v>
      </c>
      <c r="AG26" s="68">
        <v>5.0</v>
      </c>
      <c r="AH26" s="68">
        <v>6.0</v>
      </c>
      <c r="AI26" s="69">
        <v>30.0</v>
      </c>
      <c r="AJ26" s="70"/>
    </row>
    <row r="27">
      <c r="A27" s="71" t="s">
        <v>169</v>
      </c>
      <c r="B27" s="73" t="s">
        <v>170</v>
      </c>
      <c r="C27" s="1">
        <v>5.0</v>
      </c>
      <c r="D27" s="18">
        <f t="shared" si="9"/>
        <v>15</v>
      </c>
      <c r="G27" s="57">
        <f t="shared" si="6"/>
        <v>10</v>
      </c>
      <c r="H27" s="41" t="s">
        <v>171</v>
      </c>
      <c r="I27" s="21" t="s">
        <v>122</v>
      </c>
      <c r="J27" s="21">
        <v>2.0</v>
      </c>
      <c r="K27" s="41">
        <v>2.0</v>
      </c>
      <c r="L27" s="41" t="s">
        <v>24</v>
      </c>
      <c r="M27" s="41">
        <v>4.0</v>
      </c>
      <c r="R27" s="28">
        <v>11.0</v>
      </c>
      <c r="S27" s="56" t="s">
        <v>97</v>
      </c>
      <c r="T27" s="29" t="s">
        <v>115</v>
      </c>
      <c r="U27" s="29">
        <v>1.0</v>
      </c>
      <c r="V27" s="29">
        <v>10.0</v>
      </c>
      <c r="W27" s="29" t="s">
        <v>24</v>
      </c>
      <c r="X27" s="29">
        <v>3.0</v>
      </c>
      <c r="Z27" s="65" t="s">
        <v>172</v>
      </c>
      <c r="AA27" s="66" t="s">
        <v>173</v>
      </c>
      <c r="AB27" s="65">
        <v>1.0</v>
      </c>
      <c r="AC27" s="74">
        <v>3.0</v>
      </c>
      <c r="AD27" s="32">
        <f t="shared" si="7"/>
        <v>3</v>
      </c>
      <c r="AF27" s="36" t="s">
        <v>32</v>
      </c>
      <c r="AG27" s="68">
        <v>10.0</v>
      </c>
      <c r="AH27" s="68">
        <v>6.0</v>
      </c>
      <c r="AI27" s="69">
        <v>60.0</v>
      </c>
      <c r="AJ27" s="70"/>
    </row>
    <row r="28">
      <c r="A28" s="71" t="s">
        <v>174</v>
      </c>
      <c r="B28" s="72" t="s">
        <v>175</v>
      </c>
      <c r="C28" s="1">
        <v>2.0</v>
      </c>
      <c r="D28" s="18">
        <f t="shared" si="9"/>
        <v>6</v>
      </c>
      <c r="G28" s="57">
        <f t="shared" si="6"/>
        <v>11</v>
      </c>
      <c r="H28" s="58" t="s">
        <v>176</v>
      </c>
      <c r="I28" s="21" t="s">
        <v>115</v>
      </c>
      <c r="J28" s="21">
        <v>1.0</v>
      </c>
      <c r="K28" s="41">
        <v>4.0</v>
      </c>
      <c r="L28" s="58" t="s">
        <v>24</v>
      </c>
      <c r="M28" s="41">
        <v>3.0</v>
      </c>
      <c r="R28" s="28">
        <v>12.0</v>
      </c>
      <c r="S28" s="56" t="s">
        <v>101</v>
      </c>
      <c r="T28" s="29" t="s">
        <v>115</v>
      </c>
      <c r="U28" s="29">
        <v>1.0</v>
      </c>
      <c r="V28" s="29">
        <v>12.0</v>
      </c>
      <c r="W28" s="29" t="s">
        <v>24</v>
      </c>
      <c r="X28" s="29">
        <v>3.0</v>
      </c>
      <c r="Z28" s="65" t="s">
        <v>177</v>
      </c>
      <c r="AA28" s="66" t="s">
        <v>178</v>
      </c>
      <c r="AB28" s="65">
        <v>1.0</v>
      </c>
      <c r="AC28" s="61">
        <v>0.0</v>
      </c>
      <c r="AD28" s="32">
        <f t="shared" si="7"/>
        <v>0</v>
      </c>
      <c r="AF28" s="36" t="s">
        <v>20</v>
      </c>
      <c r="AG28" s="68">
        <v>15.0</v>
      </c>
      <c r="AH28" s="68">
        <v>3.0</v>
      </c>
      <c r="AI28" s="69">
        <v>45.0</v>
      </c>
      <c r="AJ28" s="70"/>
    </row>
    <row r="29">
      <c r="A29" s="71" t="s">
        <v>179</v>
      </c>
      <c r="B29" s="72" t="s">
        <v>180</v>
      </c>
      <c r="C29" s="1">
        <v>1.0</v>
      </c>
      <c r="D29" s="18">
        <f t="shared" si="9"/>
        <v>3</v>
      </c>
      <c r="G29" s="57">
        <f t="shared" si="6"/>
        <v>12</v>
      </c>
      <c r="H29" s="41" t="s">
        <v>181</v>
      </c>
      <c r="I29" s="21" t="s">
        <v>115</v>
      </c>
      <c r="J29" s="21">
        <v>1.0</v>
      </c>
      <c r="K29" s="41">
        <v>4.0</v>
      </c>
      <c r="L29" s="58" t="s">
        <v>24</v>
      </c>
      <c r="M29" s="41">
        <v>3.0</v>
      </c>
      <c r="R29" s="28">
        <v>13.0</v>
      </c>
      <c r="S29" s="56" t="s">
        <v>105</v>
      </c>
      <c r="T29" s="29" t="s">
        <v>115</v>
      </c>
      <c r="U29" s="29">
        <v>1.0</v>
      </c>
      <c r="V29" s="29">
        <v>10.0</v>
      </c>
      <c r="W29" s="29" t="s">
        <v>24</v>
      </c>
      <c r="X29" s="29">
        <v>3.0</v>
      </c>
      <c r="Z29" s="65" t="s">
        <v>182</v>
      </c>
      <c r="AA29" s="66" t="s">
        <v>183</v>
      </c>
      <c r="AB29" s="65">
        <v>1.0</v>
      </c>
      <c r="AC29" s="67">
        <v>0.0</v>
      </c>
      <c r="AD29" s="32">
        <f t="shared" si="7"/>
        <v>0</v>
      </c>
      <c r="AF29" s="75"/>
      <c r="AI29" s="43">
        <f>SUM(AI26:AI28)</f>
        <v>135</v>
      </c>
    </row>
    <row r="30">
      <c r="A30" s="71" t="s">
        <v>184</v>
      </c>
      <c r="B30" s="72" t="s">
        <v>185</v>
      </c>
      <c r="C30" s="1">
        <v>1.0</v>
      </c>
      <c r="D30" s="18">
        <f t="shared" si="9"/>
        <v>3</v>
      </c>
      <c r="G30" s="57">
        <f t="shared" si="6"/>
        <v>13</v>
      </c>
      <c r="H30" s="41" t="s">
        <v>186</v>
      </c>
      <c r="I30" s="21" t="s">
        <v>115</v>
      </c>
      <c r="J30" s="21">
        <v>1.0</v>
      </c>
      <c r="K30" s="41">
        <v>1.0</v>
      </c>
      <c r="L30" s="58" t="s">
        <v>24</v>
      </c>
      <c r="M30" s="41">
        <v>3.0</v>
      </c>
      <c r="R30" s="28">
        <v>14.0</v>
      </c>
      <c r="S30" s="56" t="s">
        <v>112</v>
      </c>
      <c r="T30" s="29" t="s">
        <v>115</v>
      </c>
      <c r="U30" s="29">
        <v>1.0</v>
      </c>
      <c r="V30" s="29">
        <v>18.0</v>
      </c>
      <c r="W30" s="29" t="s">
        <v>145</v>
      </c>
      <c r="X30" s="29">
        <v>4.0</v>
      </c>
      <c r="Z30" s="65" t="s">
        <v>187</v>
      </c>
      <c r="AA30" s="66" t="s">
        <v>188</v>
      </c>
      <c r="AB30" s="65">
        <v>1.0</v>
      </c>
      <c r="AC30" s="67">
        <v>3.0</v>
      </c>
      <c r="AD30" s="32">
        <f t="shared" si="7"/>
        <v>3</v>
      </c>
    </row>
    <row r="31">
      <c r="A31" s="71" t="s">
        <v>189</v>
      </c>
      <c r="B31" s="72" t="s">
        <v>190</v>
      </c>
      <c r="C31" s="1">
        <v>4.0</v>
      </c>
      <c r="D31" s="18">
        <f t="shared" si="9"/>
        <v>12</v>
      </c>
      <c r="G31" s="57">
        <f t="shared" si="6"/>
        <v>14</v>
      </c>
      <c r="H31" s="41" t="s">
        <v>191</v>
      </c>
      <c r="I31" s="21" t="s">
        <v>115</v>
      </c>
      <c r="J31" s="21">
        <v>1.0</v>
      </c>
      <c r="K31" s="41">
        <v>10.0</v>
      </c>
      <c r="L31" s="58" t="s">
        <v>24</v>
      </c>
      <c r="M31" s="41">
        <v>3.0</v>
      </c>
      <c r="R31" s="28">
        <v>15.0</v>
      </c>
      <c r="S31" s="56" t="s">
        <v>192</v>
      </c>
      <c r="T31" s="29" t="s">
        <v>115</v>
      </c>
      <c r="U31" s="29">
        <v>1.0</v>
      </c>
      <c r="V31" s="29">
        <v>12.0</v>
      </c>
      <c r="W31" s="29" t="s">
        <v>24</v>
      </c>
      <c r="X31" s="29">
        <v>3.0</v>
      </c>
      <c r="Z31" s="65" t="s">
        <v>193</v>
      </c>
      <c r="AA31" s="66" t="s">
        <v>194</v>
      </c>
      <c r="AB31" s="65">
        <v>1.0</v>
      </c>
      <c r="AC31" s="67">
        <v>0.0</v>
      </c>
      <c r="AD31" s="32">
        <f t="shared" si="7"/>
        <v>0</v>
      </c>
      <c r="AF31" s="62" t="s">
        <v>123</v>
      </c>
      <c r="AG31" s="63" t="s">
        <v>15</v>
      </c>
      <c r="AH31" s="63" t="s">
        <v>124</v>
      </c>
      <c r="AI31" s="63" t="s">
        <v>125</v>
      </c>
      <c r="AJ31" s="63" t="s">
        <v>14</v>
      </c>
    </row>
    <row r="32">
      <c r="A32" s="71" t="s">
        <v>195</v>
      </c>
      <c r="B32" s="72" t="s">
        <v>196</v>
      </c>
      <c r="C32" s="1">
        <v>5.0</v>
      </c>
      <c r="D32" s="18">
        <f t="shared" si="9"/>
        <v>15</v>
      </c>
      <c r="G32" s="57">
        <f t="shared" si="6"/>
        <v>15</v>
      </c>
      <c r="H32" s="41" t="s">
        <v>197</v>
      </c>
      <c r="I32" s="21" t="s">
        <v>115</v>
      </c>
      <c r="J32" s="21">
        <v>1.0</v>
      </c>
      <c r="K32" s="41">
        <v>5.0</v>
      </c>
      <c r="L32" s="58" t="s">
        <v>24</v>
      </c>
      <c r="M32" s="41">
        <v>3.0</v>
      </c>
      <c r="AD32" s="2">
        <f>0.6 + 0.01 *SUM(AD19:AD31)</f>
        <v>0.765</v>
      </c>
      <c r="AF32" s="65" t="s">
        <v>129</v>
      </c>
      <c r="AG32" s="66" t="s">
        <v>130</v>
      </c>
      <c r="AH32" s="68">
        <v>2.0</v>
      </c>
      <c r="AI32" s="68">
        <v>2.0</v>
      </c>
      <c r="AJ32" s="68">
        <v>4.0</v>
      </c>
    </row>
    <row r="33">
      <c r="A33" s="71" t="s">
        <v>198</v>
      </c>
      <c r="B33" s="72" t="s">
        <v>199</v>
      </c>
      <c r="C33" s="1">
        <v>2.0</v>
      </c>
      <c r="D33" s="18">
        <f t="shared" si="9"/>
        <v>6</v>
      </c>
      <c r="G33" s="57">
        <f t="shared" si="6"/>
        <v>16</v>
      </c>
      <c r="H33" s="41" t="s">
        <v>200</v>
      </c>
      <c r="I33" s="21" t="s">
        <v>115</v>
      </c>
      <c r="J33" s="21">
        <v>1.0</v>
      </c>
      <c r="K33" s="41">
        <v>5.0</v>
      </c>
      <c r="L33" s="58" t="s">
        <v>24</v>
      </c>
      <c r="M33" s="41">
        <v>3.0</v>
      </c>
      <c r="AF33" s="65" t="s">
        <v>135</v>
      </c>
      <c r="AG33" s="66" t="s">
        <v>136</v>
      </c>
      <c r="AH33" s="68">
        <v>1.0</v>
      </c>
      <c r="AI33" s="68">
        <v>1.0</v>
      </c>
      <c r="AJ33" s="68">
        <v>1.0</v>
      </c>
    </row>
    <row r="34">
      <c r="A34" s="71" t="s">
        <v>201</v>
      </c>
      <c r="B34" s="72" t="s">
        <v>202</v>
      </c>
      <c r="C34" s="1">
        <v>2.0</v>
      </c>
      <c r="D34" s="18">
        <f t="shared" si="9"/>
        <v>6</v>
      </c>
      <c r="G34" s="57">
        <f t="shared" si="6"/>
        <v>17</v>
      </c>
      <c r="H34" s="41" t="s">
        <v>203</v>
      </c>
      <c r="I34" s="21" t="s">
        <v>115</v>
      </c>
      <c r="J34" s="21">
        <v>1.0</v>
      </c>
      <c r="K34" s="41">
        <v>1.0</v>
      </c>
      <c r="L34" s="58" t="s">
        <v>24</v>
      </c>
      <c r="M34" s="41">
        <v>3.0</v>
      </c>
      <c r="AF34" s="65" t="s">
        <v>140</v>
      </c>
      <c r="AG34" s="66" t="s">
        <v>141</v>
      </c>
      <c r="AH34" s="68">
        <v>1.0</v>
      </c>
      <c r="AI34" s="68">
        <v>3.0</v>
      </c>
      <c r="AJ34" s="68">
        <v>3.0</v>
      </c>
    </row>
    <row r="35">
      <c r="A35" s="71" t="s">
        <v>204</v>
      </c>
      <c r="B35" s="72" t="s">
        <v>205</v>
      </c>
      <c r="C35" s="1">
        <v>2.0</v>
      </c>
      <c r="D35" s="18">
        <f t="shared" si="9"/>
        <v>6</v>
      </c>
      <c r="G35" s="57">
        <f t="shared" si="6"/>
        <v>18</v>
      </c>
      <c r="H35" s="41" t="s">
        <v>206</v>
      </c>
      <c r="I35" s="58" t="s">
        <v>134</v>
      </c>
      <c r="J35" s="41">
        <v>2.0</v>
      </c>
      <c r="K35" s="41">
        <v>63.0</v>
      </c>
      <c r="L35" s="41" t="s">
        <v>20</v>
      </c>
      <c r="M35" s="41">
        <v>6.0</v>
      </c>
      <c r="Z35" s="3" t="s">
        <v>207</v>
      </c>
      <c r="AF35" s="65" t="s">
        <v>146</v>
      </c>
      <c r="AG35" s="66" t="s">
        <v>147</v>
      </c>
      <c r="AH35" s="68">
        <v>1.0</v>
      </c>
      <c r="AI35" s="68">
        <v>1.0</v>
      </c>
      <c r="AJ35" s="68">
        <v>1.0</v>
      </c>
    </row>
    <row r="36">
      <c r="A36" s="71" t="s">
        <v>208</v>
      </c>
      <c r="B36" s="72" t="s">
        <v>209</v>
      </c>
      <c r="C36" s="1">
        <v>2.0</v>
      </c>
      <c r="D36" s="18">
        <f t="shared" si="9"/>
        <v>6</v>
      </c>
      <c r="G36" s="57">
        <f t="shared" si="6"/>
        <v>19</v>
      </c>
      <c r="H36" s="41" t="s">
        <v>210</v>
      </c>
      <c r="I36" s="58" t="s">
        <v>134</v>
      </c>
      <c r="J36" s="41">
        <v>2.0</v>
      </c>
      <c r="K36" s="41">
        <v>40.0</v>
      </c>
      <c r="L36" s="58" t="s">
        <v>20</v>
      </c>
      <c r="M36" s="41">
        <v>6.0</v>
      </c>
      <c r="R36" s="7" t="s">
        <v>0</v>
      </c>
      <c r="S36" s="8" t="s">
        <v>211</v>
      </c>
      <c r="T36" s="8" t="s">
        <v>212</v>
      </c>
      <c r="Z36" s="9" t="s">
        <v>213</v>
      </c>
      <c r="AA36" s="10" t="s">
        <v>15</v>
      </c>
      <c r="AB36" s="9" t="s">
        <v>124</v>
      </c>
      <c r="AC36" s="9" t="s">
        <v>214</v>
      </c>
      <c r="AD36" s="9" t="s">
        <v>14</v>
      </c>
      <c r="AE36" s="15"/>
      <c r="AF36" s="65" t="s">
        <v>151</v>
      </c>
      <c r="AG36" s="66" t="s">
        <v>152</v>
      </c>
      <c r="AH36" s="68">
        <v>1.0</v>
      </c>
      <c r="AI36" s="68">
        <v>0.0</v>
      </c>
      <c r="AJ36" s="68">
        <v>0.0</v>
      </c>
    </row>
    <row r="37">
      <c r="A37" s="71" t="s">
        <v>215</v>
      </c>
      <c r="B37" s="72" t="s">
        <v>216</v>
      </c>
      <c r="C37" s="1">
        <v>3.0</v>
      </c>
      <c r="D37" s="18">
        <f t="shared" si="9"/>
        <v>9</v>
      </c>
      <c r="G37" s="57">
        <f t="shared" si="6"/>
        <v>20</v>
      </c>
      <c r="H37" s="41" t="s">
        <v>217</v>
      </c>
      <c r="I37" s="58" t="s">
        <v>134</v>
      </c>
      <c r="J37" s="41">
        <v>1.0</v>
      </c>
      <c r="K37" s="41">
        <v>4.0</v>
      </c>
      <c r="L37" s="41" t="s">
        <v>24</v>
      </c>
      <c r="M37" s="41">
        <v>3.0</v>
      </c>
      <c r="R37" s="28">
        <v>1.0</v>
      </c>
      <c r="S37" s="29" t="s">
        <v>218</v>
      </c>
      <c r="T37" s="29">
        <v>2.0</v>
      </c>
      <c r="Z37" s="59" t="s">
        <v>219</v>
      </c>
      <c r="AA37" s="33" t="s">
        <v>220</v>
      </c>
      <c r="AB37" s="59">
        <v>1.5</v>
      </c>
      <c r="AC37" s="59">
        <v>4.0</v>
      </c>
      <c r="AD37" s="32">
        <f t="shared" ref="AD37:AD44" si="10">AB37*AC37</f>
        <v>6</v>
      </c>
      <c r="AF37" s="65" t="s">
        <v>157</v>
      </c>
      <c r="AG37" s="66" t="s">
        <v>158</v>
      </c>
      <c r="AH37" s="68">
        <v>0.5</v>
      </c>
      <c r="AI37" s="68">
        <v>0.0</v>
      </c>
      <c r="AJ37" s="68">
        <v>0.0</v>
      </c>
    </row>
    <row r="38">
      <c r="A38" s="71" t="s">
        <v>221</v>
      </c>
      <c r="B38" s="17" t="s">
        <v>222</v>
      </c>
      <c r="C38" s="18">
        <f>C39+C53+C62</f>
        <v>52</v>
      </c>
      <c r="D38" s="18">
        <f t="shared" si="9"/>
        <v>156</v>
      </c>
      <c r="G38" s="57">
        <f t="shared" si="6"/>
        <v>21</v>
      </c>
      <c r="H38" s="41" t="s">
        <v>223</v>
      </c>
      <c r="I38" s="58" t="s">
        <v>134</v>
      </c>
      <c r="J38" s="41">
        <v>5.0</v>
      </c>
      <c r="K38" s="41">
        <v>45.0</v>
      </c>
      <c r="L38" s="58" t="s">
        <v>20</v>
      </c>
      <c r="M38" s="41">
        <v>6.0</v>
      </c>
      <c r="R38" s="28">
        <v>2.0</v>
      </c>
      <c r="S38" s="29" t="s">
        <v>224</v>
      </c>
      <c r="T38" s="29">
        <v>3.0</v>
      </c>
      <c r="Z38" s="65" t="s">
        <v>225</v>
      </c>
      <c r="AA38" s="76" t="s">
        <v>226</v>
      </c>
      <c r="AB38" s="65">
        <v>-1.0</v>
      </c>
      <c r="AC38" s="65">
        <v>0.0</v>
      </c>
      <c r="AD38" s="32">
        <f t="shared" si="10"/>
        <v>0</v>
      </c>
      <c r="AF38" s="65" t="s">
        <v>162</v>
      </c>
      <c r="AG38" s="66" t="s">
        <v>163</v>
      </c>
      <c r="AH38" s="68">
        <v>0.5</v>
      </c>
      <c r="AI38" s="68">
        <v>4.0</v>
      </c>
      <c r="AJ38" s="68">
        <v>2.0</v>
      </c>
    </row>
    <row r="39">
      <c r="A39" s="71" t="s">
        <v>227</v>
      </c>
      <c r="B39" s="1" t="s">
        <v>228</v>
      </c>
      <c r="C39" s="18">
        <f>SUM(C40:C52)</f>
        <v>31</v>
      </c>
      <c r="D39" s="18">
        <f t="shared" si="9"/>
        <v>93</v>
      </c>
      <c r="G39" s="57">
        <f t="shared" si="6"/>
        <v>22</v>
      </c>
      <c r="H39" s="41" t="s">
        <v>229</v>
      </c>
      <c r="I39" s="58" t="s">
        <v>122</v>
      </c>
      <c r="J39" s="41">
        <v>2.0</v>
      </c>
      <c r="K39" s="41">
        <v>2.0</v>
      </c>
      <c r="L39" s="58" t="s">
        <v>24</v>
      </c>
      <c r="M39" s="41">
        <v>3.0</v>
      </c>
      <c r="R39" s="28">
        <v>3.0</v>
      </c>
      <c r="S39" s="29" t="s">
        <v>136</v>
      </c>
      <c r="T39" s="29">
        <v>2.0</v>
      </c>
      <c r="Z39" s="65" t="s">
        <v>230</v>
      </c>
      <c r="AA39" s="76" t="s">
        <v>231</v>
      </c>
      <c r="AB39" s="65">
        <v>0.5</v>
      </c>
      <c r="AC39" s="65">
        <v>4.0</v>
      </c>
      <c r="AD39" s="32">
        <f t="shared" si="10"/>
        <v>2</v>
      </c>
      <c r="AF39" s="65" t="s">
        <v>167</v>
      </c>
      <c r="AG39" s="66" t="s">
        <v>168</v>
      </c>
      <c r="AH39" s="68">
        <v>2.0</v>
      </c>
      <c r="AI39" s="68">
        <v>1.0</v>
      </c>
      <c r="AJ39" s="68">
        <v>2.0</v>
      </c>
    </row>
    <row r="40">
      <c r="A40" s="71" t="s">
        <v>232</v>
      </c>
      <c r="B40" s="72" t="s">
        <v>233</v>
      </c>
      <c r="C40" s="1">
        <v>5.0</v>
      </c>
      <c r="D40" s="18">
        <f t="shared" si="9"/>
        <v>15</v>
      </c>
      <c r="G40" s="57">
        <f t="shared" si="6"/>
        <v>23</v>
      </c>
      <c r="H40" s="41" t="s">
        <v>234</v>
      </c>
      <c r="I40" s="58" t="s">
        <v>134</v>
      </c>
      <c r="J40" s="41">
        <v>2.0</v>
      </c>
      <c r="K40" s="41">
        <v>4.0</v>
      </c>
      <c r="L40" s="41" t="s">
        <v>24</v>
      </c>
      <c r="M40" s="41">
        <v>3.0</v>
      </c>
      <c r="R40" s="28">
        <v>4.0</v>
      </c>
      <c r="S40" s="29" t="s">
        <v>235</v>
      </c>
      <c r="T40" s="29">
        <v>0.0</v>
      </c>
      <c r="Z40" s="65" t="s">
        <v>236</v>
      </c>
      <c r="AA40" s="76" t="s">
        <v>237</v>
      </c>
      <c r="AB40" s="65">
        <v>0.5</v>
      </c>
      <c r="AC40" s="65">
        <v>3.0</v>
      </c>
      <c r="AD40" s="32">
        <f t="shared" si="10"/>
        <v>1.5</v>
      </c>
      <c r="AF40" s="65" t="s">
        <v>172</v>
      </c>
      <c r="AG40" s="66" t="s">
        <v>173</v>
      </c>
      <c r="AH40" s="68">
        <v>1.0</v>
      </c>
      <c r="AI40" s="68">
        <v>2.0</v>
      </c>
      <c r="AJ40" s="68">
        <v>2.0</v>
      </c>
    </row>
    <row r="41">
      <c r="A41" s="71" t="s">
        <v>238</v>
      </c>
      <c r="B41" s="72" t="s">
        <v>239</v>
      </c>
      <c r="C41" s="1">
        <v>3.0</v>
      </c>
      <c r="D41" s="18">
        <f t="shared" si="9"/>
        <v>9</v>
      </c>
      <c r="G41" s="42"/>
      <c r="H41" s="24"/>
      <c r="I41" s="47"/>
      <c r="J41" s="24"/>
      <c r="K41" s="24"/>
      <c r="L41" s="51" t="s">
        <v>240</v>
      </c>
      <c r="M41" s="43">
        <f>SUM(M18:M40)</f>
        <v>80</v>
      </c>
      <c r="R41" s="28">
        <v>5.0</v>
      </c>
      <c r="S41" s="29" t="s">
        <v>241</v>
      </c>
      <c r="T41" s="29">
        <v>2.0</v>
      </c>
      <c r="Z41" s="65" t="s">
        <v>242</v>
      </c>
      <c r="AA41" s="76" t="s">
        <v>243</v>
      </c>
      <c r="AB41" s="65">
        <v>1.0</v>
      </c>
      <c r="AC41" s="65">
        <v>4.0</v>
      </c>
      <c r="AD41" s="32">
        <f t="shared" si="10"/>
        <v>4</v>
      </c>
      <c r="AF41" s="65" t="s">
        <v>177</v>
      </c>
      <c r="AG41" s="66" t="s">
        <v>178</v>
      </c>
      <c r="AH41" s="68">
        <v>1.0</v>
      </c>
      <c r="AI41" s="68">
        <v>0.0</v>
      </c>
      <c r="AJ41" s="68">
        <v>0.0</v>
      </c>
    </row>
    <row r="42">
      <c r="A42" s="71" t="s">
        <v>244</v>
      </c>
      <c r="B42" s="72" t="s">
        <v>245</v>
      </c>
      <c r="C42" s="1">
        <v>3.0</v>
      </c>
      <c r="D42" s="18">
        <f t="shared" si="9"/>
        <v>9</v>
      </c>
      <c r="G42" s="42"/>
      <c r="H42" s="24"/>
      <c r="I42" s="47"/>
      <c r="J42" s="24"/>
      <c r="K42" s="24"/>
      <c r="L42" s="51" t="s">
        <v>246</v>
      </c>
      <c r="M42" s="43">
        <f>M41+L15</f>
        <v>119</v>
      </c>
      <c r="R42" s="28">
        <v>6.0</v>
      </c>
      <c r="S42" s="29" t="s">
        <v>247</v>
      </c>
      <c r="T42" s="29">
        <v>1.0</v>
      </c>
      <c r="Z42" s="65" t="s">
        <v>248</v>
      </c>
      <c r="AA42" s="76" t="s">
        <v>249</v>
      </c>
      <c r="AB42" s="65">
        <v>1.0</v>
      </c>
      <c r="AC42" s="65">
        <v>4.0</v>
      </c>
      <c r="AD42" s="32">
        <f t="shared" si="10"/>
        <v>4</v>
      </c>
      <c r="AF42" s="65" t="s">
        <v>182</v>
      </c>
      <c r="AG42" s="66" t="s">
        <v>183</v>
      </c>
      <c r="AH42" s="68">
        <v>1.0</v>
      </c>
      <c r="AI42" s="68">
        <v>0.0</v>
      </c>
      <c r="AJ42" s="68">
        <v>0.0</v>
      </c>
    </row>
    <row r="43">
      <c r="A43" s="71" t="s">
        <v>250</v>
      </c>
      <c r="B43" s="72" t="s">
        <v>251</v>
      </c>
      <c r="C43" s="1">
        <v>5.0</v>
      </c>
      <c r="D43" s="18">
        <f t="shared" si="9"/>
        <v>15</v>
      </c>
      <c r="H43" s="17"/>
      <c r="I43" s="77"/>
      <c r="L43" s="51"/>
      <c r="R43" s="28">
        <v>7.0</v>
      </c>
      <c r="S43" s="29" t="s">
        <v>252</v>
      </c>
      <c r="T43" s="29">
        <v>5.0</v>
      </c>
      <c r="Z43" s="65" t="s">
        <v>253</v>
      </c>
      <c r="AA43" s="76" t="s">
        <v>254</v>
      </c>
      <c r="AB43" s="65">
        <v>-1.0</v>
      </c>
      <c r="AC43" s="65">
        <v>2.0</v>
      </c>
      <c r="AD43" s="32">
        <f t="shared" si="10"/>
        <v>-2</v>
      </c>
      <c r="AF43" s="65" t="s">
        <v>187</v>
      </c>
      <c r="AG43" s="66" t="s">
        <v>188</v>
      </c>
      <c r="AH43" s="68">
        <v>1.0</v>
      </c>
      <c r="AI43" s="68">
        <v>0.0</v>
      </c>
      <c r="AJ43" s="68">
        <v>0.0</v>
      </c>
    </row>
    <row r="44">
      <c r="A44" s="71" t="s">
        <v>255</v>
      </c>
      <c r="B44" s="72" t="s">
        <v>256</v>
      </c>
      <c r="C44" s="1">
        <v>2.0</v>
      </c>
      <c r="D44" s="18">
        <f t="shared" si="9"/>
        <v>6</v>
      </c>
      <c r="H44" s="17"/>
      <c r="I44" s="77"/>
      <c r="L44" s="51"/>
      <c r="R44" s="28">
        <v>8.0</v>
      </c>
      <c r="S44" s="29" t="s">
        <v>257</v>
      </c>
      <c r="T44" s="29">
        <v>2.0</v>
      </c>
      <c r="Z44" s="65" t="s">
        <v>258</v>
      </c>
      <c r="AA44" s="76" t="s">
        <v>259</v>
      </c>
      <c r="AB44" s="65">
        <v>2.0</v>
      </c>
      <c r="AC44" s="65">
        <v>2.0</v>
      </c>
      <c r="AD44" s="32">
        <f t="shared" si="10"/>
        <v>4</v>
      </c>
      <c r="AF44" s="65" t="s">
        <v>193</v>
      </c>
      <c r="AG44" s="66" t="s">
        <v>194</v>
      </c>
      <c r="AH44" s="68">
        <v>1.0</v>
      </c>
      <c r="AI44" s="68">
        <v>0.0</v>
      </c>
      <c r="AJ44" s="68">
        <v>0.0</v>
      </c>
    </row>
    <row r="45">
      <c r="A45" s="71" t="s">
        <v>260</v>
      </c>
      <c r="B45" s="72" t="s">
        <v>261</v>
      </c>
      <c r="C45" s="1">
        <v>3.0</v>
      </c>
      <c r="D45" s="18">
        <f t="shared" si="9"/>
        <v>9</v>
      </c>
      <c r="H45" s="17"/>
      <c r="I45" s="77"/>
      <c r="R45" s="28">
        <v>9.0</v>
      </c>
      <c r="S45" s="29" t="s">
        <v>262</v>
      </c>
      <c r="T45" s="29">
        <v>0.0</v>
      </c>
      <c r="AD45" s="43">
        <f>1.4 -0.03*SUM(AD37:AD44)</f>
        <v>0.815</v>
      </c>
      <c r="AJ45" s="43">
        <f>0.6 + 0.01 * SUM(AJ32:AJ44)</f>
        <v>0.75</v>
      </c>
    </row>
    <row r="46">
      <c r="A46" s="71" t="s">
        <v>263</v>
      </c>
      <c r="B46" s="72" t="s">
        <v>264</v>
      </c>
      <c r="C46" s="1">
        <v>3.0</v>
      </c>
      <c r="D46" s="18">
        <f t="shared" si="9"/>
        <v>9</v>
      </c>
      <c r="H46" s="17"/>
      <c r="I46" s="77"/>
      <c r="R46" s="28">
        <v>10.0</v>
      </c>
      <c r="S46" s="29" t="s">
        <v>265</v>
      </c>
      <c r="T46" s="29">
        <v>1.0</v>
      </c>
    </row>
    <row r="47">
      <c r="A47" s="71" t="s">
        <v>266</v>
      </c>
      <c r="B47" s="72" t="s">
        <v>267</v>
      </c>
      <c r="C47" s="1">
        <v>1.0</v>
      </c>
      <c r="D47" s="18">
        <f t="shared" si="9"/>
        <v>3</v>
      </c>
      <c r="H47" s="17"/>
      <c r="I47" s="77"/>
      <c r="R47" s="28">
        <v>11.0</v>
      </c>
      <c r="S47" s="29" t="s">
        <v>268</v>
      </c>
      <c r="T47" s="29">
        <v>0.0</v>
      </c>
      <c r="AF47" s="62" t="s">
        <v>213</v>
      </c>
      <c r="AG47" s="63" t="s">
        <v>15</v>
      </c>
      <c r="AH47" s="63" t="s">
        <v>124</v>
      </c>
      <c r="AI47" s="63" t="s">
        <v>214</v>
      </c>
      <c r="AJ47" s="63" t="s">
        <v>14</v>
      </c>
    </row>
    <row r="48">
      <c r="A48" s="71" t="s">
        <v>269</v>
      </c>
      <c r="B48" s="72" t="s">
        <v>270</v>
      </c>
      <c r="C48" s="1">
        <v>1.0</v>
      </c>
      <c r="D48" s="18">
        <f t="shared" si="9"/>
        <v>3</v>
      </c>
      <c r="G48" s="2" t="s">
        <v>271</v>
      </c>
      <c r="R48" s="28">
        <v>12.0</v>
      </c>
      <c r="S48" s="29" t="s">
        <v>272</v>
      </c>
      <c r="T48" s="29">
        <v>2.0</v>
      </c>
      <c r="AF48" s="65" t="s">
        <v>219</v>
      </c>
      <c r="AG48" s="66" t="s">
        <v>220</v>
      </c>
      <c r="AH48" s="68">
        <v>1.5</v>
      </c>
      <c r="AI48" s="68">
        <v>1.0</v>
      </c>
      <c r="AJ48" s="68">
        <v>1.5</v>
      </c>
    </row>
    <row r="49">
      <c r="A49" s="71" t="s">
        <v>273</v>
      </c>
      <c r="B49" s="72" t="s">
        <v>274</v>
      </c>
      <c r="C49" s="1">
        <v>1.0</v>
      </c>
      <c r="D49" s="18">
        <f t="shared" si="9"/>
        <v>3</v>
      </c>
      <c r="G49" s="54" t="s">
        <v>0</v>
      </c>
      <c r="H49" s="78" t="s">
        <v>211</v>
      </c>
      <c r="I49" s="78" t="s">
        <v>212</v>
      </c>
      <c r="R49" s="28">
        <v>13.0</v>
      </c>
      <c r="S49" s="29" t="s">
        <v>275</v>
      </c>
      <c r="T49" s="29">
        <v>2.0</v>
      </c>
      <c r="AD49" s="43">
        <f>(AC6+AC15)*AD32*AD45</f>
        <v>121.577625</v>
      </c>
      <c r="AF49" s="65" t="s">
        <v>225</v>
      </c>
      <c r="AG49" s="66" t="s">
        <v>226</v>
      </c>
      <c r="AH49" s="68">
        <v>-1.0</v>
      </c>
      <c r="AI49" s="68">
        <v>0.0</v>
      </c>
      <c r="AJ49" s="68">
        <v>0.0</v>
      </c>
    </row>
    <row r="50">
      <c r="A50" s="71" t="s">
        <v>276</v>
      </c>
      <c r="B50" s="72" t="s">
        <v>277</v>
      </c>
      <c r="C50" s="1">
        <v>1.0</v>
      </c>
      <c r="D50" s="18">
        <f t="shared" si="9"/>
        <v>3</v>
      </c>
      <c r="G50" s="30">
        <v>1.0</v>
      </c>
      <c r="H50" s="79" t="s">
        <v>218</v>
      </c>
      <c r="I50" s="79">
        <v>5.0</v>
      </c>
      <c r="R50" s="28">
        <v>14.0</v>
      </c>
      <c r="S50" s="29" t="s">
        <v>278</v>
      </c>
      <c r="T50" s="29">
        <v>1.0</v>
      </c>
      <c r="AF50" s="65" t="s">
        <v>230</v>
      </c>
      <c r="AG50" s="66" t="s">
        <v>231</v>
      </c>
      <c r="AH50" s="68">
        <v>0.5</v>
      </c>
      <c r="AI50" s="68">
        <v>1.0</v>
      </c>
      <c r="AJ50" s="68">
        <v>0.5</v>
      </c>
    </row>
    <row r="51">
      <c r="A51" s="71" t="s">
        <v>279</v>
      </c>
      <c r="B51" s="72" t="s">
        <v>280</v>
      </c>
      <c r="C51" s="1">
        <v>2.0</v>
      </c>
      <c r="D51" s="18">
        <f t="shared" si="9"/>
        <v>6</v>
      </c>
      <c r="G51" s="36">
        <v>2.0</v>
      </c>
      <c r="H51" s="80" t="s">
        <v>224</v>
      </c>
      <c r="I51" s="80">
        <v>0.0</v>
      </c>
      <c r="AF51" s="65" t="s">
        <v>236</v>
      </c>
      <c r="AG51" s="66" t="s">
        <v>237</v>
      </c>
      <c r="AH51" s="68">
        <v>0.5</v>
      </c>
      <c r="AI51" s="68">
        <v>4.0</v>
      </c>
      <c r="AJ51" s="68">
        <v>2.0</v>
      </c>
    </row>
    <row r="52">
      <c r="A52" s="71" t="s">
        <v>281</v>
      </c>
      <c r="B52" s="72" t="s">
        <v>282</v>
      </c>
      <c r="C52" s="1">
        <v>1.0</v>
      </c>
      <c r="D52" s="18">
        <f t="shared" si="9"/>
        <v>3</v>
      </c>
      <c r="G52" s="36">
        <v>3.0</v>
      </c>
      <c r="H52" s="80" t="s">
        <v>136</v>
      </c>
      <c r="I52" s="80">
        <v>1.0</v>
      </c>
      <c r="AF52" s="65" t="s">
        <v>242</v>
      </c>
      <c r="AG52" s="66" t="s">
        <v>243</v>
      </c>
      <c r="AH52" s="68">
        <v>1.0</v>
      </c>
      <c r="AI52" s="68">
        <v>1.0</v>
      </c>
      <c r="AJ52" s="68">
        <v>1.0</v>
      </c>
    </row>
    <row r="53">
      <c r="A53" s="71" t="s">
        <v>283</v>
      </c>
      <c r="B53" s="1" t="s">
        <v>284</v>
      </c>
      <c r="C53" s="18">
        <f>SUM(C54:C61)</f>
        <v>14</v>
      </c>
      <c r="D53" s="18">
        <f t="shared" si="9"/>
        <v>42</v>
      </c>
      <c r="G53" s="36">
        <v>4.0</v>
      </c>
      <c r="H53" s="80" t="s">
        <v>235</v>
      </c>
      <c r="I53" s="80">
        <v>2.0</v>
      </c>
      <c r="AF53" s="65" t="s">
        <v>248</v>
      </c>
      <c r="AG53" s="66" t="s">
        <v>249</v>
      </c>
      <c r="AH53" s="68">
        <v>1.0</v>
      </c>
      <c r="AI53" s="68">
        <v>3.0</v>
      </c>
      <c r="AJ53" s="68">
        <v>3.0</v>
      </c>
    </row>
    <row r="54">
      <c r="A54" s="71" t="s">
        <v>285</v>
      </c>
      <c r="B54" s="72" t="s">
        <v>286</v>
      </c>
      <c r="C54" s="1">
        <v>1.0</v>
      </c>
      <c r="D54" s="18">
        <f t="shared" si="9"/>
        <v>3</v>
      </c>
      <c r="G54" s="36">
        <v>5.0</v>
      </c>
      <c r="H54" s="68" t="s">
        <v>241</v>
      </c>
      <c r="I54" s="68">
        <v>2.0</v>
      </c>
      <c r="AF54" s="65" t="s">
        <v>253</v>
      </c>
      <c r="AG54" s="66" t="s">
        <v>254</v>
      </c>
      <c r="AH54" s="68">
        <v>-1.0</v>
      </c>
      <c r="AI54" s="68">
        <v>0.0</v>
      </c>
      <c r="AJ54" s="68">
        <v>0.0</v>
      </c>
    </row>
    <row r="55">
      <c r="A55" s="71" t="s">
        <v>287</v>
      </c>
      <c r="B55" s="72" t="s">
        <v>288</v>
      </c>
      <c r="C55" s="1">
        <v>1.0</v>
      </c>
      <c r="D55" s="18">
        <f t="shared" si="9"/>
        <v>3</v>
      </c>
      <c r="G55" s="36">
        <v>6.0</v>
      </c>
      <c r="H55" s="68" t="s">
        <v>247</v>
      </c>
      <c r="I55" s="68">
        <v>0.0</v>
      </c>
      <c r="AF55" s="65" t="s">
        <v>258</v>
      </c>
      <c r="AG55" s="66" t="s">
        <v>259</v>
      </c>
      <c r="AH55" s="68">
        <v>2.0</v>
      </c>
      <c r="AI55" s="68">
        <v>3.0</v>
      </c>
      <c r="AJ55" s="68">
        <v>6.0</v>
      </c>
    </row>
    <row r="56">
      <c r="A56" s="71" t="s">
        <v>289</v>
      </c>
      <c r="B56" s="72" t="s">
        <v>290</v>
      </c>
      <c r="C56" s="1">
        <v>2.0</v>
      </c>
      <c r="D56" s="18">
        <f t="shared" si="9"/>
        <v>6</v>
      </c>
      <c r="G56" s="36">
        <v>7.0</v>
      </c>
      <c r="H56" s="68" t="s">
        <v>252</v>
      </c>
      <c r="I56" s="68">
        <v>3.0</v>
      </c>
      <c r="AJ56" s="43">
        <f>1.4 -0.03*SUM(AJ48:AJ55)</f>
        <v>0.98</v>
      </c>
    </row>
    <row r="57">
      <c r="A57" s="71" t="s">
        <v>291</v>
      </c>
      <c r="B57" s="72" t="s">
        <v>292</v>
      </c>
      <c r="C57" s="1">
        <v>3.0</v>
      </c>
      <c r="D57" s="18">
        <f t="shared" si="9"/>
        <v>9</v>
      </c>
      <c r="G57" s="36">
        <v>8.0</v>
      </c>
      <c r="H57" s="68" t="s">
        <v>257</v>
      </c>
      <c r="I57" s="68">
        <v>0.0</v>
      </c>
    </row>
    <row r="58">
      <c r="A58" s="71" t="s">
        <v>293</v>
      </c>
      <c r="B58" s="72" t="s">
        <v>294</v>
      </c>
      <c r="C58" s="1">
        <v>3.0</v>
      </c>
      <c r="D58" s="18">
        <f t="shared" si="9"/>
        <v>9</v>
      </c>
      <c r="G58" s="36">
        <v>9.0</v>
      </c>
      <c r="H58" s="80" t="s">
        <v>262</v>
      </c>
      <c r="I58" s="80">
        <v>1.0</v>
      </c>
    </row>
    <row r="59">
      <c r="A59" s="71" t="s">
        <v>295</v>
      </c>
      <c r="B59" s="72" t="s">
        <v>296</v>
      </c>
      <c r="C59" s="1">
        <v>1.0</v>
      </c>
      <c r="D59" s="18">
        <f t="shared" si="9"/>
        <v>3</v>
      </c>
      <c r="G59" s="36">
        <v>10.0</v>
      </c>
      <c r="H59" s="80" t="s">
        <v>265</v>
      </c>
      <c r="I59" s="80">
        <v>5.0</v>
      </c>
      <c r="AJ59" s="43">
        <f>(AI23+AI29) *AJ45*(AJ56)</f>
        <v>102.165</v>
      </c>
    </row>
    <row r="60">
      <c r="A60" s="71" t="s">
        <v>297</v>
      </c>
      <c r="B60" s="72" t="s">
        <v>298</v>
      </c>
      <c r="C60" s="1">
        <v>1.0</v>
      </c>
      <c r="D60" s="18">
        <f t="shared" si="9"/>
        <v>3</v>
      </c>
      <c r="G60" s="36">
        <v>11.0</v>
      </c>
      <c r="H60" s="80" t="s">
        <v>268</v>
      </c>
      <c r="I60" s="80">
        <v>0.0</v>
      </c>
    </row>
    <row r="61">
      <c r="A61" s="71" t="s">
        <v>299</v>
      </c>
      <c r="B61" s="72" t="s">
        <v>300</v>
      </c>
      <c r="C61" s="1">
        <v>2.0</v>
      </c>
      <c r="D61" s="18">
        <f t="shared" si="9"/>
        <v>6</v>
      </c>
      <c r="G61" s="36">
        <v>12.0</v>
      </c>
      <c r="H61" s="80" t="s">
        <v>272</v>
      </c>
      <c r="I61" s="80">
        <v>2.0</v>
      </c>
    </row>
    <row r="62">
      <c r="A62" s="71" t="s">
        <v>301</v>
      </c>
      <c r="B62" s="1" t="s">
        <v>302</v>
      </c>
      <c r="C62" s="18">
        <f>SUM(C63:C68)</f>
        <v>7</v>
      </c>
      <c r="D62" s="18">
        <f t="shared" si="9"/>
        <v>21</v>
      </c>
      <c r="G62" s="36">
        <v>13.0</v>
      </c>
      <c r="H62" s="80" t="s">
        <v>275</v>
      </c>
      <c r="I62" s="80">
        <v>3.0</v>
      </c>
    </row>
    <row r="63">
      <c r="A63" s="71" t="s">
        <v>303</v>
      </c>
      <c r="B63" s="72" t="s">
        <v>304</v>
      </c>
      <c r="C63" s="1">
        <v>1.0</v>
      </c>
      <c r="D63" s="18">
        <f t="shared" si="9"/>
        <v>3</v>
      </c>
      <c r="G63" s="36">
        <v>14.0</v>
      </c>
      <c r="H63" s="80" t="s">
        <v>278</v>
      </c>
      <c r="I63" s="80">
        <v>0.0</v>
      </c>
    </row>
    <row r="64">
      <c r="A64" s="71" t="s">
        <v>305</v>
      </c>
      <c r="B64" s="72" t="s">
        <v>306</v>
      </c>
      <c r="C64" s="1">
        <v>1.0</v>
      </c>
      <c r="D64" s="18">
        <f t="shared" si="9"/>
        <v>3</v>
      </c>
      <c r="H64" s="51" t="s">
        <v>307</v>
      </c>
      <c r="I64" s="43">
        <f>SUM(I50:I63)</f>
        <v>24</v>
      </c>
    </row>
    <row r="65">
      <c r="A65" s="71" t="s">
        <v>308</v>
      </c>
      <c r="B65" s="72" t="s">
        <v>309</v>
      </c>
      <c r="C65" s="1">
        <v>1.0</v>
      </c>
      <c r="D65" s="18">
        <f t="shared" si="9"/>
        <v>3</v>
      </c>
      <c r="H65" s="2" t="s">
        <v>310</v>
      </c>
      <c r="I65" s="43">
        <f>(I64*0.01)+0.65</f>
        <v>0.89</v>
      </c>
    </row>
    <row r="66">
      <c r="A66" s="71" t="s">
        <v>311</v>
      </c>
      <c r="B66" s="72" t="s">
        <v>312</v>
      </c>
      <c r="C66" s="1">
        <v>1.0</v>
      </c>
      <c r="D66" s="18">
        <f t="shared" si="9"/>
        <v>3</v>
      </c>
      <c r="H66" s="2" t="s">
        <v>313</v>
      </c>
      <c r="I66" s="43">
        <f>I65*M42</f>
        <v>105.91</v>
      </c>
    </row>
    <row r="67">
      <c r="A67" s="71" t="s">
        <v>314</v>
      </c>
      <c r="B67" s="72" t="s">
        <v>315</v>
      </c>
      <c r="C67" s="1">
        <v>1.0</v>
      </c>
      <c r="D67" s="18">
        <f t="shared" si="9"/>
        <v>3</v>
      </c>
    </row>
    <row r="68">
      <c r="A68" s="71" t="s">
        <v>316</v>
      </c>
      <c r="B68" s="72" t="s">
        <v>317</v>
      </c>
      <c r="C68" s="1">
        <v>2.0</v>
      </c>
      <c r="D68" s="18">
        <f t="shared" si="9"/>
        <v>6</v>
      </c>
    </row>
    <row r="69">
      <c r="A69" s="4" t="s">
        <v>318</v>
      </c>
      <c r="B69" s="4" t="s">
        <v>319</v>
      </c>
      <c r="C69" s="4">
        <f t="shared" ref="C69:D69" si="11">SUM(C70:C83)</f>
        <v>42</v>
      </c>
      <c r="D69" s="4">
        <f t="shared" si="11"/>
        <v>126</v>
      </c>
      <c r="E69" s="1"/>
      <c r="G69" s="54" t="s">
        <v>0</v>
      </c>
      <c r="H69" s="54" t="s">
        <v>320</v>
      </c>
      <c r="I69" s="54" t="s">
        <v>321</v>
      </c>
      <c r="J69" s="54" t="s">
        <v>322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>
      <c r="A70" s="71" t="s">
        <v>323</v>
      </c>
      <c r="B70" s="17" t="s">
        <v>324</v>
      </c>
      <c r="C70" s="1">
        <v>2.0</v>
      </c>
      <c r="D70" s="18">
        <f t="shared" ref="D70:D83" si="12"> C70*3</f>
        <v>6</v>
      </c>
      <c r="G70" s="65">
        <v>1.0</v>
      </c>
      <c r="H70" s="59" t="s">
        <v>325</v>
      </c>
      <c r="I70" s="33" t="s">
        <v>20</v>
      </c>
      <c r="J70" s="81">
        <v>2.48</v>
      </c>
    </row>
    <row r="71">
      <c r="A71" s="71" t="s">
        <v>326</v>
      </c>
      <c r="B71" s="17" t="s">
        <v>327</v>
      </c>
      <c r="C71" s="1">
        <v>3.0</v>
      </c>
      <c r="D71" s="18">
        <f t="shared" si="12"/>
        <v>9</v>
      </c>
      <c r="G71" s="65">
        <v>2.0</v>
      </c>
      <c r="H71" s="59" t="s">
        <v>328</v>
      </c>
      <c r="I71" s="33" t="s">
        <v>329</v>
      </c>
      <c r="J71" s="82">
        <v>3.04</v>
      </c>
    </row>
    <row r="72">
      <c r="A72" s="71" t="s">
        <v>330</v>
      </c>
      <c r="B72" s="17" t="s">
        <v>331</v>
      </c>
      <c r="C72" s="1">
        <v>4.0</v>
      </c>
      <c r="D72" s="18">
        <f t="shared" si="12"/>
        <v>12</v>
      </c>
      <c r="G72" s="65">
        <v>3.0</v>
      </c>
      <c r="H72" s="59" t="s">
        <v>332</v>
      </c>
      <c r="I72" s="33" t="s">
        <v>329</v>
      </c>
      <c r="J72" s="83">
        <v>4.24</v>
      </c>
    </row>
    <row r="73">
      <c r="A73" s="71" t="s">
        <v>333</v>
      </c>
      <c r="B73" s="17" t="s">
        <v>334</v>
      </c>
      <c r="C73" s="1">
        <v>2.0</v>
      </c>
      <c r="D73" s="18">
        <f t="shared" si="12"/>
        <v>6</v>
      </c>
      <c r="G73" s="65">
        <v>4.0</v>
      </c>
      <c r="H73" s="59" t="s">
        <v>335</v>
      </c>
      <c r="I73" s="33" t="s">
        <v>336</v>
      </c>
      <c r="J73" s="83">
        <v>1.1</v>
      </c>
    </row>
    <row r="74">
      <c r="A74" s="71" t="s">
        <v>337</v>
      </c>
      <c r="B74" s="17" t="s">
        <v>338</v>
      </c>
      <c r="C74" s="1">
        <v>3.0</v>
      </c>
      <c r="D74" s="18">
        <f t="shared" si="12"/>
        <v>9</v>
      </c>
      <c r="G74" s="65">
        <v>5.0</v>
      </c>
      <c r="H74" s="59" t="s">
        <v>339</v>
      </c>
      <c r="I74" s="33" t="s">
        <v>24</v>
      </c>
      <c r="J74" s="83">
        <v>6.24</v>
      </c>
    </row>
    <row r="75">
      <c r="A75" s="71" t="s">
        <v>340</v>
      </c>
      <c r="B75" s="17" t="s">
        <v>341</v>
      </c>
      <c r="C75" s="1">
        <v>2.0</v>
      </c>
      <c r="D75" s="18">
        <f t="shared" si="12"/>
        <v>6</v>
      </c>
      <c r="I75" s="2" t="s">
        <v>342</v>
      </c>
      <c r="J75" s="84">
        <f>SUM(J70:J74)</f>
        <v>17.1</v>
      </c>
    </row>
    <row r="76">
      <c r="A76" s="71" t="s">
        <v>343</v>
      </c>
      <c r="B76" s="17" t="s">
        <v>344</v>
      </c>
      <c r="C76" s="1">
        <v>2.0</v>
      </c>
      <c r="D76" s="18">
        <f t="shared" si="12"/>
        <v>6</v>
      </c>
    </row>
    <row r="77">
      <c r="A77" s="71" t="s">
        <v>345</v>
      </c>
      <c r="B77" s="17" t="s">
        <v>346</v>
      </c>
      <c r="C77" s="1">
        <v>2.0</v>
      </c>
      <c r="D77" s="18">
        <f t="shared" si="12"/>
        <v>6</v>
      </c>
    </row>
    <row r="78">
      <c r="A78" s="71" t="s">
        <v>347</v>
      </c>
      <c r="B78" s="17" t="s">
        <v>348</v>
      </c>
      <c r="C78" s="1">
        <v>3.0</v>
      </c>
      <c r="D78" s="18">
        <f t="shared" si="12"/>
        <v>9</v>
      </c>
    </row>
    <row r="79">
      <c r="A79" s="71" t="s">
        <v>349</v>
      </c>
      <c r="B79" s="17" t="s">
        <v>350</v>
      </c>
      <c r="C79" s="1">
        <v>3.0</v>
      </c>
      <c r="D79" s="18">
        <f t="shared" si="12"/>
        <v>9</v>
      </c>
    </row>
    <row r="80">
      <c r="A80" s="71" t="s">
        <v>351</v>
      </c>
      <c r="B80" s="17" t="s">
        <v>352</v>
      </c>
      <c r="C80" s="1">
        <v>5.0</v>
      </c>
      <c r="D80" s="18">
        <f t="shared" si="12"/>
        <v>15</v>
      </c>
      <c r="G80" s="54" t="s">
        <v>0</v>
      </c>
      <c r="H80" s="78" t="s">
        <v>320</v>
      </c>
      <c r="I80" s="78" t="s">
        <v>321</v>
      </c>
      <c r="J80" s="78" t="s">
        <v>353</v>
      </c>
    </row>
    <row r="81">
      <c r="A81" s="71" t="s">
        <v>354</v>
      </c>
      <c r="B81" s="17" t="s">
        <v>355</v>
      </c>
      <c r="C81" s="1">
        <v>3.0</v>
      </c>
      <c r="D81" s="18">
        <f t="shared" si="12"/>
        <v>9</v>
      </c>
      <c r="G81" s="65">
        <v>1.0</v>
      </c>
      <c r="H81" s="68" t="s">
        <v>356</v>
      </c>
      <c r="I81" s="59" t="s">
        <v>20</v>
      </c>
      <c r="J81" s="85">
        <v>0.83</v>
      </c>
    </row>
    <row r="82">
      <c r="A82" s="71" t="s">
        <v>357</v>
      </c>
      <c r="B82" s="2" t="s">
        <v>358</v>
      </c>
      <c r="C82" s="1">
        <v>3.0</v>
      </c>
      <c r="D82" s="18">
        <f t="shared" si="12"/>
        <v>9</v>
      </c>
      <c r="G82" s="65">
        <v>2.0</v>
      </c>
      <c r="H82" s="68" t="s">
        <v>359</v>
      </c>
      <c r="I82" s="65" t="s">
        <v>360</v>
      </c>
      <c r="J82" s="85">
        <v>0.6</v>
      </c>
    </row>
    <row r="83">
      <c r="A83" s="71" t="s">
        <v>361</v>
      </c>
      <c r="B83" s="17" t="s">
        <v>362</v>
      </c>
      <c r="C83" s="1">
        <v>5.0</v>
      </c>
      <c r="D83" s="18">
        <f t="shared" si="12"/>
        <v>15</v>
      </c>
      <c r="G83" s="65">
        <v>3.0</v>
      </c>
      <c r="H83" s="68" t="s">
        <v>363</v>
      </c>
      <c r="I83" s="65" t="s">
        <v>329</v>
      </c>
      <c r="J83" s="85">
        <v>1.0</v>
      </c>
    </row>
    <row r="84">
      <c r="A84" s="4" t="s">
        <v>364</v>
      </c>
      <c r="B84" s="4" t="s">
        <v>365</v>
      </c>
      <c r="C84" s="4">
        <f t="shared" ref="C84:D84" si="13">SUM(C85:C87)</f>
        <v>23</v>
      </c>
      <c r="D84" s="4">
        <f t="shared" si="13"/>
        <v>69</v>
      </c>
      <c r="E84" s="1"/>
      <c r="G84" s="65">
        <v>4.0</v>
      </c>
      <c r="H84" s="68" t="s">
        <v>366</v>
      </c>
      <c r="I84" s="65" t="s">
        <v>367</v>
      </c>
      <c r="J84" s="85" t="s">
        <v>368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>
      <c r="A85" s="71" t="s">
        <v>369</v>
      </c>
      <c r="B85" s="17" t="s">
        <v>370</v>
      </c>
      <c r="C85" s="1">
        <v>15.0</v>
      </c>
      <c r="D85" s="18">
        <f t="shared" ref="D85:D87" si="14"> C85*3</f>
        <v>45</v>
      </c>
      <c r="G85" s="65">
        <v>5.0</v>
      </c>
      <c r="H85" s="68" t="s">
        <v>371</v>
      </c>
      <c r="I85" s="65" t="s">
        <v>20</v>
      </c>
      <c r="J85" s="85">
        <v>0.87</v>
      </c>
    </row>
    <row r="86">
      <c r="A86" s="71" t="s">
        <v>372</v>
      </c>
      <c r="B86" s="17" t="s">
        <v>373</v>
      </c>
      <c r="C86" s="1">
        <v>5.0</v>
      </c>
      <c r="D86" s="18">
        <f t="shared" si="14"/>
        <v>15</v>
      </c>
      <c r="G86" s="65">
        <v>6.0</v>
      </c>
      <c r="H86" s="68" t="s">
        <v>374</v>
      </c>
      <c r="I86" s="65" t="s">
        <v>329</v>
      </c>
      <c r="J86" s="85">
        <v>1.0</v>
      </c>
    </row>
    <row r="87">
      <c r="A87" s="16">
        <v>44624.0</v>
      </c>
      <c r="B87" s="2" t="s">
        <v>375</v>
      </c>
      <c r="C87" s="1">
        <v>3.0</v>
      </c>
      <c r="D87" s="18">
        <f t="shared" si="14"/>
        <v>9</v>
      </c>
      <c r="G87" s="65">
        <v>7.0</v>
      </c>
      <c r="H87" s="68" t="s">
        <v>376</v>
      </c>
      <c r="I87" s="65" t="s">
        <v>329</v>
      </c>
      <c r="J87" s="85">
        <v>1.0</v>
      </c>
    </row>
    <row r="88">
      <c r="A88" s="86"/>
      <c r="B88" s="86" t="s">
        <v>377</v>
      </c>
      <c r="C88" s="86">
        <f t="shared" ref="C88:D88" si="15">C84+C69+C20+C2</f>
        <v>259</v>
      </c>
      <c r="D88" s="86">
        <f t="shared" si="15"/>
        <v>777</v>
      </c>
      <c r="E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</row>
    <row r="89">
      <c r="A89" s="86"/>
      <c r="B89" s="86" t="s">
        <v>378</v>
      </c>
      <c r="C89" s="86">
        <f t="shared" ref="C89:D89" si="16">C88/6</f>
        <v>43.16666667</v>
      </c>
      <c r="D89" s="86">
        <f t="shared" si="16"/>
        <v>129.5</v>
      </c>
      <c r="E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</row>
    <row r="92">
      <c r="A92" s="87"/>
      <c r="B92" s="18"/>
      <c r="C92" s="18"/>
      <c r="D92" s="18"/>
    </row>
    <row r="93">
      <c r="A93" s="87"/>
      <c r="B93" s="18"/>
      <c r="C93" s="18"/>
      <c r="D93" s="18"/>
    </row>
    <row r="94">
      <c r="A94" s="87"/>
      <c r="B94" s="18"/>
      <c r="C94" s="18"/>
      <c r="D94" s="18"/>
    </row>
    <row r="95">
      <c r="A95" s="87"/>
      <c r="B95" s="18"/>
      <c r="C95" s="18"/>
      <c r="D95" s="18"/>
    </row>
    <row r="96">
      <c r="A96" s="87"/>
      <c r="B96" s="18"/>
      <c r="C96" s="18"/>
      <c r="D96" s="18"/>
    </row>
    <row r="97">
      <c r="A97" s="87"/>
      <c r="B97" s="18"/>
      <c r="C97" s="18"/>
      <c r="D97" s="18"/>
    </row>
    <row r="98">
      <c r="A98" s="87"/>
      <c r="B98" s="18"/>
      <c r="C98" s="18"/>
      <c r="D98" s="18"/>
    </row>
    <row r="99">
      <c r="A99" s="87"/>
      <c r="B99" s="18"/>
      <c r="C99" s="18"/>
      <c r="D99" s="18"/>
    </row>
    <row r="100">
      <c r="A100" s="87"/>
      <c r="B100" s="18"/>
      <c r="C100" s="18"/>
      <c r="D100" s="18"/>
    </row>
    <row r="101">
      <c r="A101" s="87"/>
      <c r="B101" s="18"/>
      <c r="C101" s="18"/>
      <c r="D101" s="18"/>
    </row>
    <row r="102">
      <c r="A102" s="87"/>
      <c r="B102" s="18"/>
      <c r="C102" s="18"/>
      <c r="D102" s="18"/>
    </row>
    <row r="103">
      <c r="A103" s="87"/>
      <c r="B103" s="18"/>
      <c r="C103" s="18"/>
      <c r="D103" s="18"/>
    </row>
    <row r="104">
      <c r="A104" s="87"/>
      <c r="B104" s="18"/>
      <c r="C104" s="18"/>
      <c r="D104" s="18"/>
    </row>
    <row r="105">
      <c r="A105" s="87"/>
      <c r="B105" s="18"/>
      <c r="C105" s="18"/>
      <c r="D105" s="18"/>
    </row>
    <row r="106">
      <c r="A106" s="87"/>
      <c r="B106" s="18"/>
      <c r="C106" s="18"/>
      <c r="D106" s="18"/>
    </row>
    <row r="107">
      <c r="A107" s="87"/>
      <c r="B107" s="18"/>
      <c r="C107" s="18"/>
      <c r="D107" s="18"/>
    </row>
    <row r="108">
      <c r="A108" s="87"/>
      <c r="B108" s="18"/>
      <c r="C108" s="18"/>
      <c r="D108" s="18"/>
    </row>
    <row r="109">
      <c r="A109" s="87"/>
      <c r="B109" s="18"/>
      <c r="C109" s="18"/>
      <c r="D109" s="18"/>
    </row>
    <row r="110">
      <c r="A110" s="18"/>
      <c r="B110" s="18"/>
      <c r="C110" s="18"/>
      <c r="D110" s="18"/>
    </row>
    <row r="111">
      <c r="A111" s="18"/>
      <c r="B111" s="18"/>
      <c r="C111" s="18"/>
      <c r="D111" s="18"/>
    </row>
    <row r="112">
      <c r="A112" s="18"/>
      <c r="B112" s="18"/>
      <c r="C112" s="18"/>
      <c r="D112" s="18"/>
    </row>
    <row r="113">
      <c r="A113" s="18"/>
      <c r="B113" s="18"/>
      <c r="C113" s="18"/>
      <c r="D113" s="18"/>
    </row>
    <row r="114">
      <c r="A114" s="18"/>
      <c r="B114" s="18"/>
      <c r="C114" s="18"/>
      <c r="D114" s="18"/>
    </row>
    <row r="115">
      <c r="A115" s="18"/>
      <c r="B115" s="18"/>
      <c r="C115" s="18"/>
      <c r="D115" s="18"/>
    </row>
    <row r="116">
      <c r="A116" s="18"/>
      <c r="B116" s="18"/>
      <c r="C116" s="18"/>
      <c r="D116" s="18"/>
    </row>
    <row r="117">
      <c r="A117" s="18"/>
      <c r="B117" s="18"/>
      <c r="C117" s="18"/>
      <c r="D117" s="18"/>
    </row>
    <row r="118">
      <c r="A118" s="18"/>
      <c r="B118" s="18"/>
      <c r="C118" s="18"/>
      <c r="D118" s="18"/>
    </row>
    <row r="119">
      <c r="A119" s="18"/>
      <c r="B119" s="18"/>
      <c r="C119" s="18"/>
      <c r="D119" s="18"/>
    </row>
    <row r="120">
      <c r="A120" s="18"/>
      <c r="B120" s="18"/>
      <c r="C120" s="18"/>
      <c r="D120" s="18"/>
    </row>
    <row r="121">
      <c r="A121" s="18"/>
      <c r="B121" s="18"/>
      <c r="C121" s="18"/>
      <c r="D121" s="18"/>
    </row>
    <row r="122">
      <c r="A122" s="18"/>
      <c r="B122" s="18"/>
      <c r="C122" s="18"/>
      <c r="D122" s="18"/>
    </row>
    <row r="123">
      <c r="A123" s="18"/>
      <c r="B123" s="18"/>
      <c r="C123" s="18"/>
      <c r="D123" s="18"/>
    </row>
    <row r="124">
      <c r="A124" s="18"/>
      <c r="B124" s="18"/>
      <c r="C124" s="18"/>
      <c r="D124" s="18"/>
    </row>
    <row r="125">
      <c r="A125" s="18"/>
      <c r="B125" s="18"/>
      <c r="C125" s="18"/>
      <c r="D125" s="18"/>
    </row>
    <row r="126">
      <c r="A126" s="18"/>
      <c r="B126" s="18"/>
      <c r="C126" s="18"/>
      <c r="D126" s="18"/>
    </row>
    <row r="127">
      <c r="A127" s="18"/>
      <c r="B127" s="18"/>
      <c r="C127" s="18"/>
      <c r="D127" s="18"/>
    </row>
    <row r="128">
      <c r="A128" s="18"/>
      <c r="B128" s="18"/>
      <c r="C128" s="18"/>
      <c r="D128" s="18"/>
    </row>
    <row r="129">
      <c r="A129" s="18"/>
      <c r="B129" s="18"/>
      <c r="C129" s="18"/>
      <c r="D129" s="18"/>
    </row>
    <row r="130">
      <c r="A130" s="18"/>
      <c r="B130" s="18"/>
      <c r="C130" s="18"/>
      <c r="D130" s="18"/>
    </row>
    <row r="131">
      <c r="A131" s="18"/>
      <c r="B131" s="18"/>
      <c r="C131" s="18"/>
      <c r="D131" s="18"/>
    </row>
    <row r="132">
      <c r="A132" s="18"/>
      <c r="B132" s="18"/>
      <c r="C132" s="18"/>
      <c r="D132" s="18"/>
    </row>
    <row r="133">
      <c r="A133" s="18"/>
      <c r="B133" s="18"/>
      <c r="C133" s="18"/>
      <c r="D133" s="18"/>
    </row>
    <row r="134">
      <c r="A134" s="18"/>
      <c r="B134" s="18"/>
      <c r="C134" s="18"/>
      <c r="D134" s="18"/>
    </row>
    <row r="135">
      <c r="A135" s="18"/>
      <c r="B135" s="18"/>
      <c r="C135" s="18"/>
      <c r="D135" s="18"/>
    </row>
    <row r="136">
      <c r="A136" s="18"/>
      <c r="B136" s="18"/>
      <c r="C136" s="18"/>
      <c r="D136" s="18"/>
    </row>
    <row r="137">
      <c r="A137" s="18"/>
      <c r="B137" s="18"/>
      <c r="C137" s="18"/>
      <c r="D137" s="18"/>
    </row>
    <row r="138">
      <c r="A138" s="18"/>
      <c r="B138" s="18"/>
      <c r="C138" s="18"/>
      <c r="D138" s="18"/>
    </row>
    <row r="139">
      <c r="A139" s="18"/>
      <c r="B139" s="18"/>
      <c r="C139" s="18"/>
      <c r="D139" s="18"/>
    </row>
    <row r="140">
      <c r="A140" s="18"/>
      <c r="B140" s="18"/>
      <c r="C140" s="18"/>
      <c r="D140" s="18"/>
    </row>
    <row r="141">
      <c r="A141" s="18"/>
      <c r="B141" s="18"/>
      <c r="C141" s="18"/>
      <c r="D141" s="18"/>
    </row>
    <row r="142">
      <c r="A142" s="18"/>
      <c r="B142" s="18"/>
      <c r="C142" s="18"/>
      <c r="D142" s="18"/>
    </row>
  </sheetData>
  <mergeCells count="27">
    <mergeCell ref="G1:L1"/>
    <mergeCell ref="G3:G5"/>
    <mergeCell ref="H3:H5"/>
    <mergeCell ref="K3:K5"/>
    <mergeCell ref="L3:L5"/>
    <mergeCell ref="M3:M5"/>
    <mergeCell ref="N3:N5"/>
    <mergeCell ref="K6:K10"/>
    <mergeCell ref="K11:K12"/>
    <mergeCell ref="K13:K14"/>
    <mergeCell ref="L11:L12"/>
    <mergeCell ref="M11:M12"/>
    <mergeCell ref="L13:L14"/>
    <mergeCell ref="M13:M14"/>
    <mergeCell ref="N13:N14"/>
    <mergeCell ref="G11:G12"/>
    <mergeCell ref="G13:G14"/>
    <mergeCell ref="H13:H14"/>
    <mergeCell ref="G16:L16"/>
    <mergeCell ref="G48:M48"/>
    <mergeCell ref="G6:G10"/>
    <mergeCell ref="H6:H10"/>
    <mergeCell ref="L6:L10"/>
    <mergeCell ref="M6:M10"/>
    <mergeCell ref="N6:N10"/>
    <mergeCell ref="H11:H12"/>
    <mergeCell ref="N11:N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13"/>
    <col customWidth="1" min="3" max="3" width="10.5"/>
    <col customWidth="1" min="4" max="4" width="21.5"/>
  </cols>
  <sheetData>
    <row r="1">
      <c r="A1" s="18" t="str">
        <f>'Наивная оценка'!A1</f>
        <v>№</v>
      </c>
      <c r="B1" s="43" t="str">
        <f>'Наивная оценка'!B1</f>
        <v>Функционал</v>
      </c>
      <c r="C1" s="43" t="str">
        <f>'Наивная оценка'!C1</f>
        <v>Оценка снизу чел/ч</v>
      </c>
      <c r="D1" s="2" t="s">
        <v>379</v>
      </c>
      <c r="E1" s="43" t="str">
        <f>'Наивная оценка'!D1</f>
        <v>Оценка сверху чел/ч</v>
      </c>
      <c r="F1" s="2" t="s">
        <v>380</v>
      </c>
      <c r="G1" s="88" t="s">
        <v>381</v>
      </c>
      <c r="H1" s="88" t="s">
        <v>382</v>
      </c>
    </row>
    <row r="2">
      <c r="A2" s="4"/>
      <c r="B2" s="4" t="str">
        <f>'Наивная оценка'!B2</f>
        <v>Разработка дизайна</v>
      </c>
      <c r="C2" s="4">
        <f>'Наивная оценка'!C2</f>
        <v>64</v>
      </c>
      <c r="D2" s="4">
        <f t="shared" ref="D2:D88" si="1">ROUND((C2+E2)/20*7,0)</f>
        <v>90</v>
      </c>
      <c r="E2" s="4">
        <f>'Наивная оценка'!D2</f>
        <v>192</v>
      </c>
      <c r="F2" s="4">
        <f>SUM(F3:F19)</f>
        <v>101.3333333</v>
      </c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92">
        <f>'Наивная оценка'!A3</f>
        <v>44562</v>
      </c>
      <c r="B3" s="43" t="str">
        <f>'Наивная оценка'!B3</f>
        <v>Дизайн-система</v>
      </c>
      <c r="C3" s="1">
        <f>'Наивная оценка'!C3</f>
        <v>15</v>
      </c>
      <c r="D3" s="1">
        <f t="shared" si="1"/>
        <v>21</v>
      </c>
      <c r="E3" s="43">
        <f>'Наивная оценка'!D3</f>
        <v>45</v>
      </c>
      <c r="F3" s="1">
        <f t="shared" ref="F3:F19" si="2">(C3+4*D3+E3)/6</f>
        <v>24</v>
      </c>
      <c r="G3" s="71">
        <f t="shared" ref="G3:G19" si="3">(E3-C3)/6</f>
        <v>5</v>
      </c>
      <c r="H3" s="43">
        <f t="shared" ref="H3:H19" si="4">G3*G3</f>
        <v>25</v>
      </c>
    </row>
    <row r="4">
      <c r="A4" s="92">
        <f>'Наивная оценка'!A4</f>
        <v>44593</v>
      </c>
      <c r="B4" s="43" t="str">
        <f>'Наивная оценка'!B4</f>
        <v>Разработка макета главной страницы</v>
      </c>
      <c r="C4" s="1">
        <f>'Наивная оценка'!C4</f>
        <v>5</v>
      </c>
      <c r="D4" s="1">
        <f t="shared" si="1"/>
        <v>7</v>
      </c>
      <c r="E4" s="43">
        <f>'Наивная оценка'!D4</f>
        <v>15</v>
      </c>
      <c r="F4" s="1">
        <f t="shared" si="2"/>
        <v>8</v>
      </c>
      <c r="G4" s="71">
        <f t="shared" si="3"/>
        <v>1.666666667</v>
      </c>
      <c r="H4" s="43">
        <f t="shared" si="4"/>
        <v>2.777777778</v>
      </c>
    </row>
    <row r="5">
      <c r="A5" s="92">
        <f>'Наивная оценка'!A5</f>
        <v>44621</v>
      </c>
      <c r="B5" s="43" t="str">
        <f>'Наивная оценка'!B5</f>
        <v>Разработка макета страницы с персонажами</v>
      </c>
      <c r="C5" s="1">
        <f>'Наивная оценка'!C5</f>
        <v>3</v>
      </c>
      <c r="D5" s="1">
        <f t="shared" si="1"/>
        <v>4</v>
      </c>
      <c r="E5" s="43">
        <f>'Наивная оценка'!D5</f>
        <v>9</v>
      </c>
      <c r="F5" s="1">
        <f t="shared" si="2"/>
        <v>4.666666667</v>
      </c>
      <c r="G5" s="71">
        <f t="shared" si="3"/>
        <v>1</v>
      </c>
      <c r="H5" s="43">
        <f t="shared" si="4"/>
        <v>1</v>
      </c>
      <c r="I5" s="43">
        <f>F3+F11+F4+F22+F40</f>
        <v>57.33333333</v>
      </c>
    </row>
    <row r="6">
      <c r="A6" s="92">
        <f>'Наивная оценка'!A6</f>
        <v>44652</v>
      </c>
      <c r="B6" s="43" t="str">
        <f>'Наивная оценка'!B6</f>
        <v>Разработка макета страницы со списком аниме</v>
      </c>
      <c r="C6" s="1">
        <f>'Наивная оценка'!C6</f>
        <v>3</v>
      </c>
      <c r="D6" s="1">
        <f t="shared" si="1"/>
        <v>4</v>
      </c>
      <c r="E6" s="43">
        <f>'Наивная оценка'!D6</f>
        <v>9</v>
      </c>
      <c r="F6" s="1">
        <f t="shared" si="2"/>
        <v>4.666666667</v>
      </c>
      <c r="G6" s="71">
        <f t="shared" si="3"/>
        <v>1</v>
      </c>
      <c r="H6" s="43">
        <f t="shared" si="4"/>
        <v>1</v>
      </c>
    </row>
    <row r="7">
      <c r="A7" s="92">
        <f>'Наивная оценка'!A7</f>
        <v>44682</v>
      </c>
      <c r="B7" s="43" t="str">
        <f>'Наивная оценка'!B7</f>
        <v>Разработка макета страницы со списком манг</v>
      </c>
      <c r="C7" s="1">
        <f>'Наивная оценка'!C7</f>
        <v>3</v>
      </c>
      <c r="D7" s="1">
        <f t="shared" si="1"/>
        <v>4</v>
      </c>
      <c r="E7" s="43">
        <f>'Наивная оценка'!D7</f>
        <v>9</v>
      </c>
      <c r="F7" s="1">
        <f t="shared" si="2"/>
        <v>4.666666667</v>
      </c>
      <c r="G7" s="71">
        <f t="shared" si="3"/>
        <v>1</v>
      </c>
      <c r="H7" s="43">
        <f t="shared" si="4"/>
        <v>1</v>
      </c>
    </row>
    <row r="8">
      <c r="A8" s="92">
        <f>'Наивная оценка'!A8</f>
        <v>44713</v>
      </c>
      <c r="B8" s="43" t="str">
        <f>'Наивная оценка'!B8</f>
        <v>Разработка макета страницы с конретным аниме</v>
      </c>
      <c r="C8" s="1">
        <f>'Наивная оценка'!C8</f>
        <v>3</v>
      </c>
      <c r="D8" s="1">
        <f t="shared" si="1"/>
        <v>4</v>
      </c>
      <c r="E8" s="43">
        <f>'Наивная оценка'!D8</f>
        <v>9</v>
      </c>
      <c r="F8" s="1">
        <f t="shared" si="2"/>
        <v>4.666666667</v>
      </c>
      <c r="G8" s="71">
        <f t="shared" si="3"/>
        <v>1</v>
      </c>
      <c r="H8" s="43">
        <f t="shared" si="4"/>
        <v>1</v>
      </c>
    </row>
    <row r="9">
      <c r="A9" s="92">
        <f>'Наивная оценка'!A9</f>
        <v>44743</v>
      </c>
      <c r="B9" s="43" t="str">
        <f>'Наивная оценка'!B9</f>
        <v>Разработка макета страницы с конкретной мангой</v>
      </c>
      <c r="C9" s="1">
        <f>'Наивная оценка'!C9</f>
        <v>3</v>
      </c>
      <c r="D9" s="1">
        <f t="shared" si="1"/>
        <v>4</v>
      </c>
      <c r="E9" s="43">
        <f>'Наивная оценка'!D9</f>
        <v>9</v>
      </c>
      <c r="F9" s="1">
        <f t="shared" si="2"/>
        <v>4.666666667</v>
      </c>
      <c r="G9" s="71">
        <f t="shared" si="3"/>
        <v>1</v>
      </c>
      <c r="H9" s="43">
        <f t="shared" si="4"/>
        <v>1</v>
      </c>
    </row>
    <row r="10">
      <c r="A10" s="92">
        <f>'Наивная оценка'!A10</f>
        <v>44774</v>
      </c>
      <c r="B10" s="43" t="str">
        <f>'Наивная оценка'!B10</f>
        <v>Разработка макета страницы с конкретным персонажей</v>
      </c>
      <c r="C10" s="1">
        <f>'Наивная оценка'!C10</f>
        <v>3</v>
      </c>
      <c r="D10" s="1">
        <f t="shared" si="1"/>
        <v>4</v>
      </c>
      <c r="E10" s="43">
        <f>'Наивная оценка'!D10</f>
        <v>9</v>
      </c>
      <c r="F10" s="1">
        <f t="shared" si="2"/>
        <v>4.666666667</v>
      </c>
      <c r="G10" s="71">
        <f t="shared" si="3"/>
        <v>1</v>
      </c>
      <c r="H10" s="43">
        <f t="shared" si="4"/>
        <v>1</v>
      </c>
    </row>
    <row r="11">
      <c r="A11" s="92">
        <f>'Наивная оценка'!A11</f>
        <v>44805</v>
      </c>
      <c r="B11" s="43" t="str">
        <f>'Наивная оценка'!B11</f>
        <v>Разработка макета футера</v>
      </c>
      <c r="C11" s="1">
        <f>'Наивная оценка'!C11</f>
        <v>1</v>
      </c>
      <c r="D11" s="1">
        <f t="shared" si="1"/>
        <v>1</v>
      </c>
      <c r="E11" s="43">
        <f>'Наивная оценка'!D11</f>
        <v>3</v>
      </c>
      <c r="F11" s="1">
        <f t="shared" si="2"/>
        <v>1.333333333</v>
      </c>
      <c r="G11" s="71">
        <f t="shared" si="3"/>
        <v>0.3333333333</v>
      </c>
      <c r="H11" s="43">
        <f t="shared" si="4"/>
        <v>0.1111111111</v>
      </c>
    </row>
    <row r="12">
      <c r="A12" s="92">
        <f>'Наивная оценка'!A12</f>
        <v>44835</v>
      </c>
      <c r="B12" s="43" t="str">
        <f>'Наивная оценка'!B12</f>
        <v>Разработка макета хедера</v>
      </c>
      <c r="C12" s="1">
        <f>'Наивная оценка'!C12</f>
        <v>1</v>
      </c>
      <c r="D12" s="1">
        <f t="shared" si="1"/>
        <v>1</v>
      </c>
      <c r="E12" s="43">
        <f>'Наивная оценка'!D12</f>
        <v>3</v>
      </c>
      <c r="F12" s="1">
        <f t="shared" si="2"/>
        <v>1.333333333</v>
      </c>
      <c r="G12" s="71">
        <f t="shared" si="3"/>
        <v>0.3333333333</v>
      </c>
      <c r="H12" s="43">
        <f t="shared" si="4"/>
        <v>0.1111111111</v>
      </c>
    </row>
    <row r="13">
      <c r="A13" s="92">
        <f>'Наивная оценка'!A13</f>
        <v>44866</v>
      </c>
      <c r="B13" s="43" t="str">
        <f>'Наивная оценка'!B13</f>
        <v>Разработка макета окна авторизации/регистрации</v>
      </c>
      <c r="C13" s="1">
        <f>'Наивная оценка'!C13</f>
        <v>2</v>
      </c>
      <c r="D13" s="1">
        <f t="shared" si="1"/>
        <v>3</v>
      </c>
      <c r="E13" s="43">
        <f>'Наивная оценка'!D13</f>
        <v>6</v>
      </c>
      <c r="F13" s="1">
        <f t="shared" si="2"/>
        <v>3.333333333</v>
      </c>
      <c r="G13" s="71">
        <f t="shared" si="3"/>
        <v>0.6666666667</v>
      </c>
      <c r="H13" s="43">
        <f t="shared" si="4"/>
        <v>0.4444444444</v>
      </c>
    </row>
    <row r="14">
      <c r="A14" s="92">
        <f>'Наивная оценка'!A14</f>
        <v>44896</v>
      </c>
      <c r="B14" s="43" t="str">
        <f>'Наивная оценка'!B14</f>
        <v>Разработка макета личного кабинета</v>
      </c>
      <c r="C14" s="1">
        <f>'Наивная оценка'!C14</f>
        <v>4</v>
      </c>
      <c r="D14" s="1">
        <f t="shared" si="1"/>
        <v>6</v>
      </c>
      <c r="E14" s="43">
        <f>'Наивная оценка'!D14</f>
        <v>12</v>
      </c>
      <c r="F14" s="1">
        <f t="shared" si="2"/>
        <v>6.666666667</v>
      </c>
      <c r="G14" s="71">
        <f t="shared" si="3"/>
        <v>1.333333333</v>
      </c>
      <c r="H14" s="43">
        <f t="shared" si="4"/>
        <v>1.777777778</v>
      </c>
    </row>
    <row r="15">
      <c r="A15" s="18" t="str">
        <f>'Наивная оценка'!A15</f>
        <v>1.13</v>
      </c>
      <c r="B15" s="43" t="str">
        <f>'Наивная оценка'!B15</f>
        <v>Разработка макета окна с настройками</v>
      </c>
      <c r="C15" s="1">
        <f>'Наивная оценка'!C15</f>
        <v>5</v>
      </c>
      <c r="D15" s="1">
        <f t="shared" si="1"/>
        <v>7</v>
      </c>
      <c r="E15" s="43">
        <f>'Наивная оценка'!D15</f>
        <v>15</v>
      </c>
      <c r="F15" s="1">
        <f t="shared" si="2"/>
        <v>8</v>
      </c>
      <c r="G15" s="71">
        <f t="shared" si="3"/>
        <v>1.666666667</v>
      </c>
      <c r="H15" s="43">
        <f t="shared" si="4"/>
        <v>2.777777778</v>
      </c>
    </row>
    <row r="16">
      <c r="A16" s="18" t="str">
        <f>'Наивная оценка'!A16</f>
        <v>1.14</v>
      </c>
      <c r="B16" s="43" t="str">
        <f>'Наивная оценка'!B16</f>
        <v>Разработка макета личного списка аниме</v>
      </c>
      <c r="C16" s="1">
        <f>'Наивная оценка'!C16</f>
        <v>3</v>
      </c>
      <c r="D16" s="1">
        <f t="shared" si="1"/>
        <v>4</v>
      </c>
      <c r="E16" s="43">
        <f>'Наивная оценка'!D16</f>
        <v>9</v>
      </c>
      <c r="F16" s="1">
        <f t="shared" si="2"/>
        <v>4.666666667</v>
      </c>
      <c r="G16" s="71">
        <f t="shared" si="3"/>
        <v>1</v>
      </c>
      <c r="H16" s="43">
        <f t="shared" si="4"/>
        <v>1</v>
      </c>
    </row>
    <row r="17">
      <c r="A17" s="18" t="str">
        <f>'Наивная оценка'!A17</f>
        <v>1.15</v>
      </c>
      <c r="B17" s="43" t="str">
        <f>'Наивная оценка'!B17</f>
        <v>Разработка макета личного списка манги</v>
      </c>
      <c r="C17" s="1">
        <f>'Наивная оценка'!C17</f>
        <v>3</v>
      </c>
      <c r="D17" s="1">
        <f t="shared" si="1"/>
        <v>4</v>
      </c>
      <c r="E17" s="43">
        <f>'Наивная оценка'!D17</f>
        <v>9</v>
      </c>
      <c r="F17" s="1">
        <f t="shared" si="2"/>
        <v>4.666666667</v>
      </c>
      <c r="G17" s="71">
        <f t="shared" si="3"/>
        <v>1</v>
      </c>
      <c r="H17" s="43">
        <f t="shared" si="4"/>
        <v>1</v>
      </c>
    </row>
    <row r="18">
      <c r="A18" s="18" t="str">
        <f>'Наивная оценка'!A18</f>
        <v>1.16</v>
      </c>
      <c r="B18" s="43" t="str">
        <f>'Наивная оценка'!B18</f>
        <v>Разработка макета окна с рецензиями</v>
      </c>
      <c r="C18" s="1">
        <f>'Наивная оценка'!C18</f>
        <v>2</v>
      </c>
      <c r="D18" s="1">
        <f t="shared" si="1"/>
        <v>3</v>
      </c>
      <c r="E18" s="43">
        <f>'Наивная оценка'!D18</f>
        <v>6</v>
      </c>
      <c r="F18" s="1">
        <f t="shared" si="2"/>
        <v>3.333333333</v>
      </c>
      <c r="G18" s="71">
        <f t="shared" si="3"/>
        <v>0.6666666667</v>
      </c>
      <c r="H18" s="43">
        <f t="shared" si="4"/>
        <v>0.4444444444</v>
      </c>
    </row>
    <row r="19">
      <c r="A19" s="18" t="str">
        <f>'Наивная оценка'!A19</f>
        <v>1.17</v>
      </c>
      <c r="B19" s="43" t="str">
        <f>'Наивная оценка'!B19</f>
        <v>Разработка макета окна с личными сообщениями</v>
      </c>
      <c r="C19" s="1">
        <f>'Наивная оценка'!C19</f>
        <v>5</v>
      </c>
      <c r="D19" s="1">
        <f t="shared" si="1"/>
        <v>7</v>
      </c>
      <c r="E19" s="43">
        <f>'Наивная оценка'!D19</f>
        <v>15</v>
      </c>
      <c r="F19" s="1">
        <f t="shared" si="2"/>
        <v>8</v>
      </c>
      <c r="G19" s="71">
        <f t="shared" si="3"/>
        <v>1.666666667</v>
      </c>
      <c r="H19" s="43">
        <f t="shared" si="4"/>
        <v>2.777777778</v>
      </c>
    </row>
    <row r="20">
      <c r="A20" s="4"/>
      <c r="B20" s="4" t="str">
        <f>'Наивная оценка'!B20</f>
        <v>Разработка фронтенда</v>
      </c>
      <c r="C20" s="4">
        <f>'Наивная оценка'!C20</f>
        <v>130</v>
      </c>
      <c r="D20" s="4">
        <f t="shared" si="1"/>
        <v>182</v>
      </c>
      <c r="E20" s="4">
        <f>'Наивная оценка'!D20</f>
        <v>390</v>
      </c>
      <c r="F20" s="4">
        <f>F21+F38</f>
        <v>172</v>
      </c>
      <c r="G20" s="8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8"/>
      <c r="B21" s="43" t="str">
        <f>'Наивная оценка'!B21</f>
        <v>Верстка</v>
      </c>
      <c r="C21" s="1">
        <f>'Наивная оценка'!C21</f>
        <v>57</v>
      </c>
      <c r="D21" s="1">
        <f t="shared" si="1"/>
        <v>80</v>
      </c>
      <c r="E21" s="43">
        <f>'Наивная оценка'!D21</f>
        <v>171</v>
      </c>
      <c r="F21" s="1">
        <f>SUM(F22:F37)</f>
        <v>91.33333333</v>
      </c>
      <c r="G21" s="71"/>
    </row>
    <row r="22">
      <c r="A22" s="87" t="str">
        <f>'Наивная оценка'!A22</f>
        <v>2.1.1</v>
      </c>
      <c r="B22" s="43" t="str">
        <f>'Наивная оценка'!B22</f>
        <v>Верстка главной страницы(список аниме, список манги, фильтры, список новостей, расписание выхода серий)</v>
      </c>
      <c r="C22" s="1">
        <f>'Наивная оценка'!C22</f>
        <v>10</v>
      </c>
      <c r="D22" s="1">
        <f t="shared" si="1"/>
        <v>14</v>
      </c>
      <c r="E22" s="43">
        <f>'Наивная оценка'!D22</f>
        <v>30</v>
      </c>
      <c r="F22" s="1">
        <f t="shared" ref="F22:F37" si="5">(C22+4*D22+E22)/6</f>
        <v>16</v>
      </c>
      <c r="G22" s="71">
        <f t="shared" ref="G22:G37" si="6">(E22-C22)/6</f>
        <v>3.333333333</v>
      </c>
      <c r="H22" s="43">
        <f t="shared" ref="H22:H37" si="7">G22*G22</f>
        <v>11.11111111</v>
      </c>
    </row>
    <row r="23">
      <c r="A23" s="87" t="str">
        <f>'Наивная оценка'!A23</f>
        <v>2.1.2</v>
      </c>
      <c r="B23" s="43" t="str">
        <f>'Наивная оценка'!B23</f>
        <v>Верстка страницы с персонажами(список персонажей с пагинацией)</v>
      </c>
      <c r="C23" s="1">
        <f>'Наивная оценка'!C23</f>
        <v>3</v>
      </c>
      <c r="D23" s="1">
        <f t="shared" si="1"/>
        <v>4</v>
      </c>
      <c r="E23" s="43">
        <f>'Наивная оценка'!D23</f>
        <v>9</v>
      </c>
      <c r="F23" s="1">
        <f t="shared" si="5"/>
        <v>4.666666667</v>
      </c>
      <c r="G23" s="71">
        <f t="shared" si="6"/>
        <v>1</v>
      </c>
      <c r="H23" s="43">
        <f t="shared" si="7"/>
        <v>1</v>
      </c>
    </row>
    <row r="24">
      <c r="A24" s="87" t="str">
        <f>'Наивная оценка'!A24</f>
        <v>2.1.3</v>
      </c>
      <c r="B24" s="43" t="str">
        <f>'Наивная оценка'!B24</f>
        <v>Верстка страницы со списком аниме(список с фильтрами, пагинацией и сортировкой)</v>
      </c>
      <c r="C24" s="1">
        <f>'Наивная оценка'!C24</f>
        <v>5</v>
      </c>
      <c r="D24" s="1">
        <f t="shared" si="1"/>
        <v>7</v>
      </c>
      <c r="E24" s="43">
        <f>'Наивная оценка'!D24</f>
        <v>15</v>
      </c>
      <c r="F24" s="1">
        <f t="shared" si="5"/>
        <v>8</v>
      </c>
      <c r="G24" s="71">
        <f t="shared" si="6"/>
        <v>1.666666667</v>
      </c>
      <c r="H24" s="43">
        <f t="shared" si="7"/>
        <v>2.777777778</v>
      </c>
    </row>
    <row r="25">
      <c r="A25" s="87" t="str">
        <f>'Наивная оценка'!A25</f>
        <v>2.1.4</v>
      </c>
      <c r="B25" s="43" t="str">
        <f>'Наивная оценка'!B25</f>
        <v>Верстка страницы со списком манг(список с фильтрами, пагинацией и сортировкой)</v>
      </c>
      <c r="C25" s="1">
        <f>'Наивная оценка'!C25</f>
        <v>5</v>
      </c>
      <c r="D25" s="1">
        <f t="shared" si="1"/>
        <v>7</v>
      </c>
      <c r="E25" s="43">
        <f>'Наивная оценка'!D25</f>
        <v>15</v>
      </c>
      <c r="F25" s="1">
        <f t="shared" si="5"/>
        <v>8</v>
      </c>
      <c r="G25" s="71">
        <f t="shared" si="6"/>
        <v>1.666666667</v>
      </c>
      <c r="H25" s="43">
        <f t="shared" si="7"/>
        <v>2.777777778</v>
      </c>
    </row>
    <row r="26">
      <c r="A26" s="87" t="str">
        <f>'Наивная оценка'!A26</f>
        <v>2.1.5</v>
      </c>
      <c r="B26" s="43" t="str">
        <f>'Наивная оценка'!B26</f>
        <v>Верстка страницы с конретным аниме(текстовая информация, ссылка на трейлер, плеер, рецензии и комментарии)</v>
      </c>
      <c r="C26" s="1">
        <f>'Наивная оценка'!C26</f>
        <v>5</v>
      </c>
      <c r="D26" s="1">
        <f t="shared" si="1"/>
        <v>7</v>
      </c>
      <c r="E26" s="43">
        <f>'Наивная оценка'!D26</f>
        <v>15</v>
      </c>
      <c r="F26" s="1">
        <f t="shared" si="5"/>
        <v>8</v>
      </c>
      <c r="G26" s="71">
        <f t="shared" si="6"/>
        <v>1.666666667</v>
      </c>
      <c r="H26" s="43">
        <f t="shared" si="7"/>
        <v>2.777777778</v>
      </c>
    </row>
    <row r="27">
      <c r="A27" s="87" t="str">
        <f>'Наивная оценка'!A27</f>
        <v>2.1.6</v>
      </c>
      <c r="B27" s="93" t="str">
        <f>'Наивная оценка'!B27</f>
        <v>Верстка страницы с конкретной мангой(текстовая информация, рецензии и комментарии)</v>
      </c>
      <c r="C27" s="1">
        <f>'Наивная оценка'!C27</f>
        <v>5</v>
      </c>
      <c r="D27" s="1">
        <f t="shared" si="1"/>
        <v>7</v>
      </c>
      <c r="E27" s="43">
        <f>'Наивная оценка'!D27</f>
        <v>15</v>
      </c>
      <c r="F27" s="1">
        <f t="shared" si="5"/>
        <v>8</v>
      </c>
      <c r="G27" s="71">
        <f t="shared" si="6"/>
        <v>1.666666667</v>
      </c>
      <c r="H27" s="43">
        <f t="shared" si="7"/>
        <v>2.777777778</v>
      </c>
    </row>
    <row r="28">
      <c r="A28" s="87" t="str">
        <f>'Наивная оценка'!A28</f>
        <v>2.1.7</v>
      </c>
      <c r="B28" s="43" t="str">
        <f>'Наивная оценка'!B28</f>
        <v>Верстка страницы с конкретным персонажем(текстовая информация, ссылка на аниме или мангу)</v>
      </c>
      <c r="C28" s="1">
        <f>'Наивная оценка'!C28</f>
        <v>2</v>
      </c>
      <c r="D28" s="1">
        <f t="shared" si="1"/>
        <v>3</v>
      </c>
      <c r="E28" s="43">
        <f>'Наивная оценка'!D28</f>
        <v>6</v>
      </c>
      <c r="F28" s="1">
        <f t="shared" si="5"/>
        <v>3.333333333</v>
      </c>
      <c r="G28" s="71">
        <f t="shared" si="6"/>
        <v>0.6666666667</v>
      </c>
      <c r="H28" s="43">
        <f t="shared" si="7"/>
        <v>0.4444444444</v>
      </c>
    </row>
    <row r="29">
      <c r="A29" s="87" t="str">
        <f>'Наивная оценка'!A29</f>
        <v>2.1.8</v>
      </c>
      <c r="B29" s="43" t="str">
        <f>'Наивная оценка'!B29</f>
        <v>Верстка футера(содержит несколько ссылок и текст)</v>
      </c>
      <c r="C29" s="1">
        <f>'Наивная оценка'!C29</f>
        <v>1</v>
      </c>
      <c r="D29" s="1">
        <f t="shared" si="1"/>
        <v>1</v>
      </c>
      <c r="E29" s="43">
        <f>'Наивная оценка'!D29</f>
        <v>3</v>
      </c>
      <c r="F29" s="1">
        <f t="shared" si="5"/>
        <v>1.333333333</v>
      </c>
      <c r="G29" s="71">
        <f t="shared" si="6"/>
        <v>0.3333333333</v>
      </c>
      <c r="H29" s="43">
        <f t="shared" si="7"/>
        <v>0.1111111111</v>
      </c>
    </row>
    <row r="30">
      <c r="A30" s="87" t="str">
        <f>'Наивная оценка'!A30</f>
        <v>2.1.9</v>
      </c>
      <c r="B30" s="43" t="str">
        <f>'Наивная оценка'!B30</f>
        <v>Верстка хедера(содержит несколько ссылок, лого, кнопку для авторизации и поисковое поле</v>
      </c>
      <c r="C30" s="1">
        <f>'Наивная оценка'!C30</f>
        <v>1</v>
      </c>
      <c r="D30" s="1">
        <f t="shared" si="1"/>
        <v>1</v>
      </c>
      <c r="E30" s="43">
        <f>'Наивная оценка'!D30</f>
        <v>3</v>
      </c>
      <c r="F30" s="1">
        <f t="shared" si="5"/>
        <v>1.333333333</v>
      </c>
      <c r="G30" s="71">
        <f t="shared" si="6"/>
        <v>0.3333333333</v>
      </c>
      <c r="H30" s="43">
        <f t="shared" si="7"/>
        <v>0.1111111111</v>
      </c>
    </row>
    <row r="31">
      <c r="A31" s="87" t="str">
        <f>'Наивная оценка'!A31</f>
        <v>2.1.10</v>
      </c>
      <c r="B31" s="43" t="str">
        <f>'Наивная оценка'!B31</f>
        <v>Верстка окна авторизации/регистрации</v>
      </c>
      <c r="C31" s="1">
        <f>'Наивная оценка'!C31</f>
        <v>4</v>
      </c>
      <c r="D31" s="1">
        <f t="shared" si="1"/>
        <v>6</v>
      </c>
      <c r="E31" s="43">
        <f>'Наивная оценка'!D31</f>
        <v>12</v>
      </c>
      <c r="F31" s="1">
        <f t="shared" si="5"/>
        <v>6.666666667</v>
      </c>
      <c r="G31" s="71">
        <f t="shared" si="6"/>
        <v>1.333333333</v>
      </c>
      <c r="H31" s="43">
        <f t="shared" si="7"/>
        <v>1.777777778</v>
      </c>
    </row>
    <row r="32">
      <c r="A32" s="87" t="str">
        <f>'Наивная оценка'!A32</f>
        <v>2.1.11</v>
      </c>
      <c r="B32" s="43" t="str">
        <f>'Наивная оценка'!B32</f>
        <v>Верстка личного кабинета</v>
      </c>
      <c r="C32" s="1">
        <f>'Наивная оценка'!C32</f>
        <v>5</v>
      </c>
      <c r="D32" s="1">
        <f t="shared" si="1"/>
        <v>7</v>
      </c>
      <c r="E32" s="43">
        <f>'Наивная оценка'!D32</f>
        <v>15</v>
      </c>
      <c r="F32" s="1">
        <f t="shared" si="5"/>
        <v>8</v>
      </c>
      <c r="G32" s="71">
        <f t="shared" si="6"/>
        <v>1.666666667</v>
      </c>
      <c r="H32" s="43">
        <f t="shared" si="7"/>
        <v>2.777777778</v>
      </c>
    </row>
    <row r="33">
      <c r="A33" s="87" t="str">
        <f>'Наивная оценка'!A33</f>
        <v>2.1.12</v>
      </c>
      <c r="B33" s="43" t="str">
        <f>'Наивная оценка'!B33</f>
        <v>Верстка окна с настройками</v>
      </c>
      <c r="C33" s="1">
        <f>'Наивная оценка'!C33</f>
        <v>2</v>
      </c>
      <c r="D33" s="1">
        <f t="shared" si="1"/>
        <v>3</v>
      </c>
      <c r="E33" s="43">
        <f>'Наивная оценка'!D33</f>
        <v>6</v>
      </c>
      <c r="F33" s="1">
        <f t="shared" si="5"/>
        <v>3.333333333</v>
      </c>
      <c r="G33" s="71">
        <f t="shared" si="6"/>
        <v>0.6666666667</v>
      </c>
      <c r="H33" s="43">
        <f t="shared" si="7"/>
        <v>0.4444444444</v>
      </c>
    </row>
    <row r="34">
      <c r="A34" s="87" t="str">
        <f>'Наивная оценка'!A34</f>
        <v>2.1.13</v>
      </c>
      <c r="B34" s="43" t="str">
        <f>'Наивная оценка'!B34</f>
        <v>Верстка личного списка аниме</v>
      </c>
      <c r="C34" s="1">
        <f>'Наивная оценка'!C34</f>
        <v>2</v>
      </c>
      <c r="D34" s="1">
        <f t="shared" si="1"/>
        <v>3</v>
      </c>
      <c r="E34" s="43">
        <f>'Наивная оценка'!D34</f>
        <v>6</v>
      </c>
      <c r="F34" s="1">
        <f t="shared" si="5"/>
        <v>3.333333333</v>
      </c>
      <c r="G34" s="71">
        <f t="shared" si="6"/>
        <v>0.6666666667</v>
      </c>
      <c r="H34" s="43">
        <f t="shared" si="7"/>
        <v>0.4444444444</v>
      </c>
    </row>
    <row r="35">
      <c r="A35" s="87" t="str">
        <f>'Наивная оценка'!A35</f>
        <v>2.1.14</v>
      </c>
      <c r="B35" s="43" t="str">
        <f>'Наивная оценка'!B35</f>
        <v>Верстка личного списка манги</v>
      </c>
      <c r="C35" s="1">
        <f>'Наивная оценка'!C35</f>
        <v>2</v>
      </c>
      <c r="D35" s="1">
        <f t="shared" si="1"/>
        <v>3</v>
      </c>
      <c r="E35" s="43">
        <f>'Наивная оценка'!D35</f>
        <v>6</v>
      </c>
      <c r="F35" s="1">
        <f t="shared" si="5"/>
        <v>3.333333333</v>
      </c>
      <c r="G35" s="71">
        <f t="shared" si="6"/>
        <v>0.6666666667</v>
      </c>
      <c r="H35" s="43">
        <f t="shared" si="7"/>
        <v>0.4444444444</v>
      </c>
    </row>
    <row r="36">
      <c r="A36" s="87" t="str">
        <f>'Наивная оценка'!A36</f>
        <v>2.1.15</v>
      </c>
      <c r="B36" s="43" t="str">
        <f>'Наивная оценка'!B36</f>
        <v>Верстка окна с рецензиями</v>
      </c>
      <c r="C36" s="1">
        <f>'Наивная оценка'!C36</f>
        <v>2</v>
      </c>
      <c r="D36" s="1">
        <f t="shared" si="1"/>
        <v>3</v>
      </c>
      <c r="E36" s="43">
        <f>'Наивная оценка'!D36</f>
        <v>6</v>
      </c>
      <c r="F36" s="1">
        <f t="shared" si="5"/>
        <v>3.333333333</v>
      </c>
      <c r="G36" s="71">
        <f t="shared" si="6"/>
        <v>0.6666666667</v>
      </c>
      <c r="H36" s="43">
        <f t="shared" si="7"/>
        <v>0.4444444444</v>
      </c>
    </row>
    <row r="37">
      <c r="A37" s="87" t="str">
        <f>'Наивная оценка'!A37</f>
        <v>2.1.16</v>
      </c>
      <c r="B37" s="43" t="str">
        <f>'Наивная оценка'!B37</f>
        <v>Верстка окна с личными сообщениями</v>
      </c>
      <c r="C37" s="1">
        <f>'Наивная оценка'!C37</f>
        <v>3</v>
      </c>
      <c r="D37" s="1">
        <f t="shared" si="1"/>
        <v>4</v>
      </c>
      <c r="E37" s="43">
        <f>'Наивная оценка'!D37</f>
        <v>9</v>
      </c>
      <c r="F37" s="1">
        <f t="shared" si="5"/>
        <v>4.666666667</v>
      </c>
      <c r="G37" s="71">
        <f t="shared" si="6"/>
        <v>1</v>
      </c>
      <c r="H37" s="43">
        <f t="shared" si="7"/>
        <v>1</v>
      </c>
    </row>
    <row r="38">
      <c r="A38" s="18"/>
      <c r="B38" s="43" t="str">
        <f>'Наивная оценка'!B38</f>
        <v>Клиентская логика</v>
      </c>
      <c r="C38" s="1">
        <f>'Наивная оценка'!C38</f>
        <v>52</v>
      </c>
      <c r="D38" s="1">
        <f t="shared" si="1"/>
        <v>73</v>
      </c>
      <c r="E38" s="43">
        <f>'Наивная оценка'!D38</f>
        <v>156</v>
      </c>
      <c r="F38" s="1">
        <f>F39+F53+F62</f>
        <v>80.66666667</v>
      </c>
      <c r="G38" s="71"/>
    </row>
    <row r="39">
      <c r="A39" s="18"/>
      <c r="B39" s="43" t="str">
        <f>'Наивная оценка'!B39</f>
        <v>Функционал доступный анонимному юзеру</v>
      </c>
      <c r="C39" s="1">
        <f>'Наивная оценка'!C39</f>
        <v>31</v>
      </c>
      <c r="D39" s="1">
        <f t="shared" si="1"/>
        <v>43</v>
      </c>
      <c r="E39" s="43">
        <f>'Наивная оценка'!D39</f>
        <v>93</v>
      </c>
      <c r="F39" s="1">
        <f>SUM(F40:F52)</f>
        <v>48</v>
      </c>
      <c r="G39" s="71"/>
    </row>
    <row r="40">
      <c r="A40" s="87" t="str">
        <f>'Наивная оценка'!A40</f>
        <v>2.2.1.1</v>
      </c>
      <c r="B40" s="43" t="str">
        <f>'Наивная оценка'!B40</f>
        <v>Получение с бэкенда списка аниме по тегу, фильтрам, с сортировкой и пагинацией</v>
      </c>
      <c r="C40" s="1">
        <f>'Наивная оценка'!C40</f>
        <v>5</v>
      </c>
      <c r="D40" s="1">
        <f t="shared" si="1"/>
        <v>7</v>
      </c>
      <c r="E40" s="43">
        <f>'Наивная оценка'!D40</f>
        <v>15</v>
      </c>
      <c r="F40" s="1">
        <f t="shared" ref="F40:F53" si="8">(C40+4*D40+E40)/6</f>
        <v>8</v>
      </c>
      <c r="G40" s="71">
        <f t="shared" ref="G40:G52" si="9">(E40-C40)/6</f>
        <v>1.666666667</v>
      </c>
      <c r="H40" s="43">
        <f t="shared" ref="H40:H52" si="10">G40*G40</f>
        <v>2.777777778</v>
      </c>
    </row>
    <row r="41">
      <c r="A41" s="87" t="str">
        <f>'Наивная оценка'!A41</f>
        <v>2.2.1.2</v>
      </c>
      <c r="B41" s="43" t="str">
        <f>'Наивная оценка'!B41</f>
        <v>Получение с бэкенда расписания выхода серий аниме для текущей недели с группировкой по дням</v>
      </c>
      <c r="C41" s="1">
        <f>'Наивная оценка'!C41</f>
        <v>3</v>
      </c>
      <c r="D41" s="1">
        <f t="shared" si="1"/>
        <v>4</v>
      </c>
      <c r="E41" s="43">
        <f>'Наивная оценка'!D41</f>
        <v>9</v>
      </c>
      <c r="F41" s="1">
        <f t="shared" si="8"/>
        <v>4.666666667</v>
      </c>
      <c r="G41" s="71">
        <f t="shared" si="9"/>
        <v>1</v>
      </c>
      <c r="H41" s="43">
        <f t="shared" si="10"/>
        <v>1</v>
      </c>
    </row>
    <row r="42">
      <c r="A42" s="87" t="str">
        <f>'Наивная оценка'!A42</f>
        <v>2.2.1.3</v>
      </c>
      <c r="B42" s="43" t="str">
        <f>'Наивная оценка'!B42</f>
        <v>Получение с бэкенда списка обновленных аниме за сегодняшний и вчерашний день с группировкой по дням</v>
      </c>
      <c r="C42" s="1">
        <f>'Наивная оценка'!C42</f>
        <v>3</v>
      </c>
      <c r="D42" s="1">
        <f t="shared" si="1"/>
        <v>4</v>
      </c>
      <c r="E42" s="43">
        <f>'Наивная оценка'!D42</f>
        <v>9</v>
      </c>
      <c r="F42" s="1">
        <f t="shared" si="8"/>
        <v>4.666666667</v>
      </c>
      <c r="G42" s="71">
        <f t="shared" si="9"/>
        <v>1</v>
      </c>
      <c r="H42" s="43">
        <f t="shared" si="10"/>
        <v>1</v>
      </c>
    </row>
    <row r="43">
      <c r="A43" s="87" t="str">
        <f>'Наивная оценка'!A43</f>
        <v>2.2.1.4</v>
      </c>
      <c r="B43" s="43" t="str">
        <f>'Наивная оценка'!B43</f>
        <v>Получение с бэкенда списка манг по тегу, фильтрам, с сортировкой и пагинацией</v>
      </c>
      <c r="C43" s="1">
        <f>'Наивная оценка'!C43</f>
        <v>5</v>
      </c>
      <c r="D43" s="1">
        <f t="shared" si="1"/>
        <v>7</v>
      </c>
      <c r="E43" s="43">
        <f>'Наивная оценка'!D43</f>
        <v>15</v>
      </c>
      <c r="F43" s="1">
        <f t="shared" si="8"/>
        <v>8</v>
      </c>
      <c r="G43" s="71">
        <f t="shared" si="9"/>
        <v>1.666666667</v>
      </c>
      <c r="H43" s="43">
        <f t="shared" si="10"/>
        <v>2.777777778</v>
      </c>
    </row>
    <row r="44">
      <c r="A44" s="87" t="str">
        <f>'Наивная оценка'!A44</f>
        <v>2.2.1.5</v>
      </c>
      <c r="B44" s="43" t="str">
        <f>'Наивная оценка'!B44</f>
        <v>Получение с бэкенда списка персонажей с пагинацией</v>
      </c>
      <c r="C44" s="1">
        <f>'Наивная оценка'!C44</f>
        <v>2</v>
      </c>
      <c r="D44" s="1">
        <f t="shared" si="1"/>
        <v>3</v>
      </c>
      <c r="E44" s="43">
        <f>'Наивная оценка'!D44</f>
        <v>6</v>
      </c>
      <c r="F44" s="1">
        <f t="shared" si="8"/>
        <v>3.333333333</v>
      </c>
      <c r="G44" s="71">
        <f t="shared" si="9"/>
        <v>0.6666666667</v>
      </c>
      <c r="H44" s="43">
        <f t="shared" si="10"/>
        <v>0.4444444444</v>
      </c>
    </row>
    <row r="45">
      <c r="A45" s="87" t="str">
        <f>'Наивная оценка'!A45</f>
        <v>2.2.1.6</v>
      </c>
      <c r="B45" s="43" t="str">
        <f>'Наивная оценка'!B45</f>
        <v>Получение с бэкенда полной информации об аниме</v>
      </c>
      <c r="C45" s="1">
        <f>'Наивная оценка'!C45</f>
        <v>3</v>
      </c>
      <c r="D45" s="1">
        <f t="shared" si="1"/>
        <v>4</v>
      </c>
      <c r="E45" s="43">
        <f>'Наивная оценка'!D45</f>
        <v>9</v>
      </c>
      <c r="F45" s="1">
        <f t="shared" si="8"/>
        <v>4.666666667</v>
      </c>
      <c r="G45" s="71">
        <f t="shared" si="9"/>
        <v>1</v>
      </c>
      <c r="H45" s="43">
        <f t="shared" si="10"/>
        <v>1</v>
      </c>
    </row>
    <row r="46">
      <c r="A46" s="87" t="str">
        <f>'Наивная оценка'!A46</f>
        <v>2.2.1.7</v>
      </c>
      <c r="B46" s="43" t="str">
        <f>'Наивная оценка'!B46</f>
        <v>Получение с бэкенда полной информации о манге</v>
      </c>
      <c r="C46" s="1">
        <f>'Наивная оценка'!C46</f>
        <v>3</v>
      </c>
      <c r="D46" s="1">
        <f t="shared" si="1"/>
        <v>4</v>
      </c>
      <c r="E46" s="43">
        <f>'Наивная оценка'!D46</f>
        <v>9</v>
      </c>
      <c r="F46" s="1">
        <f t="shared" si="8"/>
        <v>4.666666667</v>
      </c>
      <c r="G46" s="71">
        <f t="shared" si="9"/>
        <v>1</v>
      </c>
      <c r="H46" s="43">
        <f t="shared" si="10"/>
        <v>1</v>
      </c>
    </row>
    <row r="47">
      <c r="A47" s="87" t="str">
        <f>'Наивная оценка'!A47</f>
        <v>2.2.1.8</v>
      </c>
      <c r="B47" s="43" t="str">
        <f>'Наивная оценка'!B47</f>
        <v>Получение с бэкенда полной информации о персонаже</v>
      </c>
      <c r="C47" s="1">
        <f>'Наивная оценка'!C47</f>
        <v>1</v>
      </c>
      <c r="D47" s="1">
        <f t="shared" si="1"/>
        <v>1</v>
      </c>
      <c r="E47" s="43">
        <f>'Наивная оценка'!D47</f>
        <v>3</v>
      </c>
      <c r="F47" s="1">
        <f t="shared" si="8"/>
        <v>1.333333333</v>
      </c>
      <c r="G47" s="71">
        <f t="shared" si="9"/>
        <v>0.3333333333</v>
      </c>
      <c r="H47" s="43">
        <f t="shared" si="10"/>
        <v>0.1111111111</v>
      </c>
    </row>
    <row r="48">
      <c r="A48" s="87" t="str">
        <f>'Наивная оценка'!A48</f>
        <v>2.2.1.9</v>
      </c>
      <c r="B48" s="43" t="str">
        <f>'Наивная оценка'!B48</f>
        <v>Кнопка перехода к верху страницы</v>
      </c>
      <c r="C48" s="1">
        <f>'Наивная оценка'!C48</f>
        <v>1</v>
      </c>
      <c r="D48" s="1">
        <f t="shared" si="1"/>
        <v>1</v>
      </c>
      <c r="E48" s="43">
        <f>'Наивная оценка'!D48</f>
        <v>3</v>
      </c>
      <c r="F48" s="1">
        <f t="shared" si="8"/>
        <v>1.333333333</v>
      </c>
      <c r="G48" s="71">
        <f t="shared" si="9"/>
        <v>0.3333333333</v>
      </c>
      <c r="H48" s="43">
        <f t="shared" si="10"/>
        <v>0.1111111111</v>
      </c>
    </row>
    <row r="49">
      <c r="A49" s="87" t="str">
        <f>'Наивная оценка'!A49</f>
        <v>2.2.1.10</v>
      </c>
      <c r="B49" s="43" t="str">
        <f>'Наивная оценка'!B49</f>
        <v>Отправка запроса на бэкенд для регистрации аккаунта</v>
      </c>
      <c r="C49" s="1">
        <f>'Наивная оценка'!C49</f>
        <v>1</v>
      </c>
      <c r="D49" s="1">
        <f t="shared" si="1"/>
        <v>1</v>
      </c>
      <c r="E49" s="43">
        <f>'Наивная оценка'!D49</f>
        <v>3</v>
      </c>
      <c r="F49" s="1">
        <f t="shared" si="8"/>
        <v>1.333333333</v>
      </c>
      <c r="G49" s="71">
        <f t="shared" si="9"/>
        <v>0.3333333333</v>
      </c>
      <c r="H49" s="43">
        <f t="shared" si="10"/>
        <v>0.1111111111</v>
      </c>
    </row>
    <row r="50">
      <c r="A50" s="87" t="str">
        <f>'Наивная оценка'!A50</f>
        <v>2.2.1.11</v>
      </c>
      <c r="B50" s="43" t="str">
        <f>'Наивная оценка'!B50</f>
        <v>Отправка запроса на бэкенд для авторизации через пару логин пароль</v>
      </c>
      <c r="C50" s="1">
        <f>'Наивная оценка'!C50</f>
        <v>1</v>
      </c>
      <c r="D50" s="1">
        <f t="shared" si="1"/>
        <v>1</v>
      </c>
      <c r="E50" s="43">
        <f>'Наивная оценка'!D50</f>
        <v>3</v>
      </c>
      <c r="F50" s="1">
        <f t="shared" si="8"/>
        <v>1.333333333</v>
      </c>
      <c r="G50" s="71">
        <f t="shared" si="9"/>
        <v>0.3333333333</v>
      </c>
      <c r="H50" s="43">
        <f t="shared" si="10"/>
        <v>0.1111111111</v>
      </c>
    </row>
    <row r="51">
      <c r="A51" s="87" t="str">
        <f>'Наивная оценка'!A51</f>
        <v>2.2.1.12</v>
      </c>
      <c r="B51" s="43" t="str">
        <f>'Наивная оценка'!B51</f>
        <v>Отправка запроса на бэкенд для oauth авторизации с помощью сервисов VK,Facebook,Twitter</v>
      </c>
      <c r="C51" s="1">
        <f>'Наивная оценка'!C51</f>
        <v>2</v>
      </c>
      <c r="D51" s="1">
        <f t="shared" si="1"/>
        <v>3</v>
      </c>
      <c r="E51" s="43">
        <f>'Наивная оценка'!D51</f>
        <v>6</v>
      </c>
      <c r="F51" s="1">
        <f t="shared" si="8"/>
        <v>3.333333333</v>
      </c>
      <c r="G51" s="71">
        <f t="shared" si="9"/>
        <v>0.6666666667</v>
      </c>
      <c r="H51" s="43">
        <f t="shared" si="10"/>
        <v>0.4444444444</v>
      </c>
    </row>
    <row r="52">
      <c r="A52" s="87" t="str">
        <f>'Наивная оценка'!A52</f>
        <v>2.2.1.13</v>
      </c>
      <c r="B52" s="43" t="str">
        <f>'Наивная оценка'!B52</f>
        <v>Отправка запроса на бэкенд для восстановления пароля</v>
      </c>
      <c r="C52" s="1">
        <f>'Наивная оценка'!C52</f>
        <v>1</v>
      </c>
      <c r="D52" s="1">
        <f t="shared" si="1"/>
        <v>1</v>
      </c>
      <c r="E52" s="43">
        <f>'Наивная оценка'!D52</f>
        <v>3</v>
      </c>
      <c r="F52" s="1">
        <f t="shared" si="8"/>
        <v>1.333333333</v>
      </c>
      <c r="G52" s="71">
        <f t="shared" si="9"/>
        <v>0.3333333333</v>
      </c>
      <c r="H52" s="43">
        <f t="shared" si="10"/>
        <v>0.1111111111</v>
      </c>
    </row>
    <row r="53">
      <c r="A53" s="18"/>
      <c r="B53" s="43" t="str">
        <f>'Наивная оценка'!B53</f>
        <v>Личный кабинет:</v>
      </c>
      <c r="C53" s="1">
        <f>'Наивная оценка'!C53</f>
        <v>14</v>
      </c>
      <c r="D53" s="1">
        <f t="shared" si="1"/>
        <v>20</v>
      </c>
      <c r="E53" s="43">
        <f>'Наивная оценка'!D53</f>
        <v>42</v>
      </c>
      <c r="F53" s="1">
        <f t="shared" si="8"/>
        <v>22.66666667</v>
      </c>
      <c r="G53" s="71"/>
    </row>
    <row r="54">
      <c r="A54" s="87" t="str">
        <f>'Наивная оценка'!A54</f>
        <v>2.2.2.1</v>
      </c>
      <c r="B54" s="43" t="str">
        <f>'Наивная оценка'!B54</f>
        <v>Возможность отправлять запрос на добавление обложки</v>
      </c>
      <c r="C54" s="1">
        <f>'Наивная оценка'!C54</f>
        <v>1</v>
      </c>
      <c r="D54" s="1">
        <f t="shared" si="1"/>
        <v>1</v>
      </c>
      <c r="E54" s="43">
        <f>'Наивная оценка'!D54</f>
        <v>3</v>
      </c>
      <c r="F54" s="1">
        <f>SUM(F55:F61)</f>
        <v>20</v>
      </c>
      <c r="G54" s="71">
        <f t="shared" ref="G54:G61" si="11">(E54-C54)/6</f>
        <v>0.3333333333</v>
      </c>
      <c r="H54" s="43">
        <f t="shared" ref="H54:H61" si="12">G54*G54</f>
        <v>0.1111111111</v>
      </c>
    </row>
    <row r="55">
      <c r="A55" s="87" t="str">
        <f>'Наивная оценка'!A55</f>
        <v>2.2.2.2</v>
      </c>
      <c r="B55" s="43" t="str">
        <f>'Наивная оценка'!B55</f>
        <v>Возможность отправлять запрос на обновление аватарки</v>
      </c>
      <c r="C55" s="1">
        <f>'Наивная оценка'!C55</f>
        <v>1</v>
      </c>
      <c r="D55" s="1">
        <f t="shared" si="1"/>
        <v>1</v>
      </c>
      <c r="E55" s="43">
        <f>'Наивная оценка'!D55</f>
        <v>3</v>
      </c>
      <c r="F55" s="1">
        <f t="shared" ref="F55:F61" si="13">(C55+4*D55+E55)/6</f>
        <v>1.333333333</v>
      </c>
      <c r="G55" s="71">
        <f t="shared" si="11"/>
        <v>0.3333333333</v>
      </c>
      <c r="H55" s="43">
        <f t="shared" si="12"/>
        <v>0.1111111111</v>
      </c>
    </row>
    <row r="56">
      <c r="A56" s="87" t="str">
        <f>'Наивная оценка'!A56</f>
        <v>2.2.2.3</v>
      </c>
      <c r="B56" s="43" t="str">
        <f>'Наивная оценка'!B56</f>
        <v>Возможность отправлять запрос на поиск сообщений </v>
      </c>
      <c r="C56" s="1">
        <f>'Наивная оценка'!C56</f>
        <v>2</v>
      </c>
      <c r="D56" s="1">
        <f t="shared" si="1"/>
        <v>3</v>
      </c>
      <c r="E56" s="43">
        <f>'Наивная оценка'!D56</f>
        <v>6</v>
      </c>
      <c r="F56" s="1">
        <f t="shared" si="13"/>
        <v>3.333333333</v>
      </c>
      <c r="G56" s="71">
        <f t="shared" si="11"/>
        <v>0.6666666667</v>
      </c>
      <c r="H56" s="43">
        <f t="shared" si="12"/>
        <v>0.4444444444</v>
      </c>
    </row>
    <row r="57">
      <c r="A57" s="87" t="str">
        <f>'Наивная оценка'!A57</f>
        <v>2.2.2.4</v>
      </c>
      <c r="B57" s="43" t="str">
        <f>'Наивная оценка'!B57</f>
        <v>Возможность группировки аниме по смотрю,просмотрено,отложено,брошено,запланировано,пересматриваю</v>
      </c>
      <c r="C57" s="1">
        <f>'Наивная оценка'!C57</f>
        <v>3</v>
      </c>
      <c r="D57" s="1">
        <f t="shared" si="1"/>
        <v>4</v>
      </c>
      <c r="E57" s="43">
        <f>'Наивная оценка'!D57</f>
        <v>9</v>
      </c>
      <c r="F57" s="1">
        <f t="shared" si="13"/>
        <v>4.666666667</v>
      </c>
      <c r="G57" s="71">
        <f t="shared" si="11"/>
        <v>1</v>
      </c>
      <c r="H57" s="43">
        <f t="shared" si="12"/>
        <v>1</v>
      </c>
    </row>
    <row r="58">
      <c r="A58" s="87" t="str">
        <f>'Наивная оценка'!A58</f>
        <v>2.2.2.5</v>
      </c>
      <c r="B58" s="43" t="str">
        <f>'Наивная оценка'!B58</f>
        <v>Возмоность группировки манги по читаю,прочитано,отложено,брошено,запланировано</v>
      </c>
      <c r="C58" s="1">
        <f>'Наивная оценка'!C58</f>
        <v>3</v>
      </c>
      <c r="D58" s="1">
        <f t="shared" si="1"/>
        <v>4</v>
      </c>
      <c r="E58" s="43">
        <f>'Наивная оценка'!D58</f>
        <v>9</v>
      </c>
      <c r="F58" s="1">
        <f t="shared" si="13"/>
        <v>4.666666667</v>
      </c>
      <c r="G58" s="71">
        <f t="shared" si="11"/>
        <v>1</v>
      </c>
      <c r="H58" s="43">
        <f t="shared" si="12"/>
        <v>1</v>
      </c>
    </row>
    <row r="59">
      <c r="A59" s="87" t="str">
        <f>'Наивная оценка'!A59</f>
        <v>2.2.2.6</v>
      </c>
      <c r="B59" s="43" t="str">
        <f>'Наивная оценка'!B59</f>
        <v>Получение с бэкенда списка друзей</v>
      </c>
      <c r="C59" s="1">
        <f>'Наивная оценка'!C59</f>
        <v>1</v>
      </c>
      <c r="D59" s="1">
        <f t="shared" si="1"/>
        <v>1</v>
      </c>
      <c r="E59" s="43">
        <f>'Наивная оценка'!D59</f>
        <v>3</v>
      </c>
      <c r="F59" s="1">
        <f t="shared" si="13"/>
        <v>1.333333333</v>
      </c>
      <c r="G59" s="71">
        <f t="shared" si="11"/>
        <v>0.3333333333</v>
      </c>
      <c r="H59" s="43">
        <f t="shared" si="12"/>
        <v>0.1111111111</v>
      </c>
    </row>
    <row r="60">
      <c r="A60" s="87" t="str">
        <f>'Наивная оценка'!A60</f>
        <v>2.2.2.7</v>
      </c>
      <c r="B60" s="43" t="str">
        <f>'Наивная оценка'!B60</f>
        <v>Получение с бэкенда списка диалогов</v>
      </c>
      <c r="C60" s="1">
        <f>'Наивная оценка'!C60</f>
        <v>1</v>
      </c>
      <c r="D60" s="1">
        <f t="shared" si="1"/>
        <v>1</v>
      </c>
      <c r="E60" s="43">
        <f>'Наивная оценка'!D60</f>
        <v>3</v>
      </c>
      <c r="F60" s="1">
        <f t="shared" si="13"/>
        <v>1.333333333</v>
      </c>
      <c r="G60" s="71">
        <f t="shared" si="11"/>
        <v>0.3333333333</v>
      </c>
      <c r="H60" s="43">
        <f t="shared" si="12"/>
        <v>0.1111111111</v>
      </c>
    </row>
    <row r="61">
      <c r="A61" s="87" t="str">
        <f>'Наивная оценка'!A61</f>
        <v>2.2.2.8</v>
      </c>
      <c r="B61" s="43" t="str">
        <f>'Наивная оценка'!B61</f>
        <v>Возможность отправлять запрос на бэкенд для отправки сообщения в чате</v>
      </c>
      <c r="C61" s="1">
        <f>'Наивная оценка'!C61</f>
        <v>2</v>
      </c>
      <c r="D61" s="1">
        <f t="shared" si="1"/>
        <v>3</v>
      </c>
      <c r="E61" s="43">
        <f>'Наивная оценка'!D61</f>
        <v>6</v>
      </c>
      <c r="F61" s="1">
        <f t="shared" si="13"/>
        <v>3.333333333</v>
      </c>
      <c r="G61" s="71">
        <f t="shared" si="11"/>
        <v>0.6666666667</v>
      </c>
      <c r="H61" s="43">
        <f t="shared" si="12"/>
        <v>0.4444444444</v>
      </c>
    </row>
    <row r="62">
      <c r="A62" s="18"/>
      <c r="B62" s="43" t="str">
        <f>'Наивная оценка'!B62</f>
        <v>Настройки:</v>
      </c>
      <c r="C62" s="1">
        <f>'Наивная оценка'!C62</f>
        <v>7</v>
      </c>
      <c r="D62" s="1">
        <f t="shared" si="1"/>
        <v>10</v>
      </c>
      <c r="E62" s="43">
        <f>'Наивная оценка'!D62</f>
        <v>21</v>
      </c>
      <c r="F62" s="1">
        <f>SUM(F63:F68)</f>
        <v>10</v>
      </c>
      <c r="G62" s="71"/>
    </row>
    <row r="63">
      <c r="A63" s="87" t="str">
        <f>'Наивная оценка'!A63</f>
        <v>2.2.3.1</v>
      </c>
      <c r="B63" s="43" t="str">
        <f>'Наивная оценка'!B63</f>
        <v>Возможность отправлять запрос на бэкенд для изменения информации об аккаунте</v>
      </c>
      <c r="C63" s="1">
        <f>'Наивная оценка'!C63</f>
        <v>1</v>
      </c>
      <c r="D63" s="1">
        <f t="shared" si="1"/>
        <v>1</v>
      </c>
      <c r="E63" s="43">
        <f>'Наивная оценка'!D63</f>
        <v>3</v>
      </c>
      <c r="F63" s="1">
        <f t="shared" ref="F63:F68" si="14">(C63+4*D63+E63)/6</f>
        <v>1.333333333</v>
      </c>
      <c r="G63" s="71">
        <f t="shared" ref="G63:G68" si="15">(E63-C63)/6</f>
        <v>0.3333333333</v>
      </c>
      <c r="H63" s="43">
        <f t="shared" ref="H63:H68" si="16">G63*G63</f>
        <v>0.1111111111</v>
      </c>
    </row>
    <row r="64">
      <c r="A64" s="87" t="str">
        <f>'Наивная оценка'!A64</f>
        <v>2.2.3.2</v>
      </c>
      <c r="B64" s="43" t="str">
        <f>'Наивная оценка'!B64</f>
        <v>Возможность отправлять запрос на бэкенд для изменения информации о профиле</v>
      </c>
      <c r="C64" s="1">
        <f>'Наивная оценка'!C64</f>
        <v>1</v>
      </c>
      <c r="D64" s="1">
        <f t="shared" si="1"/>
        <v>1</v>
      </c>
      <c r="E64" s="43">
        <f>'Наивная оценка'!D64</f>
        <v>3</v>
      </c>
      <c r="F64" s="1">
        <f t="shared" si="14"/>
        <v>1.333333333</v>
      </c>
      <c r="G64" s="71">
        <f t="shared" si="15"/>
        <v>0.3333333333</v>
      </c>
      <c r="H64" s="43">
        <f t="shared" si="16"/>
        <v>0.1111111111</v>
      </c>
    </row>
    <row r="65">
      <c r="A65" s="87" t="str">
        <f>'Наивная оценка'!A65</f>
        <v>2.2.3.3</v>
      </c>
      <c r="B65" s="43" t="str">
        <f>'Наивная оценка'!B65</f>
        <v>Возможность отправлять запрос на бэкенд для изменения информации о диалоге</v>
      </c>
      <c r="C65" s="1">
        <f>'Наивная оценка'!C65</f>
        <v>1</v>
      </c>
      <c r="D65" s="1">
        <f t="shared" si="1"/>
        <v>1</v>
      </c>
      <c r="E65" s="43">
        <f>'Наивная оценка'!D65</f>
        <v>3</v>
      </c>
      <c r="F65" s="1">
        <f t="shared" si="14"/>
        <v>1.333333333</v>
      </c>
      <c r="G65" s="71">
        <f t="shared" si="15"/>
        <v>0.3333333333</v>
      </c>
      <c r="H65" s="43">
        <f t="shared" si="16"/>
        <v>0.1111111111</v>
      </c>
    </row>
    <row r="66">
      <c r="A66" s="87" t="str">
        <f>'Наивная оценка'!A66</f>
        <v>2.2.3.4</v>
      </c>
      <c r="B66" s="43" t="str">
        <f>'Наивная оценка'!B66</f>
        <v>Возможность отправлять запрос на бэкенд для изменения информации о чате</v>
      </c>
      <c r="C66" s="1">
        <f>'Наивная оценка'!C66</f>
        <v>1</v>
      </c>
      <c r="D66" s="1">
        <f t="shared" si="1"/>
        <v>1</v>
      </c>
      <c r="E66" s="43">
        <f>'Наивная оценка'!D66</f>
        <v>3</v>
      </c>
      <c r="F66" s="1">
        <f t="shared" si="14"/>
        <v>1.333333333</v>
      </c>
      <c r="G66" s="71">
        <f t="shared" si="15"/>
        <v>0.3333333333</v>
      </c>
      <c r="H66" s="43">
        <f t="shared" si="16"/>
        <v>0.1111111111</v>
      </c>
    </row>
    <row r="67">
      <c r="A67" s="87" t="str">
        <f>'Наивная оценка'!A67</f>
        <v>2.2.3.5</v>
      </c>
      <c r="B67" s="43" t="str">
        <f>'Наивная оценка'!B67</f>
        <v>Возможность отправлять запрос на бэкенд для изменения информация об уведомлениях</v>
      </c>
      <c r="C67" s="1">
        <f>'Наивная оценка'!C67</f>
        <v>1</v>
      </c>
      <c r="D67" s="1">
        <f t="shared" si="1"/>
        <v>1</v>
      </c>
      <c r="E67" s="43">
        <f>'Наивная оценка'!D67</f>
        <v>3</v>
      </c>
      <c r="F67" s="1">
        <f t="shared" si="14"/>
        <v>1.333333333</v>
      </c>
      <c r="G67" s="71">
        <f t="shared" si="15"/>
        <v>0.3333333333</v>
      </c>
      <c r="H67" s="43">
        <f t="shared" si="16"/>
        <v>0.1111111111</v>
      </c>
    </row>
    <row r="68">
      <c r="A68" s="87" t="str">
        <f>'Наивная оценка'!A68</f>
        <v>2.2.3.6</v>
      </c>
      <c r="B68" s="43" t="str">
        <f>'Наивная оценка'!B68</f>
        <v>Возможность отправлять запрос на бэкенд для линковки аккаунта в VK, Facebook, Twitter</v>
      </c>
      <c r="C68" s="1">
        <f>'Наивная оценка'!C68</f>
        <v>2</v>
      </c>
      <c r="D68" s="1">
        <f t="shared" si="1"/>
        <v>3</v>
      </c>
      <c r="E68" s="43">
        <f>'Наивная оценка'!D68</f>
        <v>6</v>
      </c>
      <c r="F68" s="1">
        <f t="shared" si="14"/>
        <v>3.333333333</v>
      </c>
      <c r="G68" s="71">
        <f t="shared" si="15"/>
        <v>0.6666666667</v>
      </c>
      <c r="H68" s="43">
        <f t="shared" si="16"/>
        <v>0.4444444444</v>
      </c>
    </row>
    <row r="69">
      <c r="A69" s="4"/>
      <c r="B69" s="4" t="str">
        <f>'Наивная оценка'!B69</f>
        <v>Разработка бэкенда</v>
      </c>
      <c r="C69" s="4">
        <f>'Наивная оценка'!C69</f>
        <v>42</v>
      </c>
      <c r="D69" s="4">
        <f t="shared" si="1"/>
        <v>59</v>
      </c>
      <c r="E69" s="4">
        <f>'Наивная оценка'!D69</f>
        <v>126</v>
      </c>
      <c r="F69" s="4">
        <f>SUM(F70:F83)</f>
        <v>67.33333333</v>
      </c>
      <c r="G69" s="89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87" t="str">
        <f>'Наивная оценка'!A70</f>
        <v>3.1</v>
      </c>
      <c r="B70" s="43" t="str">
        <f>'Наивная оценка'!B70</f>
        <v>Функционал по выдаче списка аниме по тегу, фильтрам, с сортировкой и пагинацией</v>
      </c>
      <c r="C70" s="1">
        <f>'Наивная оценка'!C70</f>
        <v>2</v>
      </c>
      <c r="D70" s="1">
        <f t="shared" si="1"/>
        <v>3</v>
      </c>
      <c r="E70" s="43">
        <f>'Наивная оценка'!D70</f>
        <v>6</v>
      </c>
      <c r="F70" s="1">
        <f t="shared" ref="F70:F83" si="17">(C70+4*D70+E70)/6</f>
        <v>3.333333333</v>
      </c>
      <c r="G70" s="71">
        <f t="shared" ref="G70:G83" si="18">(E70-C70)/6</f>
        <v>0.6666666667</v>
      </c>
      <c r="H70" s="43">
        <f t="shared" ref="H70:H83" si="19">G70*G70</f>
        <v>0.4444444444</v>
      </c>
    </row>
    <row r="71">
      <c r="A71" s="87" t="str">
        <f>'Наивная оценка'!A71</f>
        <v>3.2</v>
      </c>
      <c r="B71" s="43" t="str">
        <f>'Наивная оценка'!B71</f>
        <v>Функционал по выдаче расписания выхода серий аниме для текущей недели с группировкой по дням</v>
      </c>
      <c r="C71" s="1">
        <f>'Наивная оценка'!C71</f>
        <v>3</v>
      </c>
      <c r="D71" s="1">
        <f t="shared" si="1"/>
        <v>4</v>
      </c>
      <c r="E71" s="43">
        <f>'Наивная оценка'!D71</f>
        <v>9</v>
      </c>
      <c r="F71" s="1">
        <f t="shared" si="17"/>
        <v>4.666666667</v>
      </c>
      <c r="G71" s="71">
        <f t="shared" si="18"/>
        <v>1</v>
      </c>
      <c r="H71" s="43">
        <f t="shared" si="19"/>
        <v>1</v>
      </c>
    </row>
    <row r="72">
      <c r="A72" s="87" t="str">
        <f>'Наивная оценка'!A72</f>
        <v>3.3</v>
      </c>
      <c r="B72" s="43" t="str">
        <f>'Наивная оценка'!B72</f>
        <v>Функционал по выдаче списка обновленных аниме за сегодняшний и вчерашний день с группировкой по дням</v>
      </c>
      <c r="C72" s="1">
        <f>'Наивная оценка'!C72</f>
        <v>4</v>
      </c>
      <c r="D72" s="1">
        <f t="shared" si="1"/>
        <v>6</v>
      </c>
      <c r="E72" s="43">
        <f>'Наивная оценка'!D72</f>
        <v>12</v>
      </c>
      <c r="F72" s="1">
        <f t="shared" si="17"/>
        <v>6.666666667</v>
      </c>
      <c r="G72" s="71">
        <f t="shared" si="18"/>
        <v>1.333333333</v>
      </c>
      <c r="H72" s="43">
        <f t="shared" si="19"/>
        <v>1.777777778</v>
      </c>
    </row>
    <row r="73">
      <c r="A73" s="87" t="str">
        <f>'Наивная оценка'!A73</f>
        <v>3.4</v>
      </c>
      <c r="B73" s="43" t="str">
        <f>'Наивная оценка'!B73</f>
        <v>Функционал по выдаче списка манг по тегу, фильтрам, с сортировкой и пагинацией</v>
      </c>
      <c r="C73" s="1">
        <f>'Наивная оценка'!C73</f>
        <v>2</v>
      </c>
      <c r="D73" s="1">
        <f t="shared" si="1"/>
        <v>3</v>
      </c>
      <c r="E73" s="43">
        <f>'Наивная оценка'!D73</f>
        <v>6</v>
      </c>
      <c r="F73" s="1">
        <f t="shared" si="17"/>
        <v>3.333333333</v>
      </c>
      <c r="G73" s="71">
        <f t="shared" si="18"/>
        <v>0.6666666667</v>
      </c>
      <c r="H73" s="43">
        <f t="shared" si="19"/>
        <v>0.4444444444</v>
      </c>
    </row>
    <row r="74">
      <c r="A74" s="87" t="str">
        <f>'Наивная оценка'!A74</f>
        <v>3.5</v>
      </c>
      <c r="B74" s="43" t="str">
        <f>'Наивная оценка'!B74</f>
        <v>Функционал по выдаче списка персонажей с пагинацией</v>
      </c>
      <c r="C74" s="1">
        <f>'Наивная оценка'!C74</f>
        <v>3</v>
      </c>
      <c r="D74" s="1">
        <f t="shared" si="1"/>
        <v>4</v>
      </c>
      <c r="E74" s="43">
        <f>'Наивная оценка'!D74</f>
        <v>9</v>
      </c>
      <c r="F74" s="1">
        <f t="shared" si="17"/>
        <v>4.666666667</v>
      </c>
      <c r="G74" s="71">
        <f t="shared" si="18"/>
        <v>1</v>
      </c>
      <c r="H74" s="43">
        <f t="shared" si="19"/>
        <v>1</v>
      </c>
    </row>
    <row r="75">
      <c r="A75" s="87" t="str">
        <f>'Наивная оценка'!A75</f>
        <v>3.6</v>
      </c>
      <c r="B75" s="43" t="str">
        <f>'Наивная оценка'!B75</f>
        <v>Функционал по выдаче полной информации об аниме</v>
      </c>
      <c r="C75" s="1">
        <f>'Наивная оценка'!C75</f>
        <v>2</v>
      </c>
      <c r="D75" s="1">
        <f t="shared" si="1"/>
        <v>3</v>
      </c>
      <c r="E75" s="43">
        <f>'Наивная оценка'!D75</f>
        <v>6</v>
      </c>
      <c r="F75" s="1">
        <f t="shared" si="17"/>
        <v>3.333333333</v>
      </c>
      <c r="G75" s="71">
        <f t="shared" si="18"/>
        <v>0.6666666667</v>
      </c>
      <c r="H75" s="43">
        <f t="shared" si="19"/>
        <v>0.4444444444</v>
      </c>
    </row>
    <row r="76">
      <c r="A76" s="87" t="str">
        <f>'Наивная оценка'!A76</f>
        <v>3.7</v>
      </c>
      <c r="B76" s="43" t="str">
        <f>'Наивная оценка'!B76</f>
        <v>Функционал по выдаче полной информации о манге</v>
      </c>
      <c r="C76" s="1">
        <f>'Наивная оценка'!C76</f>
        <v>2</v>
      </c>
      <c r="D76" s="1">
        <f t="shared" si="1"/>
        <v>3</v>
      </c>
      <c r="E76" s="43">
        <f>'Наивная оценка'!D76</f>
        <v>6</v>
      </c>
      <c r="F76" s="1">
        <f t="shared" si="17"/>
        <v>3.333333333</v>
      </c>
      <c r="G76" s="71">
        <f t="shared" si="18"/>
        <v>0.6666666667</v>
      </c>
      <c r="H76" s="43">
        <f t="shared" si="19"/>
        <v>0.4444444444</v>
      </c>
    </row>
    <row r="77">
      <c r="A77" s="87" t="str">
        <f>'Наивная оценка'!A77</f>
        <v>3.8</v>
      </c>
      <c r="B77" s="43" t="str">
        <f>'Наивная оценка'!B77</f>
        <v>Функционал по выдаче полной информации о персонаже</v>
      </c>
      <c r="C77" s="1">
        <f>'Наивная оценка'!C77</f>
        <v>2</v>
      </c>
      <c r="D77" s="1">
        <f t="shared" si="1"/>
        <v>3</v>
      </c>
      <c r="E77" s="43">
        <f>'Наивная оценка'!D77</f>
        <v>6</v>
      </c>
      <c r="F77" s="1">
        <f t="shared" si="17"/>
        <v>3.333333333</v>
      </c>
      <c r="G77" s="71">
        <f t="shared" si="18"/>
        <v>0.6666666667</v>
      </c>
      <c r="H77" s="43">
        <f t="shared" si="19"/>
        <v>0.4444444444</v>
      </c>
    </row>
    <row r="78">
      <c r="A78" s="87" t="str">
        <f>'Наивная оценка'!A78</f>
        <v>3.9</v>
      </c>
      <c r="B78" s="43" t="str">
        <f>'Наивная оценка'!B78</f>
        <v>Функционал регистрации аккаунта</v>
      </c>
      <c r="C78" s="1">
        <f>'Наивная оценка'!C78</f>
        <v>3</v>
      </c>
      <c r="D78" s="1">
        <f t="shared" si="1"/>
        <v>4</v>
      </c>
      <c r="E78" s="43">
        <f>'Наивная оценка'!D78</f>
        <v>9</v>
      </c>
      <c r="F78" s="1">
        <f t="shared" si="17"/>
        <v>4.666666667</v>
      </c>
      <c r="G78" s="71">
        <f t="shared" si="18"/>
        <v>1</v>
      </c>
      <c r="H78" s="43">
        <f t="shared" si="19"/>
        <v>1</v>
      </c>
    </row>
    <row r="79">
      <c r="A79" s="87" t="str">
        <f>'Наивная оценка'!A79</f>
        <v>3.10</v>
      </c>
      <c r="B79" s="43" t="str">
        <f>'Наивная оценка'!B79</f>
        <v>Функционал авторизации через пару логин пароль</v>
      </c>
      <c r="C79" s="1">
        <f>'Наивная оценка'!C79</f>
        <v>3</v>
      </c>
      <c r="D79" s="1">
        <f t="shared" si="1"/>
        <v>4</v>
      </c>
      <c r="E79" s="43">
        <f>'Наивная оценка'!D79</f>
        <v>9</v>
      </c>
      <c r="F79" s="1">
        <f t="shared" si="17"/>
        <v>4.666666667</v>
      </c>
      <c r="G79" s="71">
        <f t="shared" si="18"/>
        <v>1</v>
      </c>
      <c r="H79" s="43">
        <f t="shared" si="19"/>
        <v>1</v>
      </c>
    </row>
    <row r="80">
      <c r="A80" s="87" t="str">
        <f>'Наивная оценка'!A80</f>
        <v>3.11</v>
      </c>
      <c r="B80" s="43" t="str">
        <f>'Наивная оценка'!B80</f>
        <v>Функционал oauth авторизации с помощью сервисов VK,Facebook,Twitter</v>
      </c>
      <c r="C80" s="1">
        <f>'Наивная оценка'!C80</f>
        <v>5</v>
      </c>
      <c r="D80" s="1">
        <f t="shared" si="1"/>
        <v>7</v>
      </c>
      <c r="E80" s="43">
        <f>'Наивная оценка'!D80</f>
        <v>15</v>
      </c>
      <c r="F80" s="1">
        <f t="shared" si="17"/>
        <v>8</v>
      </c>
      <c r="G80" s="71">
        <f t="shared" si="18"/>
        <v>1.666666667</v>
      </c>
      <c r="H80" s="43">
        <f t="shared" si="19"/>
        <v>2.777777778</v>
      </c>
    </row>
    <row r="81">
      <c r="A81" s="87" t="str">
        <f>'Наивная оценка'!A81</f>
        <v>3.12</v>
      </c>
      <c r="B81" s="43" t="str">
        <f>'Наивная оценка'!B81</f>
        <v>Функционал восстановления пароля</v>
      </c>
      <c r="C81" s="1">
        <f>'Наивная оценка'!C81</f>
        <v>3</v>
      </c>
      <c r="D81" s="1">
        <f t="shared" si="1"/>
        <v>4</v>
      </c>
      <c r="E81" s="43">
        <f>'Наивная оценка'!D81</f>
        <v>9</v>
      </c>
      <c r="F81" s="1">
        <f t="shared" si="17"/>
        <v>4.666666667</v>
      </c>
      <c r="G81" s="71">
        <f t="shared" si="18"/>
        <v>1</v>
      </c>
      <c r="H81" s="43">
        <f t="shared" si="19"/>
        <v>1</v>
      </c>
    </row>
    <row r="82">
      <c r="A82" s="87" t="str">
        <f>'Наивная оценка'!A82</f>
        <v>3.13</v>
      </c>
      <c r="B82" s="43" t="str">
        <f>'Наивная оценка'!B82</f>
        <v>Функционал по отправке уведомлений</v>
      </c>
      <c r="C82" s="1">
        <f>'Наивная оценка'!C82</f>
        <v>3</v>
      </c>
      <c r="D82" s="1">
        <f t="shared" si="1"/>
        <v>4</v>
      </c>
      <c r="E82" s="43">
        <f>'Наивная оценка'!D82</f>
        <v>9</v>
      </c>
      <c r="F82" s="1">
        <f t="shared" si="17"/>
        <v>4.666666667</v>
      </c>
      <c r="G82" s="71">
        <f t="shared" si="18"/>
        <v>1</v>
      </c>
      <c r="H82" s="43">
        <f t="shared" si="19"/>
        <v>1</v>
      </c>
    </row>
    <row r="83">
      <c r="A83" s="87" t="str">
        <f>'Наивная оценка'!A83</f>
        <v>3.14</v>
      </c>
      <c r="B83" s="43" t="str">
        <f>'Наивная оценка'!B83</f>
        <v>Функционал по автоматическому пополнению базы контента</v>
      </c>
      <c r="C83" s="1">
        <f>'Наивная оценка'!C83</f>
        <v>5</v>
      </c>
      <c r="D83" s="1">
        <f t="shared" si="1"/>
        <v>7</v>
      </c>
      <c r="E83" s="43">
        <f>'Наивная оценка'!D83</f>
        <v>15</v>
      </c>
      <c r="F83" s="1">
        <f t="shared" si="17"/>
        <v>8</v>
      </c>
      <c r="G83" s="71">
        <f t="shared" si="18"/>
        <v>1.666666667</v>
      </c>
      <c r="H83" s="43">
        <f t="shared" si="19"/>
        <v>2.777777778</v>
      </c>
    </row>
    <row r="84">
      <c r="A84" s="4" t="str">
        <f>'Наивная оценка'!A84</f>
        <v>4</v>
      </c>
      <c r="B84" s="4" t="str">
        <f>'Наивная оценка'!B84</f>
        <v>Тестирование </v>
      </c>
      <c r="C84" s="4">
        <f>'Наивная оценка'!C84</f>
        <v>23</v>
      </c>
      <c r="D84" s="4">
        <f t="shared" si="1"/>
        <v>32</v>
      </c>
      <c r="E84" s="4">
        <f>'Наивная оценка'!D84</f>
        <v>69</v>
      </c>
      <c r="F84" s="4">
        <f>SUM(F85:F87)</f>
        <v>36.66666667</v>
      </c>
      <c r="G84" s="89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87" t="str">
        <f>'Наивная оценка'!A85</f>
        <v>4.1</v>
      </c>
      <c r="B85" s="43" t="str">
        <f>'Наивная оценка'!B85</f>
        <v>Тестирование соответствия функциональным требованиям</v>
      </c>
      <c r="C85" s="1">
        <f>'Наивная оценка'!C85</f>
        <v>15</v>
      </c>
      <c r="D85" s="1">
        <f t="shared" si="1"/>
        <v>21</v>
      </c>
      <c r="E85" s="43">
        <f>'Наивная оценка'!D85</f>
        <v>45</v>
      </c>
      <c r="F85" s="1">
        <f t="shared" ref="F85:F87" si="20">(C85+4*D85+E85)/6</f>
        <v>24</v>
      </c>
      <c r="G85" s="71">
        <f t="shared" ref="G85:G87" si="21">(E85-C85)/6</f>
        <v>5</v>
      </c>
      <c r="H85" s="43">
        <f t="shared" ref="H85:H87" si="22">G85*G85</f>
        <v>25</v>
      </c>
    </row>
    <row r="86">
      <c r="A86" s="87" t="str">
        <f>'Наивная оценка'!A86</f>
        <v>4.2</v>
      </c>
      <c r="B86" s="43" t="str">
        <f>'Наивная оценка'!B86</f>
        <v>Тестирование корректной работы форм на сайте</v>
      </c>
      <c r="C86" s="1">
        <f>'Наивная оценка'!C86</f>
        <v>5</v>
      </c>
      <c r="D86" s="1">
        <f t="shared" si="1"/>
        <v>7</v>
      </c>
      <c r="E86" s="43">
        <f>'Наивная оценка'!D86</f>
        <v>15</v>
      </c>
      <c r="F86" s="1">
        <f t="shared" si="20"/>
        <v>8</v>
      </c>
      <c r="G86" s="71">
        <f t="shared" si="21"/>
        <v>1.666666667</v>
      </c>
      <c r="H86" s="43">
        <f t="shared" si="22"/>
        <v>2.777777778</v>
      </c>
    </row>
    <row r="87">
      <c r="A87" s="92">
        <f>'Наивная оценка'!A87</f>
        <v>44624</v>
      </c>
      <c r="B87" s="43" t="str">
        <f>'Наивная оценка'!B87</f>
        <v>Тестирование корректной почтовой рассылки</v>
      </c>
      <c r="C87" s="1">
        <f>'Наивная оценка'!C87</f>
        <v>3</v>
      </c>
      <c r="D87" s="1">
        <f t="shared" si="1"/>
        <v>4</v>
      </c>
      <c r="E87" s="43">
        <f>'Наивная оценка'!D87</f>
        <v>9</v>
      </c>
      <c r="F87" s="1">
        <f t="shared" si="20"/>
        <v>4.666666667</v>
      </c>
      <c r="G87" s="71">
        <f t="shared" si="21"/>
        <v>1</v>
      </c>
      <c r="H87" s="43">
        <f t="shared" si="22"/>
        <v>1</v>
      </c>
    </row>
    <row r="88">
      <c r="A88" s="86" t="str">
        <f>'Наивная оценка'!A88</f>
        <v/>
      </c>
      <c r="B88" s="86" t="str">
        <f>'Наивная оценка'!B88</f>
        <v>Сумма чел/ч</v>
      </c>
      <c r="C88" s="86">
        <f>'Наивная оценка'!C88</f>
        <v>259</v>
      </c>
      <c r="D88" s="86">
        <f t="shared" si="1"/>
        <v>363</v>
      </c>
      <c r="E88" s="86">
        <f>'Наивная оценка'!D88</f>
        <v>777</v>
      </c>
      <c r="F88" s="94">
        <f>F84+F69+F20+F2</f>
        <v>377.3333333</v>
      </c>
      <c r="G88" s="95" t="s">
        <v>383</v>
      </c>
      <c r="H88" s="96">
        <f>SQRT(SUM(H3:H87))</f>
        <v>11.62373052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86" t="str">
        <f>'Наивная оценка'!A89</f>
        <v/>
      </c>
      <c r="B89" s="86" t="str">
        <f>'Наивная оценка'!B89</f>
        <v>Сумма чел/день</v>
      </c>
      <c r="C89" s="86">
        <f>'Наивная оценка'!C89</f>
        <v>43.16666667</v>
      </c>
      <c r="D89" s="86">
        <f>D88/6</f>
        <v>60.5</v>
      </c>
      <c r="E89" s="86">
        <f>'Наивная оценка'!D89</f>
        <v>129.5</v>
      </c>
      <c r="F89" s="94"/>
      <c r="G89" s="97"/>
      <c r="H89" s="98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18"/>
      <c r="G90" s="93"/>
      <c r="H90" s="93"/>
    </row>
    <row r="91">
      <c r="A91" s="18"/>
      <c r="G91" s="93"/>
      <c r="H91" s="93"/>
    </row>
    <row r="92">
      <c r="A92" s="18"/>
      <c r="G92" s="93"/>
      <c r="H92" s="93"/>
    </row>
    <row r="93">
      <c r="A93" s="18"/>
      <c r="G93" s="93"/>
      <c r="H93" s="93"/>
    </row>
    <row r="94">
      <c r="A94" s="18"/>
      <c r="G94" s="93"/>
      <c r="H94" s="93"/>
    </row>
    <row r="95">
      <c r="A95" s="18"/>
      <c r="G95" s="93"/>
      <c r="H95" s="93"/>
    </row>
    <row r="96">
      <c r="A96" s="18"/>
      <c r="G96" s="93"/>
      <c r="H96" s="93"/>
    </row>
    <row r="97">
      <c r="A97" s="18"/>
      <c r="G97" s="93"/>
      <c r="H97" s="93"/>
    </row>
    <row r="98">
      <c r="A98" s="18"/>
      <c r="G98" s="93"/>
      <c r="H98" s="93"/>
    </row>
    <row r="99">
      <c r="A99" s="18"/>
      <c r="G99" s="93"/>
      <c r="H99" s="93"/>
    </row>
    <row r="100">
      <c r="A100" s="18"/>
      <c r="G100" s="93"/>
      <c r="H100" s="93"/>
    </row>
    <row r="101">
      <c r="A101" s="18"/>
      <c r="G101" s="93"/>
      <c r="H101" s="93"/>
    </row>
    <row r="102">
      <c r="A102" s="18"/>
      <c r="G102" s="93"/>
      <c r="H102" s="93"/>
    </row>
    <row r="103">
      <c r="A103" s="18"/>
      <c r="G103" s="93"/>
      <c r="H103" s="93"/>
    </row>
    <row r="104">
      <c r="A104" s="18"/>
      <c r="G104" s="93"/>
      <c r="H104" s="93"/>
    </row>
    <row r="105">
      <c r="A105" s="18"/>
      <c r="G105" s="93"/>
      <c r="H105" s="93"/>
    </row>
    <row r="106">
      <c r="A106" s="18"/>
      <c r="G106" s="93"/>
      <c r="H106" s="93"/>
    </row>
    <row r="107">
      <c r="A107" s="18"/>
      <c r="G107" s="93"/>
      <c r="H107" s="93"/>
    </row>
    <row r="108">
      <c r="A108" s="18"/>
      <c r="G108" s="93"/>
      <c r="H108" s="93"/>
    </row>
    <row r="109">
      <c r="A109" s="18"/>
      <c r="G109" s="93"/>
      <c r="H109" s="93"/>
    </row>
    <row r="110">
      <c r="A110" s="18"/>
      <c r="G110" s="93"/>
      <c r="H110" s="93"/>
    </row>
    <row r="111">
      <c r="A111" s="18"/>
      <c r="G111" s="93"/>
      <c r="H111" s="93"/>
    </row>
    <row r="112">
      <c r="A112" s="18"/>
      <c r="G112" s="93"/>
      <c r="H112" s="93"/>
    </row>
    <row r="113">
      <c r="A113" s="18"/>
      <c r="G113" s="93"/>
      <c r="H113" s="93"/>
    </row>
    <row r="114">
      <c r="A114" s="18"/>
      <c r="G114" s="93"/>
      <c r="H114" s="93"/>
    </row>
    <row r="115">
      <c r="A115" s="18"/>
      <c r="G115" s="93"/>
      <c r="H115" s="93"/>
    </row>
    <row r="116">
      <c r="A116" s="18"/>
      <c r="G116" s="93"/>
      <c r="H116" s="93"/>
    </row>
    <row r="117">
      <c r="A117" s="18"/>
      <c r="G117" s="93"/>
      <c r="H117" s="93"/>
    </row>
    <row r="118">
      <c r="A118" s="18"/>
      <c r="G118" s="93"/>
      <c r="H118" s="93"/>
    </row>
    <row r="119">
      <c r="A119" s="18"/>
      <c r="G119" s="93"/>
      <c r="H119" s="93"/>
    </row>
    <row r="120">
      <c r="A120" s="18"/>
      <c r="G120" s="93"/>
      <c r="H120" s="93"/>
    </row>
    <row r="121">
      <c r="A121" s="18"/>
      <c r="G121" s="93"/>
      <c r="H121" s="93"/>
    </row>
    <row r="122">
      <c r="A122" s="18"/>
      <c r="G122" s="93"/>
      <c r="H122" s="93"/>
    </row>
    <row r="123">
      <c r="A123" s="18"/>
      <c r="G123" s="93"/>
      <c r="H123" s="93"/>
    </row>
    <row r="124">
      <c r="A124" s="18"/>
      <c r="G124" s="93"/>
      <c r="H124" s="93"/>
    </row>
    <row r="125">
      <c r="A125" s="18"/>
      <c r="G125" s="93"/>
      <c r="H125" s="93"/>
    </row>
    <row r="126">
      <c r="A126" s="18"/>
      <c r="G126" s="93"/>
      <c r="H126" s="93"/>
    </row>
    <row r="127">
      <c r="A127" s="18"/>
      <c r="G127" s="93"/>
      <c r="H127" s="93"/>
    </row>
    <row r="128">
      <c r="A128" s="18"/>
      <c r="G128" s="93"/>
      <c r="H128" s="93"/>
    </row>
    <row r="129">
      <c r="A129" s="18"/>
      <c r="G129" s="93"/>
      <c r="H129" s="93"/>
    </row>
    <row r="130">
      <c r="A130" s="18"/>
      <c r="G130" s="93"/>
      <c r="H130" s="93"/>
    </row>
    <row r="131">
      <c r="A131" s="18"/>
      <c r="G131" s="93"/>
      <c r="H131" s="93"/>
    </row>
    <row r="132">
      <c r="A132" s="18"/>
      <c r="G132" s="93"/>
      <c r="H132" s="93"/>
    </row>
    <row r="133">
      <c r="A133" s="18"/>
      <c r="G133" s="93"/>
      <c r="H133" s="93"/>
    </row>
    <row r="134">
      <c r="A134" s="18"/>
      <c r="G134" s="93"/>
      <c r="H134" s="93"/>
    </row>
    <row r="135">
      <c r="A135" s="18"/>
      <c r="G135" s="93"/>
      <c r="H135" s="93"/>
    </row>
    <row r="136">
      <c r="A136" s="18"/>
      <c r="G136" s="93"/>
      <c r="H136" s="93"/>
    </row>
    <row r="137">
      <c r="A137" s="18"/>
      <c r="G137" s="93"/>
      <c r="H137" s="93"/>
    </row>
    <row r="138">
      <c r="A138" s="18"/>
      <c r="G138" s="93"/>
      <c r="H138" s="93"/>
    </row>
    <row r="139">
      <c r="A139" s="18"/>
      <c r="G139" s="93"/>
      <c r="H139" s="93"/>
    </row>
    <row r="140">
      <c r="A140" s="18"/>
      <c r="G140" s="93"/>
      <c r="H140" s="93"/>
    </row>
    <row r="141">
      <c r="A141" s="18"/>
      <c r="G141" s="93"/>
      <c r="H141" s="93"/>
    </row>
    <row r="142">
      <c r="A142" s="18"/>
      <c r="G142" s="93"/>
      <c r="H142" s="93"/>
    </row>
    <row r="143">
      <c r="A143" s="18"/>
      <c r="G143" s="93"/>
      <c r="H143" s="93"/>
    </row>
    <row r="144">
      <c r="A144" s="18"/>
      <c r="G144" s="93"/>
      <c r="H144" s="93"/>
    </row>
    <row r="145">
      <c r="A145" s="18"/>
      <c r="G145" s="93"/>
      <c r="H145" s="93"/>
    </row>
    <row r="146">
      <c r="A146" s="18"/>
      <c r="G146" s="93"/>
      <c r="H146" s="93"/>
    </row>
    <row r="147">
      <c r="A147" s="18"/>
      <c r="G147" s="93"/>
      <c r="H147" s="93"/>
    </row>
    <row r="148">
      <c r="A148" s="18"/>
      <c r="G148" s="93"/>
      <c r="H148" s="93"/>
    </row>
    <row r="149">
      <c r="A149" s="18"/>
      <c r="G149" s="93"/>
      <c r="H149" s="93"/>
    </row>
    <row r="150">
      <c r="A150" s="18"/>
      <c r="G150" s="93"/>
      <c r="H150" s="93"/>
    </row>
    <row r="151">
      <c r="A151" s="18"/>
      <c r="G151" s="93"/>
      <c r="H151" s="93"/>
    </row>
    <row r="152">
      <c r="A152" s="18"/>
      <c r="G152" s="93"/>
      <c r="H152" s="93"/>
    </row>
    <row r="153">
      <c r="A153" s="18"/>
      <c r="G153" s="93"/>
      <c r="H153" s="93"/>
    </row>
    <row r="154">
      <c r="A154" s="18"/>
      <c r="G154" s="93"/>
      <c r="H154" s="93"/>
    </row>
    <row r="155">
      <c r="A155" s="18"/>
      <c r="G155" s="93"/>
      <c r="H155" s="93"/>
    </row>
    <row r="156">
      <c r="A156" s="18"/>
      <c r="G156" s="93"/>
      <c r="H156" s="93"/>
    </row>
    <row r="157">
      <c r="A157" s="18"/>
      <c r="G157" s="93"/>
      <c r="H157" s="93"/>
    </row>
    <row r="158">
      <c r="A158" s="18"/>
      <c r="G158" s="93"/>
      <c r="H158" s="93"/>
    </row>
    <row r="159">
      <c r="A159" s="18"/>
      <c r="G159" s="93"/>
      <c r="H159" s="93"/>
    </row>
    <row r="160">
      <c r="A160" s="18"/>
      <c r="G160" s="93"/>
      <c r="H160" s="93"/>
    </row>
    <row r="161">
      <c r="A161" s="18"/>
      <c r="G161" s="93"/>
      <c r="H161" s="93"/>
    </row>
    <row r="162">
      <c r="A162" s="18"/>
      <c r="G162" s="93"/>
      <c r="H162" s="93"/>
    </row>
    <row r="163">
      <c r="A163" s="18"/>
      <c r="G163" s="93"/>
      <c r="H163" s="93"/>
    </row>
    <row r="164">
      <c r="A164" s="18"/>
      <c r="G164" s="93"/>
      <c r="H164" s="93"/>
    </row>
    <row r="165">
      <c r="A165" s="18"/>
      <c r="G165" s="93"/>
      <c r="H165" s="93"/>
    </row>
    <row r="166">
      <c r="A166" s="18"/>
      <c r="G166" s="93"/>
      <c r="H166" s="93"/>
    </row>
    <row r="167">
      <c r="A167" s="18"/>
      <c r="G167" s="93"/>
      <c r="H167" s="93"/>
    </row>
    <row r="168">
      <c r="A168" s="18"/>
      <c r="G168" s="93"/>
      <c r="H168" s="93"/>
    </row>
    <row r="169">
      <c r="A169" s="18"/>
      <c r="G169" s="93"/>
      <c r="H169" s="93"/>
    </row>
    <row r="170">
      <c r="A170" s="18"/>
      <c r="G170" s="93"/>
      <c r="H170" s="93"/>
    </row>
    <row r="171">
      <c r="A171" s="18"/>
      <c r="G171" s="93"/>
      <c r="H171" s="93"/>
    </row>
    <row r="172">
      <c r="A172" s="18"/>
      <c r="G172" s="93"/>
      <c r="H172" s="93"/>
    </row>
    <row r="173">
      <c r="A173" s="18"/>
      <c r="G173" s="93"/>
      <c r="H173" s="93"/>
    </row>
    <row r="174">
      <c r="A174" s="18"/>
      <c r="G174" s="93"/>
      <c r="H174" s="93"/>
    </row>
    <row r="175">
      <c r="A175" s="18"/>
      <c r="G175" s="93"/>
      <c r="H175" s="93"/>
    </row>
    <row r="176">
      <c r="A176" s="18"/>
      <c r="G176" s="93"/>
      <c r="H176" s="93"/>
    </row>
    <row r="177">
      <c r="A177" s="18"/>
      <c r="G177" s="93"/>
      <c r="H177" s="93"/>
    </row>
    <row r="178">
      <c r="A178" s="18"/>
      <c r="G178" s="93"/>
      <c r="H178" s="93"/>
    </row>
    <row r="179">
      <c r="A179" s="18"/>
      <c r="G179" s="93"/>
      <c r="H179" s="93"/>
    </row>
    <row r="180">
      <c r="A180" s="18"/>
      <c r="G180" s="93"/>
      <c r="H180" s="93"/>
    </row>
    <row r="181">
      <c r="A181" s="18"/>
      <c r="G181" s="93"/>
      <c r="H181" s="93"/>
    </row>
    <row r="182">
      <c r="A182" s="18"/>
      <c r="G182" s="93"/>
      <c r="H182" s="93"/>
    </row>
    <row r="183">
      <c r="A183" s="18"/>
      <c r="G183" s="93"/>
      <c r="H183" s="93"/>
    </row>
    <row r="184">
      <c r="A184" s="18"/>
      <c r="G184" s="93"/>
      <c r="H184" s="93"/>
    </row>
    <row r="185">
      <c r="A185" s="18"/>
      <c r="G185" s="93"/>
      <c r="H185" s="93"/>
    </row>
    <row r="186">
      <c r="A186" s="18"/>
      <c r="G186" s="93"/>
      <c r="H186" s="93"/>
    </row>
    <row r="187">
      <c r="A187" s="18"/>
      <c r="G187" s="93"/>
      <c r="H187" s="93"/>
    </row>
    <row r="188">
      <c r="A188" s="18"/>
      <c r="G188" s="93"/>
      <c r="H188" s="93"/>
    </row>
    <row r="189">
      <c r="A189" s="18"/>
      <c r="G189" s="93"/>
      <c r="H189" s="93"/>
    </row>
    <row r="190">
      <c r="A190" s="18"/>
      <c r="G190" s="93"/>
      <c r="H190" s="93"/>
    </row>
    <row r="191">
      <c r="A191" s="18"/>
      <c r="G191" s="93"/>
      <c r="H191" s="93"/>
    </row>
    <row r="192">
      <c r="A192" s="18"/>
      <c r="G192" s="93"/>
      <c r="H192" s="93"/>
    </row>
    <row r="193">
      <c r="A193" s="18"/>
      <c r="G193" s="93"/>
      <c r="H193" s="93"/>
    </row>
    <row r="194">
      <c r="A194" s="18"/>
      <c r="G194" s="93"/>
      <c r="H194" s="93"/>
    </row>
    <row r="195">
      <c r="A195" s="18"/>
      <c r="G195" s="93"/>
      <c r="H195" s="93"/>
    </row>
    <row r="196">
      <c r="A196" s="18"/>
      <c r="G196" s="93"/>
      <c r="H196" s="93"/>
    </row>
    <row r="197">
      <c r="A197" s="18"/>
      <c r="G197" s="93"/>
      <c r="H197" s="93"/>
    </row>
    <row r="198">
      <c r="A198" s="18"/>
      <c r="G198" s="93"/>
      <c r="H198" s="93"/>
    </row>
    <row r="199">
      <c r="A199" s="18"/>
      <c r="G199" s="93"/>
      <c r="H199" s="93"/>
    </row>
    <row r="200">
      <c r="A200" s="18"/>
      <c r="G200" s="93"/>
      <c r="H200" s="93"/>
    </row>
    <row r="201">
      <c r="A201" s="18"/>
      <c r="G201" s="93"/>
      <c r="H201" s="93"/>
    </row>
    <row r="202">
      <c r="A202" s="18"/>
      <c r="G202" s="93"/>
      <c r="H202" s="93"/>
    </row>
    <row r="203">
      <c r="A203" s="18"/>
      <c r="G203" s="93"/>
      <c r="H203" s="93"/>
    </row>
    <row r="204">
      <c r="A204" s="18"/>
      <c r="G204" s="93"/>
      <c r="H204" s="93"/>
    </row>
    <row r="205">
      <c r="A205" s="18"/>
      <c r="G205" s="93"/>
      <c r="H205" s="93"/>
    </row>
    <row r="206">
      <c r="A206" s="18"/>
      <c r="G206" s="93"/>
      <c r="H206" s="93"/>
    </row>
    <row r="207">
      <c r="A207" s="18"/>
      <c r="G207" s="93"/>
      <c r="H207" s="93"/>
    </row>
    <row r="208">
      <c r="A208" s="18"/>
      <c r="G208" s="93"/>
      <c r="H208" s="93"/>
    </row>
    <row r="209">
      <c r="A209" s="18"/>
      <c r="G209" s="93"/>
      <c r="H209" s="93"/>
    </row>
    <row r="210">
      <c r="A210" s="18"/>
      <c r="G210" s="93"/>
      <c r="H210" s="93"/>
    </row>
    <row r="211">
      <c r="A211" s="18"/>
      <c r="G211" s="93"/>
      <c r="H211" s="93"/>
    </row>
    <row r="212">
      <c r="A212" s="18"/>
      <c r="G212" s="93"/>
      <c r="H212" s="93"/>
    </row>
    <row r="213">
      <c r="A213" s="18"/>
      <c r="G213" s="93"/>
      <c r="H213" s="93"/>
    </row>
    <row r="214">
      <c r="A214" s="18"/>
      <c r="G214" s="93"/>
      <c r="H214" s="93"/>
    </row>
    <row r="215">
      <c r="A215" s="18"/>
      <c r="G215" s="93"/>
      <c r="H215" s="93"/>
    </row>
    <row r="216">
      <c r="A216" s="18"/>
      <c r="G216" s="93"/>
      <c r="H216" s="93"/>
    </row>
    <row r="217">
      <c r="A217" s="18"/>
      <c r="G217" s="93"/>
      <c r="H217" s="93"/>
    </row>
    <row r="218">
      <c r="A218" s="18"/>
      <c r="G218" s="93"/>
      <c r="H218" s="93"/>
    </row>
    <row r="219">
      <c r="A219" s="18"/>
      <c r="G219" s="93"/>
      <c r="H219" s="93"/>
    </row>
    <row r="220">
      <c r="A220" s="18"/>
      <c r="G220" s="93"/>
      <c r="H220" s="93"/>
    </row>
    <row r="221">
      <c r="A221" s="18"/>
      <c r="G221" s="93"/>
      <c r="H221" s="93"/>
    </row>
    <row r="222">
      <c r="A222" s="18"/>
      <c r="G222" s="93"/>
      <c r="H222" s="93"/>
    </row>
    <row r="223">
      <c r="A223" s="18"/>
      <c r="G223" s="93"/>
      <c r="H223" s="93"/>
    </row>
    <row r="224">
      <c r="A224" s="18"/>
      <c r="G224" s="93"/>
      <c r="H224" s="93"/>
    </row>
    <row r="225">
      <c r="A225" s="18"/>
      <c r="G225" s="93"/>
      <c r="H225" s="93"/>
    </row>
    <row r="226">
      <c r="A226" s="18"/>
      <c r="G226" s="93"/>
      <c r="H226" s="93"/>
    </row>
    <row r="227">
      <c r="A227" s="18"/>
      <c r="G227" s="93"/>
      <c r="H227" s="93"/>
    </row>
    <row r="228">
      <c r="A228" s="18"/>
      <c r="G228" s="93"/>
      <c r="H228" s="93"/>
    </row>
    <row r="229">
      <c r="A229" s="18"/>
      <c r="G229" s="93"/>
      <c r="H229" s="93"/>
    </row>
    <row r="230">
      <c r="A230" s="18"/>
      <c r="G230" s="93"/>
      <c r="H230" s="93"/>
    </row>
    <row r="231">
      <c r="A231" s="18"/>
      <c r="G231" s="93"/>
      <c r="H231" s="93"/>
    </row>
    <row r="232">
      <c r="A232" s="18"/>
      <c r="G232" s="93"/>
      <c r="H232" s="93"/>
    </row>
    <row r="233">
      <c r="A233" s="18"/>
      <c r="G233" s="93"/>
      <c r="H233" s="93"/>
    </row>
    <row r="234">
      <c r="A234" s="18"/>
      <c r="G234" s="93"/>
      <c r="H234" s="93"/>
    </row>
    <row r="235">
      <c r="A235" s="18"/>
      <c r="G235" s="93"/>
      <c r="H235" s="93"/>
    </row>
    <row r="236">
      <c r="A236" s="18"/>
      <c r="G236" s="93"/>
      <c r="H236" s="93"/>
    </row>
    <row r="237">
      <c r="A237" s="18"/>
      <c r="G237" s="93"/>
      <c r="H237" s="93"/>
    </row>
    <row r="238">
      <c r="A238" s="18"/>
      <c r="G238" s="93"/>
      <c r="H238" s="93"/>
    </row>
    <row r="239">
      <c r="A239" s="18"/>
      <c r="G239" s="93"/>
      <c r="H239" s="93"/>
    </row>
    <row r="240">
      <c r="A240" s="18"/>
      <c r="G240" s="93"/>
      <c r="H240" s="93"/>
    </row>
    <row r="241">
      <c r="A241" s="18"/>
      <c r="G241" s="93"/>
      <c r="H241" s="93"/>
    </row>
    <row r="242">
      <c r="A242" s="18"/>
      <c r="G242" s="93"/>
      <c r="H242" s="93"/>
    </row>
    <row r="243">
      <c r="A243" s="18"/>
      <c r="G243" s="93"/>
      <c r="H243" s="93"/>
    </row>
    <row r="244">
      <c r="A244" s="18"/>
      <c r="G244" s="93"/>
      <c r="H244" s="93"/>
    </row>
    <row r="245">
      <c r="A245" s="18"/>
      <c r="G245" s="93"/>
      <c r="H245" s="93"/>
    </row>
    <row r="246">
      <c r="A246" s="18"/>
      <c r="G246" s="93"/>
      <c r="H246" s="93"/>
    </row>
    <row r="247">
      <c r="A247" s="18"/>
      <c r="G247" s="93"/>
      <c r="H247" s="93"/>
    </row>
    <row r="248">
      <c r="A248" s="18"/>
      <c r="G248" s="93"/>
      <c r="H248" s="93"/>
    </row>
    <row r="249">
      <c r="A249" s="18"/>
      <c r="G249" s="93"/>
      <c r="H249" s="93"/>
    </row>
    <row r="250">
      <c r="A250" s="18"/>
      <c r="G250" s="93"/>
      <c r="H250" s="93"/>
    </row>
    <row r="251">
      <c r="A251" s="18"/>
      <c r="G251" s="93"/>
      <c r="H251" s="93"/>
    </row>
    <row r="252">
      <c r="A252" s="18"/>
      <c r="G252" s="93"/>
      <c r="H252" s="93"/>
    </row>
    <row r="253">
      <c r="A253" s="18"/>
      <c r="G253" s="93"/>
      <c r="H253" s="93"/>
    </row>
    <row r="254">
      <c r="A254" s="18"/>
      <c r="G254" s="93"/>
      <c r="H254" s="93"/>
    </row>
    <row r="255">
      <c r="A255" s="18"/>
      <c r="G255" s="93"/>
      <c r="H255" s="93"/>
    </row>
    <row r="256">
      <c r="A256" s="18"/>
      <c r="G256" s="93"/>
      <c r="H256" s="93"/>
    </row>
    <row r="257">
      <c r="A257" s="18"/>
      <c r="G257" s="93"/>
      <c r="H257" s="93"/>
    </row>
    <row r="258">
      <c r="A258" s="18"/>
      <c r="G258" s="93"/>
      <c r="H258" s="93"/>
    </row>
    <row r="259">
      <c r="A259" s="18"/>
      <c r="G259" s="93"/>
      <c r="H259" s="93"/>
    </row>
    <row r="260">
      <c r="A260" s="18"/>
      <c r="G260" s="93"/>
      <c r="H260" s="93"/>
    </row>
    <row r="261">
      <c r="A261" s="18"/>
      <c r="G261" s="93"/>
      <c r="H261" s="93"/>
    </row>
    <row r="262">
      <c r="A262" s="18"/>
      <c r="G262" s="93"/>
      <c r="H262" s="93"/>
    </row>
    <row r="263">
      <c r="A263" s="18"/>
      <c r="G263" s="93"/>
      <c r="H263" s="93"/>
    </row>
    <row r="264">
      <c r="A264" s="18"/>
      <c r="G264" s="93"/>
      <c r="H264" s="93"/>
    </row>
    <row r="265">
      <c r="A265" s="18"/>
      <c r="G265" s="93"/>
      <c r="H265" s="93"/>
    </row>
    <row r="266">
      <c r="A266" s="18"/>
      <c r="G266" s="93"/>
      <c r="H266" s="93"/>
    </row>
    <row r="267">
      <c r="A267" s="18"/>
      <c r="G267" s="93"/>
      <c r="H267" s="93"/>
    </row>
    <row r="268">
      <c r="A268" s="18"/>
      <c r="G268" s="93"/>
      <c r="H268" s="93"/>
    </row>
    <row r="269">
      <c r="A269" s="18"/>
      <c r="G269" s="93"/>
      <c r="H269" s="93"/>
    </row>
    <row r="270">
      <c r="A270" s="18"/>
      <c r="G270" s="93"/>
      <c r="H270" s="93"/>
    </row>
    <row r="271">
      <c r="A271" s="18"/>
      <c r="G271" s="93"/>
      <c r="H271" s="93"/>
    </row>
    <row r="272">
      <c r="A272" s="18"/>
      <c r="G272" s="93"/>
      <c r="H272" s="93"/>
    </row>
    <row r="273">
      <c r="A273" s="18"/>
      <c r="G273" s="93"/>
      <c r="H273" s="93"/>
    </row>
    <row r="274">
      <c r="A274" s="18"/>
      <c r="G274" s="93"/>
      <c r="H274" s="93"/>
    </row>
    <row r="275">
      <c r="A275" s="18"/>
      <c r="G275" s="93"/>
      <c r="H275" s="93"/>
    </row>
    <row r="276">
      <c r="A276" s="18"/>
      <c r="G276" s="93"/>
      <c r="H276" s="93"/>
    </row>
    <row r="277">
      <c r="A277" s="18"/>
      <c r="G277" s="93"/>
      <c r="H277" s="93"/>
    </row>
    <row r="278">
      <c r="A278" s="18"/>
      <c r="G278" s="93"/>
      <c r="H278" s="93"/>
    </row>
    <row r="279">
      <c r="A279" s="18"/>
      <c r="G279" s="93"/>
      <c r="H279" s="93"/>
    </row>
    <row r="280">
      <c r="A280" s="18"/>
      <c r="G280" s="93"/>
      <c r="H280" s="93"/>
    </row>
    <row r="281">
      <c r="A281" s="18"/>
      <c r="G281" s="93"/>
      <c r="H281" s="93"/>
    </row>
    <row r="282">
      <c r="A282" s="18"/>
      <c r="G282" s="93"/>
      <c r="H282" s="93"/>
    </row>
    <row r="283">
      <c r="A283" s="18"/>
      <c r="G283" s="93"/>
      <c r="H283" s="93"/>
    </row>
    <row r="284">
      <c r="A284" s="18"/>
      <c r="G284" s="93"/>
      <c r="H284" s="93"/>
    </row>
    <row r="285">
      <c r="A285" s="18"/>
      <c r="G285" s="93"/>
      <c r="H285" s="93"/>
    </row>
    <row r="286">
      <c r="A286" s="18"/>
      <c r="G286" s="93"/>
      <c r="H286" s="93"/>
    </row>
    <row r="287">
      <c r="A287" s="18"/>
      <c r="G287" s="93"/>
      <c r="H287" s="93"/>
    </row>
    <row r="288">
      <c r="A288" s="18"/>
      <c r="G288" s="93"/>
      <c r="H288" s="93"/>
    </row>
    <row r="289">
      <c r="A289" s="18"/>
      <c r="G289" s="93"/>
      <c r="H289" s="93"/>
    </row>
    <row r="290">
      <c r="A290" s="18"/>
      <c r="G290" s="93"/>
      <c r="H290" s="93"/>
    </row>
    <row r="291">
      <c r="A291" s="18"/>
      <c r="G291" s="93"/>
      <c r="H291" s="93"/>
    </row>
    <row r="292">
      <c r="A292" s="18"/>
      <c r="G292" s="93"/>
      <c r="H292" s="93"/>
    </row>
    <row r="293">
      <c r="A293" s="18"/>
      <c r="G293" s="93"/>
      <c r="H293" s="93"/>
    </row>
    <row r="294">
      <c r="A294" s="18"/>
      <c r="G294" s="93"/>
      <c r="H294" s="93"/>
    </row>
    <row r="295">
      <c r="A295" s="18"/>
      <c r="G295" s="93"/>
      <c r="H295" s="93"/>
    </row>
    <row r="296">
      <c r="A296" s="18"/>
      <c r="G296" s="93"/>
      <c r="H296" s="93"/>
    </row>
    <row r="297">
      <c r="A297" s="18"/>
      <c r="G297" s="93"/>
      <c r="H297" s="93"/>
    </row>
    <row r="298">
      <c r="A298" s="18"/>
      <c r="G298" s="93"/>
      <c r="H298" s="93"/>
    </row>
    <row r="299">
      <c r="A299" s="18"/>
      <c r="G299" s="93"/>
      <c r="H299" s="93"/>
    </row>
    <row r="300">
      <c r="A300" s="18"/>
      <c r="G300" s="93"/>
      <c r="H300" s="93"/>
    </row>
    <row r="301">
      <c r="A301" s="18"/>
      <c r="G301" s="93"/>
      <c r="H301" s="93"/>
    </row>
    <row r="302">
      <c r="A302" s="18"/>
      <c r="G302" s="93"/>
      <c r="H302" s="93"/>
    </row>
    <row r="303">
      <c r="A303" s="18"/>
      <c r="G303" s="93"/>
      <c r="H303" s="93"/>
    </row>
    <row r="304">
      <c r="A304" s="18"/>
      <c r="G304" s="93"/>
      <c r="H304" s="93"/>
    </row>
    <row r="305">
      <c r="A305" s="18"/>
      <c r="G305" s="93"/>
      <c r="H305" s="93"/>
    </row>
    <row r="306">
      <c r="A306" s="18"/>
      <c r="G306" s="93"/>
      <c r="H306" s="93"/>
    </row>
    <row r="307">
      <c r="A307" s="18"/>
      <c r="G307" s="93"/>
      <c r="H307" s="93"/>
    </row>
    <row r="308">
      <c r="A308" s="18"/>
      <c r="G308" s="93"/>
      <c r="H308" s="93"/>
    </row>
    <row r="309">
      <c r="A309" s="18"/>
      <c r="G309" s="93"/>
      <c r="H309" s="93"/>
    </row>
    <row r="310">
      <c r="A310" s="18"/>
      <c r="G310" s="93"/>
      <c r="H310" s="93"/>
    </row>
    <row r="311">
      <c r="A311" s="18"/>
      <c r="G311" s="93"/>
      <c r="H311" s="93"/>
    </row>
    <row r="312">
      <c r="A312" s="18"/>
      <c r="G312" s="93"/>
      <c r="H312" s="93"/>
    </row>
    <row r="313">
      <c r="A313" s="18"/>
      <c r="G313" s="93"/>
      <c r="H313" s="93"/>
    </row>
    <row r="314">
      <c r="A314" s="18"/>
      <c r="G314" s="93"/>
      <c r="H314" s="93"/>
    </row>
    <row r="315">
      <c r="A315" s="18"/>
      <c r="G315" s="93"/>
      <c r="H315" s="93"/>
    </row>
    <row r="316">
      <c r="A316" s="18"/>
      <c r="G316" s="93"/>
      <c r="H316" s="93"/>
    </row>
    <row r="317">
      <c r="A317" s="18"/>
      <c r="G317" s="93"/>
      <c r="H317" s="93"/>
    </row>
    <row r="318">
      <c r="A318" s="18"/>
      <c r="G318" s="93"/>
      <c r="H318" s="93"/>
    </row>
    <row r="319">
      <c r="A319" s="18"/>
      <c r="G319" s="93"/>
      <c r="H319" s="93"/>
    </row>
    <row r="320">
      <c r="A320" s="18"/>
      <c r="G320" s="93"/>
      <c r="H320" s="93"/>
    </row>
    <row r="321">
      <c r="A321" s="18"/>
      <c r="G321" s="93"/>
      <c r="H321" s="93"/>
    </row>
    <row r="322">
      <c r="A322" s="18"/>
      <c r="G322" s="93"/>
      <c r="H322" s="93"/>
    </row>
    <row r="323">
      <c r="A323" s="18"/>
      <c r="G323" s="93"/>
      <c r="H323" s="93"/>
    </row>
    <row r="324">
      <c r="A324" s="18"/>
      <c r="G324" s="93"/>
      <c r="H324" s="93"/>
    </row>
    <row r="325">
      <c r="A325" s="18"/>
      <c r="G325" s="93"/>
      <c r="H325" s="93"/>
    </row>
    <row r="326">
      <c r="A326" s="18"/>
      <c r="G326" s="93"/>
      <c r="H326" s="93"/>
    </row>
    <row r="327">
      <c r="A327" s="18"/>
      <c r="G327" s="93"/>
      <c r="H327" s="93"/>
    </row>
    <row r="328">
      <c r="A328" s="18"/>
      <c r="G328" s="93"/>
      <c r="H328" s="93"/>
    </row>
    <row r="329">
      <c r="A329" s="18"/>
      <c r="G329" s="93"/>
      <c r="H329" s="93"/>
    </row>
    <row r="330">
      <c r="A330" s="18"/>
      <c r="G330" s="93"/>
      <c r="H330" s="93"/>
    </row>
    <row r="331">
      <c r="A331" s="18"/>
      <c r="G331" s="93"/>
      <c r="H331" s="93"/>
    </row>
    <row r="332">
      <c r="A332" s="18"/>
      <c r="G332" s="93"/>
      <c r="H332" s="93"/>
    </row>
    <row r="333">
      <c r="A333" s="18"/>
      <c r="G333" s="93"/>
      <c r="H333" s="93"/>
    </row>
    <row r="334">
      <c r="A334" s="18"/>
      <c r="G334" s="93"/>
      <c r="H334" s="93"/>
    </row>
    <row r="335">
      <c r="A335" s="18"/>
      <c r="G335" s="93"/>
      <c r="H335" s="93"/>
    </row>
    <row r="336">
      <c r="A336" s="18"/>
      <c r="G336" s="93"/>
      <c r="H336" s="93"/>
    </row>
    <row r="337">
      <c r="A337" s="18"/>
      <c r="G337" s="93"/>
      <c r="H337" s="93"/>
    </row>
    <row r="338">
      <c r="A338" s="18"/>
      <c r="G338" s="93"/>
      <c r="H338" s="93"/>
    </row>
    <row r="339">
      <c r="A339" s="18"/>
      <c r="G339" s="93"/>
      <c r="H339" s="93"/>
    </row>
    <row r="340">
      <c r="A340" s="18"/>
      <c r="G340" s="93"/>
      <c r="H340" s="93"/>
    </row>
    <row r="341">
      <c r="A341" s="18"/>
      <c r="G341" s="93"/>
      <c r="H341" s="93"/>
    </row>
    <row r="342">
      <c r="A342" s="18"/>
      <c r="G342" s="93"/>
      <c r="H342" s="93"/>
    </row>
    <row r="343">
      <c r="A343" s="18"/>
      <c r="G343" s="93"/>
      <c r="H343" s="93"/>
    </row>
    <row r="344">
      <c r="A344" s="18"/>
      <c r="G344" s="93"/>
      <c r="H344" s="93"/>
    </row>
    <row r="345">
      <c r="A345" s="18"/>
      <c r="G345" s="93"/>
      <c r="H345" s="93"/>
    </row>
    <row r="346">
      <c r="A346" s="18"/>
      <c r="G346" s="93"/>
      <c r="H346" s="93"/>
    </row>
    <row r="347">
      <c r="A347" s="18"/>
      <c r="G347" s="93"/>
      <c r="H347" s="93"/>
    </row>
    <row r="348">
      <c r="A348" s="18"/>
      <c r="G348" s="93"/>
      <c r="H348" s="93"/>
    </row>
    <row r="349">
      <c r="A349" s="18"/>
      <c r="G349" s="93"/>
      <c r="H349" s="93"/>
    </row>
    <row r="350">
      <c r="A350" s="18"/>
      <c r="G350" s="93"/>
      <c r="H350" s="93"/>
    </row>
    <row r="351">
      <c r="A351" s="18"/>
      <c r="G351" s="93"/>
      <c r="H351" s="93"/>
    </row>
    <row r="352">
      <c r="A352" s="18"/>
      <c r="G352" s="93"/>
      <c r="H352" s="93"/>
    </row>
    <row r="353">
      <c r="A353" s="18"/>
      <c r="G353" s="93"/>
      <c r="H353" s="93"/>
    </row>
    <row r="354">
      <c r="A354" s="18"/>
      <c r="G354" s="93"/>
      <c r="H354" s="93"/>
    </row>
    <row r="355">
      <c r="A355" s="18"/>
      <c r="G355" s="93"/>
      <c r="H355" s="93"/>
    </row>
    <row r="356">
      <c r="A356" s="18"/>
      <c r="G356" s="93"/>
      <c r="H356" s="93"/>
    </row>
    <row r="357">
      <c r="A357" s="18"/>
      <c r="G357" s="93"/>
      <c r="H357" s="93"/>
    </row>
    <row r="358">
      <c r="A358" s="18"/>
      <c r="G358" s="93"/>
      <c r="H358" s="93"/>
    </row>
    <row r="359">
      <c r="A359" s="18"/>
      <c r="G359" s="93"/>
      <c r="H359" s="93"/>
    </row>
    <row r="360">
      <c r="A360" s="18"/>
      <c r="G360" s="93"/>
      <c r="H360" s="93"/>
    </row>
    <row r="361">
      <c r="A361" s="18"/>
      <c r="G361" s="93"/>
      <c r="H361" s="93"/>
    </row>
    <row r="362">
      <c r="A362" s="18"/>
      <c r="G362" s="93"/>
      <c r="H362" s="93"/>
    </row>
    <row r="363">
      <c r="A363" s="18"/>
      <c r="G363" s="93"/>
      <c r="H363" s="93"/>
    </row>
    <row r="364">
      <c r="A364" s="18"/>
      <c r="G364" s="93"/>
      <c r="H364" s="93"/>
    </row>
    <row r="365">
      <c r="A365" s="18"/>
      <c r="G365" s="93"/>
      <c r="H365" s="93"/>
    </row>
    <row r="366">
      <c r="A366" s="18"/>
      <c r="G366" s="93"/>
      <c r="H366" s="93"/>
    </row>
    <row r="367">
      <c r="A367" s="18"/>
      <c r="G367" s="93"/>
      <c r="H367" s="93"/>
    </row>
    <row r="368">
      <c r="A368" s="18"/>
      <c r="G368" s="93"/>
      <c r="H368" s="93"/>
    </row>
    <row r="369">
      <c r="A369" s="18"/>
      <c r="G369" s="93"/>
      <c r="H369" s="93"/>
    </row>
    <row r="370">
      <c r="A370" s="18"/>
      <c r="G370" s="93"/>
      <c r="H370" s="93"/>
    </row>
    <row r="371">
      <c r="A371" s="18"/>
      <c r="G371" s="93"/>
      <c r="H371" s="93"/>
    </row>
    <row r="372">
      <c r="A372" s="18"/>
      <c r="G372" s="93"/>
      <c r="H372" s="93"/>
    </row>
    <row r="373">
      <c r="A373" s="18"/>
      <c r="G373" s="93"/>
      <c r="H373" s="93"/>
    </row>
    <row r="374">
      <c r="A374" s="18"/>
      <c r="G374" s="93"/>
      <c r="H374" s="93"/>
    </row>
    <row r="375">
      <c r="A375" s="18"/>
      <c r="G375" s="93"/>
      <c r="H375" s="93"/>
    </row>
    <row r="376">
      <c r="A376" s="18"/>
      <c r="G376" s="93"/>
      <c r="H376" s="93"/>
    </row>
    <row r="377">
      <c r="A377" s="18"/>
      <c r="G377" s="93"/>
      <c r="H377" s="93"/>
    </row>
    <row r="378">
      <c r="A378" s="18"/>
      <c r="G378" s="93"/>
      <c r="H378" s="93"/>
    </row>
    <row r="379">
      <c r="A379" s="18"/>
      <c r="G379" s="93"/>
      <c r="H379" s="93"/>
    </row>
    <row r="380">
      <c r="A380" s="18"/>
      <c r="G380" s="93"/>
      <c r="H380" s="93"/>
    </row>
    <row r="381">
      <c r="A381" s="18"/>
      <c r="G381" s="93"/>
      <c r="H381" s="93"/>
    </row>
    <row r="382">
      <c r="A382" s="18"/>
      <c r="G382" s="93"/>
      <c r="H382" s="93"/>
    </row>
    <row r="383">
      <c r="A383" s="18"/>
      <c r="G383" s="93"/>
      <c r="H383" s="93"/>
    </row>
    <row r="384">
      <c r="A384" s="18"/>
      <c r="G384" s="93"/>
      <c r="H384" s="93"/>
    </row>
    <row r="385">
      <c r="A385" s="18"/>
      <c r="G385" s="93"/>
      <c r="H385" s="93"/>
    </row>
    <row r="386">
      <c r="A386" s="18"/>
      <c r="G386" s="93"/>
      <c r="H386" s="93"/>
    </row>
    <row r="387">
      <c r="A387" s="18"/>
      <c r="G387" s="93"/>
      <c r="H387" s="93"/>
    </row>
    <row r="388">
      <c r="A388" s="18"/>
      <c r="G388" s="93"/>
      <c r="H388" s="93"/>
    </row>
    <row r="389">
      <c r="A389" s="18"/>
      <c r="G389" s="93"/>
      <c r="H389" s="93"/>
    </row>
    <row r="390">
      <c r="A390" s="18"/>
      <c r="G390" s="93"/>
      <c r="H390" s="93"/>
    </row>
    <row r="391">
      <c r="A391" s="18"/>
      <c r="G391" s="93"/>
      <c r="H391" s="93"/>
    </row>
    <row r="392">
      <c r="A392" s="18"/>
      <c r="G392" s="93"/>
      <c r="H392" s="93"/>
    </row>
    <row r="393">
      <c r="A393" s="18"/>
      <c r="G393" s="93"/>
      <c r="H393" s="93"/>
    </row>
    <row r="394">
      <c r="A394" s="18"/>
      <c r="G394" s="93"/>
      <c r="H394" s="93"/>
    </row>
    <row r="395">
      <c r="A395" s="18"/>
      <c r="G395" s="93"/>
      <c r="H395" s="93"/>
    </row>
    <row r="396">
      <c r="A396" s="18"/>
      <c r="G396" s="93"/>
      <c r="H396" s="93"/>
    </row>
    <row r="397">
      <c r="A397" s="18"/>
      <c r="G397" s="93"/>
      <c r="H397" s="93"/>
    </row>
    <row r="398">
      <c r="A398" s="18"/>
      <c r="G398" s="93"/>
      <c r="H398" s="93"/>
    </row>
    <row r="399">
      <c r="A399" s="18"/>
      <c r="G399" s="93"/>
      <c r="H399" s="93"/>
    </row>
    <row r="400">
      <c r="A400" s="18"/>
      <c r="G400" s="93"/>
      <c r="H400" s="93"/>
    </row>
    <row r="401">
      <c r="A401" s="18"/>
      <c r="G401" s="93"/>
      <c r="H401" s="93"/>
    </row>
    <row r="402">
      <c r="A402" s="18"/>
      <c r="G402" s="93"/>
      <c r="H402" s="93"/>
    </row>
    <row r="403">
      <c r="A403" s="18"/>
      <c r="G403" s="93"/>
      <c r="H403" s="93"/>
    </row>
    <row r="404">
      <c r="A404" s="18"/>
      <c r="G404" s="93"/>
      <c r="H404" s="93"/>
    </row>
    <row r="405">
      <c r="A405" s="18"/>
      <c r="G405" s="93"/>
      <c r="H405" s="93"/>
    </row>
    <row r="406">
      <c r="A406" s="18"/>
      <c r="G406" s="93"/>
      <c r="H406" s="93"/>
    </row>
    <row r="407">
      <c r="A407" s="18"/>
      <c r="G407" s="93"/>
      <c r="H407" s="93"/>
    </row>
    <row r="408">
      <c r="A408" s="18"/>
      <c r="G408" s="93"/>
      <c r="H408" s="93"/>
    </row>
    <row r="409">
      <c r="A409" s="18"/>
      <c r="G409" s="93"/>
      <c r="H409" s="93"/>
    </row>
    <row r="410">
      <c r="A410" s="18"/>
      <c r="G410" s="93"/>
      <c r="H410" s="93"/>
    </row>
    <row r="411">
      <c r="A411" s="18"/>
      <c r="G411" s="93"/>
      <c r="H411" s="93"/>
    </row>
    <row r="412">
      <c r="A412" s="18"/>
      <c r="G412" s="93"/>
      <c r="H412" s="93"/>
    </row>
    <row r="413">
      <c r="A413" s="18"/>
      <c r="G413" s="93"/>
      <c r="H413" s="93"/>
    </row>
    <row r="414">
      <c r="A414" s="18"/>
      <c r="G414" s="93"/>
      <c r="H414" s="93"/>
    </row>
    <row r="415">
      <c r="A415" s="18"/>
      <c r="G415" s="93"/>
      <c r="H415" s="93"/>
    </row>
    <row r="416">
      <c r="A416" s="18"/>
      <c r="G416" s="93"/>
      <c r="H416" s="93"/>
    </row>
    <row r="417">
      <c r="A417" s="18"/>
      <c r="G417" s="93"/>
      <c r="H417" s="93"/>
    </row>
    <row r="418">
      <c r="A418" s="18"/>
      <c r="G418" s="93"/>
      <c r="H418" s="93"/>
    </row>
    <row r="419">
      <c r="A419" s="18"/>
      <c r="G419" s="93"/>
      <c r="H419" s="93"/>
    </row>
    <row r="420">
      <c r="A420" s="18"/>
      <c r="G420" s="93"/>
      <c r="H420" s="93"/>
    </row>
    <row r="421">
      <c r="A421" s="18"/>
      <c r="G421" s="93"/>
      <c r="H421" s="93"/>
    </row>
    <row r="422">
      <c r="A422" s="18"/>
      <c r="G422" s="93"/>
      <c r="H422" s="93"/>
    </row>
    <row r="423">
      <c r="A423" s="18"/>
      <c r="G423" s="93"/>
      <c r="H423" s="93"/>
    </row>
    <row r="424">
      <c r="A424" s="18"/>
      <c r="G424" s="93"/>
      <c r="H424" s="93"/>
    </row>
    <row r="425">
      <c r="A425" s="18"/>
      <c r="G425" s="93"/>
      <c r="H425" s="93"/>
    </row>
    <row r="426">
      <c r="A426" s="18"/>
      <c r="G426" s="93"/>
      <c r="H426" s="93"/>
    </row>
    <row r="427">
      <c r="A427" s="18"/>
      <c r="G427" s="93"/>
      <c r="H427" s="93"/>
    </row>
    <row r="428">
      <c r="A428" s="18"/>
      <c r="G428" s="93"/>
      <c r="H428" s="93"/>
    </row>
    <row r="429">
      <c r="A429" s="18"/>
      <c r="G429" s="93"/>
      <c r="H429" s="93"/>
    </row>
    <row r="430">
      <c r="A430" s="18"/>
      <c r="G430" s="93"/>
      <c r="H430" s="93"/>
    </row>
    <row r="431">
      <c r="A431" s="18"/>
      <c r="G431" s="93"/>
      <c r="H431" s="93"/>
    </row>
    <row r="432">
      <c r="A432" s="18"/>
      <c r="G432" s="93"/>
      <c r="H432" s="93"/>
    </row>
    <row r="433">
      <c r="A433" s="18"/>
      <c r="G433" s="93"/>
      <c r="H433" s="93"/>
    </row>
    <row r="434">
      <c r="A434" s="18"/>
      <c r="G434" s="93"/>
      <c r="H434" s="93"/>
    </row>
    <row r="435">
      <c r="A435" s="18"/>
      <c r="G435" s="93"/>
      <c r="H435" s="93"/>
    </row>
    <row r="436">
      <c r="A436" s="18"/>
      <c r="G436" s="93"/>
      <c r="H436" s="93"/>
    </row>
    <row r="437">
      <c r="A437" s="18"/>
      <c r="G437" s="93"/>
      <c r="H437" s="93"/>
    </row>
    <row r="438">
      <c r="A438" s="18"/>
      <c r="G438" s="93"/>
      <c r="H438" s="93"/>
    </row>
    <row r="439">
      <c r="A439" s="18"/>
      <c r="G439" s="93"/>
      <c r="H439" s="93"/>
    </row>
    <row r="440">
      <c r="A440" s="18"/>
      <c r="G440" s="93"/>
      <c r="H440" s="93"/>
    </row>
    <row r="441">
      <c r="A441" s="18"/>
      <c r="G441" s="93"/>
      <c r="H441" s="93"/>
    </row>
    <row r="442">
      <c r="A442" s="18"/>
      <c r="G442" s="93"/>
      <c r="H442" s="93"/>
    </row>
    <row r="443">
      <c r="A443" s="18"/>
      <c r="G443" s="93"/>
      <c r="H443" s="93"/>
    </row>
    <row r="444">
      <c r="A444" s="18"/>
      <c r="G444" s="93"/>
      <c r="H444" s="93"/>
    </row>
    <row r="445">
      <c r="A445" s="18"/>
      <c r="G445" s="93"/>
      <c r="H445" s="93"/>
    </row>
    <row r="446">
      <c r="A446" s="18"/>
      <c r="G446" s="93"/>
      <c r="H446" s="93"/>
    </row>
    <row r="447">
      <c r="A447" s="18"/>
      <c r="G447" s="93"/>
      <c r="H447" s="93"/>
    </row>
    <row r="448">
      <c r="A448" s="18"/>
      <c r="G448" s="93"/>
      <c r="H448" s="93"/>
    </row>
    <row r="449">
      <c r="A449" s="18"/>
      <c r="G449" s="93"/>
      <c r="H449" s="93"/>
    </row>
    <row r="450">
      <c r="A450" s="18"/>
      <c r="G450" s="93"/>
      <c r="H450" s="93"/>
    </row>
    <row r="451">
      <c r="A451" s="18"/>
      <c r="G451" s="93"/>
      <c r="H451" s="93"/>
    </row>
    <row r="452">
      <c r="A452" s="18"/>
      <c r="G452" s="93"/>
      <c r="H452" s="93"/>
    </row>
    <row r="453">
      <c r="A453" s="18"/>
      <c r="G453" s="93"/>
      <c r="H453" s="93"/>
    </row>
    <row r="454">
      <c r="A454" s="18"/>
      <c r="G454" s="93"/>
      <c r="H454" s="93"/>
    </row>
    <row r="455">
      <c r="A455" s="18"/>
      <c r="G455" s="93"/>
      <c r="H455" s="93"/>
    </row>
    <row r="456">
      <c r="A456" s="18"/>
      <c r="G456" s="93"/>
      <c r="H456" s="93"/>
    </row>
    <row r="457">
      <c r="A457" s="18"/>
      <c r="G457" s="93"/>
      <c r="H457" s="93"/>
    </row>
    <row r="458">
      <c r="A458" s="18"/>
      <c r="G458" s="93"/>
      <c r="H458" s="93"/>
    </row>
    <row r="459">
      <c r="A459" s="18"/>
      <c r="G459" s="93"/>
      <c r="H459" s="93"/>
    </row>
    <row r="460">
      <c r="A460" s="18"/>
      <c r="G460" s="93"/>
      <c r="H460" s="93"/>
    </row>
    <row r="461">
      <c r="A461" s="18"/>
      <c r="G461" s="93"/>
      <c r="H461" s="93"/>
    </row>
    <row r="462">
      <c r="A462" s="18"/>
      <c r="G462" s="93"/>
      <c r="H462" s="93"/>
    </row>
    <row r="463">
      <c r="A463" s="18"/>
      <c r="G463" s="93"/>
      <c r="H463" s="93"/>
    </row>
    <row r="464">
      <c r="A464" s="18"/>
      <c r="G464" s="93"/>
      <c r="H464" s="93"/>
    </row>
    <row r="465">
      <c r="A465" s="18"/>
      <c r="G465" s="93"/>
      <c r="H465" s="93"/>
    </row>
    <row r="466">
      <c r="A466" s="18"/>
      <c r="G466" s="93"/>
      <c r="H466" s="93"/>
    </row>
    <row r="467">
      <c r="A467" s="18"/>
      <c r="G467" s="93"/>
      <c r="H467" s="93"/>
    </row>
    <row r="468">
      <c r="A468" s="18"/>
      <c r="G468" s="93"/>
      <c r="H468" s="93"/>
    </row>
    <row r="469">
      <c r="A469" s="18"/>
      <c r="G469" s="93"/>
      <c r="H469" s="93"/>
    </row>
    <row r="470">
      <c r="A470" s="18"/>
      <c r="G470" s="93"/>
      <c r="H470" s="93"/>
    </row>
    <row r="471">
      <c r="A471" s="18"/>
      <c r="G471" s="93"/>
      <c r="H471" s="93"/>
    </row>
    <row r="472">
      <c r="A472" s="18"/>
      <c r="G472" s="93"/>
      <c r="H472" s="93"/>
    </row>
    <row r="473">
      <c r="A473" s="18"/>
      <c r="G473" s="93"/>
      <c r="H473" s="93"/>
    </row>
    <row r="474">
      <c r="A474" s="18"/>
      <c r="G474" s="93"/>
      <c r="H474" s="93"/>
    </row>
    <row r="475">
      <c r="A475" s="18"/>
      <c r="G475" s="93"/>
      <c r="H475" s="93"/>
    </row>
    <row r="476">
      <c r="A476" s="18"/>
      <c r="G476" s="93"/>
      <c r="H476" s="93"/>
    </row>
    <row r="477">
      <c r="A477" s="18"/>
      <c r="G477" s="93"/>
      <c r="H477" s="93"/>
    </row>
    <row r="478">
      <c r="A478" s="18"/>
      <c r="G478" s="93"/>
      <c r="H478" s="93"/>
    </row>
    <row r="479">
      <c r="A479" s="18"/>
      <c r="G479" s="93"/>
      <c r="H479" s="93"/>
    </row>
    <row r="480">
      <c r="A480" s="18"/>
      <c r="G480" s="93"/>
      <c r="H480" s="93"/>
    </row>
    <row r="481">
      <c r="A481" s="18"/>
      <c r="G481" s="93"/>
      <c r="H481" s="93"/>
    </row>
    <row r="482">
      <c r="A482" s="18"/>
      <c r="G482" s="93"/>
      <c r="H482" s="93"/>
    </row>
    <row r="483">
      <c r="A483" s="18"/>
      <c r="G483" s="93"/>
      <c r="H483" s="93"/>
    </row>
    <row r="484">
      <c r="A484" s="18"/>
      <c r="G484" s="93"/>
      <c r="H484" s="93"/>
    </row>
    <row r="485">
      <c r="A485" s="18"/>
      <c r="G485" s="93"/>
      <c r="H485" s="93"/>
    </row>
    <row r="486">
      <c r="A486" s="18"/>
      <c r="G486" s="93"/>
      <c r="H486" s="93"/>
    </row>
    <row r="487">
      <c r="A487" s="18"/>
      <c r="G487" s="93"/>
      <c r="H487" s="93"/>
    </row>
    <row r="488">
      <c r="A488" s="18"/>
      <c r="G488" s="93"/>
      <c r="H488" s="93"/>
    </row>
    <row r="489">
      <c r="A489" s="18"/>
      <c r="G489" s="93"/>
      <c r="H489" s="93"/>
    </row>
    <row r="490">
      <c r="A490" s="18"/>
      <c r="G490" s="93"/>
      <c r="H490" s="93"/>
    </row>
    <row r="491">
      <c r="A491" s="18"/>
      <c r="G491" s="93"/>
      <c r="H491" s="93"/>
    </row>
    <row r="492">
      <c r="A492" s="18"/>
      <c r="G492" s="93"/>
      <c r="H492" s="93"/>
    </row>
    <row r="493">
      <c r="A493" s="18"/>
      <c r="G493" s="93"/>
      <c r="H493" s="93"/>
    </row>
    <row r="494">
      <c r="A494" s="18"/>
      <c r="G494" s="93"/>
      <c r="H494" s="93"/>
    </row>
    <row r="495">
      <c r="A495" s="18"/>
      <c r="G495" s="93"/>
      <c r="H495" s="93"/>
    </row>
    <row r="496">
      <c r="A496" s="18"/>
      <c r="G496" s="93"/>
      <c r="H496" s="93"/>
    </row>
    <row r="497">
      <c r="A497" s="18"/>
      <c r="G497" s="93"/>
      <c r="H497" s="93"/>
    </row>
    <row r="498">
      <c r="A498" s="18"/>
      <c r="G498" s="93"/>
      <c r="H498" s="93"/>
    </row>
    <row r="499">
      <c r="A499" s="18"/>
      <c r="G499" s="93"/>
      <c r="H499" s="93"/>
    </row>
    <row r="500">
      <c r="A500" s="18"/>
      <c r="G500" s="93"/>
      <c r="H500" s="93"/>
    </row>
    <row r="501">
      <c r="A501" s="18"/>
      <c r="G501" s="93"/>
      <c r="H501" s="93"/>
    </row>
    <row r="502">
      <c r="A502" s="18"/>
      <c r="G502" s="93"/>
      <c r="H502" s="93"/>
    </row>
    <row r="503">
      <c r="A503" s="18"/>
      <c r="G503" s="93"/>
      <c r="H503" s="93"/>
    </row>
    <row r="504">
      <c r="A504" s="18"/>
      <c r="G504" s="93"/>
      <c r="H504" s="93"/>
    </row>
    <row r="505">
      <c r="A505" s="18"/>
      <c r="G505" s="93"/>
      <c r="H505" s="93"/>
    </row>
    <row r="506">
      <c r="A506" s="18"/>
      <c r="G506" s="93"/>
      <c r="H506" s="93"/>
    </row>
    <row r="507">
      <c r="A507" s="18"/>
      <c r="G507" s="93"/>
      <c r="H507" s="93"/>
    </row>
    <row r="508">
      <c r="A508" s="18"/>
      <c r="G508" s="93"/>
      <c r="H508" s="93"/>
    </row>
    <row r="509">
      <c r="A509" s="18"/>
      <c r="G509" s="93"/>
      <c r="H509" s="93"/>
    </row>
    <row r="510">
      <c r="A510" s="18"/>
      <c r="G510" s="93"/>
      <c r="H510" s="93"/>
    </row>
    <row r="511">
      <c r="A511" s="18"/>
      <c r="G511" s="93"/>
      <c r="H511" s="93"/>
    </row>
    <row r="512">
      <c r="A512" s="18"/>
      <c r="G512" s="93"/>
      <c r="H512" s="93"/>
    </row>
    <row r="513">
      <c r="A513" s="18"/>
      <c r="G513" s="93"/>
      <c r="H513" s="93"/>
    </row>
    <row r="514">
      <c r="A514" s="18"/>
      <c r="G514" s="93"/>
      <c r="H514" s="93"/>
    </row>
    <row r="515">
      <c r="A515" s="18"/>
      <c r="G515" s="93"/>
      <c r="H515" s="93"/>
    </row>
    <row r="516">
      <c r="A516" s="18"/>
      <c r="G516" s="93"/>
      <c r="H516" s="93"/>
    </row>
    <row r="517">
      <c r="A517" s="18"/>
      <c r="G517" s="93"/>
      <c r="H517" s="93"/>
    </row>
    <row r="518">
      <c r="A518" s="18"/>
      <c r="G518" s="93"/>
      <c r="H518" s="93"/>
    </row>
    <row r="519">
      <c r="A519" s="18"/>
      <c r="G519" s="93"/>
      <c r="H519" s="93"/>
    </row>
    <row r="520">
      <c r="A520" s="18"/>
      <c r="G520" s="93"/>
      <c r="H520" s="93"/>
    </row>
    <row r="521">
      <c r="A521" s="18"/>
      <c r="G521" s="93"/>
      <c r="H521" s="93"/>
    </row>
    <row r="522">
      <c r="A522" s="18"/>
      <c r="G522" s="93"/>
      <c r="H522" s="93"/>
    </row>
    <row r="523">
      <c r="A523" s="18"/>
      <c r="G523" s="93"/>
      <c r="H523" s="93"/>
    </row>
    <row r="524">
      <c r="A524" s="18"/>
      <c r="G524" s="93"/>
      <c r="H524" s="93"/>
    </row>
    <row r="525">
      <c r="A525" s="18"/>
      <c r="G525" s="93"/>
      <c r="H525" s="93"/>
    </row>
    <row r="526">
      <c r="A526" s="18"/>
      <c r="G526" s="93"/>
      <c r="H526" s="93"/>
    </row>
    <row r="527">
      <c r="A527" s="18"/>
      <c r="G527" s="93"/>
      <c r="H527" s="93"/>
    </row>
    <row r="528">
      <c r="A528" s="18"/>
      <c r="G528" s="93"/>
      <c r="H528" s="93"/>
    </row>
    <row r="529">
      <c r="A529" s="18"/>
      <c r="G529" s="93"/>
      <c r="H529" s="93"/>
    </row>
    <row r="530">
      <c r="A530" s="18"/>
      <c r="G530" s="93"/>
      <c r="H530" s="93"/>
    </row>
    <row r="531">
      <c r="A531" s="18"/>
      <c r="G531" s="93"/>
      <c r="H531" s="93"/>
    </row>
    <row r="532">
      <c r="A532" s="18"/>
      <c r="G532" s="93"/>
      <c r="H532" s="93"/>
    </row>
    <row r="533">
      <c r="A533" s="18"/>
      <c r="G533" s="93"/>
      <c r="H533" s="93"/>
    </row>
    <row r="534">
      <c r="A534" s="18"/>
      <c r="G534" s="93"/>
      <c r="H534" s="93"/>
    </row>
    <row r="535">
      <c r="A535" s="18"/>
      <c r="G535" s="93"/>
      <c r="H535" s="93"/>
    </row>
    <row r="536">
      <c r="A536" s="18"/>
      <c r="G536" s="93"/>
      <c r="H536" s="93"/>
    </row>
    <row r="537">
      <c r="A537" s="18"/>
      <c r="G537" s="93"/>
      <c r="H537" s="93"/>
    </row>
    <row r="538">
      <c r="A538" s="18"/>
      <c r="G538" s="93"/>
      <c r="H538" s="93"/>
    </row>
    <row r="539">
      <c r="A539" s="18"/>
      <c r="G539" s="93"/>
      <c r="H539" s="93"/>
    </row>
    <row r="540">
      <c r="A540" s="18"/>
      <c r="G540" s="93"/>
      <c r="H540" s="93"/>
    </row>
    <row r="541">
      <c r="A541" s="18"/>
      <c r="G541" s="93"/>
      <c r="H541" s="93"/>
    </row>
    <row r="542">
      <c r="A542" s="18"/>
      <c r="G542" s="93"/>
      <c r="H542" s="93"/>
    </row>
    <row r="543">
      <c r="A543" s="18"/>
      <c r="G543" s="93"/>
      <c r="H543" s="93"/>
    </row>
    <row r="544">
      <c r="A544" s="18"/>
      <c r="G544" s="93"/>
      <c r="H544" s="93"/>
    </row>
    <row r="545">
      <c r="A545" s="18"/>
      <c r="G545" s="93"/>
      <c r="H545" s="93"/>
    </row>
    <row r="546">
      <c r="A546" s="18"/>
      <c r="G546" s="93"/>
      <c r="H546" s="93"/>
    </row>
    <row r="547">
      <c r="A547" s="18"/>
      <c r="G547" s="93"/>
      <c r="H547" s="93"/>
    </row>
    <row r="548">
      <c r="A548" s="18"/>
      <c r="G548" s="93"/>
      <c r="H548" s="93"/>
    </row>
    <row r="549">
      <c r="A549" s="18"/>
      <c r="G549" s="93"/>
      <c r="H549" s="93"/>
    </row>
    <row r="550">
      <c r="A550" s="18"/>
      <c r="G550" s="93"/>
      <c r="H550" s="93"/>
    </row>
    <row r="551">
      <c r="A551" s="18"/>
      <c r="G551" s="93"/>
      <c r="H551" s="93"/>
    </row>
    <row r="552">
      <c r="A552" s="18"/>
      <c r="G552" s="93"/>
      <c r="H552" s="93"/>
    </row>
    <row r="553">
      <c r="A553" s="18"/>
      <c r="G553" s="93"/>
      <c r="H553" s="93"/>
    </row>
    <row r="554">
      <c r="A554" s="18"/>
      <c r="G554" s="93"/>
      <c r="H554" s="93"/>
    </row>
    <row r="555">
      <c r="A555" s="18"/>
      <c r="G555" s="93"/>
      <c r="H555" s="93"/>
    </row>
    <row r="556">
      <c r="A556" s="18"/>
      <c r="G556" s="93"/>
      <c r="H556" s="93"/>
    </row>
    <row r="557">
      <c r="A557" s="18"/>
      <c r="G557" s="93"/>
      <c r="H557" s="93"/>
    </row>
    <row r="558">
      <c r="A558" s="18"/>
      <c r="G558" s="93"/>
      <c r="H558" s="93"/>
    </row>
    <row r="559">
      <c r="A559" s="18"/>
      <c r="G559" s="93"/>
      <c r="H559" s="93"/>
    </row>
    <row r="560">
      <c r="A560" s="18"/>
      <c r="G560" s="93"/>
      <c r="H560" s="93"/>
    </row>
    <row r="561">
      <c r="A561" s="18"/>
      <c r="G561" s="93"/>
      <c r="H561" s="93"/>
    </row>
    <row r="562">
      <c r="A562" s="18"/>
      <c r="G562" s="93"/>
      <c r="H562" s="93"/>
    </row>
    <row r="563">
      <c r="A563" s="18"/>
      <c r="G563" s="93"/>
      <c r="H563" s="93"/>
    </row>
    <row r="564">
      <c r="A564" s="18"/>
      <c r="G564" s="93"/>
      <c r="H564" s="93"/>
    </row>
    <row r="565">
      <c r="A565" s="18"/>
      <c r="G565" s="93"/>
      <c r="H565" s="93"/>
    </row>
    <row r="566">
      <c r="A566" s="18"/>
      <c r="G566" s="93"/>
      <c r="H566" s="93"/>
    </row>
    <row r="567">
      <c r="A567" s="18"/>
      <c r="G567" s="93"/>
      <c r="H567" s="93"/>
    </row>
    <row r="568">
      <c r="A568" s="18"/>
      <c r="G568" s="93"/>
      <c r="H568" s="93"/>
    </row>
    <row r="569">
      <c r="A569" s="18"/>
      <c r="G569" s="93"/>
      <c r="H569" s="93"/>
    </row>
    <row r="570">
      <c r="A570" s="18"/>
      <c r="G570" s="93"/>
      <c r="H570" s="93"/>
    </row>
    <row r="571">
      <c r="A571" s="18"/>
      <c r="G571" s="93"/>
      <c r="H571" s="93"/>
    </row>
    <row r="572">
      <c r="A572" s="18"/>
      <c r="G572" s="93"/>
      <c r="H572" s="93"/>
    </row>
    <row r="573">
      <c r="A573" s="18"/>
      <c r="G573" s="93"/>
      <c r="H573" s="93"/>
    </row>
    <row r="574">
      <c r="A574" s="18"/>
      <c r="G574" s="93"/>
      <c r="H574" s="93"/>
    </row>
    <row r="575">
      <c r="A575" s="18"/>
      <c r="G575" s="93"/>
      <c r="H575" s="93"/>
    </row>
    <row r="576">
      <c r="A576" s="18"/>
      <c r="G576" s="93"/>
      <c r="H576" s="93"/>
    </row>
    <row r="577">
      <c r="A577" s="18"/>
      <c r="G577" s="93"/>
      <c r="H577" s="93"/>
    </row>
    <row r="578">
      <c r="A578" s="18"/>
      <c r="G578" s="93"/>
      <c r="H578" s="93"/>
    </row>
    <row r="579">
      <c r="A579" s="18"/>
      <c r="G579" s="93"/>
      <c r="H579" s="93"/>
    </row>
    <row r="580">
      <c r="A580" s="18"/>
      <c r="G580" s="93"/>
      <c r="H580" s="93"/>
    </row>
    <row r="581">
      <c r="A581" s="18"/>
      <c r="G581" s="93"/>
      <c r="H581" s="93"/>
    </row>
    <row r="582">
      <c r="A582" s="18"/>
      <c r="G582" s="93"/>
      <c r="H582" s="93"/>
    </row>
    <row r="583">
      <c r="A583" s="18"/>
      <c r="G583" s="93"/>
      <c r="H583" s="93"/>
    </row>
    <row r="584">
      <c r="A584" s="18"/>
      <c r="G584" s="93"/>
      <c r="H584" s="93"/>
    </row>
    <row r="585">
      <c r="A585" s="18"/>
      <c r="G585" s="93"/>
      <c r="H585" s="93"/>
    </row>
    <row r="586">
      <c r="A586" s="18"/>
      <c r="G586" s="93"/>
      <c r="H586" s="93"/>
    </row>
    <row r="587">
      <c r="A587" s="18"/>
      <c r="G587" s="93"/>
      <c r="H587" s="93"/>
    </row>
    <row r="588">
      <c r="A588" s="18"/>
      <c r="G588" s="93"/>
      <c r="H588" s="93"/>
    </row>
    <row r="589">
      <c r="A589" s="18"/>
      <c r="G589" s="93"/>
      <c r="H589" s="93"/>
    </row>
    <row r="590">
      <c r="A590" s="18"/>
      <c r="G590" s="93"/>
      <c r="H590" s="93"/>
    </row>
    <row r="591">
      <c r="A591" s="18"/>
      <c r="G591" s="93"/>
      <c r="H591" s="93"/>
    </row>
    <row r="592">
      <c r="A592" s="18"/>
      <c r="G592" s="93"/>
      <c r="H592" s="93"/>
    </row>
    <row r="593">
      <c r="A593" s="18"/>
      <c r="G593" s="93"/>
      <c r="H593" s="93"/>
    </row>
    <row r="594">
      <c r="A594" s="18"/>
      <c r="G594" s="93"/>
      <c r="H594" s="93"/>
    </row>
    <row r="595">
      <c r="A595" s="18"/>
      <c r="G595" s="93"/>
      <c r="H595" s="93"/>
    </row>
    <row r="596">
      <c r="A596" s="18"/>
      <c r="G596" s="93"/>
      <c r="H596" s="93"/>
    </row>
    <row r="597">
      <c r="A597" s="18"/>
      <c r="G597" s="93"/>
      <c r="H597" s="93"/>
    </row>
    <row r="598">
      <c r="A598" s="18"/>
      <c r="G598" s="93"/>
      <c r="H598" s="93"/>
    </row>
    <row r="599">
      <c r="A599" s="18"/>
      <c r="G599" s="93"/>
      <c r="H599" s="93"/>
    </row>
    <row r="600">
      <c r="A600" s="18"/>
      <c r="G600" s="93"/>
      <c r="H600" s="93"/>
    </row>
    <row r="601">
      <c r="A601" s="18"/>
      <c r="G601" s="93"/>
      <c r="H601" s="93"/>
    </row>
    <row r="602">
      <c r="A602" s="18"/>
      <c r="G602" s="93"/>
      <c r="H602" s="93"/>
    </row>
    <row r="603">
      <c r="A603" s="18"/>
      <c r="G603" s="93"/>
      <c r="H603" s="93"/>
    </row>
    <row r="604">
      <c r="A604" s="18"/>
      <c r="G604" s="93"/>
      <c r="H604" s="93"/>
    </row>
    <row r="605">
      <c r="A605" s="18"/>
      <c r="G605" s="93"/>
      <c r="H605" s="93"/>
    </row>
    <row r="606">
      <c r="A606" s="18"/>
      <c r="G606" s="93"/>
      <c r="H606" s="93"/>
    </row>
    <row r="607">
      <c r="A607" s="18"/>
      <c r="G607" s="93"/>
      <c r="H607" s="93"/>
    </row>
    <row r="608">
      <c r="A608" s="18"/>
      <c r="G608" s="93"/>
      <c r="H608" s="93"/>
    </row>
    <row r="609">
      <c r="A609" s="18"/>
      <c r="G609" s="93"/>
      <c r="H609" s="93"/>
    </row>
    <row r="610">
      <c r="A610" s="18"/>
      <c r="G610" s="93"/>
      <c r="H610" s="93"/>
    </row>
    <row r="611">
      <c r="A611" s="18"/>
      <c r="G611" s="93"/>
      <c r="H611" s="93"/>
    </row>
    <row r="612">
      <c r="A612" s="18"/>
      <c r="G612" s="93"/>
      <c r="H612" s="93"/>
    </row>
    <row r="613">
      <c r="A613" s="18"/>
      <c r="G613" s="93"/>
      <c r="H613" s="93"/>
    </row>
    <row r="614">
      <c r="A614" s="18"/>
      <c r="G614" s="93"/>
      <c r="H614" s="93"/>
    </row>
    <row r="615">
      <c r="A615" s="18"/>
      <c r="G615" s="93"/>
      <c r="H615" s="93"/>
    </row>
    <row r="616">
      <c r="A616" s="18"/>
      <c r="G616" s="93"/>
      <c r="H616" s="93"/>
    </row>
    <row r="617">
      <c r="A617" s="18"/>
      <c r="G617" s="93"/>
      <c r="H617" s="93"/>
    </row>
    <row r="618">
      <c r="A618" s="18"/>
      <c r="G618" s="93"/>
      <c r="H618" s="93"/>
    </row>
    <row r="619">
      <c r="A619" s="18"/>
      <c r="G619" s="93"/>
      <c r="H619" s="93"/>
    </row>
    <row r="620">
      <c r="A620" s="18"/>
      <c r="G620" s="93"/>
      <c r="H620" s="93"/>
    </row>
    <row r="621">
      <c r="A621" s="18"/>
      <c r="G621" s="93"/>
      <c r="H621" s="93"/>
    </row>
    <row r="622">
      <c r="A622" s="18"/>
      <c r="G622" s="93"/>
      <c r="H622" s="93"/>
    </row>
    <row r="623">
      <c r="A623" s="18"/>
      <c r="G623" s="93"/>
      <c r="H623" s="93"/>
    </row>
    <row r="624">
      <c r="A624" s="18"/>
      <c r="G624" s="93"/>
      <c r="H624" s="93"/>
    </row>
    <row r="625">
      <c r="A625" s="18"/>
      <c r="G625" s="93"/>
      <c r="H625" s="93"/>
    </row>
    <row r="626">
      <c r="A626" s="18"/>
      <c r="G626" s="93"/>
      <c r="H626" s="93"/>
    </row>
    <row r="627">
      <c r="A627" s="18"/>
      <c r="G627" s="93"/>
      <c r="H627" s="93"/>
    </row>
    <row r="628">
      <c r="A628" s="18"/>
      <c r="G628" s="93"/>
      <c r="H628" s="93"/>
    </row>
    <row r="629">
      <c r="A629" s="18"/>
      <c r="G629" s="93"/>
      <c r="H629" s="93"/>
    </row>
    <row r="630">
      <c r="A630" s="18"/>
      <c r="G630" s="93"/>
      <c r="H630" s="93"/>
    </row>
    <row r="631">
      <c r="A631" s="18"/>
      <c r="G631" s="93"/>
      <c r="H631" s="93"/>
    </row>
    <row r="632">
      <c r="A632" s="18"/>
      <c r="G632" s="93"/>
      <c r="H632" s="93"/>
    </row>
    <row r="633">
      <c r="A633" s="18"/>
      <c r="G633" s="93"/>
      <c r="H633" s="93"/>
    </row>
    <row r="634">
      <c r="A634" s="18"/>
      <c r="G634" s="93"/>
      <c r="H634" s="93"/>
    </row>
    <row r="635">
      <c r="A635" s="18"/>
      <c r="G635" s="93"/>
      <c r="H635" s="93"/>
    </row>
    <row r="636">
      <c r="A636" s="18"/>
      <c r="G636" s="93"/>
      <c r="H636" s="93"/>
    </row>
    <row r="637">
      <c r="A637" s="18"/>
      <c r="G637" s="93"/>
      <c r="H637" s="93"/>
    </row>
    <row r="638">
      <c r="A638" s="18"/>
      <c r="G638" s="93"/>
      <c r="H638" s="93"/>
    </row>
    <row r="639">
      <c r="A639" s="18"/>
      <c r="G639" s="93"/>
      <c r="H639" s="93"/>
    </row>
    <row r="640">
      <c r="A640" s="18"/>
      <c r="G640" s="93"/>
      <c r="H640" s="93"/>
    </row>
    <row r="641">
      <c r="A641" s="18"/>
      <c r="G641" s="93"/>
      <c r="H641" s="93"/>
    </row>
    <row r="642">
      <c r="A642" s="18"/>
      <c r="G642" s="93"/>
      <c r="H642" s="93"/>
    </row>
    <row r="643">
      <c r="A643" s="18"/>
      <c r="G643" s="93"/>
      <c r="H643" s="93"/>
    </row>
    <row r="644">
      <c r="A644" s="18"/>
      <c r="G644" s="93"/>
      <c r="H644" s="93"/>
    </row>
    <row r="645">
      <c r="A645" s="18"/>
      <c r="G645" s="93"/>
      <c r="H645" s="93"/>
    </row>
    <row r="646">
      <c r="A646" s="18"/>
      <c r="G646" s="93"/>
      <c r="H646" s="93"/>
    </row>
    <row r="647">
      <c r="A647" s="18"/>
      <c r="G647" s="93"/>
      <c r="H647" s="93"/>
    </row>
    <row r="648">
      <c r="A648" s="18"/>
      <c r="G648" s="93"/>
      <c r="H648" s="93"/>
    </row>
    <row r="649">
      <c r="A649" s="18"/>
      <c r="G649" s="93"/>
      <c r="H649" s="93"/>
    </row>
    <row r="650">
      <c r="A650" s="18"/>
      <c r="G650" s="93"/>
      <c r="H650" s="93"/>
    </row>
    <row r="651">
      <c r="A651" s="18"/>
      <c r="G651" s="93"/>
      <c r="H651" s="93"/>
    </row>
    <row r="652">
      <c r="A652" s="18"/>
      <c r="G652" s="93"/>
      <c r="H652" s="93"/>
    </row>
    <row r="653">
      <c r="A653" s="18"/>
      <c r="G653" s="93"/>
      <c r="H653" s="93"/>
    </row>
    <row r="654">
      <c r="A654" s="18"/>
      <c r="G654" s="93"/>
      <c r="H654" s="93"/>
    </row>
    <row r="655">
      <c r="A655" s="18"/>
      <c r="G655" s="93"/>
      <c r="H655" s="93"/>
    </row>
    <row r="656">
      <c r="A656" s="18"/>
      <c r="G656" s="93"/>
      <c r="H656" s="93"/>
    </row>
    <row r="657">
      <c r="A657" s="18"/>
      <c r="G657" s="93"/>
      <c r="H657" s="93"/>
    </row>
    <row r="658">
      <c r="A658" s="18"/>
      <c r="G658" s="93"/>
      <c r="H658" s="93"/>
    </row>
    <row r="659">
      <c r="A659" s="18"/>
      <c r="G659" s="93"/>
      <c r="H659" s="93"/>
    </row>
    <row r="660">
      <c r="A660" s="18"/>
      <c r="G660" s="93"/>
      <c r="H660" s="93"/>
    </row>
    <row r="661">
      <c r="A661" s="18"/>
      <c r="G661" s="93"/>
      <c r="H661" s="93"/>
    </row>
    <row r="662">
      <c r="A662" s="18"/>
      <c r="G662" s="93"/>
      <c r="H662" s="93"/>
    </row>
    <row r="663">
      <c r="A663" s="18"/>
      <c r="G663" s="93"/>
      <c r="H663" s="93"/>
    </row>
    <row r="664">
      <c r="A664" s="18"/>
      <c r="G664" s="93"/>
      <c r="H664" s="93"/>
    </row>
    <row r="665">
      <c r="A665" s="18"/>
      <c r="G665" s="93"/>
      <c r="H665" s="93"/>
    </row>
    <row r="666">
      <c r="A666" s="18"/>
      <c r="G666" s="93"/>
      <c r="H666" s="93"/>
    </row>
    <row r="667">
      <c r="A667" s="18"/>
      <c r="G667" s="93"/>
      <c r="H667" s="93"/>
    </row>
    <row r="668">
      <c r="A668" s="18"/>
      <c r="G668" s="93"/>
      <c r="H668" s="93"/>
    </row>
    <row r="669">
      <c r="A669" s="18"/>
      <c r="G669" s="93"/>
      <c r="H669" s="93"/>
    </row>
    <row r="670">
      <c r="A670" s="18"/>
      <c r="G670" s="93"/>
      <c r="H670" s="93"/>
    </row>
    <row r="671">
      <c r="A671" s="18"/>
      <c r="G671" s="93"/>
      <c r="H671" s="93"/>
    </row>
    <row r="672">
      <c r="A672" s="18"/>
      <c r="G672" s="93"/>
      <c r="H672" s="93"/>
    </row>
    <row r="673">
      <c r="A673" s="18"/>
      <c r="G673" s="93"/>
      <c r="H673" s="93"/>
    </row>
    <row r="674">
      <c r="A674" s="18"/>
      <c r="G674" s="93"/>
      <c r="H674" s="93"/>
    </row>
    <row r="675">
      <c r="A675" s="18"/>
      <c r="G675" s="93"/>
      <c r="H675" s="93"/>
    </row>
    <row r="676">
      <c r="A676" s="18"/>
      <c r="G676" s="93"/>
      <c r="H676" s="93"/>
    </row>
    <row r="677">
      <c r="A677" s="18"/>
      <c r="G677" s="93"/>
      <c r="H677" s="93"/>
    </row>
    <row r="678">
      <c r="A678" s="18"/>
      <c r="G678" s="93"/>
      <c r="H678" s="93"/>
    </row>
    <row r="679">
      <c r="A679" s="18"/>
      <c r="G679" s="93"/>
      <c r="H679" s="93"/>
    </row>
    <row r="680">
      <c r="A680" s="18"/>
      <c r="G680" s="93"/>
      <c r="H680" s="93"/>
    </row>
    <row r="681">
      <c r="A681" s="18"/>
      <c r="G681" s="93"/>
      <c r="H681" s="93"/>
    </row>
    <row r="682">
      <c r="A682" s="18"/>
      <c r="G682" s="93"/>
      <c r="H682" s="93"/>
    </row>
    <row r="683">
      <c r="A683" s="18"/>
      <c r="G683" s="93"/>
      <c r="H683" s="93"/>
    </row>
    <row r="684">
      <c r="A684" s="18"/>
      <c r="G684" s="93"/>
      <c r="H684" s="93"/>
    </row>
    <row r="685">
      <c r="A685" s="18"/>
      <c r="G685" s="93"/>
      <c r="H685" s="93"/>
    </row>
    <row r="686">
      <c r="A686" s="18"/>
      <c r="G686" s="93"/>
      <c r="H686" s="93"/>
    </row>
    <row r="687">
      <c r="A687" s="18"/>
      <c r="G687" s="93"/>
      <c r="H687" s="93"/>
    </row>
    <row r="688">
      <c r="A688" s="18"/>
      <c r="G688" s="93"/>
      <c r="H688" s="93"/>
    </row>
    <row r="689">
      <c r="A689" s="18"/>
      <c r="G689" s="93"/>
      <c r="H689" s="93"/>
    </row>
    <row r="690">
      <c r="A690" s="18"/>
      <c r="G690" s="93"/>
      <c r="H690" s="93"/>
    </row>
    <row r="691">
      <c r="A691" s="18"/>
      <c r="G691" s="93"/>
      <c r="H691" s="93"/>
    </row>
    <row r="692">
      <c r="A692" s="18"/>
      <c r="G692" s="93"/>
      <c r="H692" s="93"/>
    </row>
    <row r="693">
      <c r="A693" s="18"/>
      <c r="G693" s="93"/>
      <c r="H693" s="93"/>
    </row>
    <row r="694">
      <c r="A694" s="18"/>
      <c r="G694" s="93"/>
      <c r="H694" s="93"/>
    </row>
    <row r="695">
      <c r="A695" s="18"/>
      <c r="G695" s="93"/>
      <c r="H695" s="93"/>
    </row>
    <row r="696">
      <c r="A696" s="18"/>
      <c r="G696" s="93"/>
      <c r="H696" s="93"/>
    </row>
    <row r="697">
      <c r="A697" s="18"/>
      <c r="G697" s="93"/>
      <c r="H697" s="93"/>
    </row>
    <row r="698">
      <c r="A698" s="18"/>
      <c r="G698" s="93"/>
      <c r="H698" s="93"/>
    </row>
    <row r="699">
      <c r="A699" s="18"/>
      <c r="G699" s="93"/>
      <c r="H699" s="93"/>
    </row>
    <row r="700">
      <c r="A700" s="18"/>
      <c r="G700" s="93"/>
      <c r="H700" s="93"/>
    </row>
    <row r="701">
      <c r="A701" s="18"/>
      <c r="G701" s="93"/>
      <c r="H701" s="93"/>
    </row>
    <row r="702">
      <c r="A702" s="18"/>
      <c r="G702" s="93"/>
      <c r="H702" s="93"/>
    </row>
    <row r="703">
      <c r="A703" s="18"/>
      <c r="G703" s="93"/>
      <c r="H703" s="93"/>
    </row>
    <row r="704">
      <c r="A704" s="18"/>
      <c r="G704" s="93"/>
      <c r="H704" s="93"/>
    </row>
    <row r="705">
      <c r="A705" s="18"/>
      <c r="G705" s="93"/>
      <c r="H705" s="93"/>
    </row>
    <row r="706">
      <c r="A706" s="18"/>
      <c r="G706" s="93"/>
      <c r="H706" s="93"/>
    </row>
    <row r="707">
      <c r="A707" s="18"/>
      <c r="G707" s="93"/>
      <c r="H707" s="93"/>
    </row>
    <row r="708">
      <c r="A708" s="18"/>
      <c r="G708" s="93"/>
      <c r="H708" s="93"/>
    </row>
    <row r="709">
      <c r="A709" s="18"/>
      <c r="G709" s="93"/>
      <c r="H709" s="93"/>
    </row>
    <row r="710">
      <c r="A710" s="18"/>
      <c r="G710" s="93"/>
      <c r="H710" s="93"/>
    </row>
    <row r="711">
      <c r="A711" s="18"/>
      <c r="G711" s="93"/>
      <c r="H711" s="93"/>
    </row>
    <row r="712">
      <c r="A712" s="18"/>
      <c r="G712" s="93"/>
      <c r="H712" s="93"/>
    </row>
    <row r="713">
      <c r="A713" s="18"/>
      <c r="G713" s="93"/>
      <c r="H713" s="93"/>
    </row>
    <row r="714">
      <c r="A714" s="18"/>
      <c r="G714" s="93"/>
      <c r="H714" s="93"/>
    </row>
    <row r="715">
      <c r="A715" s="18"/>
      <c r="G715" s="93"/>
      <c r="H715" s="93"/>
    </row>
    <row r="716">
      <c r="A716" s="18"/>
      <c r="G716" s="93"/>
      <c r="H716" s="93"/>
    </row>
    <row r="717">
      <c r="A717" s="18"/>
      <c r="G717" s="93"/>
      <c r="H717" s="93"/>
    </row>
    <row r="718">
      <c r="A718" s="18"/>
      <c r="G718" s="93"/>
      <c r="H718" s="93"/>
    </row>
    <row r="719">
      <c r="A719" s="18"/>
      <c r="G719" s="93"/>
      <c r="H719" s="93"/>
    </row>
    <row r="720">
      <c r="A720" s="18"/>
      <c r="G720" s="93"/>
      <c r="H720" s="93"/>
    </row>
    <row r="721">
      <c r="A721" s="18"/>
      <c r="G721" s="93"/>
      <c r="H721" s="93"/>
    </row>
    <row r="722">
      <c r="A722" s="18"/>
      <c r="G722" s="93"/>
      <c r="H722" s="93"/>
    </row>
    <row r="723">
      <c r="A723" s="18"/>
      <c r="G723" s="93"/>
      <c r="H723" s="93"/>
    </row>
    <row r="724">
      <c r="A724" s="18"/>
      <c r="G724" s="93"/>
      <c r="H724" s="93"/>
    </row>
    <row r="725">
      <c r="A725" s="18"/>
      <c r="G725" s="93"/>
      <c r="H725" s="93"/>
    </row>
    <row r="726">
      <c r="A726" s="18"/>
      <c r="G726" s="93"/>
      <c r="H726" s="93"/>
    </row>
    <row r="727">
      <c r="A727" s="18"/>
      <c r="G727" s="93"/>
      <c r="H727" s="93"/>
    </row>
    <row r="728">
      <c r="A728" s="18"/>
      <c r="G728" s="93"/>
      <c r="H728" s="93"/>
    </row>
    <row r="729">
      <c r="A729" s="18"/>
      <c r="G729" s="93"/>
      <c r="H729" s="93"/>
    </row>
    <row r="730">
      <c r="A730" s="18"/>
      <c r="G730" s="93"/>
      <c r="H730" s="93"/>
    </row>
    <row r="731">
      <c r="A731" s="18"/>
      <c r="G731" s="93"/>
      <c r="H731" s="93"/>
    </row>
    <row r="732">
      <c r="A732" s="18"/>
      <c r="G732" s="93"/>
      <c r="H732" s="93"/>
    </row>
    <row r="733">
      <c r="A733" s="18"/>
      <c r="G733" s="93"/>
      <c r="H733" s="93"/>
    </row>
    <row r="734">
      <c r="A734" s="18"/>
      <c r="G734" s="93"/>
      <c r="H734" s="93"/>
    </row>
    <row r="735">
      <c r="A735" s="18"/>
      <c r="G735" s="93"/>
      <c r="H735" s="93"/>
    </row>
    <row r="736">
      <c r="A736" s="18"/>
      <c r="G736" s="93"/>
      <c r="H736" s="93"/>
    </row>
    <row r="737">
      <c r="A737" s="18"/>
      <c r="G737" s="93"/>
      <c r="H737" s="93"/>
    </row>
    <row r="738">
      <c r="A738" s="18"/>
      <c r="G738" s="93"/>
      <c r="H738" s="93"/>
    </row>
    <row r="739">
      <c r="A739" s="18"/>
      <c r="G739" s="93"/>
      <c r="H739" s="93"/>
    </row>
    <row r="740">
      <c r="A740" s="18"/>
      <c r="G740" s="93"/>
      <c r="H740" s="93"/>
    </row>
    <row r="741">
      <c r="A741" s="18"/>
      <c r="G741" s="93"/>
      <c r="H741" s="93"/>
    </row>
    <row r="742">
      <c r="A742" s="18"/>
      <c r="G742" s="93"/>
      <c r="H742" s="93"/>
    </row>
    <row r="743">
      <c r="A743" s="18"/>
      <c r="G743" s="93"/>
      <c r="H743" s="93"/>
    </row>
    <row r="744">
      <c r="A744" s="18"/>
      <c r="G744" s="93"/>
      <c r="H744" s="93"/>
    </row>
    <row r="745">
      <c r="A745" s="18"/>
      <c r="G745" s="93"/>
      <c r="H745" s="93"/>
    </row>
    <row r="746">
      <c r="A746" s="18"/>
      <c r="G746" s="93"/>
      <c r="H746" s="93"/>
    </row>
    <row r="747">
      <c r="A747" s="18"/>
      <c r="G747" s="93"/>
      <c r="H747" s="93"/>
    </row>
    <row r="748">
      <c r="A748" s="18"/>
      <c r="G748" s="93"/>
      <c r="H748" s="93"/>
    </row>
    <row r="749">
      <c r="A749" s="18"/>
      <c r="G749" s="93"/>
      <c r="H749" s="93"/>
    </row>
    <row r="750">
      <c r="A750" s="18"/>
      <c r="G750" s="93"/>
      <c r="H750" s="93"/>
    </row>
    <row r="751">
      <c r="A751" s="18"/>
      <c r="G751" s="93"/>
      <c r="H751" s="93"/>
    </row>
    <row r="752">
      <c r="A752" s="18"/>
      <c r="G752" s="93"/>
      <c r="H752" s="93"/>
    </row>
    <row r="753">
      <c r="A753" s="18"/>
      <c r="G753" s="93"/>
      <c r="H753" s="93"/>
    </row>
    <row r="754">
      <c r="A754" s="18"/>
      <c r="G754" s="93"/>
      <c r="H754" s="93"/>
    </row>
    <row r="755">
      <c r="A755" s="18"/>
      <c r="G755" s="93"/>
      <c r="H755" s="93"/>
    </row>
    <row r="756">
      <c r="A756" s="18"/>
      <c r="G756" s="93"/>
      <c r="H756" s="93"/>
    </row>
    <row r="757">
      <c r="A757" s="18"/>
      <c r="G757" s="93"/>
      <c r="H757" s="93"/>
    </row>
    <row r="758">
      <c r="A758" s="18"/>
      <c r="G758" s="93"/>
      <c r="H758" s="93"/>
    </row>
    <row r="759">
      <c r="A759" s="18"/>
      <c r="G759" s="93"/>
      <c r="H759" s="93"/>
    </row>
    <row r="760">
      <c r="A760" s="18"/>
      <c r="G760" s="93"/>
      <c r="H760" s="93"/>
    </row>
    <row r="761">
      <c r="A761" s="18"/>
      <c r="G761" s="93"/>
      <c r="H761" s="93"/>
    </row>
    <row r="762">
      <c r="A762" s="18"/>
      <c r="G762" s="93"/>
      <c r="H762" s="93"/>
    </row>
    <row r="763">
      <c r="A763" s="18"/>
      <c r="G763" s="93"/>
      <c r="H763" s="93"/>
    </row>
    <row r="764">
      <c r="A764" s="18"/>
      <c r="G764" s="93"/>
      <c r="H764" s="93"/>
    </row>
    <row r="765">
      <c r="A765" s="18"/>
      <c r="G765" s="93"/>
      <c r="H765" s="93"/>
    </row>
    <row r="766">
      <c r="A766" s="18"/>
      <c r="G766" s="93"/>
      <c r="H766" s="93"/>
    </row>
    <row r="767">
      <c r="A767" s="18"/>
      <c r="G767" s="93"/>
      <c r="H767" s="93"/>
    </row>
    <row r="768">
      <c r="A768" s="18"/>
      <c r="G768" s="93"/>
      <c r="H768" s="93"/>
    </row>
    <row r="769">
      <c r="A769" s="18"/>
      <c r="G769" s="93"/>
      <c r="H769" s="93"/>
    </row>
    <row r="770">
      <c r="A770" s="18"/>
      <c r="G770" s="93"/>
      <c r="H770" s="93"/>
    </row>
    <row r="771">
      <c r="A771" s="18"/>
      <c r="G771" s="93"/>
      <c r="H771" s="93"/>
    </row>
    <row r="772">
      <c r="A772" s="18"/>
      <c r="G772" s="93"/>
      <c r="H772" s="93"/>
    </row>
    <row r="773">
      <c r="A773" s="18"/>
      <c r="G773" s="93"/>
      <c r="H773" s="93"/>
    </row>
    <row r="774">
      <c r="A774" s="18"/>
      <c r="G774" s="93"/>
      <c r="H774" s="93"/>
    </row>
    <row r="775">
      <c r="A775" s="18"/>
      <c r="G775" s="93"/>
      <c r="H775" s="93"/>
    </row>
    <row r="776">
      <c r="A776" s="18"/>
      <c r="G776" s="93"/>
      <c r="H776" s="93"/>
    </row>
    <row r="777">
      <c r="A777" s="18"/>
      <c r="G777" s="93"/>
      <c r="H777" s="93"/>
    </row>
    <row r="778">
      <c r="A778" s="18"/>
      <c r="G778" s="93"/>
      <c r="H778" s="93"/>
    </row>
    <row r="779">
      <c r="A779" s="18"/>
      <c r="G779" s="93"/>
      <c r="H779" s="93"/>
    </row>
    <row r="780">
      <c r="A780" s="18"/>
      <c r="G780" s="93"/>
      <c r="H780" s="93"/>
    </row>
    <row r="781">
      <c r="A781" s="18"/>
      <c r="G781" s="93"/>
      <c r="H781" s="93"/>
    </row>
    <row r="782">
      <c r="A782" s="18"/>
      <c r="G782" s="93"/>
      <c r="H782" s="93"/>
    </row>
    <row r="783">
      <c r="A783" s="18"/>
      <c r="G783" s="93"/>
      <c r="H783" s="93"/>
    </row>
    <row r="784">
      <c r="A784" s="18"/>
      <c r="G784" s="93"/>
      <c r="H784" s="93"/>
    </row>
    <row r="785">
      <c r="A785" s="18"/>
      <c r="G785" s="93"/>
      <c r="H785" s="93"/>
    </row>
    <row r="786">
      <c r="A786" s="18"/>
      <c r="G786" s="93"/>
      <c r="H786" s="93"/>
    </row>
    <row r="787">
      <c r="A787" s="18"/>
      <c r="G787" s="93"/>
      <c r="H787" s="93"/>
    </row>
    <row r="788">
      <c r="A788" s="18"/>
      <c r="G788" s="93"/>
      <c r="H788" s="93"/>
    </row>
    <row r="789">
      <c r="A789" s="18"/>
      <c r="G789" s="93"/>
      <c r="H789" s="93"/>
    </row>
    <row r="790">
      <c r="A790" s="18"/>
      <c r="G790" s="93"/>
      <c r="H790" s="93"/>
    </row>
    <row r="791">
      <c r="A791" s="18"/>
      <c r="G791" s="93"/>
      <c r="H791" s="93"/>
    </row>
    <row r="792">
      <c r="A792" s="18"/>
      <c r="G792" s="93"/>
      <c r="H792" s="93"/>
    </row>
    <row r="793">
      <c r="A793" s="18"/>
      <c r="G793" s="93"/>
      <c r="H793" s="93"/>
    </row>
    <row r="794">
      <c r="A794" s="18"/>
      <c r="G794" s="93"/>
      <c r="H794" s="93"/>
    </row>
    <row r="795">
      <c r="A795" s="18"/>
      <c r="G795" s="93"/>
      <c r="H795" s="93"/>
    </row>
    <row r="796">
      <c r="A796" s="18"/>
      <c r="G796" s="93"/>
      <c r="H796" s="93"/>
    </row>
    <row r="797">
      <c r="A797" s="18"/>
      <c r="G797" s="93"/>
      <c r="H797" s="93"/>
    </row>
    <row r="798">
      <c r="A798" s="18"/>
      <c r="G798" s="93"/>
      <c r="H798" s="93"/>
    </row>
    <row r="799">
      <c r="A799" s="18"/>
      <c r="G799" s="93"/>
      <c r="H799" s="93"/>
    </row>
    <row r="800">
      <c r="A800" s="18"/>
      <c r="G800" s="93"/>
      <c r="H800" s="93"/>
    </row>
    <row r="801">
      <c r="A801" s="18"/>
      <c r="G801" s="93"/>
      <c r="H801" s="93"/>
    </row>
    <row r="802">
      <c r="A802" s="18"/>
      <c r="G802" s="93"/>
      <c r="H802" s="93"/>
    </row>
    <row r="803">
      <c r="A803" s="18"/>
      <c r="G803" s="93"/>
      <c r="H803" s="93"/>
    </row>
    <row r="804">
      <c r="A804" s="18"/>
      <c r="G804" s="93"/>
      <c r="H804" s="93"/>
    </row>
    <row r="805">
      <c r="A805" s="18"/>
      <c r="G805" s="93"/>
      <c r="H805" s="93"/>
    </row>
    <row r="806">
      <c r="A806" s="18"/>
      <c r="G806" s="93"/>
      <c r="H806" s="93"/>
    </row>
    <row r="807">
      <c r="A807" s="18"/>
      <c r="G807" s="93"/>
      <c r="H807" s="93"/>
    </row>
    <row r="808">
      <c r="A808" s="18"/>
      <c r="G808" s="93"/>
      <c r="H808" s="93"/>
    </row>
    <row r="809">
      <c r="A809" s="18"/>
      <c r="G809" s="93"/>
      <c r="H809" s="93"/>
    </row>
    <row r="810">
      <c r="A810" s="18"/>
      <c r="G810" s="93"/>
      <c r="H810" s="93"/>
    </row>
    <row r="811">
      <c r="A811" s="18"/>
      <c r="G811" s="93"/>
      <c r="H811" s="93"/>
    </row>
    <row r="812">
      <c r="A812" s="18"/>
      <c r="G812" s="93"/>
      <c r="H812" s="93"/>
    </row>
    <row r="813">
      <c r="A813" s="18"/>
      <c r="G813" s="93"/>
      <c r="H813" s="93"/>
    </row>
    <row r="814">
      <c r="A814" s="18"/>
      <c r="G814" s="93"/>
      <c r="H814" s="93"/>
    </row>
    <row r="815">
      <c r="A815" s="18"/>
      <c r="G815" s="93"/>
      <c r="H815" s="93"/>
    </row>
    <row r="816">
      <c r="A816" s="18"/>
      <c r="G816" s="93"/>
      <c r="H816" s="93"/>
    </row>
    <row r="817">
      <c r="A817" s="18"/>
      <c r="G817" s="93"/>
      <c r="H817" s="93"/>
    </row>
    <row r="818">
      <c r="A818" s="18"/>
      <c r="G818" s="93"/>
      <c r="H818" s="93"/>
    </row>
    <row r="819">
      <c r="A819" s="18"/>
      <c r="G819" s="93"/>
      <c r="H819" s="93"/>
    </row>
    <row r="820">
      <c r="A820" s="18"/>
      <c r="G820" s="93"/>
      <c r="H820" s="93"/>
    </row>
    <row r="821">
      <c r="A821" s="18"/>
      <c r="G821" s="93"/>
      <c r="H821" s="93"/>
    </row>
    <row r="822">
      <c r="A822" s="18"/>
      <c r="G822" s="93"/>
      <c r="H822" s="93"/>
    </row>
    <row r="823">
      <c r="A823" s="18"/>
      <c r="G823" s="93"/>
      <c r="H823" s="93"/>
    </row>
    <row r="824">
      <c r="A824" s="18"/>
      <c r="G824" s="93"/>
      <c r="H824" s="93"/>
    </row>
    <row r="825">
      <c r="A825" s="18"/>
      <c r="G825" s="93"/>
      <c r="H825" s="93"/>
    </row>
    <row r="826">
      <c r="A826" s="18"/>
      <c r="G826" s="93"/>
      <c r="H826" s="93"/>
    </row>
    <row r="827">
      <c r="A827" s="18"/>
      <c r="G827" s="93"/>
      <c r="H827" s="93"/>
    </row>
    <row r="828">
      <c r="A828" s="18"/>
      <c r="G828" s="93"/>
      <c r="H828" s="93"/>
    </row>
    <row r="829">
      <c r="A829" s="18"/>
      <c r="G829" s="93"/>
      <c r="H829" s="93"/>
    </row>
    <row r="830">
      <c r="A830" s="18"/>
      <c r="G830" s="93"/>
      <c r="H830" s="93"/>
    </row>
    <row r="831">
      <c r="A831" s="18"/>
      <c r="G831" s="93"/>
      <c r="H831" s="93"/>
    </row>
    <row r="832">
      <c r="A832" s="18"/>
      <c r="G832" s="93"/>
      <c r="H832" s="93"/>
    </row>
    <row r="833">
      <c r="A833" s="18"/>
      <c r="G833" s="93"/>
      <c r="H833" s="93"/>
    </row>
    <row r="834">
      <c r="A834" s="18"/>
      <c r="G834" s="93"/>
      <c r="H834" s="93"/>
    </row>
    <row r="835">
      <c r="A835" s="18"/>
      <c r="G835" s="93"/>
      <c r="H835" s="93"/>
    </row>
    <row r="836">
      <c r="A836" s="18"/>
      <c r="G836" s="93"/>
      <c r="H836" s="93"/>
    </row>
    <row r="837">
      <c r="A837" s="18"/>
      <c r="G837" s="93"/>
      <c r="H837" s="93"/>
    </row>
    <row r="838">
      <c r="A838" s="18"/>
      <c r="G838" s="93"/>
      <c r="H838" s="93"/>
    </row>
    <row r="839">
      <c r="A839" s="18"/>
      <c r="G839" s="93"/>
      <c r="H839" s="93"/>
    </row>
    <row r="840">
      <c r="A840" s="18"/>
      <c r="G840" s="93"/>
      <c r="H840" s="93"/>
    </row>
    <row r="841">
      <c r="A841" s="18"/>
      <c r="G841" s="93"/>
      <c r="H841" s="93"/>
    </row>
    <row r="842">
      <c r="A842" s="18"/>
      <c r="G842" s="93"/>
      <c r="H842" s="93"/>
    </row>
    <row r="843">
      <c r="A843" s="18"/>
      <c r="G843" s="93"/>
      <c r="H843" s="93"/>
    </row>
    <row r="844">
      <c r="A844" s="18"/>
      <c r="G844" s="93"/>
      <c r="H844" s="93"/>
    </row>
    <row r="845">
      <c r="A845" s="18"/>
      <c r="G845" s="93"/>
      <c r="H845" s="93"/>
    </row>
    <row r="846">
      <c r="A846" s="18"/>
      <c r="G846" s="93"/>
      <c r="H846" s="93"/>
    </row>
    <row r="847">
      <c r="A847" s="18"/>
      <c r="G847" s="93"/>
      <c r="H847" s="93"/>
    </row>
    <row r="848">
      <c r="A848" s="18"/>
      <c r="G848" s="93"/>
      <c r="H848" s="93"/>
    </row>
    <row r="849">
      <c r="A849" s="18"/>
      <c r="G849" s="93"/>
      <c r="H849" s="93"/>
    </row>
    <row r="850">
      <c r="A850" s="18"/>
      <c r="G850" s="93"/>
      <c r="H850" s="93"/>
    </row>
    <row r="851">
      <c r="A851" s="18"/>
      <c r="G851" s="93"/>
      <c r="H851" s="93"/>
    </row>
    <row r="852">
      <c r="A852" s="18"/>
      <c r="G852" s="93"/>
      <c r="H852" s="93"/>
    </row>
    <row r="853">
      <c r="A853" s="18"/>
      <c r="G853" s="93"/>
      <c r="H853" s="93"/>
    </row>
    <row r="854">
      <c r="A854" s="18"/>
      <c r="G854" s="93"/>
      <c r="H854" s="93"/>
    </row>
    <row r="855">
      <c r="A855" s="18"/>
      <c r="G855" s="93"/>
      <c r="H855" s="93"/>
    </row>
    <row r="856">
      <c r="A856" s="18"/>
      <c r="G856" s="93"/>
      <c r="H856" s="93"/>
    </row>
    <row r="857">
      <c r="A857" s="18"/>
      <c r="G857" s="93"/>
      <c r="H857" s="93"/>
    </row>
    <row r="858">
      <c r="A858" s="18"/>
      <c r="G858" s="93"/>
      <c r="H858" s="93"/>
    </row>
    <row r="859">
      <c r="A859" s="18"/>
      <c r="G859" s="93"/>
      <c r="H859" s="93"/>
    </row>
    <row r="860">
      <c r="A860" s="18"/>
      <c r="G860" s="93"/>
      <c r="H860" s="93"/>
    </row>
    <row r="861">
      <c r="A861" s="18"/>
      <c r="G861" s="93"/>
      <c r="H861" s="93"/>
    </row>
    <row r="862">
      <c r="A862" s="18"/>
      <c r="G862" s="93"/>
      <c r="H862" s="93"/>
    </row>
    <row r="863">
      <c r="A863" s="18"/>
      <c r="G863" s="93"/>
      <c r="H863" s="93"/>
    </row>
    <row r="864">
      <c r="A864" s="18"/>
      <c r="G864" s="93"/>
      <c r="H864" s="93"/>
    </row>
    <row r="865">
      <c r="A865" s="18"/>
      <c r="G865" s="93"/>
      <c r="H865" s="93"/>
    </row>
    <row r="866">
      <c r="A866" s="18"/>
      <c r="G866" s="93"/>
      <c r="H866" s="93"/>
    </row>
    <row r="867">
      <c r="A867" s="18"/>
      <c r="G867" s="93"/>
      <c r="H867" s="93"/>
    </row>
    <row r="868">
      <c r="A868" s="18"/>
      <c r="G868" s="93"/>
      <c r="H868" s="93"/>
    </row>
    <row r="869">
      <c r="A869" s="18"/>
      <c r="G869" s="93"/>
      <c r="H869" s="93"/>
    </row>
    <row r="870">
      <c r="A870" s="18"/>
      <c r="G870" s="93"/>
      <c r="H870" s="93"/>
    </row>
    <row r="871">
      <c r="A871" s="18"/>
      <c r="G871" s="93"/>
      <c r="H871" s="93"/>
    </row>
    <row r="872">
      <c r="A872" s="18"/>
      <c r="G872" s="93"/>
      <c r="H872" s="93"/>
    </row>
    <row r="873">
      <c r="A873" s="18"/>
      <c r="G873" s="93"/>
      <c r="H873" s="93"/>
    </row>
    <row r="874">
      <c r="A874" s="18"/>
      <c r="G874" s="93"/>
      <c r="H874" s="93"/>
    </row>
    <row r="875">
      <c r="A875" s="18"/>
      <c r="G875" s="93"/>
      <c r="H875" s="93"/>
    </row>
    <row r="876">
      <c r="A876" s="18"/>
      <c r="G876" s="93"/>
      <c r="H876" s="93"/>
    </row>
    <row r="877">
      <c r="A877" s="18"/>
      <c r="G877" s="93"/>
      <c r="H877" s="93"/>
    </row>
    <row r="878">
      <c r="A878" s="18"/>
      <c r="G878" s="93"/>
      <c r="H878" s="93"/>
    </row>
    <row r="879">
      <c r="A879" s="18"/>
      <c r="G879" s="93"/>
      <c r="H879" s="93"/>
    </row>
    <row r="880">
      <c r="A880" s="18"/>
      <c r="G880" s="93"/>
      <c r="H880" s="93"/>
    </row>
    <row r="881">
      <c r="A881" s="18"/>
      <c r="G881" s="93"/>
      <c r="H881" s="93"/>
    </row>
    <row r="882">
      <c r="A882" s="18"/>
      <c r="G882" s="93"/>
      <c r="H882" s="93"/>
    </row>
    <row r="883">
      <c r="A883" s="18"/>
      <c r="G883" s="93"/>
      <c r="H883" s="93"/>
    </row>
    <row r="884">
      <c r="A884" s="18"/>
      <c r="G884" s="93"/>
      <c r="H884" s="93"/>
    </row>
    <row r="885">
      <c r="A885" s="18"/>
      <c r="G885" s="93"/>
      <c r="H885" s="93"/>
    </row>
    <row r="886">
      <c r="A886" s="18"/>
      <c r="G886" s="93"/>
      <c r="H886" s="93"/>
    </row>
    <row r="887">
      <c r="A887" s="18"/>
      <c r="G887" s="93"/>
      <c r="H887" s="93"/>
    </row>
    <row r="888">
      <c r="A888" s="18"/>
      <c r="G888" s="93"/>
      <c r="H888" s="93"/>
    </row>
    <row r="889">
      <c r="A889" s="18"/>
      <c r="G889" s="93"/>
      <c r="H889" s="93"/>
    </row>
    <row r="890">
      <c r="A890" s="18"/>
      <c r="G890" s="93"/>
      <c r="H890" s="93"/>
    </row>
    <row r="891">
      <c r="A891" s="18"/>
      <c r="G891" s="93"/>
      <c r="H891" s="93"/>
    </row>
    <row r="892">
      <c r="A892" s="18"/>
      <c r="G892" s="93"/>
      <c r="H892" s="93"/>
    </row>
    <row r="893">
      <c r="A893" s="18"/>
      <c r="G893" s="93"/>
      <c r="H893" s="93"/>
    </row>
    <row r="894">
      <c r="A894" s="18"/>
      <c r="G894" s="93"/>
      <c r="H894" s="93"/>
    </row>
    <row r="895">
      <c r="A895" s="18"/>
      <c r="G895" s="93"/>
      <c r="H895" s="93"/>
    </row>
    <row r="896">
      <c r="A896" s="18"/>
      <c r="G896" s="93"/>
      <c r="H896" s="93"/>
    </row>
    <row r="897">
      <c r="A897" s="18"/>
      <c r="G897" s="93"/>
      <c r="H897" s="93"/>
    </row>
    <row r="898">
      <c r="A898" s="18"/>
      <c r="G898" s="93"/>
      <c r="H898" s="93"/>
    </row>
    <row r="899">
      <c r="A899" s="18"/>
      <c r="G899" s="93"/>
      <c r="H899" s="93"/>
    </row>
    <row r="900">
      <c r="A900" s="18"/>
      <c r="G900" s="93"/>
      <c r="H900" s="93"/>
    </row>
    <row r="901">
      <c r="A901" s="18"/>
      <c r="G901" s="93"/>
      <c r="H901" s="93"/>
    </row>
    <row r="902">
      <c r="A902" s="18"/>
      <c r="G902" s="93"/>
      <c r="H902" s="93"/>
    </row>
    <row r="903">
      <c r="A903" s="18"/>
      <c r="G903" s="93"/>
      <c r="H903" s="93"/>
    </row>
    <row r="904">
      <c r="A904" s="18"/>
      <c r="G904" s="93"/>
      <c r="H904" s="93"/>
    </row>
    <row r="905">
      <c r="A905" s="18"/>
      <c r="G905" s="93"/>
      <c r="H905" s="93"/>
    </row>
    <row r="906">
      <c r="A906" s="18"/>
      <c r="G906" s="93"/>
      <c r="H906" s="93"/>
    </row>
    <row r="907">
      <c r="A907" s="18"/>
      <c r="G907" s="93"/>
      <c r="H907" s="93"/>
    </row>
    <row r="908">
      <c r="A908" s="18"/>
      <c r="G908" s="93"/>
      <c r="H908" s="93"/>
    </row>
    <row r="909">
      <c r="A909" s="18"/>
      <c r="G909" s="93"/>
      <c r="H909" s="93"/>
    </row>
    <row r="910">
      <c r="A910" s="18"/>
      <c r="G910" s="93"/>
      <c r="H910" s="93"/>
    </row>
    <row r="911">
      <c r="A911" s="18"/>
      <c r="G911" s="93"/>
      <c r="H911" s="93"/>
    </row>
    <row r="912">
      <c r="A912" s="18"/>
      <c r="G912" s="93"/>
      <c r="H912" s="93"/>
    </row>
    <row r="913">
      <c r="A913" s="18"/>
      <c r="G913" s="93"/>
      <c r="H913" s="93"/>
    </row>
    <row r="914">
      <c r="A914" s="18"/>
      <c r="G914" s="93"/>
      <c r="H914" s="93"/>
    </row>
    <row r="915">
      <c r="A915" s="18"/>
      <c r="G915" s="93"/>
      <c r="H915" s="93"/>
    </row>
    <row r="916">
      <c r="A916" s="18"/>
      <c r="G916" s="93"/>
      <c r="H916" s="93"/>
    </row>
    <row r="917">
      <c r="A917" s="18"/>
      <c r="G917" s="93"/>
      <c r="H917" s="93"/>
    </row>
    <row r="918">
      <c r="A918" s="18"/>
      <c r="G918" s="93"/>
      <c r="H918" s="93"/>
    </row>
    <row r="919">
      <c r="A919" s="18"/>
      <c r="G919" s="93"/>
      <c r="H919" s="93"/>
    </row>
    <row r="920">
      <c r="A920" s="18"/>
      <c r="G920" s="93"/>
      <c r="H920" s="93"/>
    </row>
    <row r="921">
      <c r="A921" s="18"/>
      <c r="G921" s="93"/>
      <c r="H921" s="93"/>
    </row>
    <row r="922">
      <c r="A922" s="18"/>
      <c r="G922" s="93"/>
      <c r="H922" s="93"/>
    </row>
    <row r="923">
      <c r="A923" s="18"/>
      <c r="G923" s="93"/>
      <c r="H923" s="93"/>
    </row>
    <row r="924">
      <c r="A924" s="18"/>
      <c r="G924" s="93"/>
      <c r="H924" s="93"/>
    </row>
    <row r="925">
      <c r="A925" s="18"/>
      <c r="G925" s="93"/>
      <c r="H925" s="93"/>
    </row>
    <row r="926">
      <c r="A926" s="18"/>
      <c r="G926" s="93"/>
      <c r="H926" s="93"/>
    </row>
    <row r="927">
      <c r="A927" s="18"/>
      <c r="G927" s="93"/>
      <c r="H927" s="93"/>
    </row>
    <row r="928">
      <c r="A928" s="18"/>
      <c r="G928" s="93"/>
      <c r="H928" s="93"/>
    </row>
    <row r="929">
      <c r="A929" s="18"/>
      <c r="G929" s="93"/>
      <c r="H929" s="93"/>
    </row>
    <row r="930">
      <c r="A930" s="18"/>
      <c r="G930" s="93"/>
      <c r="H930" s="93"/>
    </row>
    <row r="931">
      <c r="A931" s="18"/>
      <c r="G931" s="93"/>
      <c r="H931" s="93"/>
    </row>
    <row r="932">
      <c r="A932" s="18"/>
      <c r="G932" s="93"/>
      <c r="H932" s="93"/>
    </row>
    <row r="933">
      <c r="A933" s="18"/>
      <c r="G933" s="93"/>
      <c r="H933" s="93"/>
    </row>
    <row r="934">
      <c r="A934" s="18"/>
      <c r="G934" s="93"/>
      <c r="H934" s="93"/>
    </row>
    <row r="935">
      <c r="A935" s="18"/>
      <c r="G935" s="93"/>
      <c r="H935" s="93"/>
    </row>
    <row r="936">
      <c r="A936" s="18"/>
      <c r="G936" s="93"/>
      <c r="H936" s="93"/>
    </row>
    <row r="937">
      <c r="A937" s="18"/>
      <c r="G937" s="93"/>
      <c r="H937" s="93"/>
    </row>
    <row r="938">
      <c r="A938" s="18"/>
      <c r="G938" s="93"/>
      <c r="H938" s="93"/>
    </row>
    <row r="939">
      <c r="A939" s="18"/>
      <c r="G939" s="93"/>
      <c r="H939" s="93"/>
    </row>
    <row r="940">
      <c r="A940" s="18"/>
      <c r="G940" s="93"/>
      <c r="H940" s="93"/>
    </row>
    <row r="941">
      <c r="A941" s="18"/>
      <c r="G941" s="93"/>
      <c r="H941" s="93"/>
    </row>
    <row r="942">
      <c r="A942" s="18"/>
      <c r="G942" s="93"/>
      <c r="H942" s="93"/>
    </row>
    <row r="943">
      <c r="A943" s="18"/>
      <c r="G943" s="93"/>
      <c r="H943" s="93"/>
    </row>
    <row r="944">
      <c r="A944" s="18"/>
      <c r="G944" s="93"/>
      <c r="H944" s="93"/>
    </row>
    <row r="945">
      <c r="A945" s="18"/>
      <c r="G945" s="93"/>
      <c r="H945" s="93"/>
    </row>
    <row r="946">
      <c r="A946" s="18"/>
      <c r="G946" s="93"/>
      <c r="H946" s="93"/>
    </row>
    <row r="947">
      <c r="A947" s="18"/>
      <c r="G947" s="93"/>
      <c r="H947" s="93"/>
    </row>
    <row r="948">
      <c r="A948" s="18"/>
      <c r="G948" s="93"/>
      <c r="H948" s="93"/>
    </row>
    <row r="949">
      <c r="A949" s="18"/>
      <c r="G949" s="93"/>
      <c r="H949" s="93"/>
    </row>
    <row r="950">
      <c r="A950" s="18"/>
      <c r="G950" s="93"/>
      <c r="H950" s="93"/>
    </row>
    <row r="951">
      <c r="A951" s="18"/>
      <c r="G951" s="93"/>
      <c r="H951" s="93"/>
    </row>
    <row r="952">
      <c r="A952" s="18"/>
      <c r="G952" s="93"/>
      <c r="H952" s="93"/>
    </row>
    <row r="953">
      <c r="A953" s="18"/>
      <c r="G953" s="93"/>
      <c r="H953" s="93"/>
    </row>
    <row r="954">
      <c r="A954" s="18"/>
      <c r="G954" s="93"/>
      <c r="H954" s="93"/>
    </row>
    <row r="955">
      <c r="A955" s="18"/>
      <c r="G955" s="93"/>
      <c r="H955" s="93"/>
    </row>
    <row r="956">
      <c r="A956" s="18"/>
      <c r="G956" s="93"/>
      <c r="H956" s="93"/>
    </row>
    <row r="957">
      <c r="A957" s="18"/>
      <c r="G957" s="93"/>
      <c r="H957" s="93"/>
    </row>
    <row r="958">
      <c r="A958" s="18"/>
      <c r="G958" s="93"/>
      <c r="H958" s="93"/>
    </row>
    <row r="959">
      <c r="A959" s="18"/>
      <c r="G959" s="93"/>
      <c r="H959" s="93"/>
    </row>
    <row r="960">
      <c r="A960" s="18"/>
      <c r="G960" s="93"/>
      <c r="H960" s="93"/>
    </row>
    <row r="961">
      <c r="A961" s="18"/>
      <c r="G961" s="93"/>
      <c r="H961" s="93"/>
    </row>
    <row r="962">
      <c r="A962" s="18"/>
      <c r="G962" s="93"/>
      <c r="H962" s="93"/>
    </row>
    <row r="963">
      <c r="A963" s="18"/>
      <c r="G963" s="93"/>
      <c r="H963" s="93"/>
    </row>
    <row r="964">
      <c r="A964" s="18"/>
      <c r="G964" s="93"/>
      <c r="H964" s="93"/>
    </row>
    <row r="965">
      <c r="A965" s="18"/>
      <c r="G965" s="93"/>
      <c r="H965" s="93"/>
    </row>
    <row r="966">
      <c r="A966" s="18"/>
      <c r="G966" s="93"/>
      <c r="H966" s="93"/>
    </row>
    <row r="967">
      <c r="A967" s="18"/>
      <c r="G967" s="93"/>
      <c r="H967" s="93"/>
    </row>
    <row r="968">
      <c r="A968" s="18"/>
      <c r="G968" s="93"/>
      <c r="H968" s="93"/>
    </row>
    <row r="969">
      <c r="A969" s="18"/>
      <c r="G969" s="93"/>
      <c r="H969" s="93"/>
    </row>
    <row r="970">
      <c r="A970" s="18"/>
      <c r="G970" s="93"/>
      <c r="H970" s="93"/>
    </row>
    <row r="971">
      <c r="A971" s="18"/>
      <c r="G971" s="93"/>
      <c r="H971" s="93"/>
    </row>
    <row r="972">
      <c r="A972" s="18"/>
      <c r="G972" s="93"/>
      <c r="H972" s="93"/>
    </row>
    <row r="973">
      <c r="A973" s="18"/>
      <c r="G973" s="93"/>
      <c r="H973" s="93"/>
    </row>
    <row r="974">
      <c r="A974" s="18"/>
      <c r="G974" s="93"/>
      <c r="H974" s="93"/>
    </row>
    <row r="975">
      <c r="A975" s="18"/>
      <c r="G975" s="93"/>
      <c r="H975" s="93"/>
    </row>
    <row r="976">
      <c r="A976" s="18"/>
      <c r="G976" s="93"/>
      <c r="H976" s="93"/>
    </row>
    <row r="977">
      <c r="A977" s="18"/>
      <c r="G977" s="93"/>
      <c r="H977" s="93"/>
    </row>
    <row r="978">
      <c r="A978" s="18"/>
      <c r="G978" s="93"/>
      <c r="H978" s="93"/>
    </row>
    <row r="979">
      <c r="A979" s="18"/>
      <c r="G979" s="93"/>
      <c r="H979" s="93"/>
    </row>
    <row r="980">
      <c r="A980" s="18"/>
      <c r="G980" s="93"/>
      <c r="H980" s="93"/>
    </row>
    <row r="981">
      <c r="A981" s="18"/>
      <c r="G981" s="93"/>
      <c r="H981" s="93"/>
    </row>
    <row r="982">
      <c r="A982" s="18"/>
      <c r="G982" s="93"/>
      <c r="H982" s="93"/>
    </row>
    <row r="983">
      <c r="A983" s="18"/>
      <c r="G983" s="93"/>
      <c r="H983" s="93"/>
    </row>
    <row r="984">
      <c r="A984" s="18"/>
      <c r="G984" s="93"/>
      <c r="H984" s="93"/>
    </row>
    <row r="985">
      <c r="A985" s="18"/>
      <c r="G985" s="93"/>
      <c r="H985" s="93"/>
    </row>
    <row r="986">
      <c r="A986" s="18"/>
      <c r="G986" s="93"/>
      <c r="H986" s="93"/>
    </row>
    <row r="987">
      <c r="A987" s="18"/>
      <c r="G987" s="93"/>
      <c r="H987" s="93"/>
    </row>
    <row r="988">
      <c r="A988" s="18"/>
      <c r="G988" s="93"/>
      <c r="H988" s="93"/>
    </row>
    <row r="989">
      <c r="A989" s="18"/>
      <c r="G989" s="93"/>
      <c r="H989" s="93"/>
    </row>
    <row r="990">
      <c r="A990" s="18"/>
      <c r="G990" s="93"/>
      <c r="H990" s="93"/>
    </row>
    <row r="991">
      <c r="A991" s="18"/>
      <c r="G991" s="93"/>
      <c r="H991" s="93"/>
    </row>
    <row r="992">
      <c r="A992" s="18"/>
      <c r="G992" s="93"/>
      <c r="H992" s="93"/>
    </row>
    <row r="993">
      <c r="A993" s="18"/>
      <c r="G993" s="93"/>
      <c r="H993" s="93"/>
    </row>
    <row r="994">
      <c r="A994" s="18"/>
      <c r="G994" s="93"/>
      <c r="H994" s="93"/>
    </row>
    <row r="995">
      <c r="A995" s="18"/>
      <c r="G995" s="93"/>
      <c r="H995" s="93"/>
    </row>
    <row r="996">
      <c r="A996" s="18"/>
      <c r="G996" s="93"/>
      <c r="H996" s="93"/>
    </row>
    <row r="997">
      <c r="A997" s="18"/>
      <c r="G997" s="93"/>
      <c r="H997" s="93"/>
    </row>
    <row r="998">
      <c r="A998" s="18"/>
      <c r="G998" s="93"/>
      <c r="H998" s="93"/>
    </row>
    <row r="999">
      <c r="A999" s="18"/>
      <c r="G999" s="93"/>
      <c r="H999" s="93"/>
    </row>
    <row r="1000">
      <c r="A1000" s="18"/>
      <c r="G1000" s="93"/>
      <c r="H1000" s="93"/>
    </row>
  </sheetData>
  <drawing r:id="rId1"/>
</worksheet>
</file>