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ltares-my.sharepoint.com/personal/martin_vandereijk_deltares_nl/Documents/Documents/Python/TransportAmmunition/Excel/"/>
    </mc:Choice>
  </mc:AlternateContent>
  <xr:revisionPtr revIDLastSave="8" documentId="13_ncr:1_{792A170C-3F93-4308-A01A-3B65B7701ECB}" xr6:coauthVersionLast="47" xr6:coauthVersionMax="47" xr10:uidLastSave="{62424CAD-4C72-44DE-A630-994699A3FB4A}"/>
  <bookViews>
    <workbookView xWindow="-38520" yWindow="-7860" windowWidth="38640" windowHeight="21240" xr2:uid="{7F825275-6E45-4CE0-BEE4-50EC19D6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5" i="1"/>
  <c r="D5" i="1" s="1"/>
  <c r="E7" i="1"/>
  <c r="D7" i="1" s="1"/>
  <c r="D8" i="1"/>
  <c r="F2" i="1"/>
  <c r="D9" i="1"/>
  <c r="D10" i="1"/>
  <c r="F12" i="1"/>
  <c r="F11" i="1"/>
  <c r="D3" i="1"/>
  <c r="D6" i="1"/>
  <c r="D13" i="1"/>
  <c r="F3" i="1"/>
  <c r="F6" i="1"/>
  <c r="F9" i="1"/>
  <c r="F13" i="1"/>
  <c r="F4" i="1" l="1"/>
  <c r="F7" i="1"/>
  <c r="F8" i="1"/>
  <c r="F5" i="1"/>
  <c r="D2" i="1"/>
  <c r="D11" i="1"/>
  <c r="D12" i="1"/>
  <c r="F10" i="1"/>
</calcChain>
</file>

<file path=xl/sharedStrings.xml><?xml version="1.0" encoding="utf-8"?>
<sst xmlns="http://schemas.openxmlformats.org/spreadsheetml/2006/main" count="45" uniqueCount="33">
  <si>
    <t>Diam</t>
  </si>
  <si>
    <t>Length</t>
  </si>
  <si>
    <t>Weight</t>
  </si>
  <si>
    <t>Density</t>
  </si>
  <si>
    <t>Volume</t>
  </si>
  <si>
    <t>Object</t>
  </si>
  <si>
    <t>Patronen .303 (GB)</t>
  </si>
  <si>
    <t>Eihandgranaat 39 (D)</t>
  </si>
  <si>
    <t>Steelhandgranaat 39 (D)</t>
  </si>
  <si>
    <t>Scherfhandgranaat No. 36 (GB)</t>
  </si>
  <si>
    <t>Springrookhandgranaat No. 77 (GB)</t>
  </si>
  <si>
    <t>Brisantgranaat van 40 mm (GB)</t>
  </si>
  <si>
    <t>Brisantgranaat van 2 inch mortier (GB)</t>
  </si>
  <si>
    <t>Brisantgranaat van 25 Ponder (GB)</t>
  </si>
  <si>
    <t>Antitankbrisantgranaat PIAT (GB)</t>
  </si>
  <si>
    <t>Geweergranaat 30 (D)</t>
  </si>
  <si>
    <t>30 lb. Fosfor rubberbom (GB)</t>
  </si>
  <si>
    <t>Simplification</t>
  </si>
  <si>
    <t>Cylinder</t>
  </si>
  <si>
    <t>Sphere</t>
  </si>
  <si>
    <t>PIAT - Wikipedia</t>
  </si>
  <si>
    <t>Link</t>
  </si>
  <si>
    <t>Gewehr-Panzergranate - Wikipedia</t>
  </si>
  <si>
    <t>Two-inch mortar - Wikipedia</t>
  </si>
  <si>
    <t>.303 British - Wikipedia</t>
  </si>
  <si>
    <t>Drawing</t>
  </si>
  <si>
    <t>Model 1939 Stick Grenade – The Armory 13–040-939NAME – Model 1939 Stick GrenadeNAME (NATIVE) – Stielhandgranate 39 [Stick hand grenade 39], StiGr 39, St.Hgr. 39COMMON NAMES – Potato Masher (Allies)TYPE – Blast-type hand grenadeCOUNTRY OF ORIGIN – GermanyDATE OF MANUFACTURE – 1939LENGTH – 40.6 cm (16 in)WIDTH (DIAMETER) – 7 cm (2.75 in)WEIGHT – 0.624 kg (1 lb 6 oz)EFFECT – Blast (dockeryarmory.com)</t>
  </si>
  <si>
    <t>OP 1664 Volume 1, US Explosive Ordnance (bulletpicker.com)</t>
  </si>
  <si>
    <t>25-pr data sheet (tripod.com)</t>
  </si>
  <si>
    <t>D_avg</t>
  </si>
  <si>
    <t>WW2 Equipment Data: British Explosive Ordnance - Smoke, Illuminating, and Incendiary Grenades (ww2data.blogspot.com)</t>
  </si>
  <si>
    <t>Mills bomb No. 36 Mk. 1 (dday-overlord.com)</t>
  </si>
  <si>
    <r>
      <t>Brisantgranaat van 20 mm (GB)</t>
    </r>
    <r>
      <rPr>
        <sz val="11"/>
        <color rgb="FF000000"/>
        <rFont val="Aptos Narrow"/>
        <family val="2"/>
        <scheme val="minor"/>
      </rPr>
      <t xml:space="preserve">  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</si>
</sst>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gelef.tripod.com/25pdrsheet.htm" TargetMode="External"/><Relationship Id="rId3" Type="http://schemas.openxmlformats.org/officeDocument/2006/relationships/hyperlink" Target="https://en.wikipedia.org/wiki/Two-inch_mortar" TargetMode="External"/><Relationship Id="rId7" Type="http://schemas.openxmlformats.org/officeDocument/2006/relationships/hyperlink" Target="https://www.bulletpicker.com/pdf/OP-1664-V1.pdf" TargetMode="External"/><Relationship Id="rId2" Type="http://schemas.openxmlformats.org/officeDocument/2006/relationships/hyperlink" Target="https://en.wikipedia.org/wiki/Gewehr-Panzergranate" TargetMode="External"/><Relationship Id="rId1" Type="http://schemas.openxmlformats.org/officeDocument/2006/relationships/hyperlink" Target="https://en.wikipedia.org/wiki/PIAT" TargetMode="External"/><Relationship Id="rId6" Type="http://schemas.openxmlformats.org/officeDocument/2006/relationships/hyperlink" Target="https://www.bulletpicker.com/pdf/OP-1664-V1.pdf" TargetMode="External"/><Relationship Id="rId11" Type="http://schemas.openxmlformats.org/officeDocument/2006/relationships/hyperlink" Target="https://www.dday-overlord.com/en/material/weaponry/mills-bomb" TargetMode="External"/><Relationship Id="rId5" Type="http://schemas.openxmlformats.org/officeDocument/2006/relationships/hyperlink" Target="https://dockeryarmory.com/model-1939-stick-grenade/" TargetMode="External"/><Relationship Id="rId10" Type="http://schemas.openxmlformats.org/officeDocument/2006/relationships/hyperlink" Target="https://ww2data.blogspot.com/2017/04/british-explosive-ordnance-smoke.html" TargetMode="External"/><Relationship Id="rId4" Type="http://schemas.openxmlformats.org/officeDocument/2006/relationships/hyperlink" Target="https://en.wikipedia.org/wiki/.303_British" TargetMode="External"/><Relationship Id="rId9" Type="http://schemas.openxmlformats.org/officeDocument/2006/relationships/hyperlink" Target="https://www.bulletpicker.com/pdf/OP-1664-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75AE-E577-402C-860E-8F9D51A57E99}">
  <dimension ref="A1:I13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5" max="5" width="11.81640625" bestFit="1" customWidth="1"/>
    <col min="7" max="7" width="33.81640625" bestFit="1" customWidth="1"/>
    <col min="8" max="8" width="12.81640625" bestFit="1" customWidth="1"/>
    <col min="9" max="10" width="255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17</v>
      </c>
      <c r="I1" t="s">
        <v>21</v>
      </c>
    </row>
    <row r="2" spans="1:9" x14ac:dyDescent="0.35">
      <c r="A2">
        <v>1.0999999999999999E-2</v>
      </c>
      <c r="B2">
        <v>7.8109999999999999E-2</v>
      </c>
      <c r="C2">
        <v>2.5000000000000001E-2</v>
      </c>
      <c r="D2">
        <f>C2/E2</f>
        <v>4638.130800360901</v>
      </c>
      <c r="E2">
        <v>5.3901024089391161E-6</v>
      </c>
      <c r="F2">
        <f t="shared" ref="F2:F13" si="0">SQRT(4*E2/(B2*PI()))</f>
        <v>9.3734668697217707E-3</v>
      </c>
      <c r="G2" t="s">
        <v>6</v>
      </c>
      <c r="H2" t="s">
        <v>18</v>
      </c>
      <c r="I2" t="s">
        <v>24</v>
      </c>
    </row>
    <row r="3" spans="1:9" x14ac:dyDescent="0.35">
      <c r="A3">
        <v>5.0999999999999997E-2</v>
      </c>
      <c r="B3">
        <v>7.5999999999999998E-2</v>
      </c>
      <c r="C3">
        <v>0.34</v>
      </c>
      <c r="D3">
        <f t="shared" ref="D3:D13" si="1">C3/E3</f>
        <v>6006.2043166777257</v>
      </c>
      <c r="E3">
        <v>5.6608130871589753E-5</v>
      </c>
      <c r="F3">
        <f t="shared" si="0"/>
        <v>3.0795529148181015E-2</v>
      </c>
      <c r="G3" t="s">
        <v>7</v>
      </c>
      <c r="H3" t="s">
        <v>19</v>
      </c>
      <c r="I3" t="s">
        <v>25</v>
      </c>
    </row>
    <row r="4" spans="1:9" x14ac:dyDescent="0.35">
      <c r="A4">
        <v>0.06</v>
      </c>
      <c r="B4">
        <v>0.36</v>
      </c>
      <c r="C4">
        <v>0.624</v>
      </c>
      <c r="D4">
        <f t="shared" si="1"/>
        <v>1417.3445969206323</v>
      </c>
      <c r="E4">
        <v>4.4025990669857009E-4</v>
      </c>
      <c r="F4">
        <f t="shared" si="0"/>
        <v>3.9460117811462941E-2</v>
      </c>
      <c r="G4" t="s">
        <v>8</v>
      </c>
      <c r="H4" t="s">
        <v>18</v>
      </c>
      <c r="I4" t="s">
        <v>26</v>
      </c>
    </row>
    <row r="5" spans="1:9" x14ac:dyDescent="0.35">
      <c r="A5">
        <v>0.06</v>
      </c>
      <c r="B5">
        <v>0.10100000000000001</v>
      </c>
      <c r="C5">
        <v>0.77300000000000002</v>
      </c>
      <c r="D5">
        <f t="shared" si="1"/>
        <v>4555.5727592195144</v>
      </c>
      <c r="E5">
        <f>0.000149139342607943*B5/0.095*(A5/0.058)^2</f>
        <v>1.6968228603870102E-4</v>
      </c>
      <c r="F5">
        <f t="shared" si="0"/>
        <v>4.6250094634694434E-2</v>
      </c>
      <c r="G5" t="s">
        <v>9</v>
      </c>
      <c r="H5" t="s">
        <v>19</v>
      </c>
      <c r="I5" t="s">
        <v>31</v>
      </c>
    </row>
    <row r="6" spans="1:9" x14ac:dyDescent="0.35">
      <c r="A6">
        <v>5.8000000000000003E-2</v>
      </c>
      <c r="B6">
        <v>0.11799999999999999</v>
      </c>
      <c r="C6">
        <v>0.38300000000000001</v>
      </c>
      <c r="D6">
        <f t="shared" si="1"/>
        <v>1666.1267952213927</v>
      </c>
      <c r="E6">
        <v>2.298744615946876E-4</v>
      </c>
      <c r="F6">
        <f t="shared" si="0"/>
        <v>4.9803448831216152E-2</v>
      </c>
      <c r="G6" t="s">
        <v>10</v>
      </c>
      <c r="H6" t="s">
        <v>18</v>
      </c>
      <c r="I6" t="s">
        <v>30</v>
      </c>
    </row>
    <row r="7" spans="1:9" x14ac:dyDescent="0.35">
      <c r="A7">
        <v>0.02</v>
      </c>
      <c r="B7">
        <v>7.9000000000000001E-2</v>
      </c>
      <c r="C7">
        <v>0.123</v>
      </c>
      <c r="D7">
        <f t="shared" si="1"/>
        <v>5624.7585860260588</v>
      </c>
      <c r="E7">
        <f>0.0000226980205680525*(B7/0.082)</f>
        <v>2.186760518141643E-5</v>
      </c>
      <c r="F7">
        <f t="shared" si="0"/>
        <v>1.8773365075922324E-2</v>
      </c>
      <c r="G7" t="s">
        <v>32</v>
      </c>
      <c r="H7" t="s">
        <v>18</v>
      </c>
      <c r="I7" t="s">
        <v>27</v>
      </c>
    </row>
    <row r="8" spans="1:9" x14ac:dyDescent="0.35">
      <c r="A8">
        <v>0.04</v>
      </c>
      <c r="B8">
        <v>0.18</v>
      </c>
      <c r="C8">
        <v>0.9</v>
      </c>
      <c r="D8">
        <f t="shared" si="1"/>
        <v>5300.3051769490712</v>
      </c>
      <c r="E8">
        <v>1.6980154348736055E-4</v>
      </c>
      <c r="F8">
        <f t="shared" si="0"/>
        <v>3.4656892846972404E-2</v>
      </c>
      <c r="G8" t="s">
        <v>11</v>
      </c>
      <c r="H8" t="s">
        <v>18</v>
      </c>
      <c r="I8" t="s">
        <v>27</v>
      </c>
    </row>
    <row r="9" spans="1:9" x14ac:dyDescent="0.35">
      <c r="A9">
        <v>5.0799999999999998E-2</v>
      </c>
      <c r="B9">
        <v>0.245</v>
      </c>
      <c r="C9">
        <v>0.998</v>
      </c>
      <c r="D9">
        <f t="shared" si="1"/>
        <v>3014.5823523658692</v>
      </c>
      <c r="E9">
        <v>3.3105746778380805E-4</v>
      </c>
      <c r="F9">
        <f t="shared" si="0"/>
        <v>4.1478563903772185E-2</v>
      </c>
      <c r="G9" t="s">
        <v>12</v>
      </c>
      <c r="H9" t="s">
        <v>18</v>
      </c>
      <c r="I9" t="s">
        <v>23</v>
      </c>
    </row>
    <row r="10" spans="1:9" x14ac:dyDescent="0.35">
      <c r="A10">
        <v>8.7599999999999997E-2</v>
      </c>
      <c r="B10">
        <v>0.43</v>
      </c>
      <c r="C10">
        <v>11.34</v>
      </c>
      <c r="D10">
        <f t="shared" si="1"/>
        <v>5758.1832331931873</v>
      </c>
      <c r="E10">
        <v>1.9693711611381685E-3</v>
      </c>
      <c r="F10">
        <f t="shared" si="0"/>
        <v>7.636328779182458E-2</v>
      </c>
      <c r="G10" t="s">
        <v>13</v>
      </c>
      <c r="H10" t="s">
        <v>18</v>
      </c>
      <c r="I10" t="s">
        <v>28</v>
      </c>
    </row>
    <row r="11" spans="1:9" x14ac:dyDescent="0.35">
      <c r="A11">
        <v>8.7999999999999995E-2</v>
      </c>
      <c r="B11">
        <v>0.40300000000000002</v>
      </c>
      <c r="C11">
        <v>1.1000000000000001</v>
      </c>
      <c r="D11">
        <f t="shared" si="1"/>
        <v>1444.0193326986569</v>
      </c>
      <c r="E11">
        <v>7.6176265448210038E-4</v>
      </c>
      <c r="F11">
        <f t="shared" si="0"/>
        <v>4.905828648077077E-2</v>
      </c>
      <c r="G11" t="s">
        <v>14</v>
      </c>
      <c r="H11" t="s">
        <v>18</v>
      </c>
      <c r="I11" t="s">
        <v>20</v>
      </c>
    </row>
    <row r="12" spans="1:9" x14ac:dyDescent="0.35">
      <c r="A12">
        <v>0.03</v>
      </c>
      <c r="B12">
        <v>0.14299999999999999</v>
      </c>
      <c r="C12">
        <v>0.25</v>
      </c>
      <c r="D12">
        <f t="shared" si="1"/>
        <v>2689.9736703016015</v>
      </c>
      <c r="E12">
        <v>9.2937712647562769E-5</v>
      </c>
      <c r="F12">
        <f t="shared" si="0"/>
        <v>2.8766235420723565E-2</v>
      </c>
      <c r="G12" t="s">
        <v>15</v>
      </c>
      <c r="H12" t="s">
        <v>18</v>
      </c>
      <c r="I12" t="s">
        <v>22</v>
      </c>
    </row>
    <row r="13" spans="1:9" x14ac:dyDescent="0.35">
      <c r="A13">
        <v>0.127</v>
      </c>
      <c r="B13">
        <v>0.45700000000000002</v>
      </c>
      <c r="C13">
        <v>13.6</v>
      </c>
      <c r="D13">
        <f t="shared" si="1"/>
        <v>2717.060709158025</v>
      </c>
      <c r="E13">
        <v>5.0054089531972323E-3</v>
      </c>
      <c r="F13">
        <f t="shared" si="0"/>
        <v>0.11809098425318736</v>
      </c>
      <c r="G13" t="s">
        <v>16</v>
      </c>
      <c r="H13" t="s">
        <v>18</v>
      </c>
      <c r="I13" t="s">
        <v>27</v>
      </c>
    </row>
  </sheetData>
  <hyperlinks>
    <hyperlink ref="I11" r:id="rId1" display="https://en.wikipedia.org/wiki/PIAT" xr:uid="{CB88E9E7-3448-4308-9202-BEC7F4D89CE6}"/>
    <hyperlink ref="I12" r:id="rId2" location=":~:text=50%20g%20%281.75%20oz%29%20Detonation%20mechanism%20PETN%20Base,used%20by%20the%20Wehrmacht%20during%20World%20War%20II." display="https://en.wikipedia.org/wiki/Gewehr-Panzergranate - :~:text=50%20g%20%281.75%20oz%29%20Detonation%20mechanism%20PETN%20Base,used%20by%20the%20Wehrmacht%20during%20World%20War%20II." xr:uid="{17C46D58-7683-460E-8713-13B3733765FB}"/>
    <hyperlink ref="I9" r:id="rId3" display="https://en.wikipedia.org/wiki/Two-inch_mortar" xr:uid="{91BD3258-E99C-4EFB-8B65-90E0D424BEB0}"/>
    <hyperlink ref="I2" r:id="rId4" display="https://en.wikipedia.org/wiki/.303_British" xr:uid="{3B7C5FE1-E79A-42CE-91B9-E800F4013041}"/>
    <hyperlink ref="I4" r:id="rId5" display="https://dockeryarmory.com/model-1939-stick-grenade/" xr:uid="{63644C1B-7EF0-4835-8D53-7ACEA5B3DDCE}"/>
    <hyperlink ref="I7" r:id="rId6" location="page=69" display="https://www.bulletpicker.com/pdf/OP-1664-V1.pdf - page=69" xr:uid="{38D85027-AB33-4851-ADCB-3349DBFD8A1D}"/>
    <hyperlink ref="I8" r:id="rId7" location="page=69" display="https://www.bulletpicker.com/pdf/OP-1664-V1.pdf - page=69" xr:uid="{731ECDD1-7F52-4C58-9ADD-DC54FA96D0A8}"/>
    <hyperlink ref="I10" r:id="rId8" display="https://nigelef.tripod.com/25pdrsheet.htm" xr:uid="{C82B895A-6BEB-4818-9FF6-A8CE209CE14F}"/>
    <hyperlink ref="I13" r:id="rId9" location="page=69" display="https://www.bulletpicker.com/pdf/OP-1664-V1.pdf - page=69" xr:uid="{C07EDFE1-6772-4078-B31B-192EC2506FDA}"/>
    <hyperlink ref="I6" r:id="rId10" display="https://ww2data.blogspot.com/2017/04/british-explosive-ordnance-smoke.html" xr:uid="{6225B761-01FC-441F-8AC4-3ABD6731B953}"/>
    <hyperlink ref="I5" r:id="rId11" display="https://www.dday-overlord.com/en/material/weaponry/mills-bomb" xr:uid="{933B2CCB-3266-4BDB-84E1-86335B4585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van der Eijk</dc:creator>
  <cp:lastModifiedBy>Martin van der Eijk</cp:lastModifiedBy>
  <dcterms:created xsi:type="dcterms:W3CDTF">2024-10-15T13:53:41Z</dcterms:created>
  <dcterms:modified xsi:type="dcterms:W3CDTF">2024-11-29T15:52:44Z</dcterms:modified>
</cp:coreProperties>
</file>