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7791A29A-EEDD-4A0F-A771-79B223C3A0F8}" xr6:coauthVersionLast="41" xr6:coauthVersionMax="41" xr10:uidLastSave="{00000000-0000-0000-0000-000000000000}"/>
  <bookViews>
    <workbookView xWindow="-28800" yWindow="7800" windowWidth="28800" windowHeight="15435" firstSheet="1" activeTab="1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6" i="8" l="1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H4" i="8" l="1" a="1"/>
  <c r="H4" i="8" s="1"/>
  <c r="H5" i="8" a="1"/>
  <c r="H5" i="8" s="1"/>
  <c r="H6" i="8" a="1"/>
  <c r="H6" i="8" s="1"/>
  <c r="H7" i="8" a="1"/>
  <c r="H7" i="8"/>
  <c r="H8" i="8" a="1"/>
  <c r="H8" i="8" s="1"/>
  <c r="H9" i="8" a="1"/>
  <c r="H9" i="8" s="1"/>
  <c r="H10" i="8" a="1"/>
  <c r="H10" i="8" s="1"/>
  <c r="H11" i="8" a="1"/>
  <c r="H11" i="8"/>
  <c r="H12" i="8" a="1"/>
  <c r="H12" i="8" s="1"/>
  <c r="H13" i="8" a="1"/>
  <c r="H13" i="8" s="1"/>
  <c r="H14" i="8" a="1"/>
  <c r="H14" i="8" s="1"/>
  <c r="H15" i="8" a="1"/>
  <c r="H15" i="8"/>
  <c r="H16" i="8" a="1"/>
  <c r="H16" i="8" s="1"/>
  <c r="H17" i="8" a="1"/>
  <c r="H17" i="8" s="1"/>
  <c r="H18" i="8" a="1"/>
  <c r="H18" i="8" s="1"/>
  <c r="H19" i="8" a="1"/>
  <c r="H19" i="8"/>
  <c r="H20" i="8" a="1"/>
  <c r="H20" i="8" s="1"/>
  <c r="H21" i="8" a="1"/>
  <c r="H21" i="8" s="1"/>
  <c r="H22" i="8" a="1"/>
  <c r="H22" i="8" s="1"/>
  <c r="H23" i="8" a="1"/>
  <c r="H23" i="8"/>
  <c r="H24" i="8" a="1"/>
  <c r="H24" i="8" s="1"/>
  <c r="H25" i="8" a="1"/>
  <c r="H25" i="8" s="1"/>
  <c r="H26" i="8" a="1"/>
  <c r="H26" i="8" s="1"/>
  <c r="H27" i="8" a="1"/>
  <c r="H27" i="8"/>
  <c r="H28" i="8" a="1"/>
  <c r="H28" i="8" s="1"/>
  <c r="H29" i="8" a="1"/>
  <c r="H29" i="8" s="1"/>
  <c r="H30" i="8" a="1"/>
  <c r="H30" i="8" s="1"/>
  <c r="H31" i="8" a="1"/>
  <c r="H31" i="8"/>
  <c r="H32" i="8" a="1"/>
  <c r="H32" i="8" s="1"/>
  <c r="H33" i="8" a="1"/>
  <c r="H33" i="8" s="1"/>
  <c r="H34" i="8" a="1"/>
  <c r="H34" i="8" s="1"/>
  <c r="H35" i="8" a="1"/>
  <c r="H35" i="8"/>
  <c r="H36" i="8" a="1"/>
  <c r="H36" i="8" s="1"/>
  <c r="H37" i="8" a="1"/>
  <c r="H37" i="8" s="1"/>
  <c r="H38" i="8" a="1"/>
  <c r="H38" i="8" s="1"/>
  <c r="H39" i="8" a="1"/>
  <c r="H39" i="8"/>
  <c r="H40" i="8" a="1"/>
  <c r="H40" i="8" s="1"/>
  <c r="H41" i="8" a="1"/>
  <c r="H41" i="8" s="1"/>
  <c r="H42" i="8" a="1"/>
  <c r="H42" i="8" s="1"/>
  <c r="H43" i="8" a="1"/>
  <c r="H43" i="8"/>
  <c r="H44" i="8" a="1"/>
  <c r="H44" i="8" s="1"/>
  <c r="H45" i="8" a="1"/>
  <c r="H45" i="8" s="1"/>
  <c r="H46" i="8" a="1"/>
  <c r="H46" i="8" s="1"/>
  <c r="H47" i="8" a="1"/>
  <c r="H47" i="8"/>
  <c r="H48" i="8" a="1"/>
  <c r="H48" i="8" s="1"/>
  <c r="H49" i="8" a="1"/>
  <c r="H49" i="8" s="1"/>
  <c r="H50" i="8" a="1"/>
  <c r="H50" i="8" s="1"/>
  <c r="H51" i="8" a="1"/>
  <c r="H51" i="8"/>
  <c r="H52" i="8" a="1"/>
  <c r="H52" i="8" s="1"/>
  <c r="H53" i="8" a="1"/>
  <c r="H53" i="8" s="1"/>
  <c r="H54" i="8" a="1"/>
  <c r="H54" i="8" s="1"/>
  <c r="H55" i="8" a="1"/>
  <c r="H55" i="8"/>
  <c r="H56" i="8" a="1"/>
  <c r="H56" i="8" s="1"/>
  <c r="H57" i="8" a="1"/>
  <c r="H57" i="8" s="1"/>
  <c r="H58" i="8" a="1"/>
  <c r="H58" i="8" s="1"/>
  <c r="H59" i="8" a="1"/>
  <c r="H59" i="8"/>
  <c r="H60" i="8" a="1"/>
  <c r="H60" i="8" s="1"/>
  <c r="H61" i="8" a="1"/>
  <c r="H61" i="8" s="1"/>
  <c r="H62" i="8" a="1"/>
  <c r="H62" i="8" s="1"/>
  <c r="H63" i="8" a="1"/>
  <c r="H63" i="8"/>
  <c r="H64" i="8" a="1"/>
  <c r="H64" i="8" s="1"/>
  <c r="H65" i="8" a="1"/>
  <c r="H65" i="8" s="1"/>
  <c r="H66" i="8" a="1"/>
  <c r="H66" i="8" s="1"/>
  <c r="H67" i="8" a="1"/>
  <c r="H67" i="8"/>
  <c r="H68" i="8" a="1"/>
  <c r="H68" i="8" s="1"/>
  <c r="H69" i="8" a="1"/>
  <c r="H69" i="8" s="1"/>
  <c r="H70" i="8" a="1"/>
  <c r="H70" i="8" s="1"/>
  <c r="H71" i="8" a="1"/>
  <c r="H71" i="8"/>
  <c r="H72" i="8" a="1"/>
  <c r="H72" i="8" s="1"/>
  <c r="H73" i="8" a="1"/>
  <c r="H73" i="8" s="1"/>
  <c r="H74" i="8" a="1"/>
  <c r="H74" i="8" s="1"/>
  <c r="H75" i="8" a="1"/>
  <c r="H75" i="8"/>
  <c r="H76" i="8" a="1"/>
  <c r="H76" i="8" s="1"/>
  <c r="H77" i="8" a="1"/>
  <c r="H77" i="8" s="1"/>
  <c r="H78" i="8" a="1"/>
  <c r="H78" i="8" s="1"/>
  <c r="H79" i="8" a="1"/>
  <c r="H79" i="8"/>
  <c r="H80" i="8" a="1"/>
  <c r="H80" i="8" s="1"/>
  <c r="H81" i="8" a="1"/>
  <c r="H81" i="8" s="1"/>
  <c r="H82" i="8" a="1"/>
  <c r="H82" i="8" s="1"/>
  <c r="H83" i="8" a="1"/>
  <c r="H83" i="8"/>
  <c r="H84" i="8" a="1"/>
  <c r="H84" i="8" s="1"/>
  <c r="H85" i="8" a="1"/>
  <c r="H85" i="8" s="1"/>
  <c r="H86" i="8" a="1"/>
  <c r="H86" i="8" s="1"/>
  <c r="H87" i="8" a="1"/>
  <c r="H87" i="8"/>
  <c r="H88" i="8" a="1"/>
  <c r="H88" i="8" s="1"/>
  <c r="H89" i="8" a="1"/>
  <c r="H89" i="8" s="1"/>
  <c r="H90" i="8" a="1"/>
  <c r="H90" i="8" s="1"/>
  <c r="H91" i="8" a="1"/>
  <c r="H91" i="8"/>
  <c r="H92" i="8" a="1"/>
  <c r="H92" i="8" s="1"/>
  <c r="H93" i="8" a="1"/>
  <c r="H93" i="8" s="1"/>
  <c r="H94" i="8" a="1"/>
  <c r="H94" i="8" s="1"/>
  <c r="H95" i="8" a="1"/>
  <c r="H95" i="8"/>
  <c r="H96" i="8" a="1"/>
  <c r="H96" i="8" s="1"/>
  <c r="H97" i="8" a="1"/>
  <c r="H97" i="8" s="1"/>
  <c r="H98" i="8" a="1"/>
  <c r="H98" i="8" s="1"/>
  <c r="H99" i="8" a="1"/>
  <c r="H99" i="8"/>
  <c r="H100" i="8" a="1"/>
  <c r="H100" i="8" s="1"/>
  <c r="H101" i="8" a="1"/>
  <c r="H101" i="8" s="1"/>
  <c r="H102" i="8" a="1"/>
  <c r="H102" i="8" s="1"/>
  <c r="H103" i="8" a="1"/>
  <c r="H103" i="8"/>
  <c r="H104" i="8" a="1"/>
  <c r="H104" i="8" s="1"/>
  <c r="H105" i="8" a="1"/>
  <c r="H105" i="8" s="1"/>
  <c r="H106" i="8" a="1"/>
  <c r="H106" i="8" s="1"/>
  <c r="H3" i="8" a="1"/>
  <c r="H3" i="8" s="1"/>
  <c r="E41" i="8" a="1"/>
  <c r="E41" i="8" s="1"/>
  <c r="F41" i="8" a="1"/>
  <c r="F41" i="8" s="1"/>
  <c r="G41" i="8" a="1"/>
  <c r="G41" i="8"/>
  <c r="I41" i="8" a="1"/>
  <c r="I41" i="8" s="1"/>
  <c r="J41" i="8" a="1"/>
  <c r="J41" i="8" s="1"/>
  <c r="K41" i="8" a="1"/>
  <c r="K41" i="8" s="1"/>
  <c r="E42" i="8" a="1"/>
  <c r="E42" i="8" s="1"/>
  <c r="F42" i="8" a="1"/>
  <c r="F42" i="8" s="1"/>
  <c r="G42" i="8" a="1"/>
  <c r="G42" i="8" s="1"/>
  <c r="I42" i="8" a="1"/>
  <c r="I42" i="8" s="1"/>
  <c r="J42" i="8" a="1"/>
  <c r="J42" i="8" s="1"/>
  <c r="K42" i="8" a="1"/>
  <c r="K42" i="8" s="1"/>
  <c r="E43" i="8" a="1"/>
  <c r="E43" i="8" s="1"/>
  <c r="F43" i="8" a="1"/>
  <c r="F43" i="8" s="1"/>
  <c r="G43" i="8" a="1"/>
  <c r="G43" i="8" s="1"/>
  <c r="I43" i="8" a="1"/>
  <c r="I43" i="8" s="1"/>
  <c r="J43" i="8" a="1"/>
  <c r="J43" i="8" s="1"/>
  <c r="K43" i="8" a="1"/>
  <c r="K43" i="8" s="1"/>
  <c r="E44" i="8" a="1"/>
  <c r="E44" i="8" s="1"/>
  <c r="F44" i="8" a="1"/>
  <c r="F44" i="8"/>
  <c r="G44" i="8" a="1"/>
  <c r="G44" i="8" s="1"/>
  <c r="I44" i="8" a="1"/>
  <c r="I44" i="8" s="1"/>
  <c r="J44" i="8" a="1"/>
  <c r="J44" i="8" s="1"/>
  <c r="K44" i="8" a="1"/>
  <c r="K44" i="8" s="1"/>
  <c r="E45" i="8" a="1"/>
  <c r="E45" i="8" s="1"/>
  <c r="F45" i="8" a="1"/>
  <c r="F45" i="8" s="1"/>
  <c r="G45" i="8" a="1"/>
  <c r="G45" i="8"/>
  <c r="I45" i="8" a="1"/>
  <c r="I45" i="8" s="1"/>
  <c r="J45" i="8" a="1"/>
  <c r="J45" i="8" s="1"/>
  <c r="K45" i="8" a="1"/>
  <c r="K45" i="8"/>
  <c r="E46" i="8" a="1"/>
  <c r="E46" i="8" s="1"/>
  <c r="F46" i="8" a="1"/>
  <c r="F46" i="8" s="1"/>
  <c r="G46" i="8" a="1"/>
  <c r="G46" i="8" s="1"/>
  <c r="I46" i="8" a="1"/>
  <c r="I46" i="8" s="1"/>
  <c r="J46" i="8" a="1"/>
  <c r="J46" i="8" s="1"/>
  <c r="K46" i="8" a="1"/>
  <c r="K46" i="8" s="1"/>
  <c r="E47" i="8" a="1"/>
  <c r="E47" i="8"/>
  <c r="F47" i="8" a="1"/>
  <c r="F47" i="8" s="1"/>
  <c r="G47" i="8" a="1"/>
  <c r="G47" i="8" s="1"/>
  <c r="I47" i="8" a="1"/>
  <c r="I47" i="8" s="1"/>
  <c r="J47" i="8" a="1"/>
  <c r="J47" i="8" s="1"/>
  <c r="K47" i="8" a="1"/>
  <c r="K47" i="8" s="1"/>
  <c r="E48" i="8" a="1"/>
  <c r="E48" i="8" s="1"/>
  <c r="F48" i="8" a="1"/>
  <c r="F48" i="8" s="1"/>
  <c r="G48" i="8" a="1"/>
  <c r="G48" i="8" s="1"/>
  <c r="I48" i="8" a="1"/>
  <c r="I48" i="8" s="1"/>
  <c r="J48" i="8" a="1"/>
  <c r="J48" i="8"/>
  <c r="K48" i="8" a="1"/>
  <c r="K48" i="8" s="1"/>
  <c r="E49" i="8" a="1"/>
  <c r="E49" i="8" s="1"/>
  <c r="F49" i="8" a="1"/>
  <c r="F49" i="8" s="1"/>
  <c r="G49" i="8" a="1"/>
  <c r="G49" i="8" s="1"/>
  <c r="I49" i="8" a="1"/>
  <c r="I49" i="8" s="1"/>
  <c r="J49" i="8" a="1"/>
  <c r="J49" i="8" s="1"/>
  <c r="K49" i="8" a="1"/>
  <c r="K49" i="8"/>
  <c r="E50" i="8" a="1"/>
  <c r="E50" i="8" s="1"/>
  <c r="F50" i="8" a="1"/>
  <c r="F50" i="8" s="1"/>
  <c r="G50" i="8" a="1"/>
  <c r="G50" i="8" s="1"/>
  <c r="I50" i="8" a="1"/>
  <c r="I50" i="8" s="1"/>
  <c r="J50" i="8" a="1"/>
  <c r="J50" i="8" s="1"/>
  <c r="K50" i="8" a="1"/>
  <c r="K50" i="8" s="1"/>
  <c r="E51" i="8" a="1"/>
  <c r="E51" i="8" s="1"/>
  <c r="F51" i="8" a="1"/>
  <c r="F51" i="8" s="1"/>
  <c r="G51" i="8" a="1"/>
  <c r="G51" i="8" s="1"/>
  <c r="I51" i="8" a="1"/>
  <c r="I51" i="8"/>
  <c r="J51" i="8" a="1"/>
  <c r="J51" i="8" s="1"/>
  <c r="K51" i="8" a="1"/>
  <c r="K51" i="8" s="1"/>
  <c r="E52" i="8" a="1"/>
  <c r="E52" i="8" s="1"/>
  <c r="F52" i="8" a="1"/>
  <c r="F52" i="8" s="1"/>
  <c r="G52" i="8" a="1"/>
  <c r="G52" i="8" s="1"/>
  <c r="I52" i="8" a="1"/>
  <c r="I52" i="8" s="1"/>
  <c r="J52" i="8" a="1"/>
  <c r="J52" i="8" s="1"/>
  <c r="K52" i="8" a="1"/>
  <c r="K52" i="8" s="1"/>
  <c r="E53" i="8" a="1"/>
  <c r="E53" i="8" s="1"/>
  <c r="F53" i="8" a="1"/>
  <c r="F53" i="8" s="1"/>
  <c r="G53" i="8" a="1"/>
  <c r="G53" i="8"/>
  <c r="I53" i="8" a="1"/>
  <c r="I53" i="8" s="1"/>
  <c r="J53" i="8" a="1"/>
  <c r="J53" i="8" s="1"/>
  <c r="K53" i="8" a="1"/>
  <c r="K53" i="8"/>
  <c r="E54" i="8" a="1"/>
  <c r="E54" i="8" s="1"/>
  <c r="F54" i="8" a="1"/>
  <c r="F54" i="8" s="1"/>
  <c r="G54" i="8" a="1"/>
  <c r="G54" i="8" s="1"/>
  <c r="I54" i="8" a="1"/>
  <c r="I54" i="8" s="1"/>
  <c r="J54" i="8" a="1"/>
  <c r="J54" i="8" s="1"/>
  <c r="K54" i="8" a="1"/>
  <c r="K54" i="8" s="1"/>
  <c r="E55" i="8" a="1"/>
  <c r="E55" i="8"/>
  <c r="F55" i="8" a="1"/>
  <c r="F55" i="8" s="1"/>
  <c r="G55" i="8" a="1"/>
  <c r="G55" i="8" s="1"/>
  <c r="I55" i="8" a="1"/>
  <c r="I55" i="8" s="1"/>
  <c r="J55" i="8" a="1"/>
  <c r="J55" i="8" s="1"/>
  <c r="K55" i="8" a="1"/>
  <c r="K55" i="8" s="1"/>
  <c r="E56" i="8" a="1"/>
  <c r="E56" i="8" s="1"/>
  <c r="F56" i="8" a="1"/>
  <c r="F56" i="8"/>
  <c r="G56" i="8" a="1"/>
  <c r="G56" i="8" s="1"/>
  <c r="I56" i="8" a="1"/>
  <c r="I56" i="8" s="1"/>
  <c r="J56" i="8" a="1"/>
  <c r="J56" i="8" s="1"/>
  <c r="K56" i="8" a="1"/>
  <c r="K56" i="8" s="1"/>
  <c r="E57" i="8" a="1"/>
  <c r="E57" i="8" s="1"/>
  <c r="F57" i="8" a="1"/>
  <c r="F57" i="8" s="1"/>
  <c r="G57" i="8" a="1"/>
  <c r="G57" i="8" s="1"/>
  <c r="I57" i="8" a="1"/>
  <c r="I57" i="8" s="1"/>
  <c r="J57" i="8" a="1"/>
  <c r="J57" i="8" s="1"/>
  <c r="K57" i="8" a="1"/>
  <c r="K57" i="8"/>
  <c r="E58" i="8" a="1"/>
  <c r="E58" i="8" s="1"/>
  <c r="F58" i="8" a="1"/>
  <c r="F58" i="8" s="1"/>
  <c r="G58" i="8" a="1"/>
  <c r="G58" i="8" s="1"/>
  <c r="I58" i="8" a="1"/>
  <c r="I58" i="8" s="1"/>
  <c r="J58" i="8" a="1"/>
  <c r="J58" i="8" s="1"/>
  <c r="K58" i="8" a="1"/>
  <c r="K58" i="8" s="1"/>
  <c r="E59" i="8" a="1"/>
  <c r="E59" i="8"/>
  <c r="F59" i="8" a="1"/>
  <c r="F59" i="8" s="1"/>
  <c r="G59" i="8" a="1"/>
  <c r="G59" i="8" s="1"/>
  <c r="I59" i="8" a="1"/>
  <c r="I59" i="8"/>
  <c r="J59" i="8" a="1"/>
  <c r="J59" i="8"/>
  <c r="K59" i="8" a="1"/>
  <c r="K59" i="8" s="1"/>
  <c r="E60" i="8" a="1"/>
  <c r="E60" i="8" s="1"/>
  <c r="F60" i="8" a="1"/>
  <c r="F60" i="8" s="1"/>
  <c r="G60" i="8" a="1"/>
  <c r="G60" i="8"/>
  <c r="I60" i="8" a="1"/>
  <c r="I60" i="8" s="1"/>
  <c r="J60" i="8" a="1"/>
  <c r="J60" i="8" s="1"/>
  <c r="K60" i="8" a="1"/>
  <c r="K60" i="8" s="1"/>
  <c r="E61" i="8" a="1"/>
  <c r="E61" i="8" s="1"/>
  <c r="F61" i="8" a="1"/>
  <c r="F61" i="8" s="1"/>
  <c r="G61" i="8" a="1"/>
  <c r="G61" i="8"/>
  <c r="I61" i="8" a="1"/>
  <c r="I61" i="8" s="1"/>
  <c r="J61" i="8" a="1"/>
  <c r="J61" i="8" s="1"/>
  <c r="K61" i="8" a="1"/>
  <c r="K61" i="8"/>
  <c r="E62" i="8" a="1"/>
  <c r="E62" i="8"/>
  <c r="F62" i="8" a="1"/>
  <c r="F62" i="8" s="1"/>
  <c r="G62" i="8" a="1"/>
  <c r="G62" i="8" s="1"/>
  <c r="I62" i="8" a="1"/>
  <c r="I62" i="8"/>
  <c r="J62" i="8" a="1"/>
  <c r="J62" i="8" s="1"/>
  <c r="K62" i="8" a="1"/>
  <c r="K62" i="8" s="1"/>
  <c r="E63" i="8" a="1"/>
  <c r="E63" i="8" s="1"/>
  <c r="F63" i="8" a="1"/>
  <c r="F63" i="8" s="1"/>
  <c r="G63" i="8" a="1"/>
  <c r="G63" i="8" s="1"/>
  <c r="I63" i="8" a="1"/>
  <c r="I63" i="8"/>
  <c r="J63" i="8" a="1"/>
  <c r="J63" i="8" s="1"/>
  <c r="K63" i="8" a="1"/>
  <c r="K63" i="8" s="1"/>
  <c r="E64" i="8" a="1"/>
  <c r="E64" i="8" s="1"/>
  <c r="F64" i="8" a="1"/>
  <c r="F64" i="8"/>
  <c r="G64" i="8" a="1"/>
  <c r="G64" i="8"/>
  <c r="I64" i="8" a="1"/>
  <c r="I64" i="8" s="1"/>
  <c r="J64" i="8" a="1"/>
  <c r="J64" i="8" s="1"/>
  <c r="K64" i="8" a="1"/>
  <c r="K64" i="8" s="1"/>
  <c r="E65" i="8" a="1"/>
  <c r="E65" i="8" s="1"/>
  <c r="F65" i="8" a="1"/>
  <c r="F65" i="8" s="1"/>
  <c r="G65" i="8" a="1"/>
  <c r="G65" i="8" s="1"/>
  <c r="I65" i="8" a="1"/>
  <c r="I65" i="8" s="1"/>
  <c r="J65" i="8" a="1"/>
  <c r="J65" i="8" s="1"/>
  <c r="K65" i="8" a="1"/>
  <c r="K65" i="8"/>
  <c r="E66" i="8" a="1"/>
  <c r="E66" i="8" s="1"/>
  <c r="F66" i="8" a="1"/>
  <c r="F66" i="8" s="1"/>
  <c r="G66" i="8" a="1"/>
  <c r="G66" i="8" s="1"/>
  <c r="I66" i="8" a="1"/>
  <c r="I66" i="8"/>
  <c r="J66" i="8" a="1"/>
  <c r="J66" i="8" s="1"/>
  <c r="K66" i="8" a="1"/>
  <c r="K66" i="8" s="1"/>
  <c r="E67" i="8" a="1"/>
  <c r="E67" i="8" s="1"/>
  <c r="F67" i="8" a="1"/>
  <c r="F67" i="8" s="1"/>
  <c r="G67" i="8" a="1"/>
  <c r="G67" i="8" s="1"/>
  <c r="I67" i="8" a="1"/>
  <c r="I67" i="8" s="1"/>
  <c r="J67" i="8" a="1"/>
  <c r="J67" i="8" s="1"/>
  <c r="K67" i="8" a="1"/>
  <c r="K67" i="8" s="1"/>
  <c r="E68" i="8" a="1"/>
  <c r="E68" i="8" s="1"/>
  <c r="F68" i="8" a="1"/>
  <c r="F68" i="8"/>
  <c r="G68" i="8" a="1"/>
  <c r="G68" i="8" s="1"/>
  <c r="I68" i="8" a="1"/>
  <c r="I68" i="8" s="1"/>
  <c r="J68" i="8" a="1"/>
  <c r="J68" i="8" s="1"/>
  <c r="K68" i="8" a="1"/>
  <c r="K68" i="8"/>
  <c r="E69" i="8" a="1"/>
  <c r="E69" i="8" s="1"/>
  <c r="F69" i="8" a="1"/>
  <c r="F69" i="8" s="1"/>
  <c r="G69" i="8" a="1"/>
  <c r="G69" i="8" s="1"/>
  <c r="I69" i="8" a="1"/>
  <c r="I69" i="8" s="1"/>
  <c r="J69" i="8" a="1"/>
  <c r="J69" i="8" s="1"/>
  <c r="K69" i="8" a="1"/>
  <c r="K69" i="8" s="1"/>
  <c r="E70" i="8" a="1"/>
  <c r="E70" i="8" s="1"/>
  <c r="F70" i="8" a="1"/>
  <c r="F70" i="8" s="1"/>
  <c r="G70" i="8" a="1"/>
  <c r="G70" i="8" s="1"/>
  <c r="I70" i="8" a="1"/>
  <c r="I70" i="8" s="1"/>
  <c r="J70" i="8" a="1"/>
  <c r="J70" i="8" s="1"/>
  <c r="K70" i="8" a="1"/>
  <c r="K70" i="8" s="1"/>
  <c r="E71" i="8" a="1"/>
  <c r="E71" i="8" s="1"/>
  <c r="F71" i="8" a="1"/>
  <c r="F71" i="8"/>
  <c r="G71" i="8" a="1"/>
  <c r="G71" i="8" s="1"/>
  <c r="I71" i="8" a="1"/>
  <c r="I71" i="8" s="1"/>
  <c r="J71" i="8" a="1"/>
  <c r="J71" i="8" s="1"/>
  <c r="K71" i="8" a="1"/>
  <c r="K71" i="8" s="1"/>
  <c r="E72" i="8" a="1"/>
  <c r="E72" i="8" s="1"/>
  <c r="F72" i="8" a="1"/>
  <c r="F72" i="8" s="1"/>
  <c r="G72" i="8" a="1"/>
  <c r="G72" i="8" s="1"/>
  <c r="I72" i="8" a="1"/>
  <c r="I72" i="8" s="1"/>
  <c r="J72" i="8" a="1"/>
  <c r="J72" i="8"/>
  <c r="K72" i="8" a="1"/>
  <c r="K72" i="8" s="1"/>
  <c r="E73" i="8" a="1"/>
  <c r="E73" i="8" s="1"/>
  <c r="F73" i="8" a="1"/>
  <c r="F73" i="8" s="1"/>
  <c r="G73" i="8" a="1"/>
  <c r="G73" i="8" s="1"/>
  <c r="I73" i="8" a="1"/>
  <c r="I73" i="8" s="1"/>
  <c r="J73" i="8" a="1"/>
  <c r="J73" i="8" s="1"/>
  <c r="K73" i="8" a="1"/>
  <c r="K73" i="8" s="1"/>
  <c r="E74" i="8" a="1"/>
  <c r="E74" i="8" s="1"/>
  <c r="F74" i="8" a="1"/>
  <c r="F74" i="8" s="1"/>
  <c r="G74" i="8" a="1"/>
  <c r="G74" i="8" s="1"/>
  <c r="I74" i="8" a="1"/>
  <c r="I74" i="8" s="1"/>
  <c r="J74" i="8" a="1"/>
  <c r="J74" i="8" s="1"/>
  <c r="K74" i="8" a="1"/>
  <c r="K74" i="8" s="1"/>
  <c r="E75" i="8" a="1"/>
  <c r="E75" i="8"/>
  <c r="F75" i="8" a="1"/>
  <c r="F75" i="8" s="1"/>
  <c r="G75" i="8" a="1"/>
  <c r="G75" i="8" s="1"/>
  <c r="I75" i="8" a="1"/>
  <c r="I75" i="8" s="1"/>
  <c r="J75" i="8" a="1"/>
  <c r="J75" i="8"/>
  <c r="K75" i="8" a="1"/>
  <c r="K75" i="8" s="1"/>
  <c r="E76" i="8" a="1"/>
  <c r="E76" i="8" s="1"/>
  <c r="F76" i="8" a="1"/>
  <c r="F76" i="8" s="1"/>
  <c r="G76" i="8" a="1"/>
  <c r="G76" i="8" s="1"/>
  <c r="I76" i="8" a="1"/>
  <c r="I76" i="8" s="1"/>
  <c r="J76" i="8" a="1"/>
  <c r="J76" i="8" s="1"/>
  <c r="K76" i="8" a="1"/>
  <c r="K76" i="8" s="1"/>
  <c r="E77" i="8" a="1"/>
  <c r="E77" i="8" s="1"/>
  <c r="F77" i="8" a="1"/>
  <c r="F77" i="8" s="1"/>
  <c r="G77" i="8" a="1"/>
  <c r="G77" i="8"/>
  <c r="I77" i="8" a="1"/>
  <c r="I77" i="8" s="1"/>
  <c r="J77" i="8" a="1"/>
  <c r="J77" i="8" s="1"/>
  <c r="K77" i="8" a="1"/>
  <c r="K77" i="8" s="1"/>
  <c r="E78" i="8" a="1"/>
  <c r="E78" i="8"/>
  <c r="F78" i="8" a="1"/>
  <c r="F78" i="8" s="1"/>
  <c r="G78" i="8" a="1"/>
  <c r="G78" i="8" s="1"/>
  <c r="I78" i="8" a="1"/>
  <c r="I78" i="8" s="1"/>
  <c r="J78" i="8" a="1"/>
  <c r="J78" i="8" s="1"/>
  <c r="K78" i="8" a="1"/>
  <c r="K78" i="8" s="1"/>
  <c r="E79" i="8" a="1"/>
  <c r="E79" i="8" s="1"/>
  <c r="F79" i="8" a="1"/>
  <c r="F79" i="8" s="1"/>
  <c r="G79" i="8" a="1"/>
  <c r="G79" i="8" s="1"/>
  <c r="I79" i="8" a="1"/>
  <c r="I79" i="8"/>
  <c r="J79" i="8" a="1"/>
  <c r="J79" i="8" s="1"/>
  <c r="K79" i="8" a="1"/>
  <c r="K79" i="8" s="1"/>
  <c r="E80" i="8" a="1"/>
  <c r="E80" i="8" s="1"/>
  <c r="F80" i="8" a="1"/>
  <c r="F80" i="8" s="1"/>
  <c r="G80" i="8" a="1"/>
  <c r="G80" i="8"/>
  <c r="I80" i="8" a="1"/>
  <c r="I80" i="8" s="1"/>
  <c r="J80" i="8" a="1"/>
  <c r="J80" i="8" s="1"/>
  <c r="K80" i="8" a="1"/>
  <c r="K80" i="8" s="1"/>
  <c r="E81" i="8" a="1"/>
  <c r="E81" i="8" s="1"/>
  <c r="F81" i="8" a="1"/>
  <c r="F81" i="8" s="1"/>
  <c r="G81" i="8" a="1"/>
  <c r="G81" i="8" s="1"/>
  <c r="I81" i="8" a="1"/>
  <c r="I81" i="8" s="1"/>
  <c r="J81" i="8" a="1"/>
  <c r="J81" i="8" s="1"/>
  <c r="K81" i="8" a="1"/>
  <c r="K81" i="8"/>
  <c r="E82" i="8" a="1"/>
  <c r="E82" i="8" s="1"/>
  <c r="F82" i="8" a="1"/>
  <c r="F82" i="8" s="1"/>
  <c r="G82" i="8" a="1"/>
  <c r="G82" i="8" s="1"/>
  <c r="I82" i="8" a="1"/>
  <c r="I82" i="8"/>
  <c r="J82" i="8" a="1"/>
  <c r="J82" i="8" s="1"/>
  <c r="K82" i="8" a="1"/>
  <c r="K82" i="8" s="1"/>
  <c r="E83" i="8" a="1"/>
  <c r="E83" i="8" s="1"/>
  <c r="F83" i="8" a="1"/>
  <c r="F83" i="8" s="1"/>
  <c r="G83" i="8" a="1"/>
  <c r="G83" i="8" s="1"/>
  <c r="I83" i="8" a="1"/>
  <c r="I83" i="8" s="1"/>
  <c r="J83" i="8" a="1"/>
  <c r="J83" i="8" s="1"/>
  <c r="K83" i="8" a="1"/>
  <c r="K83" i="8" s="1"/>
  <c r="E84" i="8" a="1"/>
  <c r="E84" i="8" s="1"/>
  <c r="F84" i="8" a="1"/>
  <c r="F84" i="8"/>
  <c r="G84" i="8" a="1"/>
  <c r="G84" i="8" s="1"/>
  <c r="I84" i="8" a="1"/>
  <c r="I84" i="8" s="1"/>
  <c r="J84" i="8" a="1"/>
  <c r="J84" i="8" s="1"/>
  <c r="K84" i="8" a="1"/>
  <c r="K84" i="8"/>
  <c r="E85" i="8" a="1"/>
  <c r="E85" i="8" s="1"/>
  <c r="F85" i="8" a="1"/>
  <c r="F85" i="8" s="1"/>
  <c r="G85" i="8" a="1"/>
  <c r="G85" i="8" s="1"/>
  <c r="I85" i="8" a="1"/>
  <c r="I85" i="8" s="1"/>
  <c r="J85" i="8" a="1"/>
  <c r="J85" i="8" s="1"/>
  <c r="K85" i="8" a="1"/>
  <c r="K85" i="8" s="1"/>
  <c r="E86" i="8" a="1"/>
  <c r="E86" i="8" s="1"/>
  <c r="F86" i="8" a="1"/>
  <c r="F86" i="8" s="1"/>
  <c r="G86" i="8" a="1"/>
  <c r="G86" i="8" s="1"/>
  <c r="I86" i="8" a="1"/>
  <c r="I86" i="8" s="1"/>
  <c r="J86" i="8" a="1"/>
  <c r="J86" i="8" s="1"/>
  <c r="K86" i="8" a="1"/>
  <c r="K86" i="8" s="1"/>
  <c r="E87" i="8" a="1"/>
  <c r="E87" i="8" s="1"/>
  <c r="F87" i="8" a="1"/>
  <c r="F87" i="8"/>
  <c r="G87" i="8" a="1"/>
  <c r="G87" i="8" s="1"/>
  <c r="I87" i="8" a="1"/>
  <c r="I87" i="8" s="1"/>
  <c r="J87" i="8" a="1"/>
  <c r="J87" i="8" s="1"/>
  <c r="K87" i="8" a="1"/>
  <c r="K87" i="8"/>
  <c r="E88" i="8" a="1"/>
  <c r="E88" i="8" s="1"/>
  <c r="F88" i="8" a="1"/>
  <c r="F88" i="8"/>
  <c r="G88" i="8" a="1"/>
  <c r="G88" i="8"/>
  <c r="I88" i="8" a="1"/>
  <c r="I88" i="8" s="1"/>
  <c r="J88" i="8" a="1"/>
  <c r="J88" i="8" s="1"/>
  <c r="K88" i="8" a="1"/>
  <c r="K88" i="8" s="1"/>
  <c r="E89" i="8" a="1"/>
  <c r="E89" i="8" s="1"/>
  <c r="F89" i="8" a="1"/>
  <c r="F89" i="8" s="1"/>
  <c r="G89" i="8" a="1"/>
  <c r="G89" i="8" s="1"/>
  <c r="I89" i="8" a="1"/>
  <c r="I89" i="8"/>
  <c r="J89" i="8" a="1"/>
  <c r="J89" i="8"/>
  <c r="K89" i="8" a="1"/>
  <c r="K89" i="8" s="1"/>
  <c r="E90" i="8" a="1"/>
  <c r="E90" i="8"/>
  <c r="F90" i="8" a="1"/>
  <c r="F90" i="8"/>
  <c r="G90" i="8" a="1"/>
  <c r="G90" i="8"/>
  <c r="I90" i="8" a="1"/>
  <c r="I90" i="8"/>
  <c r="J90" i="8" a="1"/>
  <c r="J90" i="8"/>
  <c r="K90" i="8" a="1"/>
  <c r="K90" i="8"/>
  <c r="E91" i="8" a="1"/>
  <c r="E91" i="8" s="1"/>
  <c r="F91" i="8" a="1"/>
  <c r="F91" i="8"/>
  <c r="G91" i="8" a="1"/>
  <c r="G91" i="8"/>
  <c r="I91" i="8" a="1"/>
  <c r="I91" i="8" s="1"/>
  <c r="J91" i="8" a="1"/>
  <c r="J91" i="8"/>
  <c r="K91" i="8" a="1"/>
  <c r="K91" i="8"/>
  <c r="E92" i="8" a="1"/>
  <c r="E92" i="8"/>
  <c r="F92" i="8" a="1"/>
  <c r="F92" i="8" s="1"/>
  <c r="G92" i="8" a="1"/>
  <c r="G92" i="8"/>
  <c r="I92" i="8" a="1"/>
  <c r="I92" i="8"/>
  <c r="J92" i="8" a="1"/>
  <c r="J92" i="8" s="1"/>
  <c r="K92" i="8" a="1"/>
  <c r="K92" i="8"/>
  <c r="E93" i="8" a="1"/>
  <c r="E93" i="8"/>
  <c r="F93" i="8" a="1"/>
  <c r="F93" i="8"/>
  <c r="G93" i="8" a="1"/>
  <c r="G93" i="8" s="1"/>
  <c r="I93" i="8" a="1"/>
  <c r="I93" i="8"/>
  <c r="J93" i="8" a="1"/>
  <c r="J93" i="8"/>
  <c r="K93" i="8" a="1"/>
  <c r="K93" i="8" s="1"/>
  <c r="E94" i="8" a="1"/>
  <c r="E94" i="8"/>
  <c r="F94" i="8" a="1"/>
  <c r="F94" i="8"/>
  <c r="G94" i="8" a="1"/>
  <c r="G94" i="8"/>
  <c r="I94" i="8" a="1"/>
  <c r="I94" i="8"/>
  <c r="J94" i="8" a="1"/>
  <c r="J94" i="8"/>
  <c r="K94" i="8" a="1"/>
  <c r="K94" i="8"/>
  <c r="E95" i="8" a="1"/>
  <c r="E95" i="8" s="1"/>
  <c r="F95" i="8" a="1"/>
  <c r="F95" i="8"/>
  <c r="G95" i="8" a="1"/>
  <c r="G95" i="8"/>
  <c r="I95" i="8" a="1"/>
  <c r="I95" i="8" s="1"/>
  <c r="J95" i="8" a="1"/>
  <c r="J95" i="8"/>
  <c r="K95" i="8" a="1"/>
  <c r="K95" i="8"/>
  <c r="E96" i="8" a="1"/>
  <c r="E96" i="8"/>
  <c r="F96" i="8" a="1"/>
  <c r="F96" i="8" s="1"/>
  <c r="G96" i="8" a="1"/>
  <c r="G96" i="8"/>
  <c r="I96" i="8" a="1"/>
  <c r="I96" i="8"/>
  <c r="J96" i="8" a="1"/>
  <c r="J96" i="8" s="1"/>
  <c r="K96" i="8" a="1"/>
  <c r="K96" i="8"/>
  <c r="E97" i="8" a="1"/>
  <c r="E97" i="8"/>
  <c r="F97" i="8" a="1"/>
  <c r="F97" i="8"/>
  <c r="G97" i="8" a="1"/>
  <c r="G97" i="8" s="1"/>
  <c r="I97" i="8" a="1"/>
  <c r="I97" i="8"/>
  <c r="J97" i="8" a="1"/>
  <c r="J97" i="8"/>
  <c r="K97" i="8" a="1"/>
  <c r="K97" i="8" s="1"/>
  <c r="E98" i="8" a="1"/>
  <c r="E98" i="8"/>
  <c r="F98" i="8" a="1"/>
  <c r="F98" i="8"/>
  <c r="G98" i="8" a="1"/>
  <c r="G98" i="8"/>
  <c r="I98" i="8" a="1"/>
  <c r="I98" i="8"/>
  <c r="J98" i="8" a="1"/>
  <c r="J98" i="8"/>
  <c r="K98" i="8" a="1"/>
  <c r="K98" i="8"/>
  <c r="E99" i="8" a="1"/>
  <c r="E99" i="8" s="1"/>
  <c r="F99" i="8" a="1"/>
  <c r="F99" i="8"/>
  <c r="G99" i="8" a="1"/>
  <c r="G99" i="8"/>
  <c r="I99" i="8" a="1"/>
  <c r="I99" i="8" s="1"/>
  <c r="J99" i="8" a="1"/>
  <c r="J99" i="8"/>
  <c r="K99" i="8" a="1"/>
  <c r="K99" i="8"/>
  <c r="E100" i="8" a="1"/>
  <c r="E100" i="8"/>
  <c r="F100" i="8" a="1"/>
  <c r="F100" i="8" s="1"/>
  <c r="G100" i="8" a="1"/>
  <c r="G100" i="8"/>
  <c r="I100" i="8" a="1"/>
  <c r="I100" i="8"/>
  <c r="J100" i="8" a="1"/>
  <c r="J100" i="8" s="1"/>
  <c r="K100" i="8" a="1"/>
  <c r="K100" i="8"/>
  <c r="E101" i="8" a="1"/>
  <c r="E101" i="8"/>
  <c r="F101" i="8" a="1"/>
  <c r="F101" i="8"/>
  <c r="G101" i="8" a="1"/>
  <c r="G101" i="8" s="1"/>
  <c r="I101" i="8" a="1"/>
  <c r="I101" i="8"/>
  <c r="J101" i="8" a="1"/>
  <c r="J101" i="8"/>
  <c r="K101" i="8" a="1"/>
  <c r="K101" i="8" s="1"/>
  <c r="E102" i="8" a="1"/>
  <c r="E102" i="8"/>
  <c r="F102" i="8" a="1"/>
  <c r="F102" i="8"/>
  <c r="G102" i="8" a="1"/>
  <c r="G102" i="8"/>
  <c r="I102" i="8" a="1"/>
  <c r="I102" i="8"/>
  <c r="J102" i="8" a="1"/>
  <c r="J102" i="8"/>
  <c r="K102" i="8" a="1"/>
  <c r="K102" i="8"/>
  <c r="E103" i="8" a="1"/>
  <c r="E103" i="8" s="1"/>
  <c r="F103" i="8" a="1"/>
  <c r="F103" i="8"/>
  <c r="G103" i="8" a="1"/>
  <c r="G103" i="8" s="1"/>
  <c r="I103" i="8" a="1"/>
  <c r="I103" i="8" s="1"/>
  <c r="J103" i="8" a="1"/>
  <c r="J103" i="8"/>
  <c r="K103" i="8" a="1"/>
  <c r="K103" i="8" s="1"/>
  <c r="E104" i="8" a="1"/>
  <c r="E104" i="8"/>
  <c r="F104" i="8" a="1"/>
  <c r="F104" i="8" s="1"/>
  <c r="G104" i="8" a="1"/>
  <c r="G104" i="8"/>
  <c r="I104" i="8" a="1"/>
  <c r="I104" i="8"/>
  <c r="J104" i="8" a="1"/>
  <c r="J104" i="8" s="1"/>
  <c r="K104" i="8" a="1"/>
  <c r="K104" i="8"/>
  <c r="E105" i="8" a="1"/>
  <c r="E105" i="8" s="1"/>
  <c r="F105" i="8" a="1"/>
  <c r="F105" i="8"/>
  <c r="G105" i="8" a="1"/>
  <c r="G105" i="8" s="1"/>
  <c r="I105" i="8" a="1"/>
  <c r="I105" i="8" s="1"/>
  <c r="J105" i="8" a="1"/>
  <c r="J105" i="8"/>
  <c r="K105" i="8" a="1"/>
  <c r="K105" i="8" s="1"/>
  <c r="E106" i="8" a="1"/>
  <c r="E106" i="8"/>
  <c r="F106" i="8" a="1"/>
  <c r="F106" i="8" s="1"/>
  <c r="G106" i="8" a="1"/>
  <c r="G106" i="8"/>
  <c r="I106" i="8" a="1"/>
  <c r="I106" i="8"/>
  <c r="J106" i="8" a="1"/>
  <c r="J106" i="8" s="1"/>
  <c r="K106" i="8" a="1"/>
  <c r="K106" i="8"/>
  <c r="J112" i="6"/>
  <c r="M112" i="6" s="1"/>
  <c r="N112" i="6" s="1"/>
  <c r="J113" i="6"/>
  <c r="T112" i="6"/>
  <c r="M58" i="6"/>
  <c r="N58" i="6"/>
  <c r="O58" i="6"/>
  <c r="P58" i="6" s="1"/>
  <c r="Q58" i="6" a="1"/>
  <c r="Q58" i="6" s="1"/>
  <c r="R58" i="6" s="1"/>
  <c r="S58" i="6" s="1"/>
  <c r="T58" i="6"/>
  <c r="M59" i="6"/>
  <c r="N59" i="6"/>
  <c r="O59" i="6"/>
  <c r="P59" i="6"/>
  <c r="Q59" i="6" a="1"/>
  <c r="Q59" i="6"/>
  <c r="R59" i="6" s="1"/>
  <c r="S59" i="6" s="1"/>
  <c r="K59" i="6" s="1"/>
  <c r="T59" i="6"/>
  <c r="M60" i="6"/>
  <c r="N60" i="6" s="1"/>
  <c r="O60" i="6"/>
  <c r="P60" i="6" s="1"/>
  <c r="Q60" i="6" a="1"/>
  <c r="Q60" i="6" s="1"/>
  <c r="R60" i="6" s="1"/>
  <c r="S60" i="6" s="1"/>
  <c r="K60" i="6" s="1"/>
  <c r="T60" i="6"/>
  <c r="M61" i="6"/>
  <c r="N61" i="6"/>
  <c r="O61" i="6"/>
  <c r="P61" i="6"/>
  <c r="Q61" i="6" a="1"/>
  <c r="Q61" i="6"/>
  <c r="R61" i="6"/>
  <c r="S61" i="6" s="1"/>
  <c r="K61" i="6" s="1"/>
  <c r="T61" i="6"/>
  <c r="M62" i="6"/>
  <c r="N62" i="6" s="1"/>
  <c r="O62" i="6"/>
  <c r="P62" i="6" s="1"/>
  <c r="Q62" i="6" a="1"/>
  <c r="Q62" i="6" s="1"/>
  <c r="R62" i="6" s="1"/>
  <c r="S62" i="6" s="1"/>
  <c r="T62" i="6"/>
  <c r="M63" i="6"/>
  <c r="N63" i="6"/>
  <c r="O63" i="6"/>
  <c r="P63" i="6"/>
  <c r="Q63" i="6" a="1"/>
  <c r="Q63" i="6" s="1"/>
  <c r="R63" i="6" s="1"/>
  <c r="S63" i="6" s="1"/>
  <c r="K63" i="6" s="1"/>
  <c r="T63" i="6"/>
  <c r="M64" i="6"/>
  <c r="N64" i="6" s="1"/>
  <c r="O64" i="6"/>
  <c r="P64" i="6"/>
  <c r="Q64" i="6" a="1"/>
  <c r="Q64" i="6" s="1"/>
  <c r="R64" i="6" s="1"/>
  <c r="S64" i="6" s="1"/>
  <c r="K64" i="6" s="1"/>
  <c r="T64" i="6"/>
  <c r="M65" i="6"/>
  <c r="N65" i="6"/>
  <c r="O65" i="6"/>
  <c r="P65" i="6" s="1"/>
  <c r="Q65" i="6" a="1"/>
  <c r="Q65" i="6"/>
  <c r="R65" i="6" s="1"/>
  <c r="S65" i="6" s="1"/>
  <c r="K65" i="6" s="1"/>
  <c r="T65" i="6"/>
  <c r="M66" i="6"/>
  <c r="N66" i="6"/>
  <c r="O66" i="6"/>
  <c r="P66" i="6" s="1"/>
  <c r="Q66" i="6" a="1"/>
  <c r="Q66" i="6" s="1"/>
  <c r="R66" i="6" s="1"/>
  <c r="S66" i="6" s="1"/>
  <c r="T66" i="6"/>
  <c r="M67" i="6"/>
  <c r="N67" i="6" s="1"/>
  <c r="O67" i="6"/>
  <c r="P67" i="6"/>
  <c r="Q67" i="6" a="1"/>
  <c r="Q67" i="6"/>
  <c r="R67" i="6" s="1"/>
  <c r="S67" i="6" s="1"/>
  <c r="K67" i="6" s="1"/>
  <c r="T67" i="6"/>
  <c r="M68" i="6"/>
  <c r="N68" i="6" s="1"/>
  <c r="O68" i="6"/>
  <c r="P68" i="6" s="1"/>
  <c r="Q68" i="6" a="1"/>
  <c r="Q68" i="6" s="1"/>
  <c r="R68" i="6" s="1"/>
  <c r="S68" i="6" s="1"/>
  <c r="K68" i="6" s="1"/>
  <c r="T68" i="6"/>
  <c r="M69" i="6"/>
  <c r="N69" i="6"/>
  <c r="O69" i="6"/>
  <c r="P69" i="6"/>
  <c r="Q69" i="6" a="1"/>
  <c r="Q69" i="6"/>
  <c r="R69" i="6"/>
  <c r="S69" i="6" s="1"/>
  <c r="K69" i="6" s="1"/>
  <c r="T69" i="6"/>
  <c r="M70" i="6"/>
  <c r="N70" i="6" s="1"/>
  <c r="O70" i="6"/>
  <c r="P70" i="6" s="1"/>
  <c r="Q70" i="6" a="1"/>
  <c r="Q70" i="6"/>
  <c r="R70" i="6" s="1"/>
  <c r="S70" i="6" s="1"/>
  <c r="T70" i="6"/>
  <c r="M71" i="6"/>
  <c r="N71" i="6"/>
  <c r="O71" i="6"/>
  <c r="P71" i="6"/>
  <c r="Q71" i="6" a="1"/>
  <c r="Q71" i="6" s="1"/>
  <c r="R71" i="6" s="1"/>
  <c r="S71" i="6" s="1"/>
  <c r="K71" i="6" s="1"/>
  <c r="T71" i="6"/>
  <c r="M72" i="6"/>
  <c r="N72" i="6" s="1"/>
  <c r="O72" i="6"/>
  <c r="P72" i="6"/>
  <c r="Q72" i="6" a="1"/>
  <c r="Q72" i="6" s="1"/>
  <c r="R72" i="6" s="1"/>
  <c r="S72" i="6" s="1"/>
  <c r="K72" i="6" s="1"/>
  <c r="T72" i="6"/>
  <c r="M73" i="6"/>
  <c r="N73" i="6"/>
  <c r="O73" i="6"/>
  <c r="P73" i="6" s="1"/>
  <c r="Q73" i="6" a="1"/>
  <c r="Q73" i="6"/>
  <c r="R73" i="6"/>
  <c r="S73" i="6"/>
  <c r="K73" i="6" s="1"/>
  <c r="T73" i="6"/>
  <c r="M74" i="6"/>
  <c r="N74" i="6"/>
  <c r="O74" i="6"/>
  <c r="P74" i="6" s="1"/>
  <c r="Q74" i="6" a="1"/>
  <c r="Q74" i="6" s="1"/>
  <c r="R74" i="6" s="1"/>
  <c r="S74" i="6" s="1"/>
  <c r="T74" i="6"/>
  <c r="M75" i="6"/>
  <c r="N75" i="6" s="1"/>
  <c r="O75" i="6"/>
  <c r="P75" i="6"/>
  <c r="Q75" i="6" a="1"/>
  <c r="Q75" i="6"/>
  <c r="R75" i="6" s="1"/>
  <c r="S75" i="6" s="1"/>
  <c r="K75" i="6" s="1"/>
  <c r="T75" i="6"/>
  <c r="M76" i="6"/>
  <c r="N76" i="6" s="1"/>
  <c r="O76" i="6"/>
  <c r="P76" i="6"/>
  <c r="Q76" i="6" a="1"/>
  <c r="Q76" i="6" s="1"/>
  <c r="R76" i="6" s="1"/>
  <c r="S76" i="6" s="1"/>
  <c r="K76" i="6" s="1"/>
  <c r="T76" i="6"/>
  <c r="M77" i="6"/>
  <c r="N77" i="6"/>
  <c r="O77" i="6"/>
  <c r="P77" i="6"/>
  <c r="Q77" i="6" a="1"/>
  <c r="Q77" i="6"/>
  <c r="R77" i="6"/>
  <c r="S77" i="6" s="1"/>
  <c r="K77" i="6" s="1"/>
  <c r="T77" i="6"/>
  <c r="M78" i="6"/>
  <c r="N78" i="6"/>
  <c r="O78" i="6"/>
  <c r="P78" i="6" s="1"/>
  <c r="Q78" i="6" a="1"/>
  <c r="Q78" i="6"/>
  <c r="R78" i="6" s="1"/>
  <c r="S78" i="6" s="1"/>
  <c r="T78" i="6"/>
  <c r="M79" i="6"/>
  <c r="N79" i="6"/>
  <c r="O79" i="6"/>
  <c r="P79" i="6"/>
  <c r="Q79" i="6" a="1"/>
  <c r="Q79" i="6" s="1"/>
  <c r="R79" i="6" s="1"/>
  <c r="S79" i="6" s="1"/>
  <c r="K79" i="6" s="1"/>
  <c r="T79" i="6"/>
  <c r="M80" i="6"/>
  <c r="N80" i="6" s="1"/>
  <c r="O80" i="6"/>
  <c r="P80" i="6"/>
  <c r="Q80" i="6" a="1"/>
  <c r="Q80" i="6" s="1"/>
  <c r="R80" i="6" s="1"/>
  <c r="S80" i="6" s="1"/>
  <c r="K80" i="6" s="1"/>
  <c r="T80" i="6"/>
  <c r="M81" i="6"/>
  <c r="N81" i="6"/>
  <c r="O81" i="6"/>
  <c r="P81" i="6" s="1"/>
  <c r="Q81" i="6" a="1"/>
  <c r="Q81" i="6"/>
  <c r="R81" i="6"/>
  <c r="S81" i="6"/>
  <c r="K81" i="6" s="1"/>
  <c r="T81" i="6"/>
  <c r="M82" i="6"/>
  <c r="N82" i="6"/>
  <c r="O82" i="6"/>
  <c r="P82" i="6" s="1"/>
  <c r="Q82" i="6" a="1"/>
  <c r="Q82" i="6"/>
  <c r="R82" i="6"/>
  <c r="S82" i="6" s="1"/>
  <c r="T82" i="6"/>
  <c r="M83" i="6"/>
  <c r="N83" i="6" s="1"/>
  <c r="O83" i="6"/>
  <c r="P83" i="6"/>
  <c r="Q83" i="6" a="1"/>
  <c r="Q83" i="6"/>
  <c r="R83" i="6" s="1"/>
  <c r="S83" i="6" s="1"/>
  <c r="K83" i="6" s="1"/>
  <c r="T83" i="6"/>
  <c r="M84" i="6"/>
  <c r="N84" i="6" s="1"/>
  <c r="O84" i="6"/>
  <c r="P84" i="6"/>
  <c r="Q84" i="6" a="1"/>
  <c r="Q84" i="6" s="1"/>
  <c r="R84" i="6" s="1"/>
  <c r="S84" i="6" s="1"/>
  <c r="K84" i="6" s="1"/>
  <c r="T84" i="6"/>
  <c r="M85" i="6"/>
  <c r="N85" i="6"/>
  <c r="O85" i="6"/>
  <c r="P85" i="6"/>
  <c r="Q85" i="6" a="1"/>
  <c r="Q85" i="6"/>
  <c r="R85" i="6"/>
  <c r="S85" i="6" s="1"/>
  <c r="K85" i="6" s="1"/>
  <c r="T85" i="6"/>
  <c r="M86" i="6"/>
  <c r="N86" i="6"/>
  <c r="O86" i="6"/>
  <c r="P86" i="6" s="1"/>
  <c r="Q86" i="6" a="1"/>
  <c r="Q86" i="6"/>
  <c r="R86" i="6" s="1"/>
  <c r="S86" i="6" s="1"/>
  <c r="T86" i="6"/>
  <c r="M87" i="6"/>
  <c r="N87" i="6"/>
  <c r="O87" i="6"/>
  <c r="P87" i="6"/>
  <c r="Q87" i="6" a="1"/>
  <c r="Q87" i="6" s="1"/>
  <c r="R87" i="6" s="1"/>
  <c r="S87" i="6" s="1"/>
  <c r="K87" i="6" s="1"/>
  <c r="T87" i="6"/>
  <c r="M88" i="6"/>
  <c r="N88" i="6" s="1"/>
  <c r="O88" i="6"/>
  <c r="P88" i="6"/>
  <c r="Q88" i="6" a="1"/>
  <c r="Q88" i="6" s="1"/>
  <c r="R88" i="6" s="1"/>
  <c r="S88" i="6" s="1"/>
  <c r="K88" i="6" s="1"/>
  <c r="T88" i="6"/>
  <c r="M89" i="6"/>
  <c r="N89" i="6"/>
  <c r="O89" i="6"/>
  <c r="P89" i="6" s="1"/>
  <c r="Q89" i="6" a="1"/>
  <c r="Q89" i="6"/>
  <c r="R89" i="6"/>
  <c r="S89" i="6"/>
  <c r="K89" i="6" s="1"/>
  <c r="T89" i="6"/>
  <c r="M90" i="6"/>
  <c r="N90" i="6"/>
  <c r="O90" i="6"/>
  <c r="P90" i="6" s="1"/>
  <c r="Q90" i="6" a="1"/>
  <c r="Q90" i="6"/>
  <c r="R90" i="6"/>
  <c r="S90" i="6" s="1"/>
  <c r="T90" i="6"/>
  <c r="M91" i="6"/>
  <c r="N91" i="6" s="1"/>
  <c r="O91" i="6"/>
  <c r="P91" i="6"/>
  <c r="Q91" i="6" a="1"/>
  <c r="Q91" i="6"/>
  <c r="R91" i="6" s="1"/>
  <c r="S91" i="6" s="1"/>
  <c r="K91" i="6" s="1"/>
  <c r="T91" i="6"/>
  <c r="M92" i="6"/>
  <c r="N92" i="6" s="1"/>
  <c r="O92" i="6"/>
  <c r="P92" i="6"/>
  <c r="Q92" i="6" a="1"/>
  <c r="Q92" i="6" s="1"/>
  <c r="R92" i="6" s="1"/>
  <c r="S92" i="6" s="1"/>
  <c r="K92" i="6" s="1"/>
  <c r="T92" i="6"/>
  <c r="M93" i="6"/>
  <c r="N93" i="6"/>
  <c r="O93" i="6"/>
  <c r="P93" i="6"/>
  <c r="Q93" i="6" a="1"/>
  <c r="Q93" i="6"/>
  <c r="R93" i="6"/>
  <c r="S93" i="6" s="1"/>
  <c r="K93" i="6" s="1"/>
  <c r="T93" i="6"/>
  <c r="M94" i="6"/>
  <c r="N94" i="6"/>
  <c r="O94" i="6"/>
  <c r="P94" i="6" s="1"/>
  <c r="Q94" i="6" a="1"/>
  <c r="Q94" i="6"/>
  <c r="R94" i="6" s="1"/>
  <c r="S94" i="6" s="1"/>
  <c r="T94" i="6"/>
  <c r="M95" i="6"/>
  <c r="N95" i="6"/>
  <c r="O95" i="6"/>
  <c r="P95" i="6"/>
  <c r="Q95" i="6" a="1"/>
  <c r="Q95" i="6" s="1"/>
  <c r="R95" i="6" s="1"/>
  <c r="S95" i="6" s="1"/>
  <c r="K95" i="6" s="1"/>
  <c r="T95" i="6"/>
  <c r="M96" i="6"/>
  <c r="N96" i="6" s="1"/>
  <c r="O96" i="6"/>
  <c r="P96" i="6"/>
  <c r="Q96" i="6" a="1"/>
  <c r="Q96" i="6" s="1"/>
  <c r="R96" i="6" s="1"/>
  <c r="S96" i="6" s="1"/>
  <c r="K96" i="6" s="1"/>
  <c r="T96" i="6"/>
  <c r="M97" i="6"/>
  <c r="N97" i="6"/>
  <c r="O97" i="6"/>
  <c r="P97" i="6" s="1"/>
  <c r="Q97" i="6" a="1"/>
  <c r="Q97" i="6"/>
  <c r="R97" i="6"/>
  <c r="S97" i="6"/>
  <c r="K97" i="6" s="1"/>
  <c r="T97" i="6"/>
  <c r="M98" i="6"/>
  <c r="N98" i="6"/>
  <c r="O98" i="6"/>
  <c r="P98" i="6" s="1"/>
  <c r="Q98" i="6" a="1"/>
  <c r="Q98" i="6"/>
  <c r="R98" i="6"/>
  <c r="S98" i="6" s="1"/>
  <c r="T98" i="6"/>
  <c r="M99" i="6"/>
  <c r="N99" i="6" s="1"/>
  <c r="O99" i="6"/>
  <c r="P99" i="6"/>
  <c r="Q99" i="6" a="1"/>
  <c r="Q99" i="6"/>
  <c r="R99" i="6" s="1"/>
  <c r="S99" i="6" s="1"/>
  <c r="K99" i="6" s="1"/>
  <c r="T99" i="6"/>
  <c r="M100" i="6"/>
  <c r="N100" i="6" s="1"/>
  <c r="O100" i="6"/>
  <c r="P100" i="6"/>
  <c r="Q100" i="6" a="1"/>
  <c r="Q100" i="6" s="1"/>
  <c r="R100" i="6" s="1"/>
  <c r="S100" i="6" s="1"/>
  <c r="K100" i="6" s="1"/>
  <c r="T100" i="6"/>
  <c r="M101" i="6"/>
  <c r="N101" i="6"/>
  <c r="O101" i="6"/>
  <c r="P101" i="6"/>
  <c r="Q101" i="6" a="1"/>
  <c r="Q101" i="6"/>
  <c r="R101" i="6"/>
  <c r="S101" i="6" s="1"/>
  <c r="K101" i="6" s="1"/>
  <c r="T101" i="6"/>
  <c r="M102" i="6"/>
  <c r="N102" i="6"/>
  <c r="O102" i="6"/>
  <c r="P102" i="6" s="1"/>
  <c r="Q102" i="6" a="1"/>
  <c r="Q102" i="6"/>
  <c r="R102" i="6" s="1"/>
  <c r="S102" i="6" s="1"/>
  <c r="T102" i="6"/>
  <c r="M103" i="6"/>
  <c r="N103" i="6"/>
  <c r="O103" i="6"/>
  <c r="P103" i="6"/>
  <c r="Q103" i="6" a="1"/>
  <c r="Q103" i="6" s="1"/>
  <c r="R103" i="6" s="1"/>
  <c r="S103" i="6" s="1"/>
  <c r="K103" i="6" s="1"/>
  <c r="T103" i="6"/>
  <c r="M104" i="6"/>
  <c r="Q104" i="6" a="1"/>
  <c r="Q104" i="6" s="1"/>
  <c r="R104" i="6" s="1"/>
  <c r="S104" i="6" s="1"/>
  <c r="T104" i="6"/>
  <c r="M105" i="6"/>
  <c r="N105" i="6"/>
  <c r="O105" i="6"/>
  <c r="P105" i="6" s="1"/>
  <c r="Q105" i="6" a="1"/>
  <c r="Q105" i="6"/>
  <c r="R105" i="6"/>
  <c r="S105" i="6"/>
  <c r="K105" i="6" s="1"/>
  <c r="T105" i="6"/>
  <c r="M106" i="6"/>
  <c r="N106" i="6"/>
  <c r="O106" i="6"/>
  <c r="P106" i="6" s="1"/>
  <c r="Q106" i="6" a="1"/>
  <c r="Q106" i="6"/>
  <c r="R106" i="6"/>
  <c r="S106" i="6" s="1"/>
  <c r="T106" i="6"/>
  <c r="M107" i="6"/>
  <c r="N107" i="6" s="1"/>
  <c r="O107" i="6"/>
  <c r="P107" i="6"/>
  <c r="Q107" i="6" a="1"/>
  <c r="Q107" i="6"/>
  <c r="R107" i="6" s="1"/>
  <c r="S107" i="6" s="1"/>
  <c r="K107" i="6" s="1"/>
  <c r="T107" i="6"/>
  <c r="M44" i="6"/>
  <c r="Q44" i="6" a="1"/>
  <c r="Q44" i="6" s="1"/>
  <c r="R44" i="6" s="1"/>
  <c r="S44" i="6" s="1"/>
  <c r="T44" i="6"/>
  <c r="M45" i="6"/>
  <c r="N45" i="6"/>
  <c r="O45" i="6"/>
  <c r="P45" i="6"/>
  <c r="Q45" i="6" a="1"/>
  <c r="Q45" i="6"/>
  <c r="R45" i="6"/>
  <c r="S45" i="6" s="1"/>
  <c r="K45" i="6" s="1"/>
  <c r="T45" i="6"/>
  <c r="M46" i="6"/>
  <c r="N46" i="6" s="1"/>
  <c r="O46" i="6"/>
  <c r="P46" i="6" s="1"/>
  <c r="Q46" i="6" a="1"/>
  <c r="Q46" i="6" s="1"/>
  <c r="R46" i="6" s="1"/>
  <c r="S46" i="6" s="1"/>
  <c r="T46" i="6"/>
  <c r="M47" i="6"/>
  <c r="N47" i="6"/>
  <c r="O47" i="6"/>
  <c r="P47" i="6"/>
  <c r="Q47" i="6" a="1"/>
  <c r="Q47" i="6" s="1"/>
  <c r="R47" i="6" s="1"/>
  <c r="S47" i="6" s="1"/>
  <c r="K47" i="6" s="1"/>
  <c r="T47" i="6"/>
  <c r="M48" i="6"/>
  <c r="N48" i="6" s="1"/>
  <c r="O48" i="6"/>
  <c r="P48" i="6"/>
  <c r="Q48" i="6" a="1"/>
  <c r="Q48" i="6" s="1"/>
  <c r="R48" i="6" s="1"/>
  <c r="S48" i="6" s="1"/>
  <c r="K48" i="6" s="1"/>
  <c r="T48" i="6"/>
  <c r="M49" i="6"/>
  <c r="N49" i="6"/>
  <c r="O49" i="6"/>
  <c r="P49" i="6" s="1"/>
  <c r="Q49" i="6" a="1"/>
  <c r="Q49" i="6" s="1"/>
  <c r="R49" i="6" s="1"/>
  <c r="S49" i="6" s="1"/>
  <c r="K49" i="6" s="1"/>
  <c r="T49" i="6"/>
  <c r="M50" i="6"/>
  <c r="N50" i="6"/>
  <c r="O50" i="6"/>
  <c r="P50" i="6" s="1"/>
  <c r="Q50" i="6" a="1"/>
  <c r="Q50" i="6" s="1"/>
  <c r="R50" i="6" s="1"/>
  <c r="S50" i="6" s="1"/>
  <c r="T50" i="6"/>
  <c r="M51" i="6"/>
  <c r="N51" i="6" s="1"/>
  <c r="O51" i="6"/>
  <c r="P51" i="6"/>
  <c r="Q51" i="6" a="1"/>
  <c r="Q51" i="6" s="1"/>
  <c r="R51" i="6" s="1"/>
  <c r="S51" i="6" s="1"/>
  <c r="K51" i="6" s="1"/>
  <c r="T51" i="6"/>
  <c r="M52" i="6"/>
  <c r="N52" i="6" s="1"/>
  <c r="O52" i="6"/>
  <c r="P52" i="6" s="1"/>
  <c r="Q52" i="6" a="1"/>
  <c r="Q52" i="6" s="1"/>
  <c r="R52" i="6" s="1"/>
  <c r="S52" i="6" s="1"/>
  <c r="K52" i="6" s="1"/>
  <c r="T52" i="6"/>
  <c r="M53" i="6"/>
  <c r="N53" i="6"/>
  <c r="O53" i="6"/>
  <c r="P53" i="6"/>
  <c r="Q53" i="6" a="1"/>
  <c r="Q53" i="6"/>
  <c r="R53" i="6"/>
  <c r="S53" i="6" s="1"/>
  <c r="K53" i="6" s="1"/>
  <c r="T53" i="6"/>
  <c r="M54" i="6"/>
  <c r="N54" i="6" s="1"/>
  <c r="O54" i="6"/>
  <c r="P54" i="6" s="1"/>
  <c r="Q54" i="6" a="1"/>
  <c r="Q54" i="6"/>
  <c r="R54" i="6" s="1"/>
  <c r="S54" i="6" s="1"/>
  <c r="T54" i="6"/>
  <c r="M55" i="6"/>
  <c r="N55" i="6"/>
  <c r="O55" i="6"/>
  <c r="P55" i="6"/>
  <c r="Q55" i="6" a="1"/>
  <c r="Q55" i="6" s="1"/>
  <c r="R55" i="6" s="1"/>
  <c r="S55" i="6" s="1"/>
  <c r="K55" i="6" s="1"/>
  <c r="T55" i="6"/>
  <c r="M56" i="6"/>
  <c r="N56" i="6" s="1"/>
  <c r="O56" i="6"/>
  <c r="P56" i="6"/>
  <c r="Q56" i="6" a="1"/>
  <c r="Q56" i="6" s="1"/>
  <c r="R56" i="6" s="1"/>
  <c r="S56" i="6" s="1"/>
  <c r="K56" i="6" s="1"/>
  <c r="T56" i="6"/>
  <c r="M57" i="6"/>
  <c r="N57" i="6"/>
  <c r="O57" i="6"/>
  <c r="P57" i="6" s="1"/>
  <c r="Q57" i="6" a="1"/>
  <c r="Q57" i="6"/>
  <c r="R57" i="6" s="1"/>
  <c r="S57" i="6" s="1"/>
  <c r="K57" i="6" s="1"/>
  <c r="T57" i="6"/>
  <c r="J44" i="6"/>
  <c r="K44" i="6" s="1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O104" i="6" s="1"/>
  <c r="J105" i="6"/>
  <c r="J106" i="6"/>
  <c r="J107" i="6"/>
  <c r="J43" i="6"/>
  <c r="B4" i="13"/>
  <c r="Q112" i="6" l="1" a="1"/>
  <c r="Q112" i="6" s="1"/>
  <c r="R112" i="6" s="1"/>
  <c r="S112" i="6" s="1"/>
  <c r="K112" i="6" s="1"/>
  <c r="P104" i="6"/>
  <c r="N104" i="6"/>
  <c r="K104" i="6"/>
  <c r="O44" i="6"/>
  <c r="P44" i="6" s="1"/>
  <c r="N44" i="6"/>
  <c r="O112" i="6"/>
  <c r="P112" i="6" s="1"/>
  <c r="K90" i="6"/>
  <c r="K74" i="6"/>
  <c r="K86" i="6"/>
  <c r="K106" i="6"/>
  <c r="K82" i="6"/>
  <c r="K58" i="6"/>
  <c r="K98" i="6"/>
  <c r="K102" i="6"/>
  <c r="K78" i="6"/>
  <c r="K62" i="6"/>
  <c r="K94" i="6"/>
  <c r="K66" i="6"/>
  <c r="K70" i="6"/>
  <c r="K50" i="6"/>
  <c r="K54" i="6"/>
  <c r="K46" i="6"/>
  <c r="J10" i="9"/>
  <c r="J10" i="14"/>
  <c r="T111" i="6"/>
  <c r="T110" i="6"/>
  <c r="T109" i="6"/>
  <c r="T108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J111" i="6"/>
  <c r="O111" i="6" s="1"/>
  <c r="P111" i="6" s="1"/>
  <c r="J110" i="6"/>
  <c r="O110" i="6" s="1"/>
  <c r="P110" i="6" s="1"/>
  <c r="J109" i="6"/>
  <c r="M109" i="6" s="1"/>
  <c r="J108" i="6"/>
  <c r="O43" i="6"/>
  <c r="J42" i="6"/>
  <c r="J41" i="6"/>
  <c r="M41" i="6" s="1"/>
  <c r="N41" i="6" s="1"/>
  <c r="J40" i="6"/>
  <c r="O40" i="6" s="1"/>
  <c r="P40" i="6" s="1"/>
  <c r="J39" i="6"/>
  <c r="O39" i="6" s="1"/>
  <c r="P39" i="6" s="1"/>
  <c r="J38" i="6"/>
  <c r="O38" i="6" s="1"/>
  <c r="P38" i="6" s="1"/>
  <c r="J37" i="6"/>
  <c r="O37" i="6" s="1"/>
  <c r="J36" i="6"/>
  <c r="J35" i="6"/>
  <c r="M35" i="6" s="1"/>
  <c r="N35" i="6" s="1"/>
  <c r="J34" i="6"/>
  <c r="J33" i="6"/>
  <c r="O33" i="6" s="1"/>
  <c r="P33" i="6" s="1"/>
  <c r="J32" i="6"/>
  <c r="O32" i="6" s="1"/>
  <c r="P32" i="6" s="1"/>
  <c r="J31" i="6"/>
  <c r="O31" i="6" s="1"/>
  <c r="P31" i="6" s="1"/>
  <c r="J30" i="6"/>
  <c r="J29" i="6"/>
  <c r="J28" i="6"/>
  <c r="O28" i="6" s="1"/>
  <c r="J27" i="6"/>
  <c r="O27" i="6" s="1"/>
  <c r="P27" i="6" s="1"/>
  <c r="J26" i="6"/>
  <c r="O26" i="6" s="1"/>
  <c r="J25" i="6"/>
  <c r="O25" i="6" s="1"/>
  <c r="P25" i="6" s="1"/>
  <c r="J24" i="6"/>
  <c r="M24" i="6" s="1"/>
  <c r="N24" i="6" s="1"/>
  <c r="J23" i="6"/>
  <c r="O23" i="6" s="1"/>
  <c r="P23" i="6" s="1"/>
  <c r="J22" i="6"/>
  <c r="O22" i="6" s="1"/>
  <c r="P22" i="6" s="1"/>
  <c r="J21" i="6"/>
  <c r="J20" i="6"/>
  <c r="M20" i="6" s="1"/>
  <c r="J19" i="6"/>
  <c r="O19" i="6" s="1"/>
  <c r="P19" i="6" s="1"/>
  <c r="J18" i="6"/>
  <c r="O18" i="6" s="1"/>
  <c r="J17" i="6"/>
  <c r="O17" i="6" s="1"/>
  <c r="P17" i="6" s="1"/>
  <c r="J16" i="6"/>
  <c r="O16" i="6" s="1"/>
  <c r="P16" i="6" s="1"/>
  <c r="J15" i="6"/>
  <c r="J14" i="6"/>
  <c r="O14" i="6" s="1"/>
  <c r="P14" i="6" s="1"/>
  <c r="J13" i="6"/>
  <c r="M13" i="6" s="1"/>
  <c r="N13" i="6" s="1"/>
  <c r="J12" i="6"/>
  <c r="O12" i="6" s="1"/>
  <c r="P12" i="6" s="1"/>
  <c r="J11" i="6"/>
  <c r="M11" i="6" s="1"/>
  <c r="J10" i="6"/>
  <c r="O10" i="6" s="1"/>
  <c r="O35" i="6" l="1"/>
  <c r="P35" i="6" s="1"/>
  <c r="O24" i="6"/>
  <c r="P24" i="6" s="1"/>
  <c r="P18" i="6"/>
  <c r="M33" i="6"/>
  <c r="N33" i="6" s="1"/>
  <c r="O20" i="6"/>
  <c r="P20" i="6" s="1"/>
  <c r="O11" i="6"/>
  <c r="P11" i="6" s="1"/>
  <c r="M10" i="6"/>
  <c r="N10" i="6" s="1"/>
  <c r="P10" i="6"/>
  <c r="N11" i="6"/>
  <c r="O13" i="6"/>
  <c r="P13" i="6" s="1"/>
  <c r="O15" i="6"/>
  <c r="P15" i="6" s="1"/>
  <c r="M18" i="6"/>
  <c r="N18" i="6" s="1"/>
  <c r="N20" i="6"/>
  <c r="M22" i="6"/>
  <c r="N22" i="6" s="1"/>
  <c r="P26" i="6"/>
  <c r="P28" i="6"/>
  <c r="O30" i="6"/>
  <c r="P30" i="6" s="1"/>
  <c r="M37" i="6"/>
  <c r="N37" i="6" s="1"/>
  <c r="M39" i="6"/>
  <c r="N39" i="6" s="1"/>
  <c r="O41" i="6"/>
  <c r="P41" i="6" s="1"/>
  <c r="P43" i="6"/>
  <c r="N109" i="6"/>
  <c r="M111" i="6"/>
  <c r="N111" i="6" s="1"/>
  <c r="M16" i="6"/>
  <c r="N16" i="6" s="1"/>
  <c r="M27" i="6"/>
  <c r="N27" i="6" s="1"/>
  <c r="M29" i="6"/>
  <c r="N29" i="6" s="1"/>
  <c r="M31" i="6"/>
  <c r="N31" i="6" s="1"/>
  <c r="P37" i="6"/>
  <c r="M42" i="6"/>
  <c r="N42" i="6" s="1"/>
  <c r="M108" i="6"/>
  <c r="N108" i="6" s="1"/>
  <c r="O109" i="6"/>
  <c r="P109" i="6" s="1"/>
  <c r="M12" i="6"/>
  <c r="N12" i="6" s="1"/>
  <c r="M14" i="6"/>
  <c r="N14" i="6" s="1"/>
  <c r="M25" i="6"/>
  <c r="N25" i="6" s="1"/>
  <c r="O29" i="6"/>
  <c r="P29" i="6" s="1"/>
  <c r="M36" i="6"/>
  <c r="N36" i="6" s="1"/>
  <c r="O42" i="6"/>
  <c r="P42" i="6" s="1"/>
  <c r="M19" i="6"/>
  <c r="N19" i="6" s="1"/>
  <c r="M21" i="6"/>
  <c r="N21" i="6" s="1"/>
  <c r="M23" i="6"/>
  <c r="N23" i="6" s="1"/>
  <c r="M34" i="6"/>
  <c r="N34" i="6" s="1"/>
  <c r="M38" i="6"/>
  <c r="N38" i="6" s="1"/>
  <c r="M40" i="6"/>
  <c r="N40" i="6" s="1"/>
  <c r="O108" i="6"/>
  <c r="P108" i="6" s="1"/>
  <c r="M110" i="6"/>
  <c r="N110" i="6" s="1"/>
  <c r="M17" i="6"/>
  <c r="N17" i="6" s="1"/>
  <c r="O21" i="6"/>
  <c r="P21" i="6" s="1"/>
  <c r="M28" i="6"/>
  <c r="N28" i="6" s="1"/>
  <c r="O34" i="6"/>
  <c r="P34" i="6" s="1"/>
  <c r="O36" i="6"/>
  <c r="P36" i="6" s="1"/>
  <c r="M15" i="6"/>
  <c r="N15" i="6" s="1"/>
  <c r="M26" i="6"/>
  <c r="N26" i="6" s="1"/>
  <c r="M30" i="6"/>
  <c r="N30" i="6" s="1"/>
  <c r="M32" i="6"/>
  <c r="N32" i="6" s="1"/>
  <c r="M43" i="6"/>
  <c r="N43" i="6" s="1"/>
  <c r="T27" i="14"/>
  <c r="O27" i="14"/>
  <c r="P27" i="14" s="1"/>
  <c r="N27" i="14"/>
  <c r="M27" i="14"/>
  <c r="T26" i="14"/>
  <c r="O26" i="14"/>
  <c r="P26" i="14" s="1"/>
  <c r="M26" i="14"/>
  <c r="N26" i="14" s="1"/>
  <c r="T25" i="14"/>
  <c r="O25" i="14"/>
  <c r="P25" i="14" s="1"/>
  <c r="N25" i="14"/>
  <c r="M25" i="14"/>
  <c r="T24" i="14"/>
  <c r="O24" i="14"/>
  <c r="P24" i="14" s="1"/>
  <c r="N24" i="14"/>
  <c r="M24" i="14"/>
  <c r="T23" i="14"/>
  <c r="O23" i="14"/>
  <c r="P23" i="14" s="1"/>
  <c r="M23" i="14"/>
  <c r="N23" i="14" s="1"/>
  <c r="T22" i="14"/>
  <c r="O22" i="14"/>
  <c r="M22" i="14"/>
  <c r="T21" i="14"/>
  <c r="T20" i="14"/>
  <c r="O20" i="14"/>
  <c r="P20" i="14" s="1"/>
  <c r="M20" i="14"/>
  <c r="T19" i="14"/>
  <c r="T18" i="14"/>
  <c r="O18" i="14"/>
  <c r="P18" i="14" s="1"/>
  <c r="M18" i="14"/>
  <c r="N18" i="14" s="1"/>
  <c r="T17" i="14"/>
  <c r="M17" i="14"/>
  <c r="T16" i="14"/>
  <c r="O16" i="14"/>
  <c r="P16" i="14" s="1"/>
  <c r="M16" i="14"/>
  <c r="T15" i="14"/>
  <c r="O15" i="14"/>
  <c r="P15" i="14" s="1"/>
  <c r="T14" i="14"/>
  <c r="O14" i="14"/>
  <c r="M14" i="14"/>
  <c r="T13" i="14"/>
  <c r="T12" i="14"/>
  <c r="O12" i="14"/>
  <c r="M12" i="14"/>
  <c r="P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/>
  <c r="O13" i="9"/>
  <c r="P13" i="9" s="1"/>
  <c r="T13" i="9"/>
  <c r="M14" i="9"/>
  <c r="N14" i="9" s="1"/>
  <c r="O14" i="9"/>
  <c r="P14" i="9" s="1"/>
  <c r="T14" i="9"/>
  <c r="M15" i="9"/>
  <c r="N15" i="9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/>
  <c r="O20" i="9"/>
  <c r="P20" i="9" s="1"/>
  <c r="T20" i="9"/>
  <c r="M21" i="9"/>
  <c r="N21" i="9" s="1"/>
  <c r="O21" i="9"/>
  <c r="P21" i="9" s="1"/>
  <c r="T21" i="9"/>
  <c r="M22" i="9"/>
  <c r="N22" i="9" s="1"/>
  <c r="O22" i="9"/>
  <c r="P22" i="9"/>
  <c r="T22" i="9"/>
  <c r="M12" i="10"/>
  <c r="N12" i="10" s="1"/>
  <c r="O12" i="10"/>
  <c r="P12" i="10" s="1"/>
  <c r="T12" i="10"/>
  <c r="T13" i="10"/>
  <c r="M14" i="10"/>
  <c r="O14" i="10"/>
  <c r="P14" i="10" s="1"/>
  <c r="T14" i="10"/>
  <c r="T15" i="10"/>
  <c r="M16" i="10"/>
  <c r="N16" i="10" s="1"/>
  <c r="O16" i="10"/>
  <c r="P16" i="10" s="1"/>
  <c r="T16" i="10"/>
  <c r="T17" i="10"/>
  <c r="M18" i="10"/>
  <c r="O18" i="10"/>
  <c r="P18" i="10" s="1"/>
  <c r="T18" i="10"/>
  <c r="M19" i="10"/>
  <c r="N19" i="10" s="1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/>
  <c r="O23" i="10"/>
  <c r="P23" i="10"/>
  <c r="T23" i="10"/>
  <c r="M24" i="10"/>
  <c r="N24" i="10"/>
  <c r="O24" i="10"/>
  <c r="P24" i="10" s="1"/>
  <c r="T24" i="10"/>
  <c r="M25" i="10"/>
  <c r="N25" i="10"/>
  <c r="O25" i="10"/>
  <c r="P25" i="10"/>
  <c r="T25" i="10"/>
  <c r="M26" i="10"/>
  <c r="N26" i="10" s="1"/>
  <c r="O26" i="10"/>
  <c r="P26" i="10"/>
  <c r="T26" i="10"/>
  <c r="M27" i="10"/>
  <c r="N27" i="10"/>
  <c r="O27" i="10"/>
  <c r="P27" i="10" s="1"/>
  <c r="T27" i="10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M59" i="5"/>
  <c r="N59" i="5" s="1"/>
  <c r="T58" i="5"/>
  <c r="O58" i="5"/>
  <c r="P58" i="5" s="1"/>
  <c r="N58" i="5"/>
  <c r="M58" i="5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M45" i="5"/>
  <c r="N45" i="5" s="1"/>
  <c r="T44" i="5"/>
  <c r="O44" i="5"/>
  <c r="P44" i="5" s="1"/>
  <c r="N44" i="5"/>
  <c r="M44" i="5"/>
  <c r="T43" i="5"/>
  <c r="O43" i="5"/>
  <c r="P43" i="5" s="1"/>
  <c r="N43" i="5"/>
  <c r="M43" i="5"/>
  <c r="T42" i="5"/>
  <c r="P42" i="5"/>
  <c r="O42" i="5"/>
  <c r="M42" i="5"/>
  <c r="N42" i="5" s="1"/>
  <c r="T41" i="5"/>
  <c r="O41" i="5"/>
  <c r="P41" i="5" s="1"/>
  <c r="M41" i="5"/>
  <c r="N41" i="5" s="1"/>
  <c r="T40" i="5"/>
  <c r="O40" i="5"/>
  <c r="P40" i="5" s="1"/>
  <c r="M40" i="5"/>
  <c r="N40" i="5" s="1"/>
  <c r="T39" i="5"/>
  <c r="O39" i="5"/>
  <c r="P39" i="5" s="1"/>
  <c r="N39" i="5"/>
  <c r="M39" i="5"/>
  <c r="T38" i="5"/>
  <c r="O38" i="5"/>
  <c r="P38" i="5" s="1"/>
  <c r="M38" i="5"/>
  <c r="N38" i="5" s="1"/>
  <c r="T37" i="5"/>
  <c r="O37" i="5"/>
  <c r="P37" i="5" s="1"/>
  <c r="M37" i="5"/>
  <c r="N37" i="5" s="1"/>
  <c r="T36" i="5"/>
  <c r="O36" i="5"/>
  <c r="P36" i="5" s="1"/>
  <c r="N36" i="5"/>
  <c r="M36" i="5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O31" i="5"/>
  <c r="P31" i="5" s="1"/>
  <c r="M31" i="5"/>
  <c r="N31" i="5" s="1"/>
  <c r="T30" i="5"/>
  <c r="P30" i="5"/>
  <c r="O30" i="5"/>
  <c r="M30" i="5"/>
  <c r="N30" i="5" s="1"/>
  <c r="T29" i="5"/>
  <c r="O29" i="5"/>
  <c r="P29" i="5" s="1"/>
  <c r="N29" i="5"/>
  <c r="M29" i="5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M24" i="5"/>
  <c r="N24" i="5" s="1"/>
  <c r="T23" i="5"/>
  <c r="O23" i="5"/>
  <c r="P23" i="5" s="1"/>
  <c r="N23" i="5"/>
  <c r="M23" i="5"/>
  <c r="T22" i="5"/>
  <c r="O22" i="5"/>
  <c r="P22" i="5" s="1"/>
  <c r="M22" i="5"/>
  <c r="N22" i="5" s="1"/>
  <c r="T21" i="5"/>
  <c r="O21" i="5"/>
  <c r="P21" i="5" s="1"/>
  <c r="M21" i="5"/>
  <c r="N21" i="5" s="1"/>
  <c r="T20" i="5"/>
  <c r="O20" i="5"/>
  <c r="P20" i="5" s="1"/>
  <c r="N20" i="5"/>
  <c r="M20" i="5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M16" i="5"/>
  <c r="N16" i="5" s="1"/>
  <c r="T15" i="5"/>
  <c r="O15" i="5"/>
  <c r="P15" i="5" s="1"/>
  <c r="N15" i="5"/>
  <c r="M15" i="5"/>
  <c r="M21" i="14" l="1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N18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N14" i="10"/>
  <c r="C4" i="14" l="1"/>
  <c r="N11" i="14"/>
  <c r="C6" i="14" l="1"/>
  <c r="C5" i="14"/>
  <c r="O10" i="10" l="1"/>
  <c r="O113" i="6"/>
  <c r="T11" i="9"/>
  <c r="O11" i="9"/>
  <c r="T10" i="9"/>
  <c r="T11" i="10"/>
  <c r="T10" i="10"/>
  <c r="J10" i="10"/>
  <c r="O11" i="10" l="1"/>
  <c r="M11" i="9"/>
  <c r="P11" i="9"/>
  <c r="M11" i="10"/>
  <c r="N11" i="10" s="1"/>
  <c r="M10" i="10"/>
  <c r="N10" i="10" s="1"/>
  <c r="P10" i="10"/>
  <c r="P11" i="10"/>
  <c r="T68" i="5"/>
  <c r="T67" i="5"/>
  <c r="T66" i="5"/>
  <c r="T65" i="5"/>
  <c r="T64" i="5"/>
  <c r="T63" i="5"/>
  <c r="T62" i="5"/>
  <c r="T14" i="5"/>
  <c r="T13" i="5"/>
  <c r="T12" i="5"/>
  <c r="T11" i="5"/>
  <c r="T10" i="5"/>
  <c r="O68" i="5"/>
  <c r="O67" i="5"/>
  <c r="O66" i="5"/>
  <c r="O65" i="5"/>
  <c r="O64" i="5"/>
  <c r="O63" i="5"/>
  <c r="O62" i="5"/>
  <c r="O14" i="5"/>
  <c r="O13" i="5"/>
  <c r="O12" i="5"/>
  <c r="O11" i="5"/>
  <c r="J10" i="5"/>
  <c r="O10" i="5" s="1"/>
  <c r="N11" i="9" l="1"/>
  <c r="C6" i="10"/>
  <c r="C5" i="10"/>
  <c r="D11" i="7" s="1"/>
  <c r="H11" i="7" s="1"/>
  <c r="C4" i="10"/>
  <c r="C11" i="7" s="1"/>
  <c r="G11" i="7" s="1"/>
  <c r="H14" i="7"/>
  <c r="G14" i="7"/>
  <c r="T113" i="6"/>
  <c r="P113" i="6"/>
  <c r="M113" i="6"/>
  <c r="C4" i="6" s="1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S25" i="3"/>
  <c r="X24" i="3"/>
  <c r="X22" i="3"/>
  <c r="S22" i="3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M10" i="3"/>
  <c r="X29" i="2"/>
  <c r="X28" i="2"/>
  <c r="X25" i="2"/>
  <c r="X22" i="2"/>
  <c r="X19" i="2"/>
  <c r="X18" i="2"/>
  <c r="X15" i="2"/>
  <c r="X14" i="2"/>
  <c r="X13" i="2"/>
  <c r="X12" i="2"/>
  <c r="X11" i="2"/>
  <c r="E18" i="13"/>
  <c r="B3" i="13"/>
  <c r="E15" i="13" s="1"/>
  <c r="S11" i="3" l="1"/>
  <c r="T11" i="3" s="1"/>
  <c r="R11" i="3"/>
  <c r="T25" i="3"/>
  <c r="G13" i="7"/>
  <c r="T15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113" i="6"/>
  <c r="C5" i="6" s="1"/>
  <c r="N11" i="5"/>
  <c r="M13" i="5"/>
  <c r="N13" i="5" s="1"/>
  <c r="M10" i="5"/>
  <c r="N10" i="5" s="1"/>
  <c r="M64" i="5"/>
  <c r="N64" i="5" s="1"/>
  <c r="M63" i="5"/>
  <c r="N63" i="5" s="1"/>
  <c r="X20" i="3"/>
  <c r="Q21" i="3"/>
  <c r="R21" i="3" s="1"/>
  <c r="X10" i="3"/>
  <c r="T18" i="3"/>
  <c r="T12" i="3"/>
  <c r="T13" i="3"/>
  <c r="X23" i="3"/>
  <c r="S23" i="3"/>
  <c r="T22" i="3"/>
  <c r="Q10" i="3"/>
  <c r="T14" i="3"/>
  <c r="S17" i="3"/>
  <c r="X17" i="3"/>
  <c r="Q25" i="3"/>
  <c r="R25" i="3" s="1"/>
  <c r="S24" i="3"/>
  <c r="S16" i="3"/>
  <c r="Q19" i="3"/>
  <c r="R19" i="3" s="1"/>
  <c r="L10" i="3"/>
  <c r="S10" i="3" s="1"/>
  <c r="X27" i="2"/>
  <c r="S11" i="2"/>
  <c r="S28" i="2"/>
  <c r="Q109" i="6" l="1" a="1"/>
  <c r="Q109" i="6" s="1"/>
  <c r="R109" i="6" s="1"/>
  <c r="S109" i="6" s="1"/>
  <c r="K109" i="6" s="1"/>
  <c r="Q35" i="6" a="1"/>
  <c r="Q35" i="6" s="1"/>
  <c r="R35" i="6" s="1"/>
  <c r="S35" i="6" s="1"/>
  <c r="K35" i="6" s="1"/>
  <c r="Q32" i="6" a="1"/>
  <c r="Q32" i="6" s="1"/>
  <c r="R32" i="6" s="1"/>
  <c r="S32" i="6" s="1"/>
  <c r="K32" i="6" s="1"/>
  <c r="Q24" i="6" a="1"/>
  <c r="Q24" i="6" s="1"/>
  <c r="R24" i="6" s="1"/>
  <c r="S24" i="6" s="1"/>
  <c r="K24" i="6" s="1"/>
  <c r="Q16" i="6" a="1"/>
  <c r="Q16" i="6" s="1"/>
  <c r="R16" i="6" s="1"/>
  <c r="S16" i="6" s="1"/>
  <c r="K16" i="6" s="1"/>
  <c r="Q41" i="6" a="1"/>
  <c r="Q41" i="6" s="1"/>
  <c r="R41" i="6" s="1"/>
  <c r="S41" i="6" s="1"/>
  <c r="K41" i="6" s="1"/>
  <c r="Q36" i="6" a="1"/>
  <c r="Q36" i="6" s="1"/>
  <c r="R36" i="6" s="1"/>
  <c r="S36" i="6" s="1"/>
  <c r="K36" i="6" s="1"/>
  <c r="Q30" i="6" a="1"/>
  <c r="Q30" i="6" s="1"/>
  <c r="R30" i="6" s="1"/>
  <c r="S30" i="6" s="1"/>
  <c r="K30" i="6" s="1"/>
  <c r="Q22" i="6" a="1"/>
  <c r="Q22" i="6" s="1"/>
  <c r="R22" i="6" s="1"/>
  <c r="S22" i="6" s="1"/>
  <c r="K22" i="6" s="1"/>
  <c r="Q14" i="6" a="1"/>
  <c r="Q14" i="6" s="1"/>
  <c r="R14" i="6" s="1"/>
  <c r="S14" i="6" s="1"/>
  <c r="K14" i="6" s="1"/>
  <c r="Q17" i="6" a="1"/>
  <c r="Q17" i="6" s="1"/>
  <c r="R17" i="6" s="1"/>
  <c r="S17" i="6" s="1"/>
  <c r="K17" i="6" s="1"/>
  <c r="Q10" i="6" a="1"/>
  <c r="Q10" i="6" s="1"/>
  <c r="R10" i="6" s="1"/>
  <c r="S10" i="6" s="1"/>
  <c r="K10" i="6" s="1"/>
  <c r="Q39" i="6" a="1"/>
  <c r="Q39" i="6" s="1"/>
  <c r="R39" i="6" s="1"/>
  <c r="S39" i="6" s="1"/>
  <c r="K39" i="6" s="1"/>
  <c r="Q27" i="6" a="1"/>
  <c r="Q27" i="6" s="1"/>
  <c r="R27" i="6" s="1"/>
  <c r="S27" i="6" s="1"/>
  <c r="K27" i="6" s="1"/>
  <c r="Q19" i="6" a="1"/>
  <c r="Q19" i="6" s="1"/>
  <c r="R19" i="6" s="1"/>
  <c r="S19" i="6" s="1"/>
  <c r="K19" i="6" s="1"/>
  <c r="Q12" i="6" a="1"/>
  <c r="Q12" i="6" s="1"/>
  <c r="R12" i="6" s="1"/>
  <c r="S12" i="6" s="1"/>
  <c r="K12" i="6" s="1"/>
  <c r="Q20" i="6" a="1"/>
  <c r="Q20" i="6" s="1"/>
  <c r="R20" i="6" s="1"/>
  <c r="S20" i="6" s="1"/>
  <c r="K20" i="6" s="1"/>
  <c r="Q31" i="6" a="1"/>
  <c r="Q31" i="6" s="1"/>
  <c r="R31" i="6" s="1"/>
  <c r="S31" i="6" s="1"/>
  <c r="K31" i="6" s="1"/>
  <c r="Q110" i="6" a="1"/>
  <c r="Q110" i="6" s="1"/>
  <c r="R110" i="6" s="1"/>
  <c r="S110" i="6" s="1"/>
  <c r="K110" i="6" s="1"/>
  <c r="Q33" i="6" a="1"/>
  <c r="Q33" i="6" s="1"/>
  <c r="R33" i="6" s="1"/>
  <c r="S33" i="6" s="1"/>
  <c r="K33" i="6" s="1"/>
  <c r="Q28" i="6" a="1"/>
  <c r="Q28" i="6" s="1"/>
  <c r="R28" i="6" s="1"/>
  <c r="S28" i="6" s="1"/>
  <c r="K28" i="6" s="1"/>
  <c r="Q25" i="6" a="1"/>
  <c r="Q25" i="6" s="1"/>
  <c r="R25" i="6" s="1"/>
  <c r="S25" i="6" s="1"/>
  <c r="K25" i="6" s="1"/>
  <c r="Q15" i="6" a="1"/>
  <c r="Q15" i="6" s="1"/>
  <c r="R15" i="6" s="1"/>
  <c r="S15" i="6" s="1"/>
  <c r="K15" i="6" s="1"/>
  <c r="Q42" i="6" a="1"/>
  <c r="Q42" i="6" s="1"/>
  <c r="R42" i="6" s="1"/>
  <c r="S42" i="6" s="1"/>
  <c r="K42" i="6" s="1"/>
  <c r="Q37" i="6" a="1"/>
  <c r="Q37" i="6" s="1"/>
  <c r="R37" i="6" s="1"/>
  <c r="S37" i="6" s="1"/>
  <c r="K37" i="6" s="1"/>
  <c r="Q23" i="6" a="1"/>
  <c r="Q23" i="6" s="1"/>
  <c r="R23" i="6" s="1"/>
  <c r="S23" i="6" s="1"/>
  <c r="K23" i="6" s="1"/>
  <c r="Q111" i="6" a="1"/>
  <c r="Q111" i="6" s="1"/>
  <c r="R111" i="6" s="1"/>
  <c r="S111" i="6" s="1"/>
  <c r="K111" i="6" s="1"/>
  <c r="Q43" i="6" a="1"/>
  <c r="Q43" i="6" s="1"/>
  <c r="R43" i="6" s="1"/>
  <c r="S43" i="6" s="1"/>
  <c r="K43" i="6" s="1"/>
  <c r="Q13" i="6" a="1"/>
  <c r="Q13" i="6" s="1"/>
  <c r="R13" i="6" s="1"/>
  <c r="S13" i="6" s="1"/>
  <c r="K13" i="6" s="1"/>
  <c r="Q26" i="6" a="1"/>
  <c r="Q26" i="6" s="1"/>
  <c r="R26" i="6" s="1"/>
  <c r="S26" i="6" s="1"/>
  <c r="K26" i="6" s="1"/>
  <c r="Q18" i="6" a="1"/>
  <c r="Q18" i="6" s="1"/>
  <c r="R18" i="6" s="1"/>
  <c r="S18" i="6" s="1"/>
  <c r="K18" i="6" s="1"/>
  <c r="Q11" i="6" a="1"/>
  <c r="Q11" i="6" s="1"/>
  <c r="R11" i="6" s="1"/>
  <c r="S11" i="6" s="1"/>
  <c r="K11" i="6" s="1"/>
  <c r="Q108" i="6" a="1"/>
  <c r="Q108" i="6" s="1"/>
  <c r="R108" i="6" s="1"/>
  <c r="S108" i="6" s="1"/>
  <c r="K108" i="6" s="1"/>
  <c r="Q40" i="6" a="1"/>
  <c r="Q40" i="6" s="1"/>
  <c r="R40" i="6" s="1"/>
  <c r="S40" i="6" s="1"/>
  <c r="K40" i="6" s="1"/>
  <c r="Q34" i="6" a="1"/>
  <c r="Q34" i="6" s="1"/>
  <c r="R34" i="6" s="1"/>
  <c r="S34" i="6" s="1"/>
  <c r="K34" i="6" s="1"/>
  <c r="Q29" i="6" a="1"/>
  <c r="Q29" i="6" s="1"/>
  <c r="R29" i="6" s="1"/>
  <c r="S29" i="6" s="1"/>
  <c r="K29" i="6" s="1"/>
  <c r="Q21" i="6" a="1"/>
  <c r="Q21" i="6" s="1"/>
  <c r="R21" i="6" s="1"/>
  <c r="S21" i="6" s="1"/>
  <c r="K21" i="6" s="1"/>
  <c r="Q38" i="6" a="1"/>
  <c r="Q38" i="6" s="1"/>
  <c r="R38" i="6" s="1"/>
  <c r="S38" i="6" s="1"/>
  <c r="K38" i="6" s="1"/>
  <c r="Q25" i="14" a="1"/>
  <c r="Q25" i="14" s="1"/>
  <c r="R25" i="14" s="1"/>
  <c r="S25" i="14" s="1"/>
  <c r="Q19" i="10" a="1"/>
  <c r="Q19" i="10" s="1"/>
  <c r="R19" i="10" s="1"/>
  <c r="S19" i="10" s="1"/>
  <c r="Q60" i="5" a="1"/>
  <c r="Q60" i="5" s="1"/>
  <c r="R60" i="5" s="1"/>
  <c r="S60" i="5" s="1"/>
  <c r="Q57" i="5" a="1"/>
  <c r="Q57" i="5" s="1"/>
  <c r="R57" i="5" s="1"/>
  <c r="S57" i="5" s="1"/>
  <c r="Q54" i="5" a="1"/>
  <c r="Q54" i="5" s="1"/>
  <c r="R54" i="5" s="1"/>
  <c r="S54" i="5" s="1"/>
  <c r="Q33" i="5" a="1"/>
  <c r="Q33" i="5" s="1"/>
  <c r="R33" i="5" s="1"/>
  <c r="S33" i="5" s="1"/>
  <c r="Q25" i="5" a="1"/>
  <c r="Q25" i="5" s="1"/>
  <c r="R25" i="5" s="1"/>
  <c r="S25" i="5" s="1"/>
  <c r="Q22" i="5" a="1"/>
  <c r="Q22" i="5" s="1"/>
  <c r="R22" i="5" s="1"/>
  <c r="S22" i="5" s="1"/>
  <c r="Q12" i="14" a="1"/>
  <c r="Q12" i="14" s="1"/>
  <c r="R12" i="14" s="1"/>
  <c r="S12" i="14" s="1"/>
  <c r="Q10" i="14" a="1"/>
  <c r="Q10" i="14" s="1"/>
  <c r="R10" i="14" s="1"/>
  <c r="S10" i="14" s="1"/>
  <c r="K10" i="14" s="1"/>
  <c r="Q12" i="9" a="1"/>
  <c r="Q12" i="9" s="1"/>
  <c r="R12" i="9" s="1"/>
  <c r="S12" i="9" s="1"/>
  <c r="Q18" i="9" a="1"/>
  <c r="Q18" i="9" s="1"/>
  <c r="R18" i="9" s="1"/>
  <c r="S18" i="9" s="1"/>
  <c r="Q46" i="5" a="1"/>
  <c r="Q46" i="5" s="1"/>
  <c r="R46" i="5" s="1"/>
  <c r="S46" i="5" s="1"/>
  <c r="Q43" i="5" a="1"/>
  <c r="Q43" i="5" s="1"/>
  <c r="R43" i="5" s="1"/>
  <c r="S43" i="5" s="1"/>
  <c r="Q38" i="5" a="1"/>
  <c r="Q38" i="5" s="1"/>
  <c r="R38" i="5" s="1"/>
  <c r="S38" i="5" s="1"/>
  <c r="Q30" i="5" a="1"/>
  <c r="Q30" i="5" s="1"/>
  <c r="R30" i="5" s="1"/>
  <c r="S30" i="5" s="1"/>
  <c r="Q15" i="5" a="1"/>
  <c r="Q15" i="5" s="1"/>
  <c r="R15" i="5" s="1"/>
  <c r="S15" i="5" s="1"/>
  <c r="Q34" i="5" a="1"/>
  <c r="Q34" i="5" s="1"/>
  <c r="R34" i="5" s="1"/>
  <c r="S34" i="5" s="1"/>
  <c r="Q19" i="5" a="1"/>
  <c r="Q19" i="5" s="1"/>
  <c r="R19" i="5" s="1"/>
  <c r="S19" i="5" s="1"/>
  <c r="Q36" i="5" a="1"/>
  <c r="Q36" i="5" s="1"/>
  <c r="R36" i="5" s="1"/>
  <c r="S36" i="5" s="1"/>
  <c r="Q18" i="5" a="1"/>
  <c r="Q18" i="5" s="1"/>
  <c r="R18" i="5" s="1"/>
  <c r="S18" i="5" s="1"/>
  <c r="Q17" i="14" a="1"/>
  <c r="Q17" i="14" s="1"/>
  <c r="R17" i="14" s="1"/>
  <c r="S17" i="14" s="1"/>
  <c r="Q15" i="9" a="1"/>
  <c r="Q15" i="9" s="1"/>
  <c r="R15" i="9" s="1"/>
  <c r="S15" i="9" s="1"/>
  <c r="Q22" i="9" a="1"/>
  <c r="Q22" i="9" s="1"/>
  <c r="R22" i="9" s="1"/>
  <c r="S22" i="9" s="1"/>
  <c r="Q21" i="10" a="1"/>
  <c r="Q21" i="10" s="1"/>
  <c r="R21" i="10" s="1"/>
  <c r="S21" i="10" s="1"/>
  <c r="Q25" i="10" a="1"/>
  <c r="Q25" i="10" s="1"/>
  <c r="R25" i="10" s="1"/>
  <c r="S25" i="10" s="1"/>
  <c r="Q61" i="5" a="1"/>
  <c r="Q61" i="5" s="1"/>
  <c r="R61" i="5" s="1"/>
  <c r="S61" i="5" s="1"/>
  <c r="Q58" i="5" a="1"/>
  <c r="Q58" i="5" s="1"/>
  <c r="R58" i="5" s="1"/>
  <c r="S58" i="5" s="1"/>
  <c r="Q52" i="5" a="1"/>
  <c r="Q52" i="5" s="1"/>
  <c r="R52" i="5" s="1"/>
  <c r="S52" i="5" s="1"/>
  <c r="Q49" i="5" a="1"/>
  <c r="Q49" i="5" s="1"/>
  <c r="R49" i="5" s="1"/>
  <c r="S49" i="5" s="1"/>
  <c r="Q26" i="5" a="1"/>
  <c r="Q26" i="5" s="1"/>
  <c r="R26" i="5" s="1"/>
  <c r="S26" i="5" s="1"/>
  <c r="Q23" i="5" a="1"/>
  <c r="Q23" i="5" s="1"/>
  <c r="R23" i="5" s="1"/>
  <c r="S23" i="5" s="1"/>
  <c r="Q16" i="5" a="1"/>
  <c r="Q16" i="5" s="1"/>
  <c r="R16" i="5" s="1"/>
  <c r="S16" i="5" s="1"/>
  <c r="Q42" i="5" a="1"/>
  <c r="Q42" i="5" s="1"/>
  <c r="R42" i="5" s="1"/>
  <c r="S42" i="5" s="1"/>
  <c r="Q26" i="14" a="1"/>
  <c r="Q26" i="14" s="1"/>
  <c r="R26" i="14" s="1"/>
  <c r="S26" i="14" s="1"/>
  <c r="Q23" i="14" a="1"/>
  <c r="Q23" i="14" s="1"/>
  <c r="R23" i="14" s="1"/>
  <c r="S23" i="14" s="1"/>
  <c r="Q21" i="14" a="1"/>
  <c r="Q21" i="14" s="1"/>
  <c r="R21" i="14" s="1"/>
  <c r="S21" i="14" s="1"/>
  <c r="Q55" i="5" a="1"/>
  <c r="Q55" i="5" s="1"/>
  <c r="R55" i="5" s="1"/>
  <c r="S55" i="5" s="1"/>
  <c r="Q44" i="5" a="1"/>
  <c r="Q44" i="5" s="1"/>
  <c r="R44" i="5" s="1"/>
  <c r="S44" i="5" s="1"/>
  <c r="Q20" i="5" a="1"/>
  <c r="Q20" i="5" s="1"/>
  <c r="R20" i="5" s="1"/>
  <c r="S20" i="5" s="1"/>
  <c r="Q32" i="5" a="1"/>
  <c r="Q32" i="5" s="1"/>
  <c r="R32" i="5" s="1"/>
  <c r="S32" i="5" s="1"/>
  <c r="Q18" i="14" a="1"/>
  <c r="Q18" i="14" s="1"/>
  <c r="R18" i="14" s="1"/>
  <c r="S18" i="14" s="1"/>
  <c r="Q14" i="9" a="1"/>
  <c r="Q14" i="9" s="1"/>
  <c r="R14" i="9" s="1"/>
  <c r="S14" i="9" s="1"/>
  <c r="Q17" i="9" a="1"/>
  <c r="Q17" i="9" s="1"/>
  <c r="R17" i="9" s="1"/>
  <c r="S17" i="9" s="1"/>
  <c r="Q21" i="9" a="1"/>
  <c r="Q21" i="9" s="1"/>
  <c r="R21" i="9" s="1"/>
  <c r="S21" i="9" s="1"/>
  <c r="Q12" i="10" a="1"/>
  <c r="Q12" i="10" s="1"/>
  <c r="R12" i="10" s="1"/>
  <c r="S12" i="10" s="1"/>
  <c r="Q24" i="10" a="1"/>
  <c r="Q24" i="10" s="1"/>
  <c r="R24" i="10" s="1"/>
  <c r="S24" i="10" s="1"/>
  <c r="Q27" i="10" a="1"/>
  <c r="Q27" i="10" s="1"/>
  <c r="R27" i="10" s="1"/>
  <c r="S27" i="10" s="1"/>
  <c r="Q59" i="5" a="1"/>
  <c r="Q59" i="5" s="1"/>
  <c r="R59" i="5" s="1"/>
  <c r="S59" i="5" s="1"/>
  <c r="Q53" i="5" a="1"/>
  <c r="Q53" i="5" s="1"/>
  <c r="R53" i="5" s="1"/>
  <c r="S53" i="5" s="1"/>
  <c r="Q47" i="5" a="1"/>
  <c r="Q47" i="5" s="1"/>
  <c r="R47" i="5" s="1"/>
  <c r="S47" i="5" s="1"/>
  <c r="Q40" i="5" a="1"/>
  <c r="Q40" i="5" s="1"/>
  <c r="R40" i="5" s="1"/>
  <c r="S40" i="5" s="1"/>
  <c r="Q39" i="5" a="1"/>
  <c r="Q39" i="5" s="1"/>
  <c r="R39" i="5" s="1"/>
  <c r="S39" i="5" s="1"/>
  <c r="Q35" i="5" a="1"/>
  <c r="Q35" i="5" s="1"/>
  <c r="R35" i="5" s="1"/>
  <c r="S35" i="5" s="1"/>
  <c r="Q31" i="5" a="1"/>
  <c r="Q31" i="5" s="1"/>
  <c r="R31" i="5" s="1"/>
  <c r="S31" i="5" s="1"/>
  <c r="Q27" i="5" a="1"/>
  <c r="Q27" i="5" s="1"/>
  <c r="R27" i="5" s="1"/>
  <c r="S27" i="5" s="1"/>
  <c r="Q28" i="5" a="1"/>
  <c r="Q28" i="5" s="1"/>
  <c r="R28" i="5" s="1"/>
  <c r="S28" i="5" s="1"/>
  <c r="Q27" i="14" a="1"/>
  <c r="Q27" i="14" s="1"/>
  <c r="R27" i="14" s="1"/>
  <c r="S27" i="14" s="1"/>
  <c r="Q24" i="14" a="1"/>
  <c r="Q24" i="14" s="1"/>
  <c r="R24" i="14" s="1"/>
  <c r="S24" i="14" s="1"/>
  <c r="Q19" i="9" a="1"/>
  <c r="Q19" i="9" s="1"/>
  <c r="R19" i="9" s="1"/>
  <c r="S19" i="9" s="1"/>
  <c r="Q20" i="9" a="1"/>
  <c r="Q20" i="9" s="1"/>
  <c r="R20" i="9" s="1"/>
  <c r="S20" i="9" s="1"/>
  <c r="Q20" i="10" a="1"/>
  <c r="Q20" i="10" s="1"/>
  <c r="R20" i="10" s="1"/>
  <c r="S20" i="10" s="1"/>
  <c r="Q23" i="10" a="1"/>
  <c r="Q23" i="10" s="1"/>
  <c r="R23" i="10" s="1"/>
  <c r="S23" i="10" s="1"/>
  <c r="Q56" i="5" a="1"/>
  <c r="Q56" i="5" s="1"/>
  <c r="R56" i="5" s="1"/>
  <c r="S56" i="5" s="1"/>
  <c r="Q50" i="5" a="1"/>
  <c r="Q50" i="5" s="1"/>
  <c r="R50" i="5" s="1"/>
  <c r="S50" i="5" s="1"/>
  <c r="Q45" i="5" a="1"/>
  <c r="Q45" i="5" s="1"/>
  <c r="R45" i="5" s="1"/>
  <c r="S45" i="5" s="1"/>
  <c r="Q41" i="5" a="1"/>
  <c r="Q41" i="5" s="1"/>
  <c r="R41" i="5" s="1"/>
  <c r="S41" i="5" s="1"/>
  <c r="Q21" i="5" a="1"/>
  <c r="Q21" i="5" s="1"/>
  <c r="R21" i="5" s="1"/>
  <c r="S21" i="5" s="1"/>
  <c r="Q13" i="10" a="1"/>
  <c r="Q13" i="10" s="1"/>
  <c r="R13" i="10" s="1"/>
  <c r="S13" i="10" s="1"/>
  <c r="Q37" i="5" a="1"/>
  <c r="Q37" i="5" s="1"/>
  <c r="R37" i="5" s="1"/>
  <c r="S37" i="5" s="1"/>
  <c r="Q29" i="5" a="1"/>
  <c r="Q29" i="5" s="1"/>
  <c r="R29" i="5" s="1"/>
  <c r="S29" i="5" s="1"/>
  <c r="Q24" i="5" a="1"/>
  <c r="Q24" i="5" s="1"/>
  <c r="R24" i="5" s="1"/>
  <c r="S24" i="5" s="1"/>
  <c r="Q17" i="5" a="1"/>
  <c r="Q17" i="5" s="1"/>
  <c r="R17" i="5" s="1"/>
  <c r="S17" i="5" s="1"/>
  <c r="Q13" i="9" a="1"/>
  <c r="Q13" i="9" s="1"/>
  <c r="R13" i="9" s="1"/>
  <c r="S13" i="9" s="1"/>
  <c r="Q16" i="9" a="1"/>
  <c r="Q16" i="9" s="1"/>
  <c r="R16" i="9" s="1"/>
  <c r="S16" i="9" s="1"/>
  <c r="Q16" i="10" a="1"/>
  <c r="Q16" i="10" s="1"/>
  <c r="R16" i="10" s="1"/>
  <c r="S16" i="10" s="1"/>
  <c r="Q22" i="10" a="1"/>
  <c r="Q22" i="10" s="1"/>
  <c r="R22" i="10" s="1"/>
  <c r="S22" i="10" s="1"/>
  <c r="Q26" i="10" a="1"/>
  <c r="Q26" i="10" s="1"/>
  <c r="R26" i="10" s="1"/>
  <c r="S26" i="10" s="1"/>
  <c r="Q51" i="5" a="1"/>
  <c r="Q51" i="5" s="1"/>
  <c r="R51" i="5" s="1"/>
  <c r="S51" i="5" s="1"/>
  <c r="Q48" i="5" a="1"/>
  <c r="Q48" i="5" s="1"/>
  <c r="R48" i="5" s="1"/>
  <c r="S48" i="5" s="1"/>
  <c r="Q11" i="14" a="1"/>
  <c r="Q11" i="14" s="1"/>
  <c r="R11" i="14" s="1"/>
  <c r="S11" i="14" s="1"/>
  <c r="Q17" i="10" a="1"/>
  <c r="Q17" i="10" s="1"/>
  <c r="R17" i="10" s="1"/>
  <c r="S17" i="10" s="1"/>
  <c r="Q20" i="14" a="1"/>
  <c r="Q20" i="14" s="1"/>
  <c r="R20" i="14" s="1"/>
  <c r="S20" i="14" s="1"/>
  <c r="Q16" i="14" a="1"/>
  <c r="Q16" i="14" s="1"/>
  <c r="R16" i="14" s="1"/>
  <c r="S16" i="14" s="1"/>
  <c r="Q18" i="10" a="1"/>
  <c r="Q18" i="10" s="1"/>
  <c r="R18" i="10" s="1"/>
  <c r="S18" i="10" s="1"/>
  <c r="Q15" i="14" a="1"/>
  <c r="Q15" i="14" s="1"/>
  <c r="R15" i="14" s="1"/>
  <c r="S15" i="14" s="1"/>
  <c r="Q14" i="14" a="1"/>
  <c r="Q14" i="14" s="1"/>
  <c r="R14" i="14" s="1"/>
  <c r="S14" i="14" s="1"/>
  <c r="Q15" i="10" a="1"/>
  <c r="Q15" i="10" s="1"/>
  <c r="R15" i="10" s="1"/>
  <c r="S15" i="10" s="1"/>
  <c r="Q14" i="10" a="1"/>
  <c r="Q14" i="10" s="1"/>
  <c r="R14" i="10" s="1"/>
  <c r="S14" i="10" s="1"/>
  <c r="Q19" i="14" a="1"/>
  <c r="Q19" i="14" s="1"/>
  <c r="R19" i="14" s="1"/>
  <c r="S19" i="14" s="1"/>
  <c r="Q22" i="14" a="1"/>
  <c r="Q22" i="14" s="1"/>
  <c r="R22" i="14" s="1"/>
  <c r="S22" i="14" s="1"/>
  <c r="Q13" i="14" a="1"/>
  <c r="Q13" i="14" s="1"/>
  <c r="R13" i="14" s="1"/>
  <c r="S13" i="14" s="1"/>
  <c r="Q10" i="10" a="1"/>
  <c r="Q10" i="10" s="1"/>
  <c r="R10" i="10" s="1"/>
  <c r="S10" i="10" s="1"/>
  <c r="K10" i="10" s="1"/>
  <c r="Q11" i="10" a="1"/>
  <c r="Q11" i="10" s="1"/>
  <c r="R11" i="10" s="1"/>
  <c r="S11" i="10" s="1"/>
  <c r="Q11" i="9" a="1"/>
  <c r="Q11" i="9" s="1"/>
  <c r="R11" i="9" s="1"/>
  <c r="S11" i="9" s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113" i="6" a="1"/>
  <c r="Q113" i="6" s="1"/>
  <c r="R113" i="6" s="1"/>
  <c r="S113" i="6" s="1"/>
  <c r="K113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U19" i="3" a="1"/>
  <c r="U19" i="3" s="1"/>
  <c r="V19" i="3" s="1"/>
  <c r="W19" i="3" s="1"/>
  <c r="C6" i="6"/>
  <c r="D10" i="7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U21" i="3" a="1"/>
  <c r="U21" i="3" s="1"/>
  <c r="V21" i="3" s="1"/>
  <c r="W21" i="3" s="1"/>
  <c r="U20" i="3" a="1"/>
  <c r="U20" i="3" s="1"/>
  <c r="V20" i="3" s="1"/>
  <c r="W20" i="3" s="1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Q12" i="3"/>
  <c r="R12" i="3" s="1"/>
  <c r="U12" i="3" a="1"/>
  <c r="U12" i="3" s="1"/>
  <c r="V12" i="3" s="1"/>
  <c r="W12" i="3" s="1"/>
  <c r="N10" i="3"/>
  <c r="T10" i="3"/>
  <c r="R10" i="3"/>
  <c r="T16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Q16" i="3"/>
  <c r="R16" i="3" s="1"/>
  <c r="U16" i="3" a="1"/>
  <c r="U16" i="3" s="1"/>
  <c r="V16" i="3" s="1"/>
  <c r="W16" i="3" s="1"/>
  <c r="T17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Q29" i="2"/>
  <c r="U19" i="2" a="1"/>
  <c r="U19" i="2" s="1"/>
  <c r="U18" i="2" a="1"/>
  <c r="U18" i="2" s="1"/>
  <c r="U25" i="2" a="1"/>
  <c r="U25" i="2" s="1"/>
  <c r="U14" i="2" a="1"/>
  <c r="U14" i="2" s="1"/>
  <c r="U22" i="2" a="1"/>
  <c r="U22" i="2" s="1"/>
  <c r="U13" i="2" a="1"/>
  <c r="U13" i="2" s="1"/>
  <c r="U15" i="2" a="1"/>
  <c r="U15" i="2" s="1"/>
  <c r="U12" i="2" a="1"/>
  <c r="U12" i="2" s="1"/>
  <c r="S18" i="2"/>
  <c r="S25" i="2"/>
  <c r="S19" i="2"/>
  <c r="S29" i="2"/>
  <c r="S12" i="2"/>
  <c r="S14" i="2"/>
  <c r="S22" i="2"/>
  <c r="S15" i="2"/>
  <c r="S13" i="2"/>
  <c r="X26" i="2"/>
  <c r="X20" i="2"/>
  <c r="X21" i="2"/>
  <c r="X23" i="2"/>
  <c r="X24" i="2"/>
  <c r="X10" i="2"/>
  <c r="X16" i="2"/>
  <c r="X17" i="2"/>
  <c r="I9" i="8" l="1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0" i="3"/>
  <c r="T20" i="3" s="1"/>
  <c r="W11" i="2"/>
  <c r="W28" i="2"/>
  <c r="C5" i="5"/>
  <c r="D9" i="7" s="1"/>
  <c r="H9" i="7" s="1"/>
  <c r="C6" i="5"/>
  <c r="C4" i="5"/>
  <c r="C9" i="7" s="1"/>
  <c r="G9" i="7" s="1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S27" i="2"/>
  <c r="U27" i="2" a="1"/>
  <c r="U27" i="2" s="1"/>
  <c r="S26" i="2"/>
  <c r="U26" i="2" a="1"/>
  <c r="U26" i="2" s="1"/>
  <c r="S24" i="2"/>
  <c r="U24" i="2" a="1"/>
  <c r="U24" i="2" s="1"/>
  <c r="S23" i="2"/>
  <c r="U23" i="2" a="1"/>
  <c r="U23" i="2" s="1"/>
  <c r="S20" i="2"/>
  <c r="U20" i="2" a="1"/>
  <c r="U20" i="2" s="1"/>
  <c r="S21" i="2"/>
  <c r="U21" i="2" a="1"/>
  <c r="U21" i="2" s="1"/>
  <c r="S17" i="2"/>
  <c r="U17" i="2" a="1"/>
  <c r="U17" i="2" s="1"/>
  <c r="S16" i="2"/>
  <c r="U16" i="2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W15" i="2"/>
  <c r="C5" i="3"/>
  <c r="D8" i="7" s="1"/>
  <c r="H8" i="7" s="1"/>
  <c r="W12" i="2"/>
  <c r="W19" i="2"/>
  <c r="W14" i="2"/>
  <c r="W22" i="2"/>
  <c r="W13" i="2"/>
  <c r="W18" i="2"/>
  <c r="W25" i="2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10" i="2"/>
  <c r="W20" i="2" l="1"/>
  <c r="W16" i="2"/>
  <c r="W23" i="2"/>
  <c r="W17" i="2"/>
  <c r="W27" i="2"/>
  <c r="W21" i="2"/>
  <c r="W26" i="2"/>
  <c r="W24" i="2"/>
  <c r="V10" i="2"/>
  <c r="C4" i="2"/>
  <c r="C7" i="7" s="1"/>
  <c r="R10" i="2"/>
  <c r="G13" i="8" l="1" a="1"/>
  <c r="G13" i="8" s="1"/>
  <c r="G14" i="8" a="1"/>
  <c r="G14" i="8" s="1"/>
  <c r="G15" i="8" a="1"/>
  <c r="G15" i="8" s="1"/>
  <c r="G7" i="7"/>
  <c r="K10" i="5"/>
  <c r="W10" i="2"/>
  <c r="O10" i="2" s="1"/>
  <c r="E24" i="8" s="1" a="1"/>
  <c r="E24" i="8" s="1"/>
  <c r="O10" i="3"/>
  <c r="F34" i="8" s="1" a="1"/>
  <c r="F34" i="8" s="1"/>
  <c r="C5" i="2"/>
  <c r="D7" i="7" s="1"/>
  <c r="H7" i="7" s="1"/>
  <c r="C6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O10" i="9" l="1"/>
  <c r="P10" i="9" s="1"/>
  <c r="Q10" i="9" a="1"/>
  <c r="Q10" i="9" s="1"/>
  <c r="R10" i="9" s="1"/>
  <c r="S10" i="9" s="1"/>
  <c r="K10" i="9" s="1"/>
  <c r="M10" i="9"/>
  <c r="K8" i="8" l="1" a="1"/>
  <c r="K8" i="8" s="1"/>
  <c r="K11" i="8" a="1"/>
  <c r="K11" i="8" s="1"/>
  <c r="K13" i="8" a="1"/>
  <c r="K13" i="8" s="1"/>
  <c r="K24" i="8" a="1"/>
  <c r="K24" i="8" s="1"/>
  <c r="K26" i="8" a="1"/>
  <c r="K26" i="8" s="1"/>
  <c r="K9" i="8" a="1"/>
  <c r="K9" i="8" s="1"/>
  <c r="K19" i="8" a="1"/>
  <c r="K19" i="8" s="1"/>
  <c r="K21" i="8" a="1"/>
  <c r="K21" i="8" s="1"/>
  <c r="K38" i="8" a="1"/>
  <c r="K38" i="8" s="1"/>
  <c r="K33" i="8" a="1"/>
  <c r="K33" i="8" s="1"/>
  <c r="K28" i="8" a="1"/>
  <c r="K28" i="8" s="1"/>
  <c r="K27" i="8" a="1"/>
  <c r="K27" i="8" s="1"/>
  <c r="K29" i="8" a="1"/>
  <c r="K29" i="8" s="1"/>
  <c r="K17" i="8" a="1"/>
  <c r="K17" i="8" s="1"/>
  <c r="K40" i="8" a="1"/>
  <c r="K40" i="8" s="1"/>
  <c r="K36" i="8" a="1"/>
  <c r="K36" i="8" s="1"/>
  <c r="K34" i="8" a="1"/>
  <c r="K34" i="8" s="1"/>
  <c r="K14" i="8" a="1"/>
  <c r="K14" i="8" s="1"/>
  <c r="K25" i="8" a="1"/>
  <c r="K25" i="8" s="1"/>
  <c r="K15" i="8" a="1"/>
  <c r="K15" i="8" s="1"/>
  <c r="K12" i="8" a="1"/>
  <c r="K12" i="8" s="1"/>
  <c r="K22" i="8" a="1"/>
  <c r="K22" i="8" s="1"/>
  <c r="K32" i="8" a="1"/>
  <c r="K32" i="8" s="1"/>
  <c r="K23" i="8" a="1"/>
  <c r="K23" i="8" s="1"/>
  <c r="K37" i="8" a="1"/>
  <c r="K37" i="8" s="1"/>
  <c r="K20" i="8" a="1"/>
  <c r="K20" i="8" s="1"/>
  <c r="K30" i="8" a="1"/>
  <c r="K30" i="8" s="1"/>
  <c r="K39" i="8" a="1"/>
  <c r="K39" i="8" s="1"/>
  <c r="K31" i="8" a="1"/>
  <c r="K31" i="8" s="1"/>
  <c r="K35" i="8" a="1"/>
  <c r="K35" i="8" s="1"/>
  <c r="K16" i="8" a="1"/>
  <c r="K16" i="8" s="1"/>
  <c r="K18" i="8" a="1"/>
  <c r="K18" i="8" s="1"/>
  <c r="K10" i="8" a="1"/>
  <c r="K10" i="8" s="1"/>
  <c r="C4" i="9"/>
  <c r="C12" i="7" s="1"/>
  <c r="G12" i="7" s="1"/>
  <c r="D2" i="7" s="1"/>
  <c r="G2" i="7" s="1" a="1"/>
  <c r="G2" i="7" s="1"/>
  <c r="H2" i="7" s="1"/>
  <c r="E2" i="7" s="1"/>
  <c r="N10" i="9"/>
  <c r="C6" i="9" s="1"/>
  <c r="K5" i="8" a="1"/>
  <c r="K5" i="8" s="1"/>
  <c r="K6" i="8" a="1"/>
  <c r="K6" i="8" s="1"/>
  <c r="K7" i="8" a="1"/>
  <c r="K7" i="8" s="1"/>
  <c r="K3" i="8" a="1"/>
  <c r="K3" i="8" s="1"/>
  <c r="K4" i="8" a="1"/>
  <c r="K4" i="8" s="1"/>
  <c r="C5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<sst xmlns="http://schemas.openxmlformats.org/spreadsheetml/2006/main" count="727" uniqueCount="202">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</sst>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A5" sqref="A5: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134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9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201</v>
      </c>
      <c r="B5" s="9">
        <v>19.744</v>
      </c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3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3*B4</f>
        <v>3.0000000000000001E-3</v>
      </c>
    </row>
    <row r="19" spans="2:5" x14ac:dyDescent="0.25">
      <c r="D19" s="56" t="s">
        <v>68</v>
      </c>
      <c r="E19" s="26">
        <f>10*B4</f>
        <v>0.01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" si="0">IF($E10="Nee",0,IF(ISNUMBER(J10),J10,IF(ISNUMBER(G10),G10,"-")))</f>
        <v>0</v>
      </c>
      <c r="M10" s="5">
        <f t="shared" ref="M10" si="1">IF($E10="Nee",0,IF(ISNUMBER(K10),K10,IF(ISNUMBER(H10),H10,"-")))</f>
        <v>0</v>
      </c>
      <c r="N10" s="6">
        <f t="shared" ref="N10" si="2">IF(ISNUMBER(L10),IF(M10=0,1,M10/L10),"-")</f>
        <v>1</v>
      </c>
      <c r="O10" s="30" t="str">
        <f t="shared" ref="O10" si="3">IF(ISNUMBER($M10),W10,IF($X10,"D","ND"))</f>
        <v>+III</v>
      </c>
      <c r="Q10" s="31">
        <f t="shared" ref="Q10:Q28" si="4">IF(AND(F10="Geen faalkans",I10="Nee"),1,1-M10)</f>
        <v>1</v>
      </c>
      <c r="R10" s="10">
        <f>IF(M10="-",1,Q10)</f>
        <v>1</v>
      </c>
      <c r="S10" s="10">
        <f t="shared" ref="S10:S28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4"/>
        <v>1</v>
      </c>
      <c r="R11" s="10">
        <f t="shared" ref="R11:R29" si="6">IF(M11="-",1,Q11)</f>
        <v>1</v>
      </c>
      <c r="S11" s="10">
        <f t="shared" si="5"/>
        <v>0</v>
      </c>
      <c r="T11" s="10">
        <f t="shared" ref="T11:T29" si="7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si="6"/>
        <v>1</v>
      </c>
      <c r="S12" s="10">
        <f t="shared" si="5"/>
        <v>0</v>
      </c>
      <c r="T12" s="10">
        <f t="shared" si="7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>
        <f>IF(AND(F29="Geen faalkans",I29="Nee"),1,1-M29)</f>
        <v>1</v>
      </c>
      <c r="R29" s="15">
        <f t="shared" si="6"/>
        <v>1</v>
      </c>
      <c r="S29" s="15">
        <f>IF(AND(F29="Geen faalkans",I29="Nee"),0,L29*$C$3)</f>
        <v>0</v>
      </c>
      <c r="T29" s="15">
        <f t="shared" si="7"/>
        <v>0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103" priority="11">
      <formula>IF($E10="Nee",TRUE,FALSE)</formula>
    </cfRule>
  </conditionalFormatting>
  <conditionalFormatting sqref="J10:K29">
    <cfRule type="expression" dxfId="102" priority="10">
      <formula>IF($I10="Nee",TRUE,FALSE)</formula>
    </cfRule>
  </conditionalFormatting>
  <conditionalFormatting sqref="O10:O29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:M10" si="0">IF($E10="Nee",0,IF(ISNUMBER(J10),J10,IF(ISNUMBER(G10),G10,"-")))</f>
        <v>0</v>
      </c>
      <c r="M10" s="5">
        <f t="shared" si="0"/>
        <v>0</v>
      </c>
      <c r="N10" s="6">
        <f t="shared" ref="N10" si="1">IF(ISNUMBER(L10),IF(M10=0,1,M10/L10),"-")</f>
        <v>1</v>
      </c>
      <c r="O10" s="30" t="str">
        <f t="shared" ref="O10" si="2">IF(ISNUMBER($M10),W10,IF($X10,"D","ND"))</f>
        <v>+III</v>
      </c>
      <c r="Q10" s="31">
        <f t="shared" ref="Q10:Q25" si="3">IF(AND(F10="Geen faalkans",I10="Nee"),1,1-M10)</f>
        <v>1</v>
      </c>
      <c r="R10" s="10">
        <f>IF(M10="-",1,Q10)</f>
        <v>1</v>
      </c>
      <c r="S10" s="10">
        <f t="shared" ref="S10:S25" si="4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3"/>
        <v>1</v>
      </c>
      <c r="R11" s="10">
        <f t="shared" ref="R11:R25" si="5">IF(M11="-",1,Q11)</f>
        <v>1</v>
      </c>
      <c r="S11" s="10">
        <f t="shared" si="4"/>
        <v>0</v>
      </c>
      <c r="T11" s="10">
        <f t="shared" ref="T11:T25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si="5"/>
        <v>1</v>
      </c>
      <c r="S12" s="10">
        <f t="shared" si="4"/>
        <v>0</v>
      </c>
      <c r="T12" s="10">
        <f t="shared" si="6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92" priority="11">
      <formula>IF($E10="Nee",TRUE,FALSE)</formula>
    </cfRule>
  </conditionalFormatting>
  <conditionalFormatting sqref="J10:K29">
    <cfRule type="expression" dxfId="91" priority="10">
      <formula>IF($I10="Nee",TRUE,FALSE)</formula>
    </cfRule>
  </conditionalFormatting>
  <conditionalFormatting sqref="O10:O29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IFERROR(MIN(1-PRODUCT(M10:M70),MAX(O10:O70)),"GR")</f>
        <v>0</v>
      </c>
    </row>
    <row r="5" spans="2:21" x14ac:dyDescent="0.25">
      <c r="B5" s="40" t="s">
        <v>49</v>
      </c>
      <c r="C5" s="26">
        <f>MIN(1-PRODUCT(N10:N70),MAX(P10:P70))</f>
        <v>0</v>
      </c>
    </row>
    <row r="6" spans="2:21" ht="15.75" thickBot="1" x14ac:dyDescent="0.3">
      <c r="B6" s="41" t="s">
        <v>56</v>
      </c>
      <c r="C6" s="17" t="str">
        <f>IF(1-PRODUCT(N10:N70)&gt;MAX(P10:P70),"Ja","Nee")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68" si="1">IF(AND(F10="Geen faalkans",H10="Nee"),1,1-J10)</f>
        <v>1</v>
      </c>
      <c r="N10" s="10">
        <f t="shared" ref="N10:N68" si="2">IF(J10="-",1,M10)</f>
        <v>1</v>
      </c>
      <c r="O10" s="10">
        <f t="shared" ref="O10:O68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68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ref="M15:M61" si="6">IF(AND(F15="Geen faalkans",H15="Nee"),1,1-J15)</f>
        <v>1</v>
      </c>
      <c r="N15" s="10">
        <f t="shared" ref="N15:N61" si="7">IF(J15="-",1,M15)</f>
        <v>1</v>
      </c>
      <c r="O15" s="10">
        <f t="shared" ref="O15:O61" si="8">IF(AND(F15="Geen faalkans",H15="Nee"),0,J15*$C$3)</f>
        <v>0</v>
      </c>
      <c r="P15" s="10">
        <f t="shared" ref="P15:P61" si="9">IF(J15="-",0,O15)</f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1"/>
        <v>1</v>
      </c>
      <c r="N62" s="10">
        <f t="shared" si="2"/>
        <v>1</v>
      </c>
      <c r="O62" s="10">
        <f t="shared" si="3"/>
        <v>0</v>
      </c>
      <c r="P62" s="10">
        <f t="shared" si="4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7"/>
  <sheetViews>
    <sheetView topLeftCell="A8" workbookViewId="0">
      <selection activeCell="D113" sqref="C10:D113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IFERROR(MIN(1-PRODUCT(M10:M113),MAX(O10:O113)),"GR")</f>
        <v>1.9479999999999999E-4</v>
      </c>
    </row>
    <row r="5" spans="2:21" x14ac:dyDescent="0.25">
      <c r="B5" s="40" t="s">
        <v>49</v>
      </c>
      <c r="C5" s="26">
        <f>MIN(1-PRODUCT(N10:N113),MAX(P10:P113))</f>
        <v>1.9479999999999999E-4</v>
      </c>
    </row>
    <row r="6" spans="2:21" ht="15.75" thickBot="1" x14ac:dyDescent="0.3">
      <c r="B6" s="41" t="s">
        <v>56</v>
      </c>
      <c r="C6" s="17" t="str">
        <f>IF(1-PRODUCT(N113:N113)&gt;MAX(P113:P113),"Ja","Nee")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71" t="s">
        <v>8</v>
      </c>
      <c r="C10" s="67">
        <v>0</v>
      </c>
      <c r="D10" s="73">
        <v>0.63800000000000001</v>
      </c>
      <c r="E10" s="68" t="s">
        <v>28</v>
      </c>
      <c r="F10" s="71" t="s">
        <v>33</v>
      </c>
      <c r="G10" s="75"/>
      <c r="H10" s="71" t="s">
        <v>28</v>
      </c>
      <c r="I10" s="75">
        <v>2.6299999999999999E-5</v>
      </c>
      <c r="J10" s="80">
        <f>IF($E10="Nee",0,IF(ISNUMBER(I10),I10,IF(ISNUMBER(G10),G10,"-")))</f>
        <v>2.6299999999999999E-5</v>
      </c>
      <c r="K10" s="73" t="str">
        <f t="shared" ref="K10:K111" si="0">IF(ISNUMBER($J10),S10,IF($T10,"D","ND"))</f>
        <v>+II</v>
      </c>
      <c r="L10" s="2"/>
      <c r="M10" s="31">
        <f t="shared" ref="M10:M111" si="1">IF(AND(F10="Geen faalkans",H10="Nee"),1,1-J10)</f>
        <v>0.99997369999999997</v>
      </c>
      <c r="N10" s="10">
        <f t="shared" ref="N10:N111" si="2">IF(J10="-",1,M10)</f>
        <v>0.99997369999999997</v>
      </c>
      <c r="O10" s="10">
        <f t="shared" ref="O10:O111" si="3">IF(AND(F10="Geen faalkans",H10="Nee"),0,J10*$C$3)</f>
        <v>5.2599999999999998E-5</v>
      </c>
      <c r="P10" s="10">
        <f t="shared" ref="P10:P111" si="4">IF(J10="-",0,O10)</f>
        <v>5.2599999999999998E-5</v>
      </c>
      <c r="Q10" s="9">
        <f t="array" ref="Q10">MIN(IF('Normen en duidingsklassen'!$E$13:$E$20&gt;$J10,'Normen en duidingsklassen'!$E$13:$E$20))</f>
        <v>3.3333333333333335E-5</v>
      </c>
      <c r="R10" s="9">
        <f>IFERROR(MATCH($Q10,'Normen en duidingsklassen'!$E$13:$E$20),1)</f>
        <v>2</v>
      </c>
      <c r="S10" s="9" t="str">
        <f>INDEX('Normen en duidingsklassen'!$D$13:$D$20,R10)</f>
        <v>+II</v>
      </c>
      <c r="T10" s="12" t="b">
        <f>IF($E10="Ja",IF($H10="Ja",NOT(ISNUMBER(#REF!)),FALSE),FALSE)</f>
        <v>1</v>
      </c>
      <c r="U10" s="35"/>
    </row>
    <row r="11" spans="2:21" x14ac:dyDescent="0.25">
      <c r="B11" s="72" t="s">
        <v>9</v>
      </c>
      <c r="C11" s="69">
        <v>0.63800000000000001</v>
      </c>
      <c r="D11" s="74">
        <v>0.83599999999999997</v>
      </c>
      <c r="E11" s="70" t="s">
        <v>28</v>
      </c>
      <c r="F11" s="72" t="s">
        <v>32</v>
      </c>
      <c r="G11" s="78">
        <v>2.34E-6</v>
      </c>
      <c r="H11" s="72" t="s">
        <v>29</v>
      </c>
      <c r="I11" s="66"/>
      <c r="J11" s="81">
        <f t="shared" ref="J11:J111" si="5">IF($E11="Nee",0,IF(ISNUMBER(I11),I11,IF(ISNUMBER(G11),G11,"-")))</f>
        <v>2.34E-6</v>
      </c>
      <c r="K11" s="74" t="str">
        <f t="shared" si="0"/>
        <v>+III</v>
      </c>
      <c r="L11" s="2"/>
      <c r="M11" s="31">
        <f t="shared" si="1"/>
        <v>0.99999766000000001</v>
      </c>
      <c r="N11" s="10">
        <f t="shared" si="2"/>
        <v>0.99999766000000001</v>
      </c>
      <c r="O11" s="10">
        <f t="shared" si="3"/>
        <v>4.6800000000000001E-6</v>
      </c>
      <c r="P11" s="10">
        <f t="shared" si="4"/>
        <v>4.6800000000000001E-6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2" t="s">
        <v>10</v>
      </c>
      <c r="C12" s="69">
        <v>0.83599999999999997</v>
      </c>
      <c r="D12" s="74">
        <v>1.038</v>
      </c>
      <c r="E12" s="70" t="s">
        <v>28</v>
      </c>
      <c r="F12" s="72" t="s">
        <v>32</v>
      </c>
      <c r="G12" s="78">
        <v>2.34E-6</v>
      </c>
      <c r="H12" s="72" t="s">
        <v>29</v>
      </c>
      <c r="I12" s="66"/>
      <c r="J12" s="81">
        <f t="shared" si="5"/>
        <v>2.34E-6</v>
      </c>
      <c r="K12" s="74" t="str">
        <f t="shared" si="0"/>
        <v>+III</v>
      </c>
      <c r="L12" s="2"/>
      <c r="M12" s="31">
        <f t="shared" si="1"/>
        <v>0.99999766000000001</v>
      </c>
      <c r="N12" s="10">
        <f t="shared" si="2"/>
        <v>0.99999766000000001</v>
      </c>
      <c r="O12" s="10">
        <f t="shared" si="3"/>
        <v>4.6800000000000001E-6</v>
      </c>
      <c r="P12" s="10">
        <f t="shared" si="4"/>
        <v>4.6800000000000001E-6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2" t="s">
        <v>11</v>
      </c>
      <c r="C13" s="69">
        <v>1.038</v>
      </c>
      <c r="D13" s="74">
        <v>1.2390000000000001</v>
      </c>
      <c r="E13" s="70" t="s">
        <v>28</v>
      </c>
      <c r="F13" s="72" t="s">
        <v>32</v>
      </c>
      <c r="G13" s="78">
        <v>2.34E-6</v>
      </c>
      <c r="H13" s="72" t="s">
        <v>29</v>
      </c>
      <c r="I13" s="66"/>
      <c r="J13" s="81">
        <f t="shared" si="5"/>
        <v>2.34E-6</v>
      </c>
      <c r="K13" s="74" t="str">
        <f t="shared" si="0"/>
        <v>+III</v>
      </c>
      <c r="L13" s="2"/>
      <c r="M13" s="31">
        <f t="shared" si="1"/>
        <v>0.99999766000000001</v>
      </c>
      <c r="N13" s="10">
        <f t="shared" si="2"/>
        <v>0.99999766000000001</v>
      </c>
      <c r="O13" s="10">
        <f t="shared" si="3"/>
        <v>4.6800000000000001E-6</v>
      </c>
      <c r="P13" s="10">
        <f t="shared" si="4"/>
        <v>4.6800000000000001E-6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2" t="s">
        <v>12</v>
      </c>
      <c r="C14" s="69">
        <v>1.2390000000000001</v>
      </c>
      <c r="D14" s="74">
        <v>1.4359999999999999</v>
      </c>
      <c r="E14" s="70" t="s">
        <v>28</v>
      </c>
      <c r="F14" s="72" t="s">
        <v>32</v>
      </c>
      <c r="G14" s="78">
        <v>2.34E-6</v>
      </c>
      <c r="H14" s="72" t="s">
        <v>29</v>
      </c>
      <c r="I14" s="66"/>
      <c r="J14" s="81">
        <f t="shared" si="5"/>
        <v>2.34E-6</v>
      </c>
      <c r="K14" s="74" t="str">
        <f t="shared" si="0"/>
        <v>+III</v>
      </c>
      <c r="L14" s="2"/>
      <c r="M14" s="31">
        <f t="shared" si="1"/>
        <v>0.99999766000000001</v>
      </c>
      <c r="N14" s="10">
        <f t="shared" si="2"/>
        <v>0.99999766000000001</v>
      </c>
      <c r="O14" s="10">
        <f t="shared" si="3"/>
        <v>4.6800000000000001E-6</v>
      </c>
      <c r="P14" s="10">
        <f t="shared" si="4"/>
        <v>4.6800000000000001E-6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2" t="s">
        <v>13</v>
      </c>
      <c r="C15" s="69">
        <v>1.4359999999999999</v>
      </c>
      <c r="D15" s="74">
        <v>1.631</v>
      </c>
      <c r="E15" s="70" t="s">
        <v>28</v>
      </c>
      <c r="F15" s="72" t="s">
        <v>32</v>
      </c>
      <c r="G15" s="74">
        <v>2.3400000000000001E-8</v>
      </c>
      <c r="H15" s="72" t="s">
        <v>29</v>
      </c>
      <c r="I15" s="66"/>
      <c r="J15" s="81">
        <f t="shared" si="5"/>
        <v>2.3400000000000001E-8</v>
      </c>
      <c r="K15" s="74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2" t="s">
        <v>14</v>
      </c>
      <c r="C16" s="69">
        <v>1.631</v>
      </c>
      <c r="D16" s="74">
        <v>1.8280000000000001</v>
      </c>
      <c r="E16" s="70" t="s">
        <v>28</v>
      </c>
      <c r="F16" s="72" t="s">
        <v>32</v>
      </c>
      <c r="G16" s="74">
        <v>2.3400000000000001E-8</v>
      </c>
      <c r="H16" s="72" t="s">
        <v>29</v>
      </c>
      <c r="I16" s="66"/>
      <c r="J16" s="81">
        <f t="shared" si="5"/>
        <v>2.3400000000000001E-8</v>
      </c>
      <c r="K16" s="74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2" t="s">
        <v>15</v>
      </c>
      <c r="C17" s="69">
        <v>1.8280000000000001</v>
      </c>
      <c r="D17" s="74">
        <v>2.028</v>
      </c>
      <c r="E17" s="70" t="s">
        <v>28</v>
      </c>
      <c r="F17" s="72" t="s">
        <v>32</v>
      </c>
      <c r="G17" s="74">
        <v>2.3400000000000001E-8</v>
      </c>
      <c r="H17" s="72" t="s">
        <v>29</v>
      </c>
      <c r="I17" s="66"/>
      <c r="J17" s="81">
        <f t="shared" si="5"/>
        <v>2.3400000000000001E-8</v>
      </c>
      <c r="K17" s="74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2" t="s">
        <v>16</v>
      </c>
      <c r="C18" s="69">
        <v>2.028</v>
      </c>
      <c r="D18" s="74">
        <v>2.2290000000000001</v>
      </c>
      <c r="E18" s="70" t="s">
        <v>28</v>
      </c>
      <c r="F18" s="72" t="s">
        <v>32</v>
      </c>
      <c r="G18" s="74">
        <v>2.3400000000000001E-8</v>
      </c>
      <c r="H18" s="72" t="s">
        <v>29</v>
      </c>
      <c r="I18" s="66"/>
      <c r="J18" s="81">
        <f t="shared" si="5"/>
        <v>2.3400000000000001E-8</v>
      </c>
      <c r="K18" s="74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2" t="s">
        <v>17</v>
      </c>
      <c r="C19" s="69">
        <v>2.2290000000000001</v>
      </c>
      <c r="D19" s="74">
        <v>2.4289999999999998</v>
      </c>
      <c r="E19" s="70" t="s">
        <v>28</v>
      </c>
      <c r="F19" s="72" t="s">
        <v>32</v>
      </c>
      <c r="G19" s="74">
        <v>2.3400000000000001E-8</v>
      </c>
      <c r="H19" s="72" t="s">
        <v>29</v>
      </c>
      <c r="I19" s="66"/>
      <c r="J19" s="81">
        <f t="shared" si="5"/>
        <v>2.3400000000000001E-8</v>
      </c>
      <c r="K19" s="74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2" t="s">
        <v>18</v>
      </c>
      <c r="C20" s="69">
        <v>2.4289999999999998</v>
      </c>
      <c r="D20" s="74">
        <v>2.63</v>
      </c>
      <c r="E20" s="70" t="s">
        <v>28</v>
      </c>
      <c r="F20" s="72" t="s">
        <v>32</v>
      </c>
      <c r="G20" s="74">
        <v>2.3400000000000001E-8</v>
      </c>
      <c r="H20" s="72" t="s">
        <v>29</v>
      </c>
      <c r="I20" s="66"/>
      <c r="J20" s="81">
        <f t="shared" si="5"/>
        <v>2.3400000000000001E-8</v>
      </c>
      <c r="K20" s="74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2" t="s">
        <v>19</v>
      </c>
      <c r="C21" s="69">
        <v>2.63</v>
      </c>
      <c r="D21" s="74">
        <v>2.83</v>
      </c>
      <c r="E21" s="70" t="s">
        <v>28</v>
      </c>
      <c r="F21" s="72" t="s">
        <v>32</v>
      </c>
      <c r="G21" s="74">
        <v>2.3400000000000001E-8</v>
      </c>
      <c r="H21" s="72" t="s">
        <v>29</v>
      </c>
      <c r="I21" s="66"/>
      <c r="J21" s="81">
        <f t="shared" si="5"/>
        <v>2.3400000000000001E-8</v>
      </c>
      <c r="K21" s="74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2" t="s">
        <v>20</v>
      </c>
      <c r="C22" s="69">
        <v>2.83</v>
      </c>
      <c r="D22" s="74">
        <v>3.03</v>
      </c>
      <c r="E22" s="70" t="s">
        <v>28</v>
      </c>
      <c r="F22" s="72" t="s">
        <v>32</v>
      </c>
      <c r="G22" s="74">
        <v>2.3400000000000001E-8</v>
      </c>
      <c r="H22" s="72" t="s">
        <v>29</v>
      </c>
      <c r="I22" s="66"/>
      <c r="J22" s="81">
        <f t="shared" si="5"/>
        <v>2.3400000000000001E-8</v>
      </c>
      <c r="K22" s="74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2" t="s">
        <v>21</v>
      </c>
      <c r="C23" s="69">
        <v>3.03</v>
      </c>
      <c r="D23" s="74">
        <v>3.234</v>
      </c>
      <c r="E23" s="70" t="s">
        <v>28</v>
      </c>
      <c r="F23" s="72" t="s">
        <v>32</v>
      </c>
      <c r="G23" s="74">
        <v>2.3400000000000001E-8</v>
      </c>
      <c r="H23" s="72" t="s">
        <v>29</v>
      </c>
      <c r="I23" s="66"/>
      <c r="J23" s="81">
        <f t="shared" si="5"/>
        <v>2.3400000000000001E-8</v>
      </c>
      <c r="K23" s="74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2" t="s">
        <v>22</v>
      </c>
      <c r="C24" s="69">
        <v>3.234</v>
      </c>
      <c r="D24" s="74">
        <v>3.4359999999999999</v>
      </c>
      <c r="E24" s="70" t="s">
        <v>28</v>
      </c>
      <c r="F24" s="72" t="s">
        <v>32</v>
      </c>
      <c r="G24" s="74">
        <v>2.3400000000000001E-8</v>
      </c>
      <c r="H24" s="72" t="s">
        <v>29</v>
      </c>
      <c r="I24" s="66"/>
      <c r="J24" s="81">
        <f t="shared" si="5"/>
        <v>2.3400000000000001E-8</v>
      </c>
      <c r="K24" s="74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2" t="s">
        <v>23</v>
      </c>
      <c r="C25" s="69">
        <v>3.4359999999999999</v>
      </c>
      <c r="D25" s="74">
        <v>3.6360000000000001</v>
      </c>
      <c r="E25" s="70" t="s">
        <v>28</v>
      </c>
      <c r="F25" s="72" t="s">
        <v>32</v>
      </c>
      <c r="G25" s="78">
        <v>2.34E-6</v>
      </c>
      <c r="H25" s="72" t="s">
        <v>29</v>
      </c>
      <c r="I25" s="66"/>
      <c r="J25" s="81">
        <f t="shared" si="5"/>
        <v>2.34E-6</v>
      </c>
      <c r="K25" s="74" t="str">
        <f t="shared" si="0"/>
        <v>+III</v>
      </c>
      <c r="L25" s="2"/>
      <c r="M25" s="31">
        <f t="shared" si="1"/>
        <v>0.99999766000000001</v>
      </c>
      <c r="N25" s="10">
        <f t="shared" si="2"/>
        <v>0.99999766000000001</v>
      </c>
      <c r="O25" s="10">
        <f t="shared" si="3"/>
        <v>4.6800000000000001E-6</v>
      </c>
      <c r="P25" s="10">
        <f t="shared" si="4"/>
        <v>4.6800000000000001E-6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2" t="s">
        <v>24</v>
      </c>
      <c r="C26" s="69">
        <v>3.6360000000000001</v>
      </c>
      <c r="D26" s="74">
        <v>3.835</v>
      </c>
      <c r="E26" s="70" t="s">
        <v>28</v>
      </c>
      <c r="F26" s="72" t="s">
        <v>32</v>
      </c>
      <c r="G26" s="74">
        <v>2.3400000000000001E-8</v>
      </c>
      <c r="H26" s="72" t="s">
        <v>29</v>
      </c>
      <c r="I26" s="66"/>
      <c r="J26" s="81">
        <f t="shared" si="5"/>
        <v>2.3400000000000001E-8</v>
      </c>
      <c r="K26" s="74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2" t="s">
        <v>25</v>
      </c>
      <c r="C27" s="69">
        <v>3.835</v>
      </c>
      <c r="D27" s="74">
        <v>4.032</v>
      </c>
      <c r="E27" s="70" t="s">
        <v>28</v>
      </c>
      <c r="F27" s="72" t="s">
        <v>32</v>
      </c>
      <c r="G27" s="74">
        <v>2.3400000000000001E-8</v>
      </c>
      <c r="H27" s="72" t="s">
        <v>29</v>
      </c>
      <c r="I27" s="66"/>
      <c r="J27" s="81">
        <f t="shared" si="5"/>
        <v>2.3400000000000001E-8</v>
      </c>
      <c r="K27" s="74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2" t="s">
        <v>26</v>
      </c>
      <c r="C28" s="69">
        <v>4.032</v>
      </c>
      <c r="D28" s="74">
        <v>4.2309999999999999</v>
      </c>
      <c r="E28" s="70" t="s">
        <v>28</v>
      </c>
      <c r="F28" s="72" t="s">
        <v>32</v>
      </c>
      <c r="G28" s="74">
        <v>2.3400000000000001E-8</v>
      </c>
      <c r="H28" s="72" t="s">
        <v>29</v>
      </c>
      <c r="I28" s="66"/>
      <c r="J28" s="81">
        <f t="shared" si="5"/>
        <v>2.3400000000000001E-8</v>
      </c>
      <c r="K28" s="74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2" t="s">
        <v>27</v>
      </c>
      <c r="C29" s="69">
        <v>4.2309999999999999</v>
      </c>
      <c r="D29" s="74">
        <v>4.4320000000000004</v>
      </c>
      <c r="E29" s="70" t="s">
        <v>28</v>
      </c>
      <c r="F29" s="72" t="s">
        <v>32</v>
      </c>
      <c r="G29" s="74">
        <v>2.3400000000000001E-8</v>
      </c>
      <c r="H29" s="72" t="s">
        <v>29</v>
      </c>
      <c r="I29" s="66"/>
      <c r="J29" s="81">
        <f t="shared" si="5"/>
        <v>2.3400000000000001E-8</v>
      </c>
      <c r="K29" s="74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2" t="s">
        <v>116</v>
      </c>
      <c r="C30" s="69">
        <v>4.4320000000000004</v>
      </c>
      <c r="D30" s="74">
        <v>4.6319999999999997</v>
      </c>
      <c r="E30" s="70" t="s">
        <v>28</v>
      </c>
      <c r="F30" s="72" t="s">
        <v>32</v>
      </c>
      <c r="G30" s="74">
        <v>2.3400000000000001E-8</v>
      </c>
      <c r="H30" s="72" t="s">
        <v>29</v>
      </c>
      <c r="I30" s="66"/>
      <c r="J30" s="81">
        <f t="shared" si="5"/>
        <v>2.3400000000000001E-8</v>
      </c>
      <c r="K30" s="74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2" t="s">
        <v>117</v>
      </c>
      <c r="C31" s="69">
        <v>4.6319999999999997</v>
      </c>
      <c r="D31" s="74">
        <v>4.8319999999999999</v>
      </c>
      <c r="E31" s="70" t="s">
        <v>28</v>
      </c>
      <c r="F31" s="72" t="s">
        <v>32</v>
      </c>
      <c r="G31" s="74">
        <v>2.3400000000000001E-8</v>
      </c>
      <c r="H31" s="72" t="s">
        <v>29</v>
      </c>
      <c r="I31" s="66"/>
      <c r="J31" s="81">
        <f t="shared" si="5"/>
        <v>2.3400000000000001E-8</v>
      </c>
      <c r="K31" s="74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2" t="s">
        <v>118</v>
      </c>
      <c r="C32" s="69">
        <v>4.8319999999999999</v>
      </c>
      <c r="D32" s="74">
        <v>5.032</v>
      </c>
      <c r="E32" s="70" t="s">
        <v>28</v>
      </c>
      <c r="F32" s="72" t="s">
        <v>32</v>
      </c>
      <c r="G32" s="74">
        <v>2.3400000000000001E-8</v>
      </c>
      <c r="H32" s="72" t="s">
        <v>29</v>
      </c>
      <c r="I32" s="66"/>
      <c r="J32" s="81">
        <f t="shared" si="5"/>
        <v>2.3400000000000001E-8</v>
      </c>
      <c r="K32" s="74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2" t="s">
        <v>119</v>
      </c>
      <c r="C33" s="69">
        <v>5.032</v>
      </c>
      <c r="D33" s="74">
        <v>5.2309999999999999</v>
      </c>
      <c r="E33" s="70" t="s">
        <v>28</v>
      </c>
      <c r="F33" s="72" t="s">
        <v>32</v>
      </c>
      <c r="G33" s="74">
        <v>2.3400000000000001E-8</v>
      </c>
      <c r="H33" s="72" t="s">
        <v>29</v>
      </c>
      <c r="I33" s="66"/>
      <c r="J33" s="81">
        <f t="shared" si="5"/>
        <v>2.3400000000000001E-8</v>
      </c>
      <c r="K33" s="74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2" t="s">
        <v>120</v>
      </c>
      <c r="C34" s="69">
        <v>5.2309999999999999</v>
      </c>
      <c r="D34" s="74">
        <v>5.431</v>
      </c>
      <c r="E34" s="70" t="s">
        <v>28</v>
      </c>
      <c r="F34" s="72" t="s">
        <v>32</v>
      </c>
      <c r="G34" s="74">
        <v>2.3400000000000001E-8</v>
      </c>
      <c r="H34" s="72" t="s">
        <v>29</v>
      </c>
      <c r="I34" s="66"/>
      <c r="J34" s="81">
        <f t="shared" si="5"/>
        <v>2.3400000000000001E-8</v>
      </c>
      <c r="K34" s="74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2" t="s">
        <v>121</v>
      </c>
      <c r="C35" s="69">
        <v>5.431</v>
      </c>
      <c r="D35" s="74">
        <v>5.6310000000000002</v>
      </c>
      <c r="E35" s="70" t="s">
        <v>28</v>
      </c>
      <c r="F35" s="72" t="s">
        <v>32</v>
      </c>
      <c r="G35" s="74">
        <v>2.3400000000000001E-8</v>
      </c>
      <c r="H35" s="72" t="s">
        <v>29</v>
      </c>
      <c r="I35" s="66"/>
      <c r="J35" s="81">
        <f t="shared" si="5"/>
        <v>2.3400000000000001E-8</v>
      </c>
      <c r="K35" s="74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2" t="s">
        <v>122</v>
      </c>
      <c r="C36" s="69">
        <v>5.6310000000000002</v>
      </c>
      <c r="D36" s="74">
        <v>5.8330000000000002</v>
      </c>
      <c r="E36" s="70" t="s">
        <v>28</v>
      </c>
      <c r="F36" s="72" t="s">
        <v>32</v>
      </c>
      <c r="G36" s="74">
        <v>2.3400000000000001E-8</v>
      </c>
      <c r="H36" s="72" t="s">
        <v>29</v>
      </c>
      <c r="I36" s="66"/>
      <c r="J36" s="81">
        <f t="shared" si="5"/>
        <v>2.3400000000000001E-8</v>
      </c>
      <c r="K36" s="74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2" t="s">
        <v>123</v>
      </c>
      <c r="C37" s="69">
        <v>5.8330000000000002</v>
      </c>
      <c r="D37" s="74">
        <v>6.03</v>
      </c>
      <c r="E37" s="70" t="s">
        <v>28</v>
      </c>
      <c r="F37" s="72" t="s">
        <v>32</v>
      </c>
      <c r="G37" s="74">
        <v>2.3400000000000001E-8</v>
      </c>
      <c r="H37" s="72" t="s">
        <v>29</v>
      </c>
      <c r="I37" s="66"/>
      <c r="J37" s="81">
        <f t="shared" si="5"/>
        <v>2.3400000000000001E-8</v>
      </c>
      <c r="K37" s="74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2" t="s">
        <v>124</v>
      </c>
      <c r="C38" s="69">
        <v>6.03</v>
      </c>
      <c r="D38" s="74">
        <v>6.2249999999999996</v>
      </c>
      <c r="E38" s="70" t="s">
        <v>28</v>
      </c>
      <c r="F38" s="72" t="s">
        <v>32</v>
      </c>
      <c r="G38" s="74">
        <v>2.3400000000000001E-8</v>
      </c>
      <c r="H38" s="72" t="s">
        <v>29</v>
      </c>
      <c r="I38" s="66"/>
      <c r="J38" s="81">
        <f t="shared" si="5"/>
        <v>2.3400000000000001E-8</v>
      </c>
      <c r="K38" s="74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2" t="s">
        <v>125</v>
      </c>
      <c r="C39" s="69">
        <v>6.2249999999999996</v>
      </c>
      <c r="D39" s="74">
        <v>6.4260000000000002</v>
      </c>
      <c r="E39" s="70" t="s">
        <v>28</v>
      </c>
      <c r="F39" s="72" t="s">
        <v>32</v>
      </c>
      <c r="G39" s="74">
        <v>2.3400000000000001E-8</v>
      </c>
      <c r="H39" s="72" t="s">
        <v>29</v>
      </c>
      <c r="I39" s="66"/>
      <c r="J39" s="81">
        <f t="shared" si="5"/>
        <v>2.3400000000000001E-8</v>
      </c>
      <c r="K39" s="74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2" t="s">
        <v>126</v>
      </c>
      <c r="C40" s="69">
        <v>6.4260000000000002</v>
      </c>
      <c r="D40" s="74">
        <v>6.6280000000000001</v>
      </c>
      <c r="E40" s="70" t="s">
        <v>28</v>
      </c>
      <c r="F40" s="72" t="s">
        <v>32</v>
      </c>
      <c r="G40" s="74">
        <v>2.3400000000000001E-8</v>
      </c>
      <c r="H40" s="72" t="s">
        <v>29</v>
      </c>
      <c r="I40" s="66"/>
      <c r="J40" s="81">
        <f t="shared" si="5"/>
        <v>2.3400000000000001E-8</v>
      </c>
      <c r="K40" s="74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2" t="s">
        <v>127</v>
      </c>
      <c r="C41" s="69">
        <v>6.6280000000000001</v>
      </c>
      <c r="D41" s="74">
        <v>6.8289999999999997</v>
      </c>
      <c r="E41" s="70" t="s">
        <v>28</v>
      </c>
      <c r="F41" s="72" t="s">
        <v>32</v>
      </c>
      <c r="G41" s="74">
        <v>2.3400000000000001E-8</v>
      </c>
      <c r="H41" s="72" t="s">
        <v>29</v>
      </c>
      <c r="I41" s="66"/>
      <c r="J41" s="81">
        <f t="shared" si="5"/>
        <v>2.3400000000000001E-8</v>
      </c>
      <c r="K41" s="74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2" t="s">
        <v>128</v>
      </c>
      <c r="C42" s="69">
        <v>6.8289999999999997</v>
      </c>
      <c r="D42" s="74">
        <v>7.0270000000000001</v>
      </c>
      <c r="E42" s="70" t="s">
        <v>28</v>
      </c>
      <c r="F42" s="72" t="s">
        <v>32</v>
      </c>
      <c r="G42" s="74">
        <v>2.3400000000000001E-8</v>
      </c>
      <c r="H42" s="72" t="s">
        <v>29</v>
      </c>
      <c r="I42" s="66"/>
      <c r="J42" s="81">
        <f t="shared" si="5"/>
        <v>2.3400000000000001E-8</v>
      </c>
      <c r="K42" s="74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2" t="s">
        <v>129</v>
      </c>
      <c r="C43" s="69">
        <v>7.0270000000000001</v>
      </c>
      <c r="D43" s="74">
        <v>7.2210000000000001</v>
      </c>
      <c r="E43" s="70" t="s">
        <v>28</v>
      </c>
      <c r="F43" s="72" t="s">
        <v>33</v>
      </c>
      <c r="G43" s="74"/>
      <c r="H43" s="72" t="s">
        <v>28</v>
      </c>
      <c r="I43" s="78">
        <v>5.1799999999999999E-5</v>
      </c>
      <c r="J43" s="81">
        <f t="shared" si="5"/>
        <v>5.1799999999999999E-5</v>
      </c>
      <c r="K43" s="74" t="str">
        <f t="shared" si="0"/>
        <v>+I</v>
      </c>
      <c r="L43" s="2"/>
      <c r="M43" s="31">
        <f t="shared" si="1"/>
        <v>0.99994819999999995</v>
      </c>
      <c r="N43" s="10">
        <f t="shared" si="2"/>
        <v>0.99994819999999995</v>
      </c>
      <c r="O43" s="10">
        <f t="shared" si="3"/>
        <v>1.036E-4</v>
      </c>
      <c r="P43" s="10">
        <f t="shared" si="4"/>
        <v>1.036E-4</v>
      </c>
      <c r="Q43" s="9">
        <f t="array" ref="Q43">MIN(IF('Normen en duidingsklassen'!$E$13:$E$20&gt;$J43,'Normen en duidingsklassen'!$E$13:$E$20))</f>
        <v>1.111111111111111E-4</v>
      </c>
      <c r="R43" s="9">
        <f>IFERROR(MATCH($Q43,'Normen en duidingsklassen'!$E$13:$E$20),1)</f>
        <v>3</v>
      </c>
      <c r="S43" s="9" t="str">
        <f>INDEX('Normen en duidingsklassen'!$D$13:$D$20,R43)</f>
        <v>+I</v>
      </c>
      <c r="T43" s="12" t="b">
        <f>IF($E43="Ja",IF($H43="Ja",NOT(ISNUMBER(#REF!)),FALSE),FALSE)</f>
        <v>1</v>
      </c>
      <c r="U43" s="35"/>
    </row>
    <row r="44" spans="2:21" x14ac:dyDescent="0.25">
      <c r="B44" s="72" t="s">
        <v>130</v>
      </c>
      <c r="C44" s="69">
        <v>7.2210000000000001</v>
      </c>
      <c r="D44" s="74">
        <v>7.4210000000000003</v>
      </c>
      <c r="E44" s="70" t="s">
        <v>28</v>
      </c>
      <c r="F44" s="72" t="s">
        <v>33</v>
      </c>
      <c r="G44" s="74"/>
      <c r="H44" s="72" t="s">
        <v>28</v>
      </c>
      <c r="I44" s="78">
        <v>4.1900000000000002E-5</v>
      </c>
      <c r="J44" s="81">
        <f t="shared" si="5"/>
        <v>4.1900000000000002E-5</v>
      </c>
      <c r="K44" s="74" t="str">
        <f t="shared" si="0"/>
        <v>+I</v>
      </c>
      <c r="L44" s="2"/>
      <c r="M44" s="31">
        <f t="shared" ref="M44:M58" si="6">IF(AND(F44="Geen faalkans",H44="Nee"),1,1-J44)</f>
        <v>0.99995809999999996</v>
      </c>
      <c r="N44" s="10">
        <f t="shared" ref="N44:N58" si="7">IF(J44="-",1,M44)</f>
        <v>0.99995809999999996</v>
      </c>
      <c r="O44" s="10">
        <f t="shared" ref="O44:O58" si="8">IF(AND(F44="Geen faalkans",H44="Nee"),0,J44*$C$3)</f>
        <v>8.3800000000000004E-5</v>
      </c>
      <c r="P44" s="10">
        <f t="shared" ref="P44:P58" si="9">IF(J44="-",0,O44)</f>
        <v>8.3800000000000004E-5</v>
      </c>
      <c r="Q44" s="9">
        <f t="array" ref="Q44">MIN(IF('Normen en duidingsklassen'!$E$13:$E$20&gt;$J44,'Normen en duidingsklassen'!$E$13:$E$20))</f>
        <v>1.111111111111111E-4</v>
      </c>
      <c r="R44" s="9">
        <f>IFERROR(MATCH($Q44,'Normen en duidingsklassen'!$E$13:$E$20),1)</f>
        <v>3</v>
      </c>
      <c r="S44" s="9" t="str">
        <f>INDEX('Normen en duidingsklassen'!$D$13:$D$20,R44)</f>
        <v>+I</v>
      </c>
      <c r="T44" s="12" t="b">
        <f>IF($E44="Ja",IF($H44="Ja",NOT(ISNUMBER(#REF!)),FALSE),FALSE)</f>
        <v>1</v>
      </c>
      <c r="U44" s="35"/>
    </row>
    <row r="45" spans="2:21" x14ac:dyDescent="0.25">
      <c r="B45" s="72" t="s">
        <v>131</v>
      </c>
      <c r="C45" s="69">
        <v>7.4210000000000003</v>
      </c>
      <c r="D45" s="74">
        <v>7.6280000000000001</v>
      </c>
      <c r="E45" s="70" t="s">
        <v>28</v>
      </c>
      <c r="F45" s="72" t="s">
        <v>32</v>
      </c>
      <c r="G45" s="78">
        <v>4.5900000000000002E-7</v>
      </c>
      <c r="H45" s="72" t="s">
        <v>29</v>
      </c>
      <c r="I45" s="66"/>
      <c r="J45" s="81">
        <f t="shared" si="5"/>
        <v>4.5900000000000002E-7</v>
      </c>
      <c r="K45" s="74" t="str">
        <f t="shared" si="0"/>
        <v>+III</v>
      </c>
      <c r="L45" s="2"/>
      <c r="M45" s="31">
        <f t="shared" si="6"/>
        <v>0.99999954099999999</v>
      </c>
      <c r="N45" s="10">
        <f t="shared" si="7"/>
        <v>0.99999954099999999</v>
      </c>
      <c r="O45" s="10">
        <f t="shared" si="8"/>
        <v>9.1800000000000004E-7</v>
      </c>
      <c r="P45" s="10">
        <f t="shared" si="9"/>
        <v>9.1800000000000004E-7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2" t="s">
        <v>132</v>
      </c>
      <c r="C46" s="69">
        <v>7.6280000000000001</v>
      </c>
      <c r="D46" s="74">
        <v>7.8339999999999996</v>
      </c>
      <c r="E46" s="70" t="s">
        <v>28</v>
      </c>
      <c r="F46" s="72" t="s">
        <v>32</v>
      </c>
      <c r="G46" s="78">
        <v>4.5900000000000002E-7</v>
      </c>
      <c r="H46" s="72" t="s">
        <v>29</v>
      </c>
      <c r="I46" s="66"/>
      <c r="J46" s="81">
        <f t="shared" si="5"/>
        <v>4.5900000000000002E-7</v>
      </c>
      <c r="K46" s="74" t="str">
        <f t="shared" si="0"/>
        <v>+III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2" t="s">
        <v>133</v>
      </c>
      <c r="C47" s="69">
        <v>7.8339999999999996</v>
      </c>
      <c r="D47" s="74">
        <v>8.032</v>
      </c>
      <c r="E47" s="70" t="s">
        <v>28</v>
      </c>
      <c r="F47" s="72" t="s">
        <v>32</v>
      </c>
      <c r="G47" s="78">
        <v>4.5900000000000002E-7</v>
      </c>
      <c r="H47" s="72" t="s">
        <v>29</v>
      </c>
      <c r="I47" s="66"/>
      <c r="J47" s="81">
        <f t="shared" si="5"/>
        <v>4.5900000000000002E-7</v>
      </c>
      <c r="K47" s="74" t="str">
        <f t="shared" si="0"/>
        <v>+III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2" t="s">
        <v>135</v>
      </c>
      <c r="C48" s="69">
        <v>8.032</v>
      </c>
      <c r="D48" s="74">
        <v>8.2260000000000009</v>
      </c>
      <c r="E48" s="70" t="s">
        <v>28</v>
      </c>
      <c r="F48" s="72" t="s">
        <v>32</v>
      </c>
      <c r="G48" s="78">
        <v>4.5900000000000002E-7</v>
      </c>
      <c r="H48" s="72" t="s">
        <v>29</v>
      </c>
      <c r="I48" s="66"/>
      <c r="J48" s="81">
        <f t="shared" si="5"/>
        <v>4.5900000000000002E-7</v>
      </c>
      <c r="K48" s="74" t="str">
        <f t="shared" si="0"/>
        <v>+III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72" t="s">
        <v>136</v>
      </c>
      <c r="C49" s="69">
        <v>8.2260000000000009</v>
      </c>
      <c r="D49" s="74">
        <v>8.4260000000000002</v>
      </c>
      <c r="E49" s="70" t="s">
        <v>28</v>
      </c>
      <c r="F49" s="72" t="s">
        <v>32</v>
      </c>
      <c r="G49" s="78">
        <v>4.5900000000000002E-7</v>
      </c>
      <c r="H49" s="72" t="s">
        <v>29</v>
      </c>
      <c r="I49" s="66"/>
      <c r="J49" s="81">
        <f t="shared" si="5"/>
        <v>4.5900000000000002E-7</v>
      </c>
      <c r="K49" s="74" t="str">
        <f t="shared" si="0"/>
        <v>+III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>IF($E49="Ja",IF($H49="Ja",NOT(ISNUMBER(#REF!)),FALSE),FALSE)</f>
        <v>0</v>
      </c>
      <c r="U49" s="35"/>
    </row>
    <row r="50" spans="2:21" x14ac:dyDescent="0.25">
      <c r="B50" s="72" t="s">
        <v>137</v>
      </c>
      <c r="C50" s="69">
        <v>8.4260000000000002</v>
      </c>
      <c r="D50" s="74">
        <v>8.6270000000000007</v>
      </c>
      <c r="E50" s="70" t="s">
        <v>28</v>
      </c>
      <c r="F50" s="72" t="s">
        <v>32</v>
      </c>
      <c r="G50" s="78">
        <v>4.5900000000000002E-7</v>
      </c>
      <c r="H50" s="72" t="s">
        <v>29</v>
      </c>
      <c r="I50" s="66"/>
      <c r="J50" s="81">
        <f t="shared" si="5"/>
        <v>4.5900000000000002E-7</v>
      </c>
      <c r="K50" s="74" t="str">
        <f t="shared" si="0"/>
        <v>+III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>IF($E50="Ja",IF($H50="Ja",NOT(ISNUMBER(#REF!)),FALSE),FALSE)</f>
        <v>0</v>
      </c>
      <c r="U50" s="35"/>
    </row>
    <row r="51" spans="2:21" x14ac:dyDescent="0.25">
      <c r="B51" s="72" t="s">
        <v>138</v>
      </c>
      <c r="C51" s="69">
        <v>8.6270000000000007</v>
      </c>
      <c r="D51" s="74">
        <v>8.8070000000000004</v>
      </c>
      <c r="E51" s="70" t="s">
        <v>28</v>
      </c>
      <c r="F51" s="72" t="s">
        <v>32</v>
      </c>
      <c r="G51" s="78">
        <v>4.5900000000000002E-7</v>
      </c>
      <c r="H51" s="72" t="s">
        <v>29</v>
      </c>
      <c r="I51" s="66"/>
      <c r="J51" s="81">
        <f t="shared" si="5"/>
        <v>4.5900000000000002E-7</v>
      </c>
      <c r="K51" s="74" t="str">
        <f t="shared" si="0"/>
        <v>+III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>IF($E51="Ja",IF($H51="Ja",NOT(ISNUMBER(#REF!)),FALSE),FALSE)</f>
        <v>0</v>
      </c>
      <c r="U51" s="35"/>
    </row>
    <row r="52" spans="2:21" x14ac:dyDescent="0.25">
      <c r="B52" s="72" t="s">
        <v>139</v>
      </c>
      <c r="C52" s="69">
        <v>8.8070000000000004</v>
      </c>
      <c r="D52" s="74">
        <v>8.9670000000000005</v>
      </c>
      <c r="E52" s="70" t="s">
        <v>28</v>
      </c>
      <c r="F52" s="72" t="s">
        <v>32</v>
      </c>
      <c r="G52" s="78">
        <v>4.5900000000000002E-7</v>
      </c>
      <c r="H52" s="72" t="s">
        <v>29</v>
      </c>
      <c r="I52" s="66"/>
      <c r="J52" s="81">
        <f t="shared" si="5"/>
        <v>4.5900000000000002E-7</v>
      </c>
      <c r="K52" s="74" t="str">
        <f t="shared" si="0"/>
        <v>+III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>IF($E52="Ja",IF($H52="Ja",NOT(ISNUMBER(#REF!)),FALSE),FALSE)</f>
        <v>0</v>
      </c>
      <c r="U52" s="35"/>
    </row>
    <row r="53" spans="2:21" x14ac:dyDescent="0.25">
      <c r="B53" s="72" t="s">
        <v>140</v>
      </c>
      <c r="C53" s="69">
        <v>8.9670000000000005</v>
      </c>
      <c r="D53" s="74">
        <v>9.1289999999999996</v>
      </c>
      <c r="E53" s="70" t="s">
        <v>28</v>
      </c>
      <c r="F53" s="72" t="s">
        <v>32</v>
      </c>
      <c r="G53" s="78">
        <v>4.5900000000000002E-7</v>
      </c>
      <c r="H53" s="72" t="s">
        <v>29</v>
      </c>
      <c r="I53" s="66"/>
      <c r="J53" s="81">
        <f t="shared" si="5"/>
        <v>4.5900000000000002E-7</v>
      </c>
      <c r="K53" s="74" t="str">
        <f t="shared" si="0"/>
        <v>+III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>IF($E53="Ja",IF($H53="Ja",NOT(ISNUMBER(#REF!)),FALSE),FALSE)</f>
        <v>0</v>
      </c>
      <c r="U53" s="35"/>
    </row>
    <row r="54" spans="2:21" x14ac:dyDescent="0.25">
      <c r="B54" s="72" t="s">
        <v>141</v>
      </c>
      <c r="C54" s="69">
        <v>9.1289999999999996</v>
      </c>
      <c r="D54" s="74">
        <v>9.2859999999999996</v>
      </c>
      <c r="E54" s="70" t="s">
        <v>28</v>
      </c>
      <c r="F54" s="72" t="s">
        <v>32</v>
      </c>
      <c r="G54" s="78">
        <v>4.5900000000000002E-7</v>
      </c>
      <c r="H54" s="72" t="s">
        <v>29</v>
      </c>
      <c r="I54" s="66"/>
      <c r="J54" s="81">
        <f t="shared" si="5"/>
        <v>4.5900000000000002E-7</v>
      </c>
      <c r="K54" s="74" t="str">
        <f t="shared" si="0"/>
        <v>+III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>IF($E54="Ja",IF($H54="Ja",NOT(ISNUMBER(#REF!)),FALSE),FALSE)</f>
        <v>0</v>
      </c>
      <c r="U54" s="35"/>
    </row>
    <row r="55" spans="2:21" x14ac:dyDescent="0.25">
      <c r="B55" s="72" t="s">
        <v>142</v>
      </c>
      <c r="C55" s="69">
        <v>9.2859999999999996</v>
      </c>
      <c r="D55" s="74">
        <v>9.4410000000000007</v>
      </c>
      <c r="E55" s="70" t="s">
        <v>28</v>
      </c>
      <c r="F55" s="72" t="s">
        <v>32</v>
      </c>
      <c r="G55" s="78">
        <v>4.5900000000000002E-7</v>
      </c>
      <c r="H55" s="72" t="s">
        <v>29</v>
      </c>
      <c r="I55" s="66"/>
      <c r="J55" s="81">
        <f t="shared" si="5"/>
        <v>4.5900000000000002E-7</v>
      </c>
      <c r="K55" s="74" t="str">
        <f t="shared" si="0"/>
        <v>+III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>IF($E55="Ja",IF($H55="Ja",NOT(ISNUMBER(#REF!)),FALSE),FALSE)</f>
        <v>0</v>
      </c>
      <c r="U55" s="35"/>
    </row>
    <row r="56" spans="2:21" x14ac:dyDescent="0.25">
      <c r="B56" s="72" t="s">
        <v>143</v>
      </c>
      <c r="C56" s="69">
        <v>9.4410000000000007</v>
      </c>
      <c r="D56" s="74">
        <v>9.5960000000000001</v>
      </c>
      <c r="E56" s="70" t="s">
        <v>28</v>
      </c>
      <c r="F56" s="72" t="s">
        <v>32</v>
      </c>
      <c r="G56" s="78">
        <v>4.5900000000000002E-7</v>
      </c>
      <c r="H56" s="72" t="s">
        <v>29</v>
      </c>
      <c r="I56" s="66"/>
      <c r="J56" s="81">
        <f t="shared" si="5"/>
        <v>4.5900000000000002E-7</v>
      </c>
      <c r="K56" s="74" t="str">
        <f t="shared" si="0"/>
        <v>+III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>IF($E56="Ja",IF($H56="Ja",NOT(ISNUMBER(#REF!)),FALSE),FALSE)</f>
        <v>0</v>
      </c>
      <c r="U56" s="35"/>
    </row>
    <row r="57" spans="2:21" x14ac:dyDescent="0.25">
      <c r="B57" s="72" t="s">
        <v>144</v>
      </c>
      <c r="C57" s="69">
        <v>9.5960000000000001</v>
      </c>
      <c r="D57" s="74">
        <v>9.7509999999999994</v>
      </c>
      <c r="E57" s="70" t="s">
        <v>28</v>
      </c>
      <c r="F57" s="72" t="s">
        <v>32</v>
      </c>
      <c r="G57" s="78">
        <v>4.5900000000000002E-7</v>
      </c>
      <c r="H57" s="72" t="s">
        <v>29</v>
      </c>
      <c r="I57" s="66"/>
      <c r="J57" s="81">
        <f t="shared" si="5"/>
        <v>4.5900000000000002E-7</v>
      </c>
      <c r="K57" s="74" t="str">
        <f t="shared" si="0"/>
        <v>+III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>IF($E57="Ja",IF($H57="Ja",NOT(ISNUMBER(#REF!)),FALSE),FALSE)</f>
        <v>0</v>
      </c>
      <c r="U57" s="35"/>
    </row>
    <row r="58" spans="2:21" x14ac:dyDescent="0.25">
      <c r="B58" s="72" t="s">
        <v>145</v>
      </c>
      <c r="C58" s="69">
        <v>9.7509999999999994</v>
      </c>
      <c r="D58" s="74">
        <v>9.9060000000000006</v>
      </c>
      <c r="E58" s="70" t="s">
        <v>28</v>
      </c>
      <c r="F58" s="72" t="s">
        <v>32</v>
      </c>
      <c r="G58" s="78">
        <v>4.5900000000000002E-7</v>
      </c>
      <c r="H58" s="72" t="s">
        <v>29</v>
      </c>
      <c r="I58" s="66"/>
      <c r="J58" s="81">
        <f t="shared" si="5"/>
        <v>4.5900000000000002E-7</v>
      </c>
      <c r="K58" s="74" t="str">
        <f t="shared" si="0"/>
        <v>+III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>IF($E58="Ja",IF($H58="Ja",NOT(ISNUMBER(#REF!)),FALSE),FALSE)</f>
        <v>0</v>
      </c>
      <c r="U58" s="35"/>
    </row>
    <row r="59" spans="2:21" x14ac:dyDescent="0.25">
      <c r="B59" s="72" t="s">
        <v>146</v>
      </c>
      <c r="C59" s="69">
        <v>9.9060000000000006</v>
      </c>
      <c r="D59" s="74">
        <v>10.057</v>
      </c>
      <c r="E59" s="70" t="s">
        <v>28</v>
      </c>
      <c r="F59" s="72" t="s">
        <v>32</v>
      </c>
      <c r="G59" s="78">
        <v>4.5900000000000002E-7</v>
      </c>
      <c r="H59" s="72" t="s">
        <v>29</v>
      </c>
      <c r="I59" s="66"/>
      <c r="J59" s="81">
        <f t="shared" si="5"/>
        <v>4.5900000000000002E-7</v>
      </c>
      <c r="K59" s="74" t="str">
        <f t="shared" si="0"/>
        <v>+III</v>
      </c>
      <c r="L59" s="2"/>
      <c r="M59" s="31">
        <f t="shared" ref="M59:M107" si="10">IF(AND(F59="Geen faalkans",H59="Nee"),1,1-J59)</f>
        <v>0.99999954099999999</v>
      </c>
      <c r="N59" s="10">
        <f t="shared" ref="N59:N107" si="11">IF(J59="-",1,M59)</f>
        <v>0.99999954099999999</v>
      </c>
      <c r="O59" s="10">
        <f t="shared" ref="O59:O107" si="12">IF(AND(F59="Geen faalkans",H59="Nee"),0,J59*$C$3)</f>
        <v>9.1800000000000004E-7</v>
      </c>
      <c r="P59" s="10">
        <f t="shared" ref="P59:P107" si="13">IF(J59="-",0,O59)</f>
        <v>9.1800000000000004E-7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>IF($E59="Ja",IF($H59="Ja",NOT(ISNUMBER(#REF!)),FALSE),FALSE)</f>
        <v>0</v>
      </c>
      <c r="U59" s="35"/>
    </row>
    <row r="60" spans="2:21" x14ac:dyDescent="0.25">
      <c r="B60" s="72" t="s">
        <v>147</v>
      </c>
      <c r="C60" s="69">
        <v>10.057</v>
      </c>
      <c r="D60" s="74">
        <v>10.206</v>
      </c>
      <c r="E60" s="70" t="s">
        <v>28</v>
      </c>
      <c r="F60" s="72" t="s">
        <v>32</v>
      </c>
      <c r="G60" s="78">
        <v>4.5900000000000002E-7</v>
      </c>
      <c r="H60" s="72" t="s">
        <v>29</v>
      </c>
      <c r="I60" s="66"/>
      <c r="J60" s="81">
        <f t="shared" si="5"/>
        <v>4.5900000000000002E-7</v>
      </c>
      <c r="K60" s="74" t="str">
        <f t="shared" si="0"/>
        <v>+III</v>
      </c>
      <c r="L60" s="2"/>
      <c r="M60" s="31">
        <f t="shared" si="10"/>
        <v>0.99999954099999999</v>
      </c>
      <c r="N60" s="10">
        <f t="shared" si="11"/>
        <v>0.99999954099999999</v>
      </c>
      <c r="O60" s="10">
        <f t="shared" si="12"/>
        <v>9.1800000000000004E-7</v>
      </c>
      <c r="P60" s="10">
        <f t="shared" si="13"/>
        <v>9.1800000000000004E-7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>IF($E60="Ja",IF($H60="Ja",NOT(ISNUMBER(#REF!)),FALSE),FALSE)</f>
        <v>0</v>
      </c>
      <c r="U60" s="35"/>
    </row>
    <row r="61" spans="2:21" x14ac:dyDescent="0.25">
      <c r="B61" s="72" t="s">
        <v>148</v>
      </c>
      <c r="C61" s="69">
        <v>10.206</v>
      </c>
      <c r="D61" s="74">
        <v>10.351000000000001</v>
      </c>
      <c r="E61" s="70" t="s">
        <v>28</v>
      </c>
      <c r="F61" s="72" t="s">
        <v>32</v>
      </c>
      <c r="G61" s="78">
        <v>4.5900000000000002E-7</v>
      </c>
      <c r="H61" s="72" t="s">
        <v>29</v>
      </c>
      <c r="I61" s="66"/>
      <c r="J61" s="81">
        <f t="shared" si="5"/>
        <v>4.5900000000000002E-7</v>
      </c>
      <c r="K61" s="74" t="str">
        <f t="shared" si="0"/>
        <v>+III</v>
      </c>
      <c r="L61" s="2"/>
      <c r="M61" s="31">
        <f t="shared" si="10"/>
        <v>0.99999954099999999</v>
      </c>
      <c r="N61" s="10">
        <f t="shared" si="11"/>
        <v>0.99999954099999999</v>
      </c>
      <c r="O61" s="10">
        <f t="shared" si="12"/>
        <v>9.1800000000000004E-7</v>
      </c>
      <c r="P61" s="10">
        <f t="shared" si="13"/>
        <v>9.1800000000000004E-7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>IF($E61="Ja",IF($H61="Ja",NOT(ISNUMBER(#REF!)),FALSE),FALSE)</f>
        <v>0</v>
      </c>
      <c r="U61" s="35"/>
    </row>
    <row r="62" spans="2:21" x14ac:dyDescent="0.25">
      <c r="B62" s="72" t="s">
        <v>149</v>
      </c>
      <c r="C62" s="69">
        <v>10.351000000000001</v>
      </c>
      <c r="D62" s="74">
        <v>10.496</v>
      </c>
      <c r="E62" s="70" t="s">
        <v>28</v>
      </c>
      <c r="F62" s="72" t="s">
        <v>32</v>
      </c>
      <c r="G62" s="78">
        <v>4.5900000000000002E-7</v>
      </c>
      <c r="H62" s="72" t="s">
        <v>29</v>
      </c>
      <c r="I62" s="66"/>
      <c r="J62" s="81">
        <f t="shared" si="5"/>
        <v>4.5900000000000002E-7</v>
      </c>
      <c r="K62" s="74" t="str">
        <f t="shared" si="0"/>
        <v>+III</v>
      </c>
      <c r="L62" s="2"/>
      <c r="M62" s="31">
        <f t="shared" si="10"/>
        <v>0.99999954099999999</v>
      </c>
      <c r="N62" s="10">
        <f t="shared" si="11"/>
        <v>0.99999954099999999</v>
      </c>
      <c r="O62" s="10">
        <f t="shared" si="12"/>
        <v>9.1800000000000004E-7</v>
      </c>
      <c r="P62" s="10">
        <f t="shared" si="13"/>
        <v>9.1800000000000004E-7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>IF($E62="Ja",IF($H62="Ja",NOT(ISNUMBER(#REF!)),FALSE),FALSE)</f>
        <v>0</v>
      </c>
      <c r="U62" s="35"/>
    </row>
    <row r="63" spans="2:21" x14ac:dyDescent="0.25">
      <c r="B63" s="72" t="s">
        <v>150</v>
      </c>
      <c r="C63" s="69">
        <v>10.496</v>
      </c>
      <c r="D63" s="74">
        <v>10.646000000000001</v>
      </c>
      <c r="E63" s="70" t="s">
        <v>28</v>
      </c>
      <c r="F63" s="72" t="s">
        <v>32</v>
      </c>
      <c r="G63" s="78">
        <v>4.5900000000000002E-7</v>
      </c>
      <c r="H63" s="72" t="s">
        <v>29</v>
      </c>
      <c r="I63" s="66"/>
      <c r="J63" s="81">
        <f t="shared" si="5"/>
        <v>4.5900000000000002E-7</v>
      </c>
      <c r="K63" s="74" t="str">
        <f t="shared" si="0"/>
        <v>+III</v>
      </c>
      <c r="L63" s="2"/>
      <c r="M63" s="31">
        <f t="shared" si="10"/>
        <v>0.99999954099999999</v>
      </c>
      <c r="N63" s="10">
        <f t="shared" si="11"/>
        <v>0.99999954099999999</v>
      </c>
      <c r="O63" s="10">
        <f t="shared" si="12"/>
        <v>9.1800000000000004E-7</v>
      </c>
      <c r="P63" s="10">
        <f t="shared" si="13"/>
        <v>9.1800000000000004E-7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>IF($E63="Ja",IF($H63="Ja",NOT(ISNUMBER(#REF!)),FALSE),FALSE)</f>
        <v>0</v>
      </c>
      <c r="U63" s="35"/>
    </row>
    <row r="64" spans="2:21" x14ac:dyDescent="0.25">
      <c r="B64" s="72" t="s">
        <v>151</v>
      </c>
      <c r="C64" s="69">
        <v>10.646000000000001</v>
      </c>
      <c r="D64" s="74">
        <v>10.795999999999999</v>
      </c>
      <c r="E64" s="70" t="s">
        <v>28</v>
      </c>
      <c r="F64" s="72" t="s">
        <v>32</v>
      </c>
      <c r="G64" s="78">
        <v>4.5900000000000002E-7</v>
      </c>
      <c r="H64" s="72" t="s">
        <v>29</v>
      </c>
      <c r="I64" s="66"/>
      <c r="J64" s="81">
        <f t="shared" si="5"/>
        <v>4.5900000000000002E-7</v>
      </c>
      <c r="K64" s="74" t="str">
        <f t="shared" si="0"/>
        <v>+III</v>
      </c>
      <c r="L64" s="2"/>
      <c r="M64" s="31">
        <f t="shared" si="10"/>
        <v>0.99999954099999999</v>
      </c>
      <c r="N64" s="10">
        <f t="shared" si="11"/>
        <v>0.99999954099999999</v>
      </c>
      <c r="O64" s="10">
        <f t="shared" si="12"/>
        <v>9.1800000000000004E-7</v>
      </c>
      <c r="P64" s="10">
        <f t="shared" si="13"/>
        <v>9.1800000000000004E-7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>IF($E64="Ja",IF($H64="Ja",NOT(ISNUMBER(#REF!)),FALSE),FALSE)</f>
        <v>0</v>
      </c>
      <c r="U64" s="35"/>
    </row>
    <row r="65" spans="2:21" x14ac:dyDescent="0.25">
      <c r="B65" s="72" t="s">
        <v>152</v>
      </c>
      <c r="C65" s="69">
        <v>10.795999999999999</v>
      </c>
      <c r="D65" s="74">
        <v>10.946999999999999</v>
      </c>
      <c r="E65" s="70" t="s">
        <v>28</v>
      </c>
      <c r="F65" s="72" t="s">
        <v>32</v>
      </c>
      <c r="G65" s="78">
        <v>4.5900000000000002E-7</v>
      </c>
      <c r="H65" s="72" t="s">
        <v>29</v>
      </c>
      <c r="I65" s="66"/>
      <c r="J65" s="81">
        <f t="shared" si="5"/>
        <v>4.5900000000000002E-7</v>
      </c>
      <c r="K65" s="74" t="str">
        <f t="shared" si="0"/>
        <v>+III</v>
      </c>
      <c r="L65" s="2"/>
      <c r="M65" s="31">
        <f t="shared" si="10"/>
        <v>0.99999954099999999</v>
      </c>
      <c r="N65" s="10">
        <f t="shared" si="11"/>
        <v>0.99999954099999999</v>
      </c>
      <c r="O65" s="10">
        <f t="shared" si="12"/>
        <v>9.1800000000000004E-7</v>
      </c>
      <c r="P65" s="10">
        <f t="shared" si="13"/>
        <v>9.1800000000000004E-7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>IF($E65="Ja",IF($H65="Ja",NOT(ISNUMBER(#REF!)),FALSE),FALSE)</f>
        <v>0</v>
      </c>
      <c r="U65" s="35"/>
    </row>
    <row r="66" spans="2:21" x14ac:dyDescent="0.25">
      <c r="B66" s="72" t="s">
        <v>153</v>
      </c>
      <c r="C66" s="69">
        <v>10.946999999999999</v>
      </c>
      <c r="D66" s="74">
        <v>11.101000000000001</v>
      </c>
      <c r="E66" s="70" t="s">
        <v>28</v>
      </c>
      <c r="F66" s="72" t="s">
        <v>32</v>
      </c>
      <c r="G66" s="78">
        <v>4.5900000000000002E-7</v>
      </c>
      <c r="H66" s="72" t="s">
        <v>29</v>
      </c>
      <c r="I66" s="66"/>
      <c r="J66" s="81">
        <f t="shared" si="5"/>
        <v>4.5900000000000002E-7</v>
      </c>
      <c r="K66" s="74" t="str">
        <f t="shared" si="0"/>
        <v>+III</v>
      </c>
      <c r="L66" s="2"/>
      <c r="M66" s="31">
        <f t="shared" si="10"/>
        <v>0.99999954099999999</v>
      </c>
      <c r="N66" s="10">
        <f t="shared" si="11"/>
        <v>0.99999954099999999</v>
      </c>
      <c r="O66" s="10">
        <f t="shared" si="12"/>
        <v>9.1800000000000004E-7</v>
      </c>
      <c r="P66" s="10">
        <f t="shared" si="13"/>
        <v>9.1800000000000004E-7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>IF($E66="Ja",IF($H66="Ja",NOT(ISNUMBER(#REF!)),FALSE),FALSE)</f>
        <v>0</v>
      </c>
      <c r="U66" s="35"/>
    </row>
    <row r="67" spans="2:21" x14ac:dyDescent="0.25">
      <c r="B67" s="72" t="s">
        <v>154</v>
      </c>
      <c r="C67" s="69">
        <v>11.101000000000001</v>
      </c>
      <c r="D67" s="74">
        <v>11.256</v>
      </c>
      <c r="E67" s="70" t="s">
        <v>28</v>
      </c>
      <c r="F67" s="72" t="s">
        <v>32</v>
      </c>
      <c r="G67" s="78">
        <v>4.5900000000000002E-7</v>
      </c>
      <c r="H67" s="72" t="s">
        <v>29</v>
      </c>
      <c r="I67" s="66"/>
      <c r="J67" s="81">
        <f t="shared" si="5"/>
        <v>4.5900000000000002E-7</v>
      </c>
      <c r="K67" s="74" t="str">
        <f t="shared" si="0"/>
        <v>+III</v>
      </c>
      <c r="L67" s="2"/>
      <c r="M67" s="31">
        <f t="shared" si="10"/>
        <v>0.99999954099999999</v>
      </c>
      <c r="N67" s="10">
        <f t="shared" si="11"/>
        <v>0.99999954099999999</v>
      </c>
      <c r="O67" s="10">
        <f t="shared" si="12"/>
        <v>9.1800000000000004E-7</v>
      </c>
      <c r="P67" s="10">
        <f t="shared" si="13"/>
        <v>9.1800000000000004E-7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>IF($E67="Ja",IF($H67="Ja",NOT(ISNUMBER(#REF!)),FALSE),FALSE)</f>
        <v>0</v>
      </c>
      <c r="U67" s="35"/>
    </row>
    <row r="68" spans="2:21" x14ac:dyDescent="0.25">
      <c r="B68" s="72" t="s">
        <v>155</v>
      </c>
      <c r="C68" s="69">
        <v>11.256</v>
      </c>
      <c r="D68" s="74">
        <v>11.406000000000001</v>
      </c>
      <c r="E68" s="70" t="s">
        <v>28</v>
      </c>
      <c r="F68" s="72" t="s">
        <v>32</v>
      </c>
      <c r="G68" s="78">
        <v>4.5900000000000002E-7</v>
      </c>
      <c r="H68" s="72" t="s">
        <v>29</v>
      </c>
      <c r="I68" s="66"/>
      <c r="J68" s="81">
        <f t="shared" si="5"/>
        <v>4.5900000000000002E-7</v>
      </c>
      <c r="K68" s="74" t="str">
        <f t="shared" si="0"/>
        <v>+III</v>
      </c>
      <c r="L68" s="2"/>
      <c r="M68" s="31">
        <f t="shared" si="10"/>
        <v>0.99999954099999999</v>
      </c>
      <c r="N68" s="10">
        <f t="shared" si="11"/>
        <v>0.99999954099999999</v>
      </c>
      <c r="O68" s="10">
        <f t="shared" si="12"/>
        <v>9.1800000000000004E-7</v>
      </c>
      <c r="P68" s="10">
        <f t="shared" si="13"/>
        <v>9.1800000000000004E-7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>IF($E68="Ja",IF($H68="Ja",NOT(ISNUMBER(#REF!)),FALSE),FALSE)</f>
        <v>0</v>
      </c>
      <c r="U68" s="35"/>
    </row>
    <row r="69" spans="2:21" x14ac:dyDescent="0.25">
      <c r="B69" s="72" t="s">
        <v>156</v>
      </c>
      <c r="C69" s="69">
        <v>11.406000000000001</v>
      </c>
      <c r="D69" s="74">
        <v>11.557</v>
      </c>
      <c r="E69" s="70" t="s">
        <v>28</v>
      </c>
      <c r="F69" s="72" t="s">
        <v>32</v>
      </c>
      <c r="G69" s="78">
        <v>4.5900000000000002E-7</v>
      </c>
      <c r="H69" s="72" t="s">
        <v>29</v>
      </c>
      <c r="I69" s="66"/>
      <c r="J69" s="81">
        <f t="shared" si="5"/>
        <v>4.5900000000000002E-7</v>
      </c>
      <c r="K69" s="74" t="str">
        <f t="shared" si="0"/>
        <v>+III</v>
      </c>
      <c r="L69" s="2"/>
      <c r="M69" s="31">
        <f t="shared" si="10"/>
        <v>0.99999954099999999</v>
      </c>
      <c r="N69" s="10">
        <f t="shared" si="11"/>
        <v>0.99999954099999999</v>
      </c>
      <c r="O69" s="10">
        <f t="shared" si="12"/>
        <v>9.1800000000000004E-7</v>
      </c>
      <c r="P69" s="10">
        <f t="shared" si="13"/>
        <v>9.1800000000000004E-7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>IF($E69="Ja",IF($H69="Ja",NOT(ISNUMBER(#REF!)),FALSE),FALSE)</f>
        <v>0</v>
      </c>
      <c r="U69" s="35"/>
    </row>
    <row r="70" spans="2:21" x14ac:dyDescent="0.25">
      <c r="B70" s="72" t="s">
        <v>157</v>
      </c>
      <c r="C70" s="69">
        <v>11.557</v>
      </c>
      <c r="D70" s="74">
        <v>11.706</v>
      </c>
      <c r="E70" s="70" t="s">
        <v>28</v>
      </c>
      <c r="F70" s="72" t="s">
        <v>32</v>
      </c>
      <c r="G70" s="78">
        <v>4.5900000000000002E-7</v>
      </c>
      <c r="H70" s="72" t="s">
        <v>29</v>
      </c>
      <c r="I70" s="66"/>
      <c r="J70" s="81">
        <f t="shared" si="5"/>
        <v>4.5900000000000002E-7</v>
      </c>
      <c r="K70" s="74" t="str">
        <f t="shared" si="0"/>
        <v>+III</v>
      </c>
      <c r="L70" s="2"/>
      <c r="M70" s="31">
        <f t="shared" si="10"/>
        <v>0.99999954099999999</v>
      </c>
      <c r="N70" s="10">
        <f t="shared" si="11"/>
        <v>0.99999954099999999</v>
      </c>
      <c r="O70" s="10">
        <f t="shared" si="12"/>
        <v>9.1800000000000004E-7</v>
      </c>
      <c r="P70" s="10">
        <f t="shared" si="13"/>
        <v>9.1800000000000004E-7</v>
      </c>
      <c r="Q70" s="9">
        <f t="array" ref="Q70">MIN(IF('Normen en duidingsklassen'!$E$13:$E$20&gt;$J70,'Normen en duidingsklassen'!$E$13:$E$20))</f>
        <v>1.111111111111111E-5</v>
      </c>
      <c r="R70" s="9">
        <f>IFERROR(MATCH($Q70,'Normen en duidingsklassen'!$E$13:$E$20),1)</f>
        <v>1</v>
      </c>
      <c r="S70" s="9" t="str">
        <f>INDEX('Normen en duidingsklassen'!$D$13:$D$20,R70)</f>
        <v>+III</v>
      </c>
      <c r="T70" s="12" t="b">
        <f>IF($E70="Ja",IF($H70="Ja",NOT(ISNUMBER(#REF!)),FALSE),FALSE)</f>
        <v>0</v>
      </c>
      <c r="U70" s="35"/>
    </row>
    <row r="71" spans="2:21" x14ac:dyDescent="0.25">
      <c r="B71" s="72" t="s">
        <v>158</v>
      </c>
      <c r="C71" s="69">
        <v>11.706</v>
      </c>
      <c r="D71" s="74">
        <v>11.856</v>
      </c>
      <c r="E71" s="70" t="s">
        <v>28</v>
      </c>
      <c r="F71" s="72" t="s">
        <v>32</v>
      </c>
      <c r="G71" s="78">
        <v>4.5900000000000002E-7</v>
      </c>
      <c r="H71" s="72" t="s">
        <v>29</v>
      </c>
      <c r="I71" s="66"/>
      <c r="J71" s="81">
        <f t="shared" si="5"/>
        <v>4.5900000000000002E-7</v>
      </c>
      <c r="K71" s="74" t="str">
        <f t="shared" si="0"/>
        <v>+III</v>
      </c>
      <c r="L71" s="2"/>
      <c r="M71" s="31">
        <f t="shared" si="10"/>
        <v>0.99999954099999999</v>
      </c>
      <c r="N71" s="10">
        <f t="shared" si="11"/>
        <v>0.99999954099999999</v>
      </c>
      <c r="O71" s="10">
        <f t="shared" si="12"/>
        <v>9.1800000000000004E-7</v>
      </c>
      <c r="P71" s="10">
        <f t="shared" si="13"/>
        <v>9.1800000000000004E-7</v>
      </c>
      <c r="Q71" s="9">
        <f t="array" ref="Q71">MIN(IF('Normen en duidingsklassen'!$E$13:$E$20&gt;$J71,'Normen en duidingsklassen'!$E$13:$E$20))</f>
        <v>1.111111111111111E-5</v>
      </c>
      <c r="R71" s="9">
        <f>IFERROR(MATCH($Q71,'Normen en duidingsklassen'!$E$13:$E$20),1)</f>
        <v>1</v>
      </c>
      <c r="S71" s="9" t="str">
        <f>INDEX('Normen en duidingsklassen'!$D$13:$D$20,R71)</f>
        <v>+III</v>
      </c>
      <c r="T71" s="12" t="b">
        <f>IF($E71="Ja",IF($H71="Ja",NOT(ISNUMBER(#REF!)),FALSE),FALSE)</f>
        <v>0</v>
      </c>
      <c r="U71" s="35"/>
    </row>
    <row r="72" spans="2:21" x14ac:dyDescent="0.25">
      <c r="B72" s="72" t="s">
        <v>159</v>
      </c>
      <c r="C72" s="69">
        <v>11.856</v>
      </c>
      <c r="D72" s="74">
        <v>12.007</v>
      </c>
      <c r="E72" s="70" t="s">
        <v>28</v>
      </c>
      <c r="F72" s="72" t="s">
        <v>32</v>
      </c>
      <c r="G72" s="78">
        <v>4.5900000000000002E-7</v>
      </c>
      <c r="H72" s="72" t="s">
        <v>29</v>
      </c>
      <c r="I72" s="66"/>
      <c r="J72" s="81">
        <f t="shared" si="5"/>
        <v>4.5900000000000002E-7</v>
      </c>
      <c r="K72" s="74" t="str">
        <f t="shared" si="0"/>
        <v>+III</v>
      </c>
      <c r="L72" s="2"/>
      <c r="M72" s="31">
        <f t="shared" si="10"/>
        <v>0.99999954099999999</v>
      </c>
      <c r="N72" s="10">
        <f t="shared" si="11"/>
        <v>0.99999954099999999</v>
      </c>
      <c r="O72" s="10">
        <f t="shared" si="12"/>
        <v>9.1800000000000004E-7</v>
      </c>
      <c r="P72" s="10">
        <f t="shared" si="13"/>
        <v>9.1800000000000004E-7</v>
      </c>
      <c r="Q72" s="9">
        <f t="array" ref="Q72">MIN(IF('Normen en duidingsklassen'!$E$13:$E$20&gt;$J72,'Normen en duidingsklassen'!$E$13:$E$20))</f>
        <v>1.111111111111111E-5</v>
      </c>
      <c r="R72" s="9">
        <f>IFERROR(MATCH($Q72,'Normen en duidingsklassen'!$E$13:$E$20),1)</f>
        <v>1</v>
      </c>
      <c r="S72" s="9" t="str">
        <f>INDEX('Normen en duidingsklassen'!$D$13:$D$20,R72)</f>
        <v>+III</v>
      </c>
      <c r="T72" s="12" t="b">
        <f>IF($E72="Ja",IF($H72="Ja",NOT(ISNUMBER(#REF!)),FALSE),FALSE)</f>
        <v>0</v>
      </c>
      <c r="U72" s="35"/>
    </row>
    <row r="73" spans="2:21" x14ac:dyDescent="0.25">
      <c r="B73" s="72" t="s">
        <v>160</v>
      </c>
      <c r="C73" s="69">
        <v>12.007</v>
      </c>
      <c r="D73" s="74">
        <v>12.167</v>
      </c>
      <c r="E73" s="70" t="s">
        <v>28</v>
      </c>
      <c r="F73" s="72" t="s">
        <v>32</v>
      </c>
      <c r="G73" s="78">
        <v>4.5900000000000002E-7</v>
      </c>
      <c r="H73" s="72" t="s">
        <v>29</v>
      </c>
      <c r="I73" s="66"/>
      <c r="J73" s="81">
        <f t="shared" si="5"/>
        <v>4.5900000000000002E-7</v>
      </c>
      <c r="K73" s="74" t="str">
        <f t="shared" si="0"/>
        <v>+III</v>
      </c>
      <c r="L73" s="2"/>
      <c r="M73" s="31">
        <f t="shared" si="10"/>
        <v>0.99999954099999999</v>
      </c>
      <c r="N73" s="10">
        <f t="shared" si="11"/>
        <v>0.99999954099999999</v>
      </c>
      <c r="O73" s="10">
        <f t="shared" si="12"/>
        <v>9.1800000000000004E-7</v>
      </c>
      <c r="P73" s="10">
        <f t="shared" si="13"/>
        <v>9.1800000000000004E-7</v>
      </c>
      <c r="Q73" s="9">
        <f t="array" ref="Q73">MIN(IF('Normen en duidingsklassen'!$E$13:$E$20&gt;$J73,'Normen en duidingsklassen'!$E$13:$E$20))</f>
        <v>1.111111111111111E-5</v>
      </c>
      <c r="R73" s="9">
        <f>IFERROR(MATCH($Q73,'Normen en duidingsklassen'!$E$13:$E$20),1)</f>
        <v>1</v>
      </c>
      <c r="S73" s="9" t="str">
        <f>INDEX('Normen en duidingsklassen'!$D$13:$D$20,R73)</f>
        <v>+III</v>
      </c>
      <c r="T73" s="12" t="b">
        <f>IF($E73="Ja",IF($H73="Ja",NOT(ISNUMBER(#REF!)),FALSE),FALSE)</f>
        <v>0</v>
      </c>
      <c r="U73" s="35"/>
    </row>
    <row r="74" spans="2:21" x14ac:dyDescent="0.25">
      <c r="B74" s="72" t="s">
        <v>161</v>
      </c>
      <c r="C74" s="69">
        <v>12.167</v>
      </c>
      <c r="D74" s="74">
        <v>12.351000000000001</v>
      </c>
      <c r="E74" s="70" t="s">
        <v>28</v>
      </c>
      <c r="F74" s="72" t="s">
        <v>32</v>
      </c>
      <c r="G74" s="78">
        <v>4.5900000000000002E-7</v>
      </c>
      <c r="H74" s="72" t="s">
        <v>29</v>
      </c>
      <c r="I74" s="66"/>
      <c r="J74" s="81">
        <f t="shared" si="5"/>
        <v>4.5900000000000002E-7</v>
      </c>
      <c r="K74" s="74" t="str">
        <f t="shared" si="0"/>
        <v>+III</v>
      </c>
      <c r="L74" s="2"/>
      <c r="M74" s="31">
        <f t="shared" si="10"/>
        <v>0.99999954099999999</v>
      </c>
      <c r="N74" s="10">
        <f t="shared" si="11"/>
        <v>0.99999954099999999</v>
      </c>
      <c r="O74" s="10">
        <f t="shared" si="12"/>
        <v>9.1800000000000004E-7</v>
      </c>
      <c r="P74" s="10">
        <f t="shared" si="13"/>
        <v>9.1800000000000004E-7</v>
      </c>
      <c r="Q74" s="9">
        <f t="array" ref="Q74">MIN(IF('Normen en duidingsklassen'!$E$13:$E$20&gt;$J74,'Normen en duidingsklassen'!$E$13:$E$20))</f>
        <v>1.111111111111111E-5</v>
      </c>
      <c r="R74" s="9">
        <f>IFERROR(MATCH($Q74,'Normen en duidingsklassen'!$E$13:$E$20),1)</f>
        <v>1</v>
      </c>
      <c r="S74" s="9" t="str">
        <f>INDEX('Normen en duidingsklassen'!$D$13:$D$20,R74)</f>
        <v>+III</v>
      </c>
      <c r="T74" s="12" t="b">
        <f>IF($E74="Ja",IF($H74="Ja",NOT(ISNUMBER(#REF!)),FALSE),FALSE)</f>
        <v>0</v>
      </c>
      <c r="U74" s="35"/>
    </row>
    <row r="75" spans="2:21" x14ac:dyDescent="0.25">
      <c r="B75" s="72" t="s">
        <v>162</v>
      </c>
      <c r="C75" s="69">
        <v>12.351000000000001</v>
      </c>
      <c r="D75" s="74">
        <v>12.555</v>
      </c>
      <c r="E75" s="70" t="s">
        <v>28</v>
      </c>
      <c r="F75" s="72" t="s">
        <v>32</v>
      </c>
      <c r="G75" s="78">
        <v>4.5900000000000002E-7</v>
      </c>
      <c r="H75" s="72" t="s">
        <v>29</v>
      </c>
      <c r="I75" s="66"/>
      <c r="J75" s="81">
        <f t="shared" si="5"/>
        <v>4.5900000000000002E-7</v>
      </c>
      <c r="K75" s="74" t="str">
        <f t="shared" si="0"/>
        <v>+III</v>
      </c>
      <c r="L75" s="2"/>
      <c r="M75" s="31">
        <f t="shared" si="10"/>
        <v>0.99999954099999999</v>
      </c>
      <c r="N75" s="10">
        <f t="shared" si="11"/>
        <v>0.99999954099999999</v>
      </c>
      <c r="O75" s="10">
        <f t="shared" si="12"/>
        <v>9.1800000000000004E-7</v>
      </c>
      <c r="P75" s="10">
        <f t="shared" si="13"/>
        <v>9.1800000000000004E-7</v>
      </c>
      <c r="Q75" s="9">
        <f t="array" ref="Q75">MIN(IF('Normen en duidingsklassen'!$E$13:$E$20&gt;$J75,'Normen en duidingsklassen'!$E$13:$E$20))</f>
        <v>1.111111111111111E-5</v>
      </c>
      <c r="R75" s="9">
        <f>IFERROR(MATCH($Q75,'Normen en duidingsklassen'!$E$13:$E$20),1)</f>
        <v>1</v>
      </c>
      <c r="S75" s="9" t="str">
        <f>INDEX('Normen en duidingsklassen'!$D$13:$D$20,R75)</f>
        <v>+III</v>
      </c>
      <c r="T75" s="12" t="b">
        <f>IF($E75="Ja",IF($H75="Ja",NOT(ISNUMBER(#REF!)),FALSE),FALSE)</f>
        <v>0</v>
      </c>
      <c r="U75" s="35"/>
    </row>
    <row r="76" spans="2:21" x14ac:dyDescent="0.25">
      <c r="B76" s="72" t="s">
        <v>163</v>
      </c>
      <c r="C76" s="69">
        <v>12.555</v>
      </c>
      <c r="D76" s="74">
        <v>12.763</v>
      </c>
      <c r="E76" s="70" t="s">
        <v>28</v>
      </c>
      <c r="F76" s="72" t="s">
        <v>32</v>
      </c>
      <c r="G76" s="78">
        <v>4.5900000000000002E-7</v>
      </c>
      <c r="H76" s="72" t="s">
        <v>29</v>
      </c>
      <c r="I76" s="66"/>
      <c r="J76" s="81">
        <f t="shared" si="5"/>
        <v>4.5900000000000002E-7</v>
      </c>
      <c r="K76" s="74" t="str">
        <f t="shared" si="0"/>
        <v>+III</v>
      </c>
      <c r="L76" s="2"/>
      <c r="M76" s="31">
        <f t="shared" si="10"/>
        <v>0.99999954099999999</v>
      </c>
      <c r="N76" s="10">
        <f t="shared" si="11"/>
        <v>0.99999954099999999</v>
      </c>
      <c r="O76" s="10">
        <f t="shared" si="12"/>
        <v>9.1800000000000004E-7</v>
      </c>
      <c r="P76" s="10">
        <f t="shared" si="13"/>
        <v>9.1800000000000004E-7</v>
      </c>
      <c r="Q76" s="9">
        <f t="array" ref="Q76">MIN(IF('Normen en duidingsklassen'!$E$13:$E$20&gt;$J76,'Normen en duidingsklassen'!$E$13:$E$20))</f>
        <v>1.111111111111111E-5</v>
      </c>
      <c r="R76" s="9">
        <f>IFERROR(MATCH($Q76,'Normen en duidingsklassen'!$E$13:$E$20),1)</f>
        <v>1</v>
      </c>
      <c r="S76" s="9" t="str">
        <f>INDEX('Normen en duidingsklassen'!$D$13:$D$20,R76)</f>
        <v>+III</v>
      </c>
      <c r="T76" s="12" t="b">
        <f>IF($E76="Ja",IF($H76="Ja",NOT(ISNUMBER(#REF!)),FALSE),FALSE)</f>
        <v>0</v>
      </c>
      <c r="U76" s="35"/>
    </row>
    <row r="77" spans="2:21" x14ac:dyDescent="0.25">
      <c r="B77" s="72" t="s">
        <v>164</v>
      </c>
      <c r="C77" s="69">
        <v>12.763</v>
      </c>
      <c r="D77" s="74">
        <v>12.968999999999999</v>
      </c>
      <c r="E77" s="70" t="s">
        <v>28</v>
      </c>
      <c r="F77" s="72" t="s">
        <v>32</v>
      </c>
      <c r="G77" s="78">
        <v>4.5900000000000002E-7</v>
      </c>
      <c r="H77" s="72" t="s">
        <v>29</v>
      </c>
      <c r="I77" s="66"/>
      <c r="J77" s="81">
        <f t="shared" si="5"/>
        <v>4.5900000000000002E-7</v>
      </c>
      <c r="K77" s="74" t="str">
        <f t="shared" si="0"/>
        <v>+III</v>
      </c>
      <c r="L77" s="2"/>
      <c r="M77" s="31">
        <f t="shared" si="10"/>
        <v>0.99999954099999999</v>
      </c>
      <c r="N77" s="10">
        <f t="shared" si="11"/>
        <v>0.99999954099999999</v>
      </c>
      <c r="O77" s="10">
        <f t="shared" si="12"/>
        <v>9.1800000000000004E-7</v>
      </c>
      <c r="P77" s="10">
        <f t="shared" si="13"/>
        <v>9.1800000000000004E-7</v>
      </c>
      <c r="Q77" s="9">
        <f t="array" ref="Q77">MIN(IF('Normen en duidingsklassen'!$E$13:$E$20&gt;$J77,'Normen en duidingsklassen'!$E$13:$E$20))</f>
        <v>1.111111111111111E-5</v>
      </c>
      <c r="R77" s="9">
        <f>IFERROR(MATCH($Q77,'Normen en duidingsklassen'!$E$13:$E$20),1)</f>
        <v>1</v>
      </c>
      <c r="S77" s="9" t="str">
        <f>INDEX('Normen en duidingsklassen'!$D$13:$D$20,R77)</f>
        <v>+III</v>
      </c>
      <c r="T77" s="12" t="b">
        <f>IF($E77="Ja",IF($H77="Ja",NOT(ISNUMBER(#REF!)),FALSE),FALSE)</f>
        <v>0</v>
      </c>
      <c r="U77" s="35"/>
    </row>
    <row r="78" spans="2:21" x14ac:dyDescent="0.25">
      <c r="B78" s="72" t="s">
        <v>165</v>
      </c>
      <c r="C78" s="69">
        <v>12.968999999999999</v>
      </c>
      <c r="D78" s="74">
        <v>13.172000000000001</v>
      </c>
      <c r="E78" s="70" t="s">
        <v>28</v>
      </c>
      <c r="F78" s="72" t="s">
        <v>32</v>
      </c>
      <c r="G78" s="78">
        <v>4.5900000000000002E-7</v>
      </c>
      <c r="H78" s="72" t="s">
        <v>29</v>
      </c>
      <c r="I78" s="66"/>
      <c r="J78" s="81">
        <f t="shared" si="5"/>
        <v>4.5900000000000002E-7</v>
      </c>
      <c r="K78" s="74" t="str">
        <f t="shared" si="0"/>
        <v>+III</v>
      </c>
      <c r="L78" s="2"/>
      <c r="M78" s="31">
        <f t="shared" si="10"/>
        <v>0.99999954099999999</v>
      </c>
      <c r="N78" s="10">
        <f t="shared" si="11"/>
        <v>0.99999954099999999</v>
      </c>
      <c r="O78" s="10">
        <f t="shared" si="12"/>
        <v>9.1800000000000004E-7</v>
      </c>
      <c r="P78" s="10">
        <f t="shared" si="13"/>
        <v>9.1800000000000004E-7</v>
      </c>
      <c r="Q78" s="9">
        <f t="array" ref="Q78">MIN(IF('Normen en duidingsklassen'!$E$13:$E$20&gt;$J78,'Normen en duidingsklassen'!$E$13:$E$20))</f>
        <v>1.111111111111111E-5</v>
      </c>
      <c r="R78" s="9">
        <f>IFERROR(MATCH($Q78,'Normen en duidingsklassen'!$E$13:$E$20),1)</f>
        <v>1</v>
      </c>
      <c r="S78" s="9" t="str">
        <f>INDEX('Normen en duidingsklassen'!$D$13:$D$20,R78)</f>
        <v>+III</v>
      </c>
      <c r="T78" s="12" t="b">
        <f>IF($E78="Ja",IF($H78="Ja",NOT(ISNUMBER(#REF!)),FALSE),FALSE)</f>
        <v>0</v>
      </c>
      <c r="U78" s="35"/>
    </row>
    <row r="79" spans="2:21" x14ac:dyDescent="0.25">
      <c r="B79" s="72" t="s">
        <v>166</v>
      </c>
      <c r="C79" s="69">
        <v>13.172000000000001</v>
      </c>
      <c r="D79" s="74">
        <v>13.377000000000001</v>
      </c>
      <c r="E79" s="70" t="s">
        <v>28</v>
      </c>
      <c r="F79" s="72" t="s">
        <v>32</v>
      </c>
      <c r="G79" s="78">
        <v>4.5900000000000002E-7</v>
      </c>
      <c r="H79" s="72" t="s">
        <v>29</v>
      </c>
      <c r="I79" s="66"/>
      <c r="J79" s="81">
        <f t="shared" si="5"/>
        <v>4.5900000000000002E-7</v>
      </c>
      <c r="K79" s="74" t="str">
        <f t="shared" si="0"/>
        <v>+III</v>
      </c>
      <c r="L79" s="2"/>
      <c r="M79" s="31">
        <f t="shared" si="10"/>
        <v>0.99999954099999999</v>
      </c>
      <c r="N79" s="10">
        <f t="shared" si="11"/>
        <v>0.99999954099999999</v>
      </c>
      <c r="O79" s="10">
        <f t="shared" si="12"/>
        <v>9.1800000000000004E-7</v>
      </c>
      <c r="P79" s="10">
        <f t="shared" si="13"/>
        <v>9.1800000000000004E-7</v>
      </c>
      <c r="Q79" s="9">
        <f t="array" ref="Q79">MIN(IF('Normen en duidingsklassen'!$E$13:$E$20&gt;$J79,'Normen en duidingsklassen'!$E$13:$E$20))</f>
        <v>1.111111111111111E-5</v>
      </c>
      <c r="R79" s="9">
        <f>IFERROR(MATCH($Q79,'Normen en duidingsklassen'!$E$13:$E$20),1)</f>
        <v>1</v>
      </c>
      <c r="S79" s="9" t="str">
        <f>INDEX('Normen en duidingsklassen'!$D$13:$D$20,R79)</f>
        <v>+III</v>
      </c>
      <c r="T79" s="12" t="b">
        <f>IF($E79="Ja",IF($H79="Ja",NOT(ISNUMBER(#REF!)),FALSE),FALSE)</f>
        <v>0</v>
      </c>
      <c r="U79" s="35"/>
    </row>
    <row r="80" spans="2:21" x14ac:dyDescent="0.25">
      <c r="B80" s="72" t="s">
        <v>167</v>
      </c>
      <c r="C80" s="69">
        <v>13.377000000000001</v>
      </c>
      <c r="D80" s="74">
        <v>13.582000000000001</v>
      </c>
      <c r="E80" s="70" t="s">
        <v>28</v>
      </c>
      <c r="F80" s="72" t="s">
        <v>32</v>
      </c>
      <c r="G80" s="78">
        <v>4.5900000000000002E-7</v>
      </c>
      <c r="H80" s="72" t="s">
        <v>29</v>
      </c>
      <c r="I80" s="66"/>
      <c r="J80" s="81">
        <f t="shared" si="5"/>
        <v>4.5900000000000002E-7</v>
      </c>
      <c r="K80" s="74" t="str">
        <f t="shared" si="0"/>
        <v>+III</v>
      </c>
      <c r="L80" s="2"/>
      <c r="M80" s="31">
        <f t="shared" si="10"/>
        <v>0.99999954099999999</v>
      </c>
      <c r="N80" s="10">
        <f t="shared" si="11"/>
        <v>0.99999954099999999</v>
      </c>
      <c r="O80" s="10">
        <f t="shared" si="12"/>
        <v>9.1800000000000004E-7</v>
      </c>
      <c r="P80" s="10">
        <f t="shared" si="13"/>
        <v>9.1800000000000004E-7</v>
      </c>
      <c r="Q80" s="9">
        <f t="array" ref="Q80">MIN(IF('Normen en duidingsklassen'!$E$13:$E$20&gt;$J80,'Normen en duidingsklassen'!$E$13:$E$20))</f>
        <v>1.111111111111111E-5</v>
      </c>
      <c r="R80" s="9">
        <f>IFERROR(MATCH($Q80,'Normen en duidingsklassen'!$E$13:$E$20),1)</f>
        <v>1</v>
      </c>
      <c r="S80" s="9" t="str">
        <f>INDEX('Normen en duidingsklassen'!$D$13:$D$20,R80)</f>
        <v>+III</v>
      </c>
      <c r="T80" s="12" t="b">
        <f>IF($E80="Ja",IF($H80="Ja",NOT(ISNUMBER(#REF!)),FALSE),FALSE)</f>
        <v>0</v>
      </c>
      <c r="U80" s="35"/>
    </row>
    <row r="81" spans="2:21" x14ac:dyDescent="0.25">
      <c r="B81" s="72" t="s">
        <v>168</v>
      </c>
      <c r="C81" s="69">
        <v>13.582000000000001</v>
      </c>
      <c r="D81" s="74">
        <v>13.786</v>
      </c>
      <c r="E81" s="70" t="s">
        <v>28</v>
      </c>
      <c r="F81" s="72" t="s">
        <v>32</v>
      </c>
      <c r="G81" s="78">
        <v>4.5900000000000002E-7</v>
      </c>
      <c r="H81" s="72" t="s">
        <v>29</v>
      </c>
      <c r="I81" s="66"/>
      <c r="J81" s="81">
        <f t="shared" si="5"/>
        <v>4.5900000000000002E-7</v>
      </c>
      <c r="K81" s="74" t="str">
        <f t="shared" si="0"/>
        <v>+III</v>
      </c>
      <c r="L81" s="2"/>
      <c r="M81" s="31">
        <f t="shared" si="10"/>
        <v>0.99999954099999999</v>
      </c>
      <c r="N81" s="10">
        <f t="shared" si="11"/>
        <v>0.99999954099999999</v>
      </c>
      <c r="O81" s="10">
        <f t="shared" si="12"/>
        <v>9.1800000000000004E-7</v>
      </c>
      <c r="P81" s="10">
        <f t="shared" si="13"/>
        <v>9.1800000000000004E-7</v>
      </c>
      <c r="Q81" s="9">
        <f t="array" ref="Q81">MIN(IF('Normen en duidingsklassen'!$E$13:$E$20&gt;$J81,'Normen en duidingsklassen'!$E$13:$E$20))</f>
        <v>1.111111111111111E-5</v>
      </c>
      <c r="R81" s="9">
        <f>IFERROR(MATCH($Q81,'Normen en duidingsklassen'!$E$13:$E$20),1)</f>
        <v>1</v>
      </c>
      <c r="S81" s="9" t="str">
        <f>INDEX('Normen en duidingsklassen'!$D$13:$D$20,R81)</f>
        <v>+III</v>
      </c>
      <c r="T81" s="12" t="b">
        <f>IF($E81="Ja",IF($H81="Ja",NOT(ISNUMBER(#REF!)),FALSE),FALSE)</f>
        <v>0</v>
      </c>
      <c r="U81" s="35"/>
    </row>
    <row r="82" spans="2:21" x14ac:dyDescent="0.25">
      <c r="B82" s="72" t="s">
        <v>169</v>
      </c>
      <c r="C82" s="69">
        <v>13.786</v>
      </c>
      <c r="D82" s="74">
        <v>13.989000000000001</v>
      </c>
      <c r="E82" s="70" t="s">
        <v>28</v>
      </c>
      <c r="F82" s="72" t="s">
        <v>32</v>
      </c>
      <c r="G82" s="78">
        <v>4.5900000000000002E-7</v>
      </c>
      <c r="H82" s="72" t="s">
        <v>29</v>
      </c>
      <c r="I82" s="66"/>
      <c r="J82" s="81">
        <f t="shared" si="5"/>
        <v>4.5900000000000002E-7</v>
      </c>
      <c r="K82" s="74" t="str">
        <f t="shared" si="0"/>
        <v>+III</v>
      </c>
      <c r="L82" s="2"/>
      <c r="M82" s="31">
        <f t="shared" si="10"/>
        <v>0.99999954099999999</v>
      </c>
      <c r="N82" s="10">
        <f t="shared" si="11"/>
        <v>0.99999954099999999</v>
      </c>
      <c r="O82" s="10">
        <f t="shared" si="12"/>
        <v>9.1800000000000004E-7</v>
      </c>
      <c r="P82" s="10">
        <f t="shared" si="13"/>
        <v>9.1800000000000004E-7</v>
      </c>
      <c r="Q82" s="9">
        <f t="array" ref="Q82">MIN(IF('Normen en duidingsklassen'!$E$13:$E$20&gt;$J82,'Normen en duidingsklassen'!$E$13:$E$20))</f>
        <v>1.111111111111111E-5</v>
      </c>
      <c r="R82" s="9">
        <f>IFERROR(MATCH($Q82,'Normen en duidingsklassen'!$E$13:$E$20),1)</f>
        <v>1</v>
      </c>
      <c r="S82" s="9" t="str">
        <f>INDEX('Normen en duidingsklassen'!$D$13:$D$20,R82)</f>
        <v>+III</v>
      </c>
      <c r="T82" s="12" t="b">
        <f>IF($E82="Ja",IF($H82="Ja",NOT(ISNUMBER(#REF!)),FALSE),FALSE)</f>
        <v>0</v>
      </c>
      <c r="U82" s="35"/>
    </row>
    <row r="83" spans="2:21" x14ac:dyDescent="0.25">
      <c r="B83" s="72" t="s">
        <v>170</v>
      </c>
      <c r="C83" s="69">
        <v>13.989000000000001</v>
      </c>
      <c r="D83" s="74">
        <v>14.193</v>
      </c>
      <c r="E83" s="70" t="s">
        <v>28</v>
      </c>
      <c r="F83" s="72" t="s">
        <v>32</v>
      </c>
      <c r="G83" s="78">
        <v>4.5900000000000002E-7</v>
      </c>
      <c r="H83" s="72" t="s">
        <v>29</v>
      </c>
      <c r="I83" s="66"/>
      <c r="J83" s="81">
        <f t="shared" si="5"/>
        <v>4.5900000000000002E-7</v>
      </c>
      <c r="K83" s="74" t="str">
        <f t="shared" si="0"/>
        <v>+III</v>
      </c>
      <c r="L83" s="2"/>
      <c r="M83" s="31">
        <f t="shared" si="10"/>
        <v>0.99999954099999999</v>
      </c>
      <c r="N83" s="10">
        <f t="shared" si="11"/>
        <v>0.99999954099999999</v>
      </c>
      <c r="O83" s="10">
        <f t="shared" si="12"/>
        <v>9.1800000000000004E-7</v>
      </c>
      <c r="P83" s="10">
        <f t="shared" si="13"/>
        <v>9.1800000000000004E-7</v>
      </c>
      <c r="Q83" s="9">
        <f t="array" ref="Q83">MIN(IF('Normen en duidingsklassen'!$E$13:$E$20&gt;$J83,'Normen en duidingsklassen'!$E$13:$E$20))</f>
        <v>1.111111111111111E-5</v>
      </c>
      <c r="R83" s="9">
        <f>IFERROR(MATCH($Q83,'Normen en duidingsklassen'!$E$13:$E$20),1)</f>
        <v>1</v>
      </c>
      <c r="S83" s="9" t="str">
        <f>INDEX('Normen en duidingsklassen'!$D$13:$D$20,R83)</f>
        <v>+III</v>
      </c>
      <c r="T83" s="12" t="b">
        <f>IF($E83="Ja",IF($H83="Ja",NOT(ISNUMBER(#REF!)),FALSE),FALSE)</f>
        <v>0</v>
      </c>
      <c r="U83" s="35"/>
    </row>
    <row r="84" spans="2:21" x14ac:dyDescent="0.25">
      <c r="B84" s="72" t="s">
        <v>171</v>
      </c>
      <c r="C84" s="69">
        <v>14.193</v>
      </c>
      <c r="D84" s="74">
        <v>14.401</v>
      </c>
      <c r="E84" s="70" t="s">
        <v>28</v>
      </c>
      <c r="F84" s="72" t="s">
        <v>32</v>
      </c>
      <c r="G84" s="78">
        <v>4.5900000000000002E-7</v>
      </c>
      <c r="H84" s="72" t="s">
        <v>29</v>
      </c>
      <c r="I84" s="66"/>
      <c r="J84" s="81">
        <f t="shared" si="5"/>
        <v>4.5900000000000002E-7</v>
      </c>
      <c r="K84" s="74" t="str">
        <f t="shared" si="0"/>
        <v>+III</v>
      </c>
      <c r="L84" s="2"/>
      <c r="M84" s="31">
        <f t="shared" si="10"/>
        <v>0.99999954099999999</v>
      </c>
      <c r="N84" s="10">
        <f t="shared" si="11"/>
        <v>0.99999954099999999</v>
      </c>
      <c r="O84" s="10">
        <f t="shared" si="12"/>
        <v>9.1800000000000004E-7</v>
      </c>
      <c r="P84" s="10">
        <f t="shared" si="13"/>
        <v>9.1800000000000004E-7</v>
      </c>
      <c r="Q84" s="9">
        <f t="array" ref="Q84">MIN(IF('Normen en duidingsklassen'!$E$13:$E$20&gt;$J84,'Normen en duidingsklassen'!$E$13:$E$20))</f>
        <v>1.111111111111111E-5</v>
      </c>
      <c r="R84" s="9">
        <f>IFERROR(MATCH($Q84,'Normen en duidingsklassen'!$E$13:$E$20),1)</f>
        <v>1</v>
      </c>
      <c r="S84" s="9" t="str">
        <f>INDEX('Normen en duidingsklassen'!$D$13:$D$20,R84)</f>
        <v>+III</v>
      </c>
      <c r="T84" s="12" t="b">
        <f>IF($E84="Ja",IF($H84="Ja",NOT(ISNUMBER(#REF!)),FALSE),FALSE)</f>
        <v>0</v>
      </c>
      <c r="U84" s="35"/>
    </row>
    <row r="85" spans="2:21" x14ac:dyDescent="0.25">
      <c r="B85" s="72" t="s">
        <v>172</v>
      </c>
      <c r="C85" s="69">
        <v>14.401</v>
      </c>
      <c r="D85" s="74">
        <v>14.606999999999999</v>
      </c>
      <c r="E85" s="70" t="s">
        <v>28</v>
      </c>
      <c r="F85" s="72" t="s">
        <v>32</v>
      </c>
      <c r="G85" s="78">
        <v>4.5900000000000002E-7</v>
      </c>
      <c r="H85" s="72" t="s">
        <v>29</v>
      </c>
      <c r="I85" s="66"/>
      <c r="J85" s="81">
        <f t="shared" si="5"/>
        <v>4.5900000000000002E-7</v>
      </c>
      <c r="K85" s="74" t="str">
        <f t="shared" si="0"/>
        <v>+III</v>
      </c>
      <c r="L85" s="2"/>
      <c r="M85" s="31">
        <f t="shared" si="10"/>
        <v>0.99999954099999999</v>
      </c>
      <c r="N85" s="10">
        <f t="shared" si="11"/>
        <v>0.99999954099999999</v>
      </c>
      <c r="O85" s="10">
        <f t="shared" si="12"/>
        <v>9.1800000000000004E-7</v>
      </c>
      <c r="P85" s="10">
        <f t="shared" si="13"/>
        <v>9.1800000000000004E-7</v>
      </c>
      <c r="Q85" s="9">
        <f t="array" ref="Q85">MIN(IF('Normen en duidingsklassen'!$E$13:$E$20&gt;$J85,'Normen en duidingsklassen'!$E$13:$E$20))</f>
        <v>1.111111111111111E-5</v>
      </c>
      <c r="R85" s="9">
        <f>IFERROR(MATCH($Q85,'Normen en duidingsklassen'!$E$13:$E$20),1)</f>
        <v>1</v>
      </c>
      <c r="S85" s="9" t="str">
        <f>INDEX('Normen en duidingsklassen'!$D$13:$D$20,R85)</f>
        <v>+III</v>
      </c>
      <c r="T85" s="12" t="b">
        <f>IF($E85="Ja",IF($H85="Ja",NOT(ISNUMBER(#REF!)),FALSE),FALSE)</f>
        <v>0</v>
      </c>
      <c r="U85" s="35"/>
    </row>
    <row r="86" spans="2:21" x14ac:dyDescent="0.25">
      <c r="B86" s="72" t="s">
        <v>173</v>
      </c>
      <c r="C86" s="69">
        <v>14.606999999999999</v>
      </c>
      <c r="D86" s="74">
        <v>14.81</v>
      </c>
      <c r="E86" s="70" t="s">
        <v>28</v>
      </c>
      <c r="F86" s="72" t="s">
        <v>32</v>
      </c>
      <c r="G86" s="78">
        <v>4.5900000000000002E-7</v>
      </c>
      <c r="H86" s="72" t="s">
        <v>29</v>
      </c>
      <c r="I86" s="66"/>
      <c r="J86" s="81">
        <f t="shared" si="5"/>
        <v>4.5900000000000002E-7</v>
      </c>
      <c r="K86" s="74" t="str">
        <f t="shared" si="0"/>
        <v>+III</v>
      </c>
      <c r="L86" s="2"/>
      <c r="M86" s="31">
        <f t="shared" si="10"/>
        <v>0.99999954099999999</v>
      </c>
      <c r="N86" s="10">
        <f t="shared" si="11"/>
        <v>0.99999954099999999</v>
      </c>
      <c r="O86" s="10">
        <f t="shared" si="12"/>
        <v>9.1800000000000004E-7</v>
      </c>
      <c r="P86" s="10">
        <f t="shared" si="13"/>
        <v>9.1800000000000004E-7</v>
      </c>
      <c r="Q86" s="9">
        <f t="array" ref="Q86">MIN(IF('Normen en duidingsklassen'!$E$13:$E$20&gt;$J86,'Normen en duidingsklassen'!$E$13:$E$20))</f>
        <v>1.111111111111111E-5</v>
      </c>
      <c r="R86" s="9">
        <f>IFERROR(MATCH($Q86,'Normen en duidingsklassen'!$E$13:$E$20),1)</f>
        <v>1</v>
      </c>
      <c r="S86" s="9" t="str">
        <f>INDEX('Normen en duidingsklassen'!$D$13:$D$20,R86)</f>
        <v>+III</v>
      </c>
      <c r="T86" s="12" t="b">
        <f>IF($E86="Ja",IF($H86="Ja",NOT(ISNUMBER(#REF!)),FALSE),FALSE)</f>
        <v>0</v>
      </c>
      <c r="U86" s="35"/>
    </row>
    <row r="87" spans="2:21" x14ac:dyDescent="0.25">
      <c r="B87" s="72" t="s">
        <v>174</v>
      </c>
      <c r="C87" s="69">
        <v>14.81</v>
      </c>
      <c r="D87" s="74">
        <v>15.013</v>
      </c>
      <c r="E87" s="70" t="s">
        <v>28</v>
      </c>
      <c r="F87" s="72" t="s">
        <v>32</v>
      </c>
      <c r="G87" s="78">
        <v>4.5900000000000002E-7</v>
      </c>
      <c r="H87" s="72" t="s">
        <v>29</v>
      </c>
      <c r="I87" s="66"/>
      <c r="J87" s="81">
        <f t="shared" si="5"/>
        <v>4.5900000000000002E-7</v>
      </c>
      <c r="K87" s="74" t="str">
        <f t="shared" si="0"/>
        <v>+III</v>
      </c>
      <c r="L87" s="2"/>
      <c r="M87" s="31">
        <f t="shared" si="10"/>
        <v>0.99999954099999999</v>
      </c>
      <c r="N87" s="10">
        <f t="shared" si="11"/>
        <v>0.99999954099999999</v>
      </c>
      <c r="O87" s="10">
        <f t="shared" si="12"/>
        <v>9.1800000000000004E-7</v>
      </c>
      <c r="P87" s="10">
        <f t="shared" si="13"/>
        <v>9.1800000000000004E-7</v>
      </c>
      <c r="Q87" s="9">
        <f t="array" ref="Q87">MIN(IF('Normen en duidingsklassen'!$E$13:$E$20&gt;$J87,'Normen en duidingsklassen'!$E$13:$E$20))</f>
        <v>1.111111111111111E-5</v>
      </c>
      <c r="R87" s="9">
        <f>IFERROR(MATCH($Q87,'Normen en duidingsklassen'!$E$13:$E$20),1)</f>
        <v>1</v>
      </c>
      <c r="S87" s="9" t="str">
        <f>INDEX('Normen en duidingsklassen'!$D$13:$D$20,R87)</f>
        <v>+III</v>
      </c>
      <c r="T87" s="12" t="b">
        <f>IF($E87="Ja",IF($H87="Ja",NOT(ISNUMBER(#REF!)),FALSE),FALSE)</f>
        <v>0</v>
      </c>
      <c r="U87" s="35"/>
    </row>
    <row r="88" spans="2:21" x14ac:dyDescent="0.25">
      <c r="B88" s="72" t="s">
        <v>175</v>
      </c>
      <c r="C88" s="69">
        <v>15.013</v>
      </c>
      <c r="D88" s="74">
        <v>15.22</v>
      </c>
      <c r="E88" s="70" t="s">
        <v>28</v>
      </c>
      <c r="F88" s="72" t="s">
        <v>32</v>
      </c>
      <c r="G88" s="78">
        <v>4.5900000000000002E-7</v>
      </c>
      <c r="H88" s="72" t="s">
        <v>29</v>
      </c>
      <c r="I88" s="66"/>
      <c r="J88" s="81">
        <f t="shared" si="5"/>
        <v>4.5900000000000002E-7</v>
      </c>
      <c r="K88" s="74" t="str">
        <f t="shared" si="0"/>
        <v>+III</v>
      </c>
      <c r="L88" s="2"/>
      <c r="M88" s="31">
        <f t="shared" si="10"/>
        <v>0.99999954099999999</v>
      </c>
      <c r="N88" s="10">
        <f t="shared" si="11"/>
        <v>0.99999954099999999</v>
      </c>
      <c r="O88" s="10">
        <f t="shared" si="12"/>
        <v>9.1800000000000004E-7</v>
      </c>
      <c r="P88" s="10">
        <f t="shared" si="13"/>
        <v>9.1800000000000004E-7</v>
      </c>
      <c r="Q88" s="9">
        <f t="array" ref="Q88">MIN(IF('Normen en duidingsklassen'!$E$13:$E$20&gt;$J88,'Normen en duidingsklassen'!$E$13:$E$20))</f>
        <v>1.111111111111111E-5</v>
      </c>
      <c r="R88" s="9">
        <f>IFERROR(MATCH($Q88,'Normen en duidingsklassen'!$E$13:$E$20),1)</f>
        <v>1</v>
      </c>
      <c r="S88" s="9" t="str">
        <f>INDEX('Normen en duidingsklassen'!$D$13:$D$20,R88)</f>
        <v>+III</v>
      </c>
      <c r="T88" s="12" t="b">
        <f>IF($E88="Ja",IF($H88="Ja",NOT(ISNUMBER(#REF!)),FALSE),FALSE)</f>
        <v>0</v>
      </c>
      <c r="U88" s="35"/>
    </row>
    <row r="89" spans="2:21" x14ac:dyDescent="0.25">
      <c r="B89" s="72" t="s">
        <v>176</v>
      </c>
      <c r="C89" s="69">
        <v>15.22</v>
      </c>
      <c r="D89" s="74">
        <v>15.429</v>
      </c>
      <c r="E89" s="70" t="s">
        <v>28</v>
      </c>
      <c r="F89" s="72" t="s">
        <v>32</v>
      </c>
      <c r="G89" s="78">
        <v>4.5900000000000002E-7</v>
      </c>
      <c r="H89" s="72" t="s">
        <v>29</v>
      </c>
      <c r="I89" s="66"/>
      <c r="J89" s="81">
        <f t="shared" si="5"/>
        <v>4.5900000000000002E-7</v>
      </c>
      <c r="K89" s="74" t="str">
        <f t="shared" si="0"/>
        <v>+III</v>
      </c>
      <c r="L89" s="2"/>
      <c r="M89" s="31">
        <f t="shared" si="10"/>
        <v>0.99999954099999999</v>
      </c>
      <c r="N89" s="10">
        <f t="shared" si="11"/>
        <v>0.99999954099999999</v>
      </c>
      <c r="O89" s="10">
        <f t="shared" si="12"/>
        <v>9.1800000000000004E-7</v>
      </c>
      <c r="P89" s="10">
        <f t="shared" si="13"/>
        <v>9.1800000000000004E-7</v>
      </c>
      <c r="Q89" s="9">
        <f t="array" ref="Q89">MIN(IF('Normen en duidingsklassen'!$E$13:$E$20&gt;$J89,'Normen en duidingsklassen'!$E$13:$E$20))</f>
        <v>1.111111111111111E-5</v>
      </c>
      <c r="R89" s="9">
        <f>IFERROR(MATCH($Q89,'Normen en duidingsklassen'!$E$13:$E$20),1)</f>
        <v>1</v>
      </c>
      <c r="S89" s="9" t="str">
        <f>INDEX('Normen en duidingsklassen'!$D$13:$D$20,R89)</f>
        <v>+III</v>
      </c>
      <c r="T89" s="12" t="b">
        <f>IF($E89="Ja",IF($H89="Ja",NOT(ISNUMBER(#REF!)),FALSE),FALSE)</f>
        <v>0</v>
      </c>
      <c r="U89" s="35"/>
    </row>
    <row r="90" spans="2:21" x14ac:dyDescent="0.25">
      <c r="B90" s="72" t="s">
        <v>177</v>
      </c>
      <c r="C90" s="69">
        <v>15.429</v>
      </c>
      <c r="D90" s="74">
        <v>15.635999999999999</v>
      </c>
      <c r="E90" s="70" t="s">
        <v>28</v>
      </c>
      <c r="F90" s="72" t="s">
        <v>32</v>
      </c>
      <c r="G90" s="78">
        <v>4.5900000000000002E-7</v>
      </c>
      <c r="H90" s="72" t="s">
        <v>29</v>
      </c>
      <c r="I90" s="66"/>
      <c r="J90" s="81">
        <f t="shared" si="5"/>
        <v>4.5900000000000002E-7</v>
      </c>
      <c r="K90" s="74" t="str">
        <f t="shared" si="0"/>
        <v>+III</v>
      </c>
      <c r="L90" s="2"/>
      <c r="M90" s="31">
        <f t="shared" si="10"/>
        <v>0.99999954099999999</v>
      </c>
      <c r="N90" s="10">
        <f t="shared" si="11"/>
        <v>0.99999954099999999</v>
      </c>
      <c r="O90" s="10">
        <f t="shared" si="12"/>
        <v>9.1800000000000004E-7</v>
      </c>
      <c r="P90" s="10">
        <f t="shared" si="13"/>
        <v>9.1800000000000004E-7</v>
      </c>
      <c r="Q90" s="9">
        <f t="array" ref="Q90">MIN(IF('Normen en duidingsklassen'!$E$13:$E$20&gt;$J90,'Normen en duidingsklassen'!$E$13:$E$20))</f>
        <v>1.111111111111111E-5</v>
      </c>
      <c r="R90" s="9">
        <f>IFERROR(MATCH($Q90,'Normen en duidingsklassen'!$E$13:$E$20),1)</f>
        <v>1</v>
      </c>
      <c r="S90" s="9" t="str">
        <f>INDEX('Normen en duidingsklassen'!$D$13:$D$20,R90)</f>
        <v>+III</v>
      </c>
      <c r="T90" s="12" t="b">
        <f>IF($E90="Ja",IF($H90="Ja",NOT(ISNUMBER(#REF!)),FALSE),FALSE)</f>
        <v>0</v>
      </c>
      <c r="U90" s="35"/>
    </row>
    <row r="91" spans="2:21" x14ac:dyDescent="0.25">
      <c r="B91" s="72" t="s">
        <v>178</v>
      </c>
      <c r="C91" s="69">
        <v>15.635999999999999</v>
      </c>
      <c r="D91" s="74">
        <v>15.843</v>
      </c>
      <c r="E91" s="70" t="s">
        <v>28</v>
      </c>
      <c r="F91" s="72" t="s">
        <v>32</v>
      </c>
      <c r="G91" s="78">
        <v>4.5900000000000002E-7</v>
      </c>
      <c r="H91" s="72" t="s">
        <v>29</v>
      </c>
      <c r="I91" s="66"/>
      <c r="J91" s="81">
        <f t="shared" si="5"/>
        <v>4.5900000000000002E-7</v>
      </c>
      <c r="K91" s="74" t="str">
        <f t="shared" si="0"/>
        <v>+III</v>
      </c>
      <c r="L91" s="2"/>
      <c r="M91" s="31">
        <f t="shared" si="10"/>
        <v>0.99999954099999999</v>
      </c>
      <c r="N91" s="10">
        <f t="shared" si="11"/>
        <v>0.99999954099999999</v>
      </c>
      <c r="O91" s="10">
        <f t="shared" si="12"/>
        <v>9.1800000000000004E-7</v>
      </c>
      <c r="P91" s="10">
        <f t="shared" si="13"/>
        <v>9.1800000000000004E-7</v>
      </c>
      <c r="Q91" s="9">
        <f t="array" ref="Q91">MIN(IF('Normen en duidingsklassen'!$E$13:$E$20&gt;$J91,'Normen en duidingsklassen'!$E$13:$E$20))</f>
        <v>1.111111111111111E-5</v>
      </c>
      <c r="R91" s="9">
        <f>IFERROR(MATCH($Q91,'Normen en duidingsklassen'!$E$13:$E$20),1)</f>
        <v>1</v>
      </c>
      <c r="S91" s="9" t="str">
        <f>INDEX('Normen en duidingsklassen'!$D$13:$D$20,R91)</f>
        <v>+III</v>
      </c>
      <c r="T91" s="12" t="b">
        <f>IF($E91="Ja",IF($H91="Ja",NOT(ISNUMBER(#REF!)),FALSE),FALSE)</f>
        <v>0</v>
      </c>
      <c r="U91" s="35"/>
    </row>
    <row r="92" spans="2:21" x14ac:dyDescent="0.25">
      <c r="B92" s="72" t="s">
        <v>179</v>
      </c>
      <c r="C92" s="69">
        <v>15.843</v>
      </c>
      <c r="D92" s="74">
        <v>16.048999999999999</v>
      </c>
      <c r="E92" s="70" t="s">
        <v>28</v>
      </c>
      <c r="F92" s="72" t="s">
        <v>32</v>
      </c>
      <c r="G92" s="78">
        <v>4.5900000000000002E-7</v>
      </c>
      <c r="H92" s="72" t="s">
        <v>29</v>
      </c>
      <c r="I92" s="66"/>
      <c r="J92" s="81">
        <f t="shared" si="5"/>
        <v>4.5900000000000002E-7</v>
      </c>
      <c r="K92" s="74" t="str">
        <f t="shared" si="0"/>
        <v>+III</v>
      </c>
      <c r="L92" s="2"/>
      <c r="M92" s="31">
        <f t="shared" si="10"/>
        <v>0.99999954099999999</v>
      </c>
      <c r="N92" s="10">
        <f t="shared" si="11"/>
        <v>0.99999954099999999</v>
      </c>
      <c r="O92" s="10">
        <f t="shared" si="12"/>
        <v>9.1800000000000004E-7</v>
      </c>
      <c r="P92" s="10">
        <f t="shared" si="13"/>
        <v>9.1800000000000004E-7</v>
      </c>
      <c r="Q92" s="9">
        <f t="array" ref="Q92">MIN(IF('Normen en duidingsklassen'!$E$13:$E$20&gt;$J92,'Normen en duidingsklassen'!$E$13:$E$20))</f>
        <v>1.111111111111111E-5</v>
      </c>
      <c r="R92" s="9">
        <f>IFERROR(MATCH($Q92,'Normen en duidingsklassen'!$E$13:$E$20),1)</f>
        <v>1</v>
      </c>
      <c r="S92" s="9" t="str">
        <f>INDEX('Normen en duidingsklassen'!$D$13:$D$20,R92)</f>
        <v>+III</v>
      </c>
      <c r="T92" s="12" t="b">
        <f>IF($E92="Ja",IF($H92="Ja",NOT(ISNUMBER(#REF!)),FALSE),FALSE)</f>
        <v>0</v>
      </c>
      <c r="U92" s="35"/>
    </row>
    <row r="93" spans="2:21" x14ac:dyDescent="0.25">
      <c r="B93" s="72" t="s">
        <v>180</v>
      </c>
      <c r="C93" s="69">
        <v>16.048999999999999</v>
      </c>
      <c r="D93" s="74">
        <v>16.256</v>
      </c>
      <c r="E93" s="70" t="s">
        <v>28</v>
      </c>
      <c r="F93" s="72" t="s">
        <v>32</v>
      </c>
      <c r="G93" s="78">
        <v>4.5900000000000002E-7</v>
      </c>
      <c r="H93" s="72" t="s">
        <v>29</v>
      </c>
      <c r="I93" s="66"/>
      <c r="J93" s="81">
        <f t="shared" si="5"/>
        <v>4.5900000000000002E-7</v>
      </c>
      <c r="K93" s="74" t="str">
        <f t="shared" si="0"/>
        <v>+III</v>
      </c>
      <c r="L93" s="2"/>
      <c r="M93" s="31">
        <f t="shared" si="10"/>
        <v>0.99999954099999999</v>
      </c>
      <c r="N93" s="10">
        <f t="shared" si="11"/>
        <v>0.99999954099999999</v>
      </c>
      <c r="O93" s="10">
        <f t="shared" si="12"/>
        <v>9.1800000000000004E-7</v>
      </c>
      <c r="P93" s="10">
        <f t="shared" si="13"/>
        <v>9.1800000000000004E-7</v>
      </c>
      <c r="Q93" s="9">
        <f t="array" ref="Q93">MIN(IF('Normen en duidingsklassen'!$E$13:$E$20&gt;$J93,'Normen en duidingsklassen'!$E$13:$E$20))</f>
        <v>1.111111111111111E-5</v>
      </c>
      <c r="R93" s="9">
        <f>IFERROR(MATCH($Q93,'Normen en duidingsklassen'!$E$13:$E$20),1)</f>
        <v>1</v>
      </c>
      <c r="S93" s="9" t="str">
        <f>INDEX('Normen en duidingsklassen'!$D$13:$D$20,R93)</f>
        <v>+III</v>
      </c>
      <c r="T93" s="12" t="b">
        <f>IF($E93="Ja",IF($H93="Ja",NOT(ISNUMBER(#REF!)),FALSE),FALSE)</f>
        <v>0</v>
      </c>
      <c r="U93" s="35"/>
    </row>
    <row r="94" spans="2:21" x14ac:dyDescent="0.25">
      <c r="B94" s="72" t="s">
        <v>181</v>
      </c>
      <c r="C94" s="69">
        <v>16.256</v>
      </c>
      <c r="D94" s="74">
        <v>16.451000000000001</v>
      </c>
      <c r="E94" s="70" t="s">
        <v>28</v>
      </c>
      <c r="F94" s="72" t="s">
        <v>32</v>
      </c>
      <c r="G94" s="78">
        <v>4.5900000000000002E-7</v>
      </c>
      <c r="H94" s="72" t="s">
        <v>29</v>
      </c>
      <c r="I94" s="66"/>
      <c r="J94" s="81">
        <f t="shared" si="5"/>
        <v>4.5900000000000002E-7</v>
      </c>
      <c r="K94" s="74" t="str">
        <f t="shared" si="0"/>
        <v>+III</v>
      </c>
      <c r="L94" s="2"/>
      <c r="M94" s="31">
        <f t="shared" si="10"/>
        <v>0.99999954099999999</v>
      </c>
      <c r="N94" s="10">
        <f t="shared" si="11"/>
        <v>0.99999954099999999</v>
      </c>
      <c r="O94" s="10">
        <f t="shared" si="12"/>
        <v>9.1800000000000004E-7</v>
      </c>
      <c r="P94" s="10">
        <f t="shared" si="13"/>
        <v>9.1800000000000004E-7</v>
      </c>
      <c r="Q94" s="9">
        <f t="array" ref="Q94">MIN(IF('Normen en duidingsklassen'!$E$13:$E$20&gt;$J94,'Normen en duidingsklassen'!$E$13:$E$20))</f>
        <v>1.111111111111111E-5</v>
      </c>
      <c r="R94" s="9">
        <f>IFERROR(MATCH($Q94,'Normen en duidingsklassen'!$E$13:$E$20),1)</f>
        <v>1</v>
      </c>
      <c r="S94" s="9" t="str">
        <f>INDEX('Normen en duidingsklassen'!$D$13:$D$20,R94)</f>
        <v>+III</v>
      </c>
      <c r="T94" s="12" t="b">
        <f>IF($E94="Ja",IF($H94="Ja",NOT(ISNUMBER(#REF!)),FALSE),FALSE)</f>
        <v>0</v>
      </c>
      <c r="U94" s="35"/>
    </row>
    <row r="95" spans="2:21" x14ac:dyDescent="0.25">
      <c r="B95" s="72" t="s">
        <v>182</v>
      </c>
      <c r="C95" s="69">
        <v>16.451000000000001</v>
      </c>
      <c r="D95" s="74">
        <v>16.617000000000001</v>
      </c>
      <c r="E95" s="70" t="s">
        <v>28</v>
      </c>
      <c r="F95" s="72" t="s">
        <v>32</v>
      </c>
      <c r="G95" s="78">
        <v>4.5900000000000002E-7</v>
      </c>
      <c r="H95" s="72" t="s">
        <v>29</v>
      </c>
      <c r="I95" s="66"/>
      <c r="J95" s="81">
        <f t="shared" si="5"/>
        <v>4.5900000000000002E-7</v>
      </c>
      <c r="K95" s="74" t="str">
        <f t="shared" si="0"/>
        <v>+III</v>
      </c>
      <c r="L95" s="2"/>
      <c r="M95" s="31">
        <f t="shared" si="10"/>
        <v>0.99999954099999999</v>
      </c>
      <c r="N95" s="10">
        <f t="shared" si="11"/>
        <v>0.99999954099999999</v>
      </c>
      <c r="O95" s="10">
        <f t="shared" si="12"/>
        <v>9.1800000000000004E-7</v>
      </c>
      <c r="P95" s="10">
        <f t="shared" si="13"/>
        <v>9.1800000000000004E-7</v>
      </c>
      <c r="Q95" s="9">
        <f t="array" ref="Q95">MIN(IF('Normen en duidingsklassen'!$E$13:$E$20&gt;$J95,'Normen en duidingsklassen'!$E$13:$E$20))</f>
        <v>1.111111111111111E-5</v>
      </c>
      <c r="R95" s="9">
        <f>IFERROR(MATCH($Q95,'Normen en duidingsklassen'!$E$13:$E$20),1)</f>
        <v>1</v>
      </c>
      <c r="S95" s="9" t="str">
        <f>INDEX('Normen en duidingsklassen'!$D$13:$D$20,R95)</f>
        <v>+III</v>
      </c>
      <c r="T95" s="12" t="b">
        <f>IF($E95="Ja",IF($H95="Ja",NOT(ISNUMBER(#REF!)),FALSE),FALSE)</f>
        <v>0</v>
      </c>
      <c r="U95" s="35"/>
    </row>
    <row r="96" spans="2:21" x14ac:dyDescent="0.25">
      <c r="B96" s="72" t="s">
        <v>183</v>
      </c>
      <c r="C96" s="69">
        <v>16.617000000000001</v>
      </c>
      <c r="D96" s="74">
        <v>16.760999999999999</v>
      </c>
      <c r="E96" s="70" t="s">
        <v>28</v>
      </c>
      <c r="F96" s="72" t="s">
        <v>32</v>
      </c>
      <c r="G96" s="78">
        <v>4.5900000000000002E-7</v>
      </c>
      <c r="H96" s="72" t="s">
        <v>29</v>
      </c>
      <c r="I96" s="66"/>
      <c r="J96" s="81">
        <f t="shared" si="5"/>
        <v>4.5900000000000002E-7</v>
      </c>
      <c r="K96" s="74" t="str">
        <f t="shared" si="0"/>
        <v>+III</v>
      </c>
      <c r="L96" s="2"/>
      <c r="M96" s="31">
        <f t="shared" si="10"/>
        <v>0.99999954099999999</v>
      </c>
      <c r="N96" s="10">
        <f t="shared" si="11"/>
        <v>0.99999954099999999</v>
      </c>
      <c r="O96" s="10">
        <f t="shared" si="12"/>
        <v>9.1800000000000004E-7</v>
      </c>
      <c r="P96" s="10">
        <f t="shared" si="13"/>
        <v>9.1800000000000004E-7</v>
      </c>
      <c r="Q96" s="9">
        <f t="array" ref="Q96">MIN(IF('Normen en duidingsklassen'!$E$13:$E$20&gt;$J96,'Normen en duidingsklassen'!$E$13:$E$20))</f>
        <v>1.111111111111111E-5</v>
      </c>
      <c r="R96" s="9">
        <f>IFERROR(MATCH($Q96,'Normen en duidingsklassen'!$E$13:$E$20),1)</f>
        <v>1</v>
      </c>
      <c r="S96" s="9" t="str">
        <f>INDEX('Normen en duidingsklassen'!$D$13:$D$20,R96)</f>
        <v>+III</v>
      </c>
      <c r="T96" s="12" t="b">
        <f>IF($E96="Ja",IF($H96="Ja",NOT(ISNUMBER(#REF!)),FALSE),FALSE)</f>
        <v>0</v>
      </c>
      <c r="U96" s="35"/>
    </row>
    <row r="97" spans="2:21" x14ac:dyDescent="0.25">
      <c r="B97" s="72" t="s">
        <v>184</v>
      </c>
      <c r="C97" s="69">
        <v>16.760999999999999</v>
      </c>
      <c r="D97" s="74">
        <v>16.901</v>
      </c>
      <c r="E97" s="70" t="s">
        <v>28</v>
      </c>
      <c r="F97" s="72" t="s">
        <v>32</v>
      </c>
      <c r="G97" s="78">
        <v>4.5900000000000002E-7</v>
      </c>
      <c r="H97" s="72" t="s">
        <v>29</v>
      </c>
      <c r="I97" s="66"/>
      <c r="J97" s="81">
        <f t="shared" si="5"/>
        <v>4.5900000000000002E-7</v>
      </c>
      <c r="K97" s="74" t="str">
        <f t="shared" si="0"/>
        <v>+III</v>
      </c>
      <c r="L97" s="2"/>
      <c r="M97" s="31">
        <f t="shared" si="10"/>
        <v>0.99999954099999999</v>
      </c>
      <c r="N97" s="10">
        <f t="shared" si="11"/>
        <v>0.99999954099999999</v>
      </c>
      <c r="O97" s="10">
        <f t="shared" si="12"/>
        <v>9.1800000000000004E-7</v>
      </c>
      <c r="P97" s="10">
        <f t="shared" si="13"/>
        <v>9.1800000000000004E-7</v>
      </c>
      <c r="Q97" s="9">
        <f t="array" ref="Q97">MIN(IF('Normen en duidingsklassen'!$E$13:$E$20&gt;$J97,'Normen en duidingsklassen'!$E$13:$E$20))</f>
        <v>1.111111111111111E-5</v>
      </c>
      <c r="R97" s="9">
        <f>IFERROR(MATCH($Q97,'Normen en duidingsklassen'!$E$13:$E$20),1)</f>
        <v>1</v>
      </c>
      <c r="S97" s="9" t="str">
        <f>INDEX('Normen en duidingsklassen'!$D$13:$D$20,R97)</f>
        <v>+III</v>
      </c>
      <c r="T97" s="12" t="b">
        <f>IF($E97="Ja",IF($H97="Ja",NOT(ISNUMBER(#REF!)),FALSE),FALSE)</f>
        <v>0</v>
      </c>
      <c r="U97" s="35"/>
    </row>
    <row r="98" spans="2:21" x14ac:dyDescent="0.25">
      <c r="B98" s="72" t="s">
        <v>185</v>
      </c>
      <c r="C98" s="69">
        <v>16.901</v>
      </c>
      <c r="D98" s="74">
        <v>17.059999999999999</v>
      </c>
      <c r="E98" s="70" t="s">
        <v>28</v>
      </c>
      <c r="F98" s="72" t="s">
        <v>32</v>
      </c>
      <c r="G98" s="78">
        <v>4.5900000000000002E-7</v>
      </c>
      <c r="H98" s="72" t="s">
        <v>29</v>
      </c>
      <c r="I98" s="66"/>
      <c r="J98" s="81">
        <f t="shared" si="5"/>
        <v>4.5900000000000002E-7</v>
      </c>
      <c r="K98" s="74" t="str">
        <f t="shared" si="0"/>
        <v>+III</v>
      </c>
      <c r="L98" s="2"/>
      <c r="M98" s="31">
        <f t="shared" si="10"/>
        <v>0.99999954099999999</v>
      </c>
      <c r="N98" s="10">
        <f t="shared" si="11"/>
        <v>0.99999954099999999</v>
      </c>
      <c r="O98" s="10">
        <f t="shared" si="12"/>
        <v>9.1800000000000004E-7</v>
      </c>
      <c r="P98" s="10">
        <f t="shared" si="13"/>
        <v>9.1800000000000004E-7</v>
      </c>
      <c r="Q98" s="9">
        <f t="array" ref="Q98">MIN(IF('Normen en duidingsklassen'!$E$13:$E$20&gt;$J98,'Normen en duidingsklassen'!$E$13:$E$20))</f>
        <v>1.111111111111111E-5</v>
      </c>
      <c r="R98" s="9">
        <f>IFERROR(MATCH($Q98,'Normen en duidingsklassen'!$E$13:$E$20),1)</f>
        <v>1</v>
      </c>
      <c r="S98" s="9" t="str">
        <f>INDEX('Normen en duidingsklassen'!$D$13:$D$20,R98)</f>
        <v>+III</v>
      </c>
      <c r="T98" s="12" t="b">
        <f>IF($E98="Ja",IF($H98="Ja",NOT(ISNUMBER(#REF!)),FALSE),FALSE)</f>
        <v>0</v>
      </c>
      <c r="U98" s="35"/>
    </row>
    <row r="99" spans="2:21" x14ac:dyDescent="0.25">
      <c r="B99" s="72" t="s">
        <v>186</v>
      </c>
      <c r="C99" s="69">
        <v>17.059999999999999</v>
      </c>
      <c r="D99" s="74">
        <v>17.242000000000001</v>
      </c>
      <c r="E99" s="70" t="s">
        <v>28</v>
      </c>
      <c r="F99" s="72" t="s">
        <v>32</v>
      </c>
      <c r="G99" s="78">
        <v>4.5900000000000002E-7</v>
      </c>
      <c r="H99" s="72" t="s">
        <v>29</v>
      </c>
      <c r="I99" s="66"/>
      <c r="J99" s="81">
        <f t="shared" si="5"/>
        <v>4.5900000000000002E-7</v>
      </c>
      <c r="K99" s="74" t="str">
        <f t="shared" si="0"/>
        <v>+III</v>
      </c>
      <c r="L99" s="2"/>
      <c r="M99" s="31">
        <f t="shared" si="10"/>
        <v>0.99999954099999999</v>
      </c>
      <c r="N99" s="10">
        <f t="shared" si="11"/>
        <v>0.99999954099999999</v>
      </c>
      <c r="O99" s="10">
        <f t="shared" si="12"/>
        <v>9.1800000000000004E-7</v>
      </c>
      <c r="P99" s="10">
        <f t="shared" si="13"/>
        <v>9.1800000000000004E-7</v>
      </c>
      <c r="Q99" s="9">
        <f t="array" ref="Q99">MIN(IF('Normen en duidingsklassen'!$E$13:$E$20&gt;$J99,'Normen en duidingsklassen'!$E$13:$E$20))</f>
        <v>1.111111111111111E-5</v>
      </c>
      <c r="R99" s="9">
        <f>IFERROR(MATCH($Q99,'Normen en duidingsklassen'!$E$13:$E$20),1)</f>
        <v>1</v>
      </c>
      <c r="S99" s="9" t="str">
        <f>INDEX('Normen en duidingsklassen'!$D$13:$D$20,R99)</f>
        <v>+III</v>
      </c>
      <c r="T99" s="12" t="b">
        <f>IF($E99="Ja",IF($H99="Ja",NOT(ISNUMBER(#REF!)),FALSE),FALSE)</f>
        <v>0</v>
      </c>
      <c r="U99" s="35"/>
    </row>
    <row r="100" spans="2:21" x14ac:dyDescent="0.25">
      <c r="B100" s="72" t="s">
        <v>187</v>
      </c>
      <c r="C100" s="69">
        <v>17.242000000000001</v>
      </c>
      <c r="D100" s="74">
        <v>17.422999999999998</v>
      </c>
      <c r="E100" s="70" t="s">
        <v>28</v>
      </c>
      <c r="F100" s="72" t="s">
        <v>32</v>
      </c>
      <c r="G100" s="78">
        <v>4.5900000000000002E-7</v>
      </c>
      <c r="H100" s="72" t="s">
        <v>29</v>
      </c>
      <c r="I100" s="66"/>
      <c r="J100" s="81">
        <f t="shared" si="5"/>
        <v>4.5900000000000002E-7</v>
      </c>
      <c r="K100" s="74" t="str">
        <f t="shared" si="0"/>
        <v>+III</v>
      </c>
      <c r="L100" s="2"/>
      <c r="M100" s="31">
        <f t="shared" si="10"/>
        <v>0.99999954099999999</v>
      </c>
      <c r="N100" s="10">
        <f t="shared" si="11"/>
        <v>0.99999954099999999</v>
      </c>
      <c r="O100" s="10">
        <f t="shared" si="12"/>
        <v>9.1800000000000004E-7</v>
      </c>
      <c r="P100" s="10">
        <f t="shared" si="13"/>
        <v>9.1800000000000004E-7</v>
      </c>
      <c r="Q100" s="9">
        <f t="array" ref="Q100">MIN(IF('Normen en duidingsklassen'!$E$13:$E$20&gt;$J100,'Normen en duidingsklassen'!$E$13:$E$20))</f>
        <v>1.111111111111111E-5</v>
      </c>
      <c r="R100" s="9">
        <f>IFERROR(MATCH($Q100,'Normen en duidingsklassen'!$E$13:$E$20),1)</f>
        <v>1</v>
      </c>
      <c r="S100" s="9" t="str">
        <f>INDEX('Normen en duidingsklassen'!$D$13:$D$20,R100)</f>
        <v>+III</v>
      </c>
      <c r="T100" s="12" t="b">
        <f>IF($E100="Ja",IF($H100="Ja",NOT(ISNUMBER(#REF!)),FALSE),FALSE)</f>
        <v>0</v>
      </c>
      <c r="U100" s="35"/>
    </row>
    <row r="101" spans="2:21" x14ac:dyDescent="0.25">
      <c r="B101" s="72" t="s">
        <v>188</v>
      </c>
      <c r="C101" s="69">
        <v>17.422999999999998</v>
      </c>
      <c r="D101" s="74">
        <v>17.597000000000001</v>
      </c>
      <c r="E101" s="70" t="s">
        <v>28</v>
      </c>
      <c r="F101" s="72" t="s">
        <v>32</v>
      </c>
      <c r="G101" s="78">
        <v>4.5900000000000002E-7</v>
      </c>
      <c r="H101" s="72" t="s">
        <v>29</v>
      </c>
      <c r="I101" s="66"/>
      <c r="J101" s="81">
        <f t="shared" si="5"/>
        <v>4.5900000000000002E-7</v>
      </c>
      <c r="K101" s="74" t="str">
        <f t="shared" si="0"/>
        <v>+III</v>
      </c>
      <c r="L101" s="2"/>
      <c r="M101" s="31">
        <f t="shared" si="10"/>
        <v>0.99999954099999999</v>
      </c>
      <c r="N101" s="10">
        <f t="shared" si="11"/>
        <v>0.99999954099999999</v>
      </c>
      <c r="O101" s="10">
        <f t="shared" si="12"/>
        <v>9.1800000000000004E-7</v>
      </c>
      <c r="P101" s="10">
        <f t="shared" si="13"/>
        <v>9.1800000000000004E-7</v>
      </c>
      <c r="Q101" s="9">
        <f t="array" ref="Q101">MIN(IF('Normen en duidingsklassen'!$E$13:$E$20&gt;$J101,'Normen en duidingsklassen'!$E$13:$E$20))</f>
        <v>1.111111111111111E-5</v>
      </c>
      <c r="R101" s="9">
        <f>IFERROR(MATCH($Q101,'Normen en duidingsklassen'!$E$13:$E$20),1)</f>
        <v>1</v>
      </c>
      <c r="S101" s="9" t="str">
        <f>INDEX('Normen en duidingsklassen'!$D$13:$D$20,R101)</f>
        <v>+III</v>
      </c>
      <c r="T101" s="12" t="b">
        <f>IF($E101="Ja",IF($H101="Ja",NOT(ISNUMBER(#REF!)),FALSE),FALSE)</f>
        <v>0</v>
      </c>
      <c r="U101" s="35"/>
    </row>
    <row r="102" spans="2:21" x14ac:dyDescent="0.25">
      <c r="B102" s="72" t="s">
        <v>189</v>
      </c>
      <c r="C102" s="69">
        <v>17.597000000000001</v>
      </c>
      <c r="D102" s="74">
        <v>17.777999999999999</v>
      </c>
      <c r="E102" s="70" t="s">
        <v>28</v>
      </c>
      <c r="F102" s="72" t="s">
        <v>32</v>
      </c>
      <c r="G102" s="78">
        <v>4.5900000000000002E-7</v>
      </c>
      <c r="H102" s="72" t="s">
        <v>29</v>
      </c>
      <c r="I102" s="66"/>
      <c r="J102" s="81">
        <f t="shared" si="5"/>
        <v>4.5900000000000002E-7</v>
      </c>
      <c r="K102" s="74" t="str">
        <f t="shared" si="0"/>
        <v>+III</v>
      </c>
      <c r="L102" s="2"/>
      <c r="M102" s="31">
        <f t="shared" si="10"/>
        <v>0.99999954099999999</v>
      </c>
      <c r="N102" s="10">
        <f t="shared" si="11"/>
        <v>0.99999954099999999</v>
      </c>
      <c r="O102" s="10">
        <f t="shared" si="12"/>
        <v>9.1800000000000004E-7</v>
      </c>
      <c r="P102" s="10">
        <f t="shared" si="13"/>
        <v>9.1800000000000004E-7</v>
      </c>
      <c r="Q102" s="9">
        <f t="array" ref="Q102">MIN(IF('Normen en duidingsklassen'!$E$13:$E$20&gt;$J102,'Normen en duidingsklassen'!$E$13:$E$20))</f>
        <v>1.111111111111111E-5</v>
      </c>
      <c r="R102" s="9">
        <f>IFERROR(MATCH($Q102,'Normen en duidingsklassen'!$E$13:$E$20),1)</f>
        <v>1</v>
      </c>
      <c r="S102" s="9" t="str">
        <f>INDEX('Normen en duidingsklassen'!$D$13:$D$20,R102)</f>
        <v>+III</v>
      </c>
      <c r="T102" s="12" t="b">
        <f>IF($E102="Ja",IF($H102="Ja",NOT(ISNUMBER(#REF!)),FALSE),FALSE)</f>
        <v>0</v>
      </c>
      <c r="U102" s="35"/>
    </row>
    <row r="103" spans="2:21" x14ac:dyDescent="0.25">
      <c r="B103" s="72" t="s">
        <v>190</v>
      </c>
      <c r="C103" s="69">
        <v>17.777999999999999</v>
      </c>
      <c r="D103" s="74">
        <v>17.946999999999999</v>
      </c>
      <c r="E103" s="70" t="s">
        <v>28</v>
      </c>
      <c r="F103" s="72" t="s">
        <v>32</v>
      </c>
      <c r="G103" s="78">
        <v>4.5900000000000002E-7</v>
      </c>
      <c r="H103" s="72" t="s">
        <v>29</v>
      </c>
      <c r="I103" s="66"/>
      <c r="J103" s="81">
        <f t="shared" si="5"/>
        <v>4.5900000000000002E-7</v>
      </c>
      <c r="K103" s="74" t="str">
        <f t="shared" si="0"/>
        <v>+III</v>
      </c>
      <c r="L103" s="2"/>
      <c r="M103" s="31">
        <f t="shared" si="10"/>
        <v>0.99999954099999999</v>
      </c>
      <c r="N103" s="10">
        <f t="shared" si="11"/>
        <v>0.99999954099999999</v>
      </c>
      <c r="O103" s="10">
        <f t="shared" si="12"/>
        <v>9.1800000000000004E-7</v>
      </c>
      <c r="P103" s="10">
        <f t="shared" si="13"/>
        <v>9.1800000000000004E-7</v>
      </c>
      <c r="Q103" s="9">
        <f t="array" ref="Q103">MIN(IF('Normen en duidingsklassen'!$E$13:$E$20&gt;$J103,'Normen en duidingsklassen'!$E$13:$E$20))</f>
        <v>1.111111111111111E-5</v>
      </c>
      <c r="R103" s="9">
        <f>IFERROR(MATCH($Q103,'Normen en duidingsklassen'!$E$13:$E$20),1)</f>
        <v>1</v>
      </c>
      <c r="S103" s="9" t="str">
        <f>INDEX('Normen en duidingsklassen'!$D$13:$D$20,R103)</f>
        <v>+III</v>
      </c>
      <c r="T103" s="12" t="b">
        <f>IF($E103="Ja",IF($H103="Ja",NOT(ISNUMBER(#REF!)),FALSE),FALSE)</f>
        <v>0</v>
      </c>
      <c r="U103" s="35"/>
    </row>
    <row r="104" spans="2:21" x14ac:dyDescent="0.25">
      <c r="B104" s="72" t="s">
        <v>191</v>
      </c>
      <c r="C104" s="69">
        <v>17.946999999999999</v>
      </c>
      <c r="D104" s="74">
        <v>18.093</v>
      </c>
      <c r="E104" s="70" t="s">
        <v>28</v>
      </c>
      <c r="F104" s="72" t="s">
        <v>33</v>
      </c>
      <c r="G104" s="78"/>
      <c r="H104" s="72" t="s">
        <v>28</v>
      </c>
      <c r="I104" s="78">
        <v>9.7399999999999996E-5</v>
      </c>
      <c r="J104" s="81">
        <f t="shared" si="5"/>
        <v>9.7399999999999996E-5</v>
      </c>
      <c r="K104" s="74" t="str">
        <f t="shared" si="0"/>
        <v>+I</v>
      </c>
      <c r="L104" s="2"/>
      <c r="M104" s="31">
        <f t="shared" si="10"/>
        <v>0.99990259999999997</v>
      </c>
      <c r="N104" s="10">
        <f t="shared" si="11"/>
        <v>0.99990259999999997</v>
      </c>
      <c r="O104" s="10">
        <f t="shared" si="12"/>
        <v>1.9479999999999999E-4</v>
      </c>
      <c r="P104" s="10">
        <f t="shared" si="13"/>
        <v>1.9479999999999999E-4</v>
      </c>
      <c r="Q104" s="9">
        <f t="array" ref="Q104">MIN(IF('Normen en duidingsklassen'!$E$13:$E$20&gt;$J104,'Normen en duidingsklassen'!$E$13:$E$20))</f>
        <v>1.111111111111111E-4</v>
      </c>
      <c r="R104" s="9">
        <f>IFERROR(MATCH($Q104,'Normen en duidingsklassen'!$E$13:$E$20),1)</f>
        <v>3</v>
      </c>
      <c r="S104" s="9" t="str">
        <f>INDEX('Normen en duidingsklassen'!$D$13:$D$20,R104)</f>
        <v>+I</v>
      </c>
      <c r="T104" s="12" t="b">
        <f>IF($E104="Ja",IF($H104="Ja",NOT(ISNUMBER(#REF!)),FALSE),FALSE)</f>
        <v>1</v>
      </c>
      <c r="U104" s="35"/>
    </row>
    <row r="105" spans="2:21" x14ac:dyDescent="0.25">
      <c r="B105" s="72" t="s">
        <v>192</v>
      </c>
      <c r="C105" s="69">
        <v>18.093</v>
      </c>
      <c r="D105" s="74">
        <v>18.238</v>
      </c>
      <c r="E105" s="70" t="s">
        <v>28</v>
      </c>
      <c r="F105" s="72" t="s">
        <v>32</v>
      </c>
      <c r="G105" s="78">
        <v>4.5900000000000002E-7</v>
      </c>
      <c r="H105" s="72" t="s">
        <v>29</v>
      </c>
      <c r="I105" s="66"/>
      <c r="J105" s="81">
        <f t="shared" si="5"/>
        <v>4.5900000000000002E-7</v>
      </c>
      <c r="K105" s="74" t="str">
        <f t="shared" si="0"/>
        <v>+III</v>
      </c>
      <c r="L105" s="2"/>
      <c r="M105" s="31">
        <f t="shared" si="10"/>
        <v>0.99999954099999999</v>
      </c>
      <c r="N105" s="10">
        <f t="shared" si="11"/>
        <v>0.99999954099999999</v>
      </c>
      <c r="O105" s="10">
        <f t="shared" si="12"/>
        <v>9.1800000000000004E-7</v>
      </c>
      <c r="P105" s="10">
        <f t="shared" si="13"/>
        <v>9.1800000000000004E-7</v>
      </c>
      <c r="Q105" s="9">
        <f t="array" ref="Q105">MIN(IF('Normen en duidingsklassen'!$E$13:$E$20&gt;$J105,'Normen en duidingsklassen'!$E$13:$E$20))</f>
        <v>1.111111111111111E-5</v>
      </c>
      <c r="R105" s="9">
        <f>IFERROR(MATCH($Q105,'Normen en duidingsklassen'!$E$13:$E$20),1)</f>
        <v>1</v>
      </c>
      <c r="S105" s="9" t="str">
        <f>INDEX('Normen en duidingsklassen'!$D$13:$D$20,R105)</f>
        <v>+III</v>
      </c>
      <c r="T105" s="12" t="b">
        <f>IF($E105="Ja",IF($H105="Ja",NOT(ISNUMBER(#REF!)),FALSE),FALSE)</f>
        <v>0</v>
      </c>
      <c r="U105" s="35"/>
    </row>
    <row r="106" spans="2:21" x14ac:dyDescent="0.25">
      <c r="B106" s="72" t="s">
        <v>193</v>
      </c>
      <c r="C106" s="69">
        <v>18.238</v>
      </c>
      <c r="D106" s="74">
        <v>18.388000000000002</v>
      </c>
      <c r="E106" s="70" t="s">
        <v>28</v>
      </c>
      <c r="F106" s="72" t="s">
        <v>32</v>
      </c>
      <c r="G106" s="78">
        <v>4.5900000000000002E-7</v>
      </c>
      <c r="H106" s="72" t="s">
        <v>29</v>
      </c>
      <c r="I106" s="66"/>
      <c r="J106" s="81">
        <f t="shared" si="5"/>
        <v>4.5900000000000002E-7</v>
      </c>
      <c r="K106" s="74" t="str">
        <f t="shared" si="0"/>
        <v>+III</v>
      </c>
      <c r="L106" s="2"/>
      <c r="M106" s="31">
        <f t="shared" si="10"/>
        <v>0.99999954099999999</v>
      </c>
      <c r="N106" s="10">
        <f t="shared" si="11"/>
        <v>0.99999954099999999</v>
      </c>
      <c r="O106" s="10">
        <f t="shared" si="12"/>
        <v>9.1800000000000004E-7</v>
      </c>
      <c r="P106" s="10">
        <f t="shared" si="13"/>
        <v>9.1800000000000004E-7</v>
      </c>
      <c r="Q106" s="9">
        <f t="array" ref="Q106">MIN(IF('Normen en duidingsklassen'!$E$13:$E$20&gt;$J106,'Normen en duidingsklassen'!$E$13:$E$20))</f>
        <v>1.111111111111111E-5</v>
      </c>
      <c r="R106" s="9">
        <f>IFERROR(MATCH($Q106,'Normen en duidingsklassen'!$E$13:$E$20),1)</f>
        <v>1</v>
      </c>
      <c r="S106" s="9" t="str">
        <f>INDEX('Normen en duidingsklassen'!$D$13:$D$20,R106)</f>
        <v>+III</v>
      </c>
      <c r="T106" s="12" t="b">
        <f>IF($E106="Ja",IF($H106="Ja",NOT(ISNUMBER(#REF!)),FALSE),FALSE)</f>
        <v>0</v>
      </c>
      <c r="U106" s="35"/>
    </row>
    <row r="107" spans="2:21" x14ac:dyDescent="0.25">
      <c r="B107" s="72" t="s">
        <v>194</v>
      </c>
      <c r="C107" s="69">
        <v>18.388000000000002</v>
      </c>
      <c r="D107" s="74">
        <v>18.538</v>
      </c>
      <c r="E107" s="70" t="s">
        <v>28</v>
      </c>
      <c r="F107" s="72" t="s">
        <v>32</v>
      </c>
      <c r="G107" s="78">
        <v>4.5900000000000002E-7</v>
      </c>
      <c r="H107" s="72" t="s">
        <v>29</v>
      </c>
      <c r="I107" s="66"/>
      <c r="J107" s="81">
        <f t="shared" si="5"/>
        <v>4.5900000000000002E-7</v>
      </c>
      <c r="K107" s="74" t="str">
        <f t="shared" si="0"/>
        <v>+III</v>
      </c>
      <c r="L107" s="2"/>
      <c r="M107" s="31">
        <f t="shared" si="10"/>
        <v>0.99999954099999999</v>
      </c>
      <c r="N107" s="10">
        <f t="shared" si="11"/>
        <v>0.99999954099999999</v>
      </c>
      <c r="O107" s="10">
        <f t="shared" si="12"/>
        <v>9.1800000000000004E-7</v>
      </c>
      <c r="P107" s="10">
        <f t="shared" si="13"/>
        <v>9.1800000000000004E-7</v>
      </c>
      <c r="Q107" s="9">
        <f t="array" ref="Q107">MIN(IF('Normen en duidingsklassen'!$E$13:$E$20&gt;$J107,'Normen en duidingsklassen'!$E$13:$E$20))</f>
        <v>1.111111111111111E-5</v>
      </c>
      <c r="R107" s="9">
        <f>IFERROR(MATCH($Q107,'Normen en duidingsklassen'!$E$13:$E$20),1)</f>
        <v>1</v>
      </c>
      <c r="S107" s="9" t="str">
        <f>INDEX('Normen en duidingsklassen'!$D$13:$D$20,R107)</f>
        <v>+III</v>
      </c>
      <c r="T107" s="12" t="b">
        <f>IF($E107="Ja",IF($H107="Ja",NOT(ISNUMBER(#REF!)),FALSE),FALSE)</f>
        <v>0</v>
      </c>
      <c r="U107" s="35"/>
    </row>
    <row r="108" spans="2:21" x14ac:dyDescent="0.25">
      <c r="B108" s="72" t="s">
        <v>195</v>
      </c>
      <c r="C108" s="69">
        <v>18.538</v>
      </c>
      <c r="D108" s="74">
        <v>18.683</v>
      </c>
      <c r="E108" s="70" t="s">
        <v>28</v>
      </c>
      <c r="F108" s="72" t="s">
        <v>32</v>
      </c>
      <c r="G108" s="74">
        <v>2.3400000000000001E-8</v>
      </c>
      <c r="H108" s="72" t="s">
        <v>29</v>
      </c>
      <c r="I108" s="66"/>
      <c r="J108" s="81">
        <f t="shared" si="5"/>
        <v>2.3400000000000001E-8</v>
      </c>
      <c r="K108" s="74" t="str">
        <f t="shared" si="0"/>
        <v>+III</v>
      </c>
      <c r="L108" s="2"/>
      <c r="M108" s="31">
        <f t="shared" si="1"/>
        <v>0.99999997659999995</v>
      </c>
      <c r="N108" s="10">
        <f t="shared" si="2"/>
        <v>0.99999997659999995</v>
      </c>
      <c r="O108" s="10">
        <f t="shared" si="3"/>
        <v>4.6800000000000002E-8</v>
      </c>
      <c r="P108" s="10">
        <f t="shared" si="4"/>
        <v>4.6800000000000002E-8</v>
      </c>
      <c r="Q108" s="9">
        <f t="array" ref="Q108">MIN(IF('Normen en duidingsklassen'!$E$13:$E$20&gt;$J108,'Normen en duidingsklassen'!$E$13:$E$20))</f>
        <v>1.111111111111111E-5</v>
      </c>
      <c r="R108" s="9">
        <f>IFERROR(MATCH($Q108,'Normen en duidingsklassen'!$E$13:$E$20),1)</f>
        <v>1</v>
      </c>
      <c r="S108" s="9" t="str">
        <f>INDEX('Normen en duidingsklassen'!$D$13:$D$20,R108)</f>
        <v>+III</v>
      </c>
      <c r="T108" s="12" t="b">
        <f>IF($E108="Ja",IF($H108="Ja",NOT(ISNUMBER(#REF!)),FALSE),FALSE)</f>
        <v>0</v>
      </c>
      <c r="U108" s="35"/>
    </row>
    <row r="109" spans="2:21" x14ac:dyDescent="0.25">
      <c r="B109" s="72" t="s">
        <v>196</v>
      </c>
      <c r="C109" s="69">
        <v>18.683</v>
      </c>
      <c r="D109" s="74">
        <v>18.823</v>
      </c>
      <c r="E109" s="70" t="s">
        <v>28</v>
      </c>
      <c r="F109" s="72" t="s">
        <v>32</v>
      </c>
      <c r="G109" s="74">
        <v>2.3400000000000001E-8</v>
      </c>
      <c r="H109" s="72" t="s">
        <v>29</v>
      </c>
      <c r="I109" s="66"/>
      <c r="J109" s="81">
        <f t="shared" si="5"/>
        <v>2.3400000000000001E-8</v>
      </c>
      <c r="K109" s="74" t="str">
        <f t="shared" si="0"/>
        <v>+III</v>
      </c>
      <c r="L109" s="2"/>
      <c r="M109" s="31">
        <f t="shared" si="1"/>
        <v>0.99999997659999995</v>
      </c>
      <c r="N109" s="10">
        <f t="shared" si="2"/>
        <v>0.99999997659999995</v>
      </c>
      <c r="O109" s="10">
        <f t="shared" si="3"/>
        <v>4.6800000000000002E-8</v>
      </c>
      <c r="P109" s="10">
        <f t="shared" si="4"/>
        <v>4.6800000000000002E-8</v>
      </c>
      <c r="Q109" s="9">
        <f t="array" ref="Q109">MIN(IF('Normen en duidingsklassen'!$E$13:$E$20&gt;$J109,'Normen en duidingsklassen'!$E$13:$E$20))</f>
        <v>1.111111111111111E-5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2" t="s">
        <v>197</v>
      </c>
      <c r="C110" s="69">
        <v>18.823</v>
      </c>
      <c r="D110" s="74">
        <v>18.957999999999998</v>
      </c>
      <c r="E110" s="70" t="s">
        <v>28</v>
      </c>
      <c r="F110" s="72" t="s">
        <v>32</v>
      </c>
      <c r="G110" s="74">
        <v>2.3400000000000001E-8</v>
      </c>
      <c r="H110" s="72" t="s">
        <v>29</v>
      </c>
      <c r="I110" s="66"/>
      <c r="J110" s="81">
        <f t="shared" si="5"/>
        <v>2.3400000000000001E-8</v>
      </c>
      <c r="K110" s="74" t="str">
        <f t="shared" si="0"/>
        <v>+III</v>
      </c>
      <c r="L110" s="2"/>
      <c r="M110" s="31">
        <f t="shared" si="1"/>
        <v>0.99999997659999995</v>
      </c>
      <c r="N110" s="10">
        <f t="shared" si="2"/>
        <v>0.99999997659999995</v>
      </c>
      <c r="O110" s="10">
        <f t="shared" si="3"/>
        <v>4.6800000000000002E-8</v>
      </c>
      <c r="P110" s="10">
        <f t="shared" si="4"/>
        <v>4.6800000000000002E-8</v>
      </c>
      <c r="Q110" s="9">
        <f t="array" ref="Q110">MIN(IF('Normen en duidingsklassen'!$E$13:$E$20&gt;$J110,'Normen en duidingsklassen'!$E$13:$E$20))</f>
        <v>1.111111111111111E-5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2" t="s">
        <v>198</v>
      </c>
      <c r="C111" s="69">
        <v>18.957999999999998</v>
      </c>
      <c r="D111" s="74">
        <v>19.088000000000001</v>
      </c>
      <c r="E111" s="70" t="s">
        <v>28</v>
      </c>
      <c r="F111" s="72" t="s">
        <v>32</v>
      </c>
      <c r="G111" s="74">
        <v>2.3400000000000001E-8</v>
      </c>
      <c r="H111" s="72" t="s">
        <v>29</v>
      </c>
      <c r="I111" s="66"/>
      <c r="J111" s="81">
        <f t="shared" si="5"/>
        <v>2.3400000000000001E-8</v>
      </c>
      <c r="K111" s="74" t="str">
        <f t="shared" si="0"/>
        <v>+III</v>
      </c>
      <c r="L111" s="2"/>
      <c r="M111" s="31">
        <f t="shared" si="1"/>
        <v>0.99999997659999995</v>
      </c>
      <c r="N111" s="10">
        <f t="shared" si="2"/>
        <v>0.99999997659999995</v>
      </c>
      <c r="O111" s="10">
        <f t="shared" si="3"/>
        <v>4.6800000000000002E-8</v>
      </c>
      <c r="P111" s="10">
        <f t="shared" si="4"/>
        <v>4.6800000000000002E-8</v>
      </c>
      <c r="Q111" s="9">
        <f t="array" ref="Q111">MIN(IF('Normen en duidingsklassen'!$E$13:$E$20&gt;$J111,'Normen en duidingsklassen'!$E$13:$E$20))</f>
        <v>1.111111111111111E-5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2" t="s">
        <v>199</v>
      </c>
      <c r="C112" s="69">
        <v>19.088000000000001</v>
      </c>
      <c r="D112" s="74">
        <v>19.382999999999999</v>
      </c>
      <c r="E112" s="70" t="s">
        <v>28</v>
      </c>
      <c r="F112" s="72" t="s">
        <v>32</v>
      </c>
      <c r="G112" s="74">
        <v>2.3400000000000001E-8</v>
      </c>
      <c r="H112" s="72" t="s">
        <v>29</v>
      </c>
      <c r="I112" s="66"/>
      <c r="J112" s="81">
        <f t="shared" ref="J112:J113" si="14">IF($E112="Nee",0,IF(ISNUMBER(I112),I112,IF(ISNUMBER(G112),G112,"-")))</f>
        <v>2.3400000000000001E-8</v>
      </c>
      <c r="K112" s="74" t="str">
        <f t="shared" ref="K112:K113" si="15">IF(ISNUMBER($J112),S112,IF($T112,"D","ND"))</f>
        <v>+III</v>
      </c>
      <c r="L112" s="2"/>
      <c r="M112" s="31">
        <f t="shared" ref="M112" si="16">IF(AND(F112="Geen faalkans",H112="Nee"),1,1-J112)</f>
        <v>0.99999997659999995</v>
      </c>
      <c r="N112" s="10">
        <f t="shared" ref="N112" si="17">IF(J112="-",1,M112)</f>
        <v>0.99999997659999995</v>
      </c>
      <c r="O112" s="10">
        <f t="shared" ref="O112" si="18">IF(AND(F112="Geen faalkans",H112="Nee"),0,J112*$C$3)</f>
        <v>4.6800000000000002E-8</v>
      </c>
      <c r="P112" s="10">
        <f t="shared" ref="P112" si="19">IF(J112="-",0,O112)</f>
        <v>4.6800000000000002E-8</v>
      </c>
      <c r="Q112" s="9">
        <f t="array" ref="Q112">MIN(IF('Normen en duidingsklassen'!$E$13:$E$20&gt;$J112,'Normen en duidingsklassen'!$E$13:$E$20))</f>
        <v>1.111111111111111E-5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0" ht="15.75" thickBot="1" x14ac:dyDescent="0.3">
      <c r="B113" s="77" t="s">
        <v>200</v>
      </c>
      <c r="C113" s="14">
        <v>19.382999999999999</v>
      </c>
      <c r="D113" s="17">
        <v>19.744</v>
      </c>
      <c r="E113" s="24" t="s">
        <v>28</v>
      </c>
      <c r="F113" s="13" t="s">
        <v>33</v>
      </c>
      <c r="G113" s="27"/>
      <c r="H113" s="13" t="s">
        <v>28</v>
      </c>
      <c r="I113" s="27">
        <v>7.1799999999999997E-5</v>
      </c>
      <c r="J113" s="82">
        <f t="shared" si="14"/>
        <v>7.1799999999999997E-5</v>
      </c>
      <c r="K113" s="79" t="str">
        <f t="shared" si="15"/>
        <v>+I</v>
      </c>
      <c r="M113" s="33">
        <f>IF(AND(F113="Geen faalkans",H113="Nee"),1,1-J113)</f>
        <v>0.99992820000000004</v>
      </c>
      <c r="N113" s="15">
        <f>IF(J113="-",1,M113)</f>
        <v>0.99992820000000004</v>
      </c>
      <c r="O113" s="15">
        <f>IF(AND(F113="Geen faalkans",H113="Nee"),0,J113*$C$3)</f>
        <v>1.4359999999999999E-4</v>
      </c>
      <c r="P113" s="15">
        <f>IF(J113="-",0,O113)</f>
        <v>1.4359999999999999E-4</v>
      </c>
      <c r="Q113" s="14">
        <f t="array" ref="Q113">MIN(IF('Normen en duidingsklassen'!$E$13:$E$20&gt;$J113,'Normen en duidingsklassen'!$E$13:$E$20))</f>
        <v>1.111111111111111E-4</v>
      </c>
      <c r="R113" s="14">
        <f>IFERROR(MATCH($Q113,'Normen en duidingsklassen'!$E$13:$E$20),1)</f>
        <v>3</v>
      </c>
      <c r="S113" s="14" t="str">
        <f>INDEX('Normen en duidingsklassen'!$D$13:$D$20,R113)</f>
        <v>+I</v>
      </c>
      <c r="T113" s="17" t="b">
        <f>IF($E113="Ja",IF($H113="Ja",NOT(ISNUMBER(#REF!)),FALSE),FALSE)</f>
        <v>1</v>
      </c>
    </row>
    <row r="114" spans="2:20" x14ac:dyDescent="0.25">
      <c r="B114" s="9"/>
      <c r="C114" s="9"/>
      <c r="D114" s="9"/>
      <c r="E114" s="9"/>
      <c r="F114" s="9"/>
      <c r="G114" s="10"/>
      <c r="H114" s="9"/>
      <c r="I114" s="10"/>
      <c r="J114" s="10"/>
      <c r="K114" s="65"/>
      <c r="M114" s="10"/>
      <c r="N114" s="10"/>
      <c r="O114" s="10"/>
      <c r="P114" s="10"/>
      <c r="Q114" s="9"/>
      <c r="R114" s="9"/>
      <c r="S114" s="9"/>
      <c r="T114" s="9"/>
    </row>
    <row r="115" spans="2:20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5"/>
      <c r="M115" s="10"/>
      <c r="N115" s="10"/>
      <c r="O115" s="10"/>
      <c r="P115" s="10"/>
      <c r="Q115" s="9"/>
      <c r="R115" s="9"/>
      <c r="S115" s="9"/>
      <c r="T115" s="9"/>
    </row>
    <row r="116" spans="2:20" x14ac:dyDescent="0.25">
      <c r="M116" s="1"/>
    </row>
    <row r="117" spans="2:20" x14ac:dyDescent="0.25">
      <c r="M117" s="1"/>
    </row>
  </sheetData>
  <conditionalFormatting sqref="G10:G115">
    <cfRule type="expression" dxfId="70" priority="11">
      <formula>IF($E10="Nee",TRUE,FALSE)</formula>
    </cfRule>
  </conditionalFormatting>
  <conditionalFormatting sqref="I10:I115">
    <cfRule type="expression" dxfId="69" priority="10">
      <formula>IF($H10="Nee",TRUE,FALSE)</formula>
    </cfRule>
  </conditionalFormatting>
  <conditionalFormatting sqref="G10:K115">
    <cfRule type="cellIs" dxfId="68" priority="3" operator="equal">
      <formula>"D"</formula>
    </cfRule>
  </conditionalFormatting>
  <conditionalFormatting sqref="K10:K115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K10:K115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E116:E131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F10:F115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7" si="6">IF(AND(F12="Geen faalkans",H12="Nee"),1,1-J12)</f>
        <v>1</v>
      </c>
      <c r="N12" s="10">
        <f t="shared" ref="N12:N27" si="7">IF(J12="-",1,M12)</f>
        <v>1</v>
      </c>
      <c r="O12" s="10">
        <f t="shared" ref="O12:O27" si="8">IF(AND(F12="Geen faalkans",H12="Nee"),0,J12*$C$3)</f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si="8"/>
        <v>0</v>
      </c>
      <c r="P13" s="10">
        <f t="shared" ref="P13:P27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59" priority="5">
      <formula>IF($E10="Nee",TRUE,FALSE)</formula>
    </cfRule>
  </conditionalFormatting>
  <conditionalFormatting sqref="I10:I27">
    <cfRule type="expression" dxfId="58" priority="4">
      <formula>IF($H10="Nee",TRUE,FALSE)</formula>
    </cfRule>
  </conditionalFormatting>
  <conditionalFormatting sqref="K10:K27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1:G27">
    <cfRule type="expression" dxfId="48" priority="16">
      <formula>IF($E11="Nee",TRUE,FALSE)</formula>
    </cfRule>
  </conditionalFormatting>
  <conditionalFormatting sqref="I11:I27">
    <cfRule type="expression" dxfId="47" priority="15">
      <formula>IF($H11="Nee",TRUE,FALSE)</formula>
    </cfRule>
  </conditionalFormatting>
  <conditionalFormatting sqref="K11:K2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">
    <cfRule type="expression" dxfId="43" priority="5">
      <formula>IF($E10="Nee",TRUE,FALSE)</formula>
    </cfRule>
  </conditionalFormatting>
  <conditionalFormatting sqref="I10">
    <cfRule type="expression" dxfId="42" priority="4">
      <formula>IF($H10="Nee",TRUE,FALSE)</formula>
    </cfRule>
  </conditionalFormatting>
  <conditionalFormatting sqref="K10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IFERROR(MIN(1-PRODUCT(M10:M26),MAX(O10:O26)),"GR")</f>
        <v>0</v>
      </c>
    </row>
    <row r="5" spans="2:21" x14ac:dyDescent="0.25">
      <c r="B5" s="40" t="s">
        <v>49</v>
      </c>
      <c r="C5" s="26">
        <f>MIN(1-PRODUCT(N10:N26),MAX(P10:P26))</f>
        <v>0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19.744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ref="O11:O12" si="3">IF(AND(F11="Geen faalkans",H11="Nee"),0,J11*$C$3)</f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5"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2" si="6">IF(AND(F12="Geen faalkans",H12="Nee"),1,1-J12)</f>
        <v>1</v>
      </c>
      <c r="N12" s="10">
        <f t="shared" ref="N12:N22" si="7">IF(J12="-",1,M12)</f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ref="O13:O22" si="8">IF(AND(F13="Geen faalkans",H13="Nee"),0,J13*$C$3)</f>
        <v>0</v>
      </c>
      <c r="P13" s="10">
        <f t="shared" ref="P13:P22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7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1:G14 G16:G26">
    <cfRule type="expression" dxfId="26" priority="16">
      <formula>IF($E11="Nee",TRUE,FALSE)</formula>
    </cfRule>
  </conditionalFormatting>
  <conditionalFormatting sqref="I11:I26">
    <cfRule type="expression" dxfId="25" priority="15">
      <formula>IF($H11="Nee",TRUE,FALSE)</formula>
    </cfRule>
  </conditionalFormatting>
  <conditionalFormatting sqref="K11:K26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0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0">
    <cfRule type="expression" dxfId="18" priority="5">
      <formula>IF($E10="Nee",TRUE,FALSE)</formula>
    </cfRule>
  </conditionalFormatting>
  <conditionalFormatting sqref="I10">
    <cfRule type="expression" dxfId="17" priority="4">
      <formula>IF($H10="Nee",TRUE,FALSE)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K11:K26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84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0</v>
      </c>
      <c r="D7" s="25">
        <f>STPH!C5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STBI!C4</f>
        <v>0</v>
      </c>
      <c r="D8" s="26">
        <f>STBI!C5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GEKB!C4</f>
        <v>0</v>
      </c>
      <c r="D9" s="26">
        <f>GEKB!C5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DA!C4</f>
        <v>1.9479999999999999E-4</v>
      </c>
      <c r="D10" s="26">
        <f>DA!C5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82</v>
      </c>
      <c r="C11" s="31">
        <f>STKWp!C4</f>
        <v>0</v>
      </c>
      <c r="D11" s="26">
        <f>STKWp!C5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HTKW!C4</f>
        <v>0</v>
      </c>
      <c r="D12" s="26">
        <f>HTKW!C5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0.63800000000000001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</v>
      </c>
      <c r="E3" s="3" t="str">
        <f t="array" ref="E3">INDEX(STPH!$O$10:$O$29,IFERROR(MATCH(MIN(IF(STPH!$D$10:$D$29&gt;AVERAGE(B3,C3),STPH!$D$10:$D$29)),STPH!$D$10:$D$29),1))</f>
        <v>+III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INDEX(DA!$K$10:$K$134,IFERROR(MATCH(MIN(IF(DA!$D$10:$D$134&gt;AVERAGE(B3,C3),DA!$D$10:$D$134)),DA!$D$10:$D$134),1))</f>
        <v>+II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0.63800000000000001</v>
      </c>
      <c r="C4" s="9">
        <v>0.83599999999999997</v>
      </c>
      <c r="D4" s="23" t="str">
        <f t="shared" si="0"/>
        <v>+III</v>
      </c>
      <c r="E4" s="8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INDEX(DA!$K$10:$K$134,IFERROR(MATCH(MIN(IF(DA!$D$10:$D$134&gt;AVERAGE(B4,C4),DA!$D$10:$D$134)),DA!$D$10:$D$134),1))</f>
        <v>+III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0.83599999999999997</v>
      </c>
      <c r="C5" s="9">
        <v>1.038</v>
      </c>
      <c r="D5" s="23" t="str">
        <f t="shared" si="0"/>
        <v>+III</v>
      </c>
      <c r="E5" s="8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INDEX(DA!$K$10:$K$134,IFERROR(MATCH(MIN(IF(DA!$D$10:$D$134&gt;AVERAGE(B5,C5),DA!$D$10:$D$134)),DA!$D$10:$D$134),1))</f>
        <v>+III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1.038</v>
      </c>
      <c r="C6" s="9">
        <v>1.2390000000000001</v>
      </c>
      <c r="D6" s="23" t="str">
        <f t="shared" si="0"/>
        <v>+III</v>
      </c>
      <c r="E6" s="8" t="str">
        <f t="array" ref="E6">INDEX(STPH!$O$10:$O$29,IFERROR(MATCH(MIN(IF(STPH!$D$10:$D$29&gt;AVERAGE(B6,C6),STPH!$D$10:$D$29)),STPH!$D$10:$D$29),1))</f>
        <v>+III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INDEX(DA!$K$10:$K$134,IFERROR(MATCH(MIN(IF(DA!$D$10:$D$134&gt;AVERAGE(B6,C6),DA!$D$10:$D$134)),DA!$D$10:$D$134),1))</f>
        <v>+III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1.2390000000000001</v>
      </c>
      <c r="C7" s="9">
        <v>1.4359999999999999</v>
      </c>
      <c r="D7" s="23" t="str">
        <f t="shared" si="0"/>
        <v>+III</v>
      </c>
      <c r="E7" s="8" t="str">
        <f t="array" ref="E7">INDEX(STPH!$O$10:$O$29,IFERROR(MATCH(MIN(IF(STPH!$D$10:$D$29&gt;AVERAGE(B7,C7),STPH!$D$10:$D$29)),STPH!$D$10:$D$29),1))</f>
        <v>+III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INDEX(DA!$K$10:$K$134,IFERROR(MATCH(MIN(IF(DA!$D$10:$D$134&gt;AVERAGE(B7,C7),DA!$D$10:$D$134)),DA!$D$10:$D$134),1))</f>
        <v>+III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INDEX(DA!$K$10:$K$134,IFERROR(MATCH(MIN(IF(DA!$D$10:$D$134&gt;AVERAGE(B8,C8),DA!$D$10:$D$134)),DA!$D$10:$D$134),1))</f>
        <v>+III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INDEX(DA!$K$10:$K$134,IFERROR(MATCH(MIN(IF(DA!$D$10:$D$134&gt;AVERAGE(B9,C9),DA!$D$10:$D$134)),DA!$D$10:$D$134),1))</f>
        <v>+III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INDEX(DA!$K$10:$K$134,IFERROR(MATCH(MIN(IF(DA!$D$10:$D$134&gt;AVERAGE(B10,C10),DA!$D$10:$D$134)),DA!$D$10:$D$134),1))</f>
        <v>+III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INDEX(DA!$K$10:$K$134,IFERROR(MATCH(MIN(IF(DA!$D$10:$D$134&gt;AVERAGE(B11,C11),DA!$D$10:$D$134)),DA!$D$10:$D$134),1))</f>
        <v>+III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INDEX(DA!$K$10:$K$134,IFERROR(MATCH(MIN(IF(DA!$D$10:$D$134&gt;AVERAGE(B12,C12),DA!$D$10:$D$134)),DA!$D$10:$D$134),1))</f>
        <v>+III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INDEX(DA!$K$10:$K$134,IFERROR(MATCH(MIN(IF(DA!$D$10:$D$134&gt;AVERAGE(B13,C13),DA!$D$10:$D$134)),DA!$D$10:$D$134),1))</f>
        <v>+III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2.63</v>
      </c>
      <c r="C14" s="9">
        <v>2.83</v>
      </c>
      <c r="D14" s="23" t="str">
        <f t="shared" si="0"/>
        <v>+III</v>
      </c>
      <c r="E14" s="8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INDEX(DA!$K$10:$K$134,IFERROR(MATCH(MIN(IF(DA!$D$10:$D$134&gt;AVERAGE(B14,C14),DA!$D$10:$D$134)),DA!$D$10:$D$134),1))</f>
        <v>+III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2.83</v>
      </c>
      <c r="C15" s="9">
        <v>3.03</v>
      </c>
      <c r="D15" s="23" t="str">
        <f t="shared" si="0"/>
        <v>+III</v>
      </c>
      <c r="E15" s="8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INDEX(DA!$K$10:$K$134,IFERROR(MATCH(MIN(IF(DA!$D$10:$D$134&gt;AVERAGE(B15,C15),DA!$D$10:$D$134)),DA!$D$10:$D$134),1))</f>
        <v>+III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3.03</v>
      </c>
      <c r="C16" s="9">
        <v>3.234</v>
      </c>
      <c r="D16" s="23" t="str">
        <f t="shared" si="0"/>
        <v>+III</v>
      </c>
      <c r="E16" s="8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INDEX(DA!$K$10:$K$134,IFERROR(MATCH(MIN(IF(DA!$D$10:$D$134&gt;AVERAGE(B16,C16),DA!$D$10:$D$134)),DA!$D$10:$D$134),1))</f>
        <v>+III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array" ref="E17">INDEX(STPH!$O$10:$O$29,IFERROR(MATCH(MIN(IF(STPH!$D$10:$D$29&gt;AVERAGE(B17,C17),STPH!$D$10:$D$29)),STPH!$D$10:$D$29),1))</f>
        <v>+III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INDEX(DA!$K$10:$K$134,IFERROR(MATCH(MIN(IF(DA!$D$10:$D$134&gt;AVERAGE(B17,C17),DA!$D$10:$D$134)),DA!$D$10:$D$134),1))</f>
        <v>+III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3.4359999999999999</v>
      </c>
      <c r="C18" s="9">
        <v>3.6360000000000001</v>
      </c>
      <c r="D18" s="23" t="str">
        <f t="shared" si="0"/>
        <v>+III</v>
      </c>
      <c r="E18" s="8" t="str">
        <f t="array" ref="E18">INDEX(STPH!$O$10:$O$29,IFERROR(MATCH(MIN(IF(STPH!$D$10:$D$29&gt;AVERAGE(B18,C18),STPH!$D$10:$D$29)),STPH!$D$10:$D$29),1))</f>
        <v>+III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INDEX(DA!$K$10:$K$134,IFERROR(MATCH(MIN(IF(DA!$D$10:$D$134&gt;AVERAGE(B18,C18),DA!$D$10:$D$134)),DA!$D$10:$D$134),1))</f>
        <v>+III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array" ref="E19">INDEX(STPH!$O$10:$O$29,IFERROR(MATCH(MIN(IF(STPH!$D$10:$D$29&gt;AVERAGE(B19,C19),STPH!$D$10:$D$29)),STPH!$D$10:$D$29),1))</f>
        <v>+III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INDEX(DA!$K$10:$K$134,IFERROR(MATCH(MIN(IF(DA!$D$10:$D$134&gt;AVERAGE(B19,C19),DA!$D$10:$D$134)),DA!$D$10:$D$134),1))</f>
        <v>+III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3.835</v>
      </c>
      <c r="C20" s="9">
        <v>4.032</v>
      </c>
      <c r="D20" s="23" t="str">
        <f t="shared" si="0"/>
        <v>+III</v>
      </c>
      <c r="E20" s="8" t="str">
        <f t="array" ref="E20">INDEX(STPH!$O$10:$O$29,IFERROR(MATCH(MIN(IF(STPH!$D$10:$D$29&gt;AVERAGE(B20,C20),STPH!$D$10:$D$29)),STPH!$D$10:$D$29),1))</f>
        <v>+III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INDEX(DA!$K$10:$K$134,IFERROR(MATCH(MIN(IF(DA!$D$10:$D$134&gt;AVERAGE(B20,C20),DA!$D$10:$D$134)),DA!$D$10:$D$134),1))</f>
        <v>+III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INDEX(DA!$K$10:$K$134,IFERROR(MATCH(MIN(IF(DA!$D$10:$D$134&gt;AVERAGE(B21,C21),DA!$D$10:$D$134)),DA!$D$10:$D$134),1))</f>
        <v>+III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INDEX(DA!$K$10:$K$134,IFERROR(MATCH(MIN(IF(DA!$D$10:$D$134&gt;AVERAGE(B22,C22),DA!$D$10:$D$134)),DA!$D$10:$D$134),1))</f>
        <v>+III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INDEX(DA!$K$10:$K$134,IFERROR(MATCH(MIN(IF(DA!$D$10:$D$134&gt;AVERAGE(B23,C23),DA!$D$10:$D$134)),DA!$D$10:$D$134),1))</f>
        <v>+III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array" ref="E24">INDEX(STPH!$O$10:$O$29,IFERROR(MATCH(MIN(IF(STPH!$D$10:$D$29&gt;AVERAGE(B24,C24),STPH!$D$10:$D$29)),STPH!$D$10:$D$29),1))</f>
        <v>+III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INDEX(DA!$K$10:$K$134,IFERROR(MATCH(MIN(IF(DA!$D$10:$D$134&gt;AVERAGE(B24,C24),DA!$D$10:$D$134)),DA!$D$10:$D$134),1))</f>
        <v>+III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array" ref="E25">INDEX(STPH!$O$10:$O$29,IFERROR(MATCH(MIN(IF(STPH!$D$10:$D$29&gt;AVERAGE(B25,C25),STPH!$D$10:$D$29)),STPH!$D$10:$D$29),1))</f>
        <v>+III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INDEX(DA!$K$10:$K$134,IFERROR(MATCH(MIN(IF(DA!$D$10:$D$134&gt;AVERAGE(B25,C25),DA!$D$10:$D$134)),DA!$D$10:$D$134),1))</f>
        <v>+III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array" ref="E26">INDEX(STPH!$O$10:$O$29,IFERROR(MATCH(MIN(IF(STPH!$D$10:$D$29&gt;AVERAGE(B26,C26),STPH!$D$10:$D$29)),STPH!$D$10:$D$29),1))</f>
        <v>+III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INDEX(DA!$K$10:$K$134,IFERROR(MATCH(MIN(IF(DA!$D$10:$D$134&gt;AVERAGE(B26,C26),DA!$D$10:$D$134)),DA!$D$10:$D$134),1))</f>
        <v>+III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array" ref="E27">INDEX(STPH!$O$10:$O$29,IFERROR(MATCH(MIN(IF(STPH!$D$10:$D$29&gt;AVERAGE(B27,C27),STPH!$D$10:$D$29)),STPH!$D$10:$D$29),1))</f>
        <v>+III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INDEX(DA!$K$10:$K$134,IFERROR(MATCH(MIN(IF(DA!$D$10:$D$134&gt;AVERAGE(B27,C27),DA!$D$10:$D$134)),DA!$D$10:$D$134),1))</f>
        <v>+III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array" ref="E28">INDEX(STPH!$O$10:$O$29,IFERROR(MATCH(MIN(IF(STPH!$D$10:$D$29&gt;AVERAGE(B28,C28),STPH!$D$10:$D$29)),STPH!$D$10:$D$29),1))</f>
        <v>+III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INDEX(DA!$K$10:$K$134,IFERROR(MATCH(MIN(IF(DA!$D$10:$D$134&gt;AVERAGE(B28,C28),DA!$D$10:$D$134)),DA!$D$10:$D$134),1))</f>
        <v>+III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array" ref="E29">INDEX(STPH!$O$10:$O$29,IFERROR(MATCH(MIN(IF(STPH!$D$10:$D$29&gt;AVERAGE(B29,C29),STPH!$D$10:$D$29)),STPH!$D$10:$D$29),1))</f>
        <v>+III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INDEX(DA!$K$10:$K$134,IFERROR(MATCH(MIN(IF(DA!$D$10:$D$134&gt;AVERAGE(B29,C29),DA!$D$10:$D$134)),DA!$D$10:$D$134),1))</f>
        <v>+III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array" ref="E30">INDEX(STPH!$O$10:$O$29,IFERROR(MATCH(MIN(IF(STPH!$D$10:$D$29&gt;AVERAGE(B30,C30),STPH!$D$10:$D$29)),STPH!$D$10:$D$29),1))</f>
        <v>+III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INDEX(DA!$K$10:$K$134,IFERROR(MATCH(MIN(IF(DA!$D$10:$D$134&gt;AVERAGE(B30,C30),DA!$D$10:$D$134)),DA!$D$10:$D$134),1))</f>
        <v>+III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array" ref="E31">INDEX(STPH!$O$10:$O$29,IFERROR(MATCH(MIN(IF(STPH!$D$10:$D$29&gt;AVERAGE(B31,C31),STPH!$D$10:$D$29)),STPH!$D$10:$D$29),1))</f>
        <v>+III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INDEX(DA!$K$10:$K$134,IFERROR(MATCH(MIN(IF(DA!$D$10:$D$134&gt;AVERAGE(B31,C31),DA!$D$10:$D$134)),DA!$D$10:$D$134),1))</f>
        <v>+III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array" ref="E32">INDEX(STPH!$O$10:$O$29,IFERROR(MATCH(MIN(IF(STPH!$D$10:$D$29&gt;AVERAGE(B32,C32),STPH!$D$10:$D$29)),STPH!$D$10:$D$29),1))</f>
        <v>+III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INDEX(DA!$K$10:$K$134,IFERROR(MATCH(MIN(IF(DA!$D$10:$D$134&gt;AVERAGE(B32,C32),DA!$D$10:$D$134)),DA!$D$10:$D$134),1))</f>
        <v>+III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array" ref="E33">INDEX(STPH!$O$10:$O$29,IFERROR(MATCH(MIN(IF(STPH!$D$10:$D$29&gt;AVERAGE(B33,C33),STPH!$D$10:$D$29)),STPH!$D$10:$D$29),1))</f>
        <v>+III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INDEX(DA!$K$10:$K$134,IFERROR(MATCH(MIN(IF(DA!$D$10:$D$134&gt;AVERAGE(B33,C33),DA!$D$10:$D$134)),DA!$D$10:$D$134),1))</f>
        <v>+III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array" ref="E34">INDEX(STPH!$O$10:$O$29,IFERROR(MATCH(MIN(IF(STPH!$D$10:$D$29&gt;AVERAGE(B34,C34),STPH!$D$10:$D$29)),STPH!$D$10:$D$29),1))</f>
        <v>+III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INDEX(DA!$K$10:$K$134,IFERROR(MATCH(MIN(IF(DA!$D$10:$D$134&gt;AVERAGE(B34,C34),DA!$D$10:$D$134)),DA!$D$10:$D$134),1))</f>
        <v>+III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array" ref="E35">INDEX(STPH!$O$10:$O$29,IFERROR(MATCH(MIN(IF(STPH!$D$10:$D$29&gt;AVERAGE(B35,C35),STPH!$D$10:$D$29)),STPH!$D$10:$D$29),1))</f>
        <v>+III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INDEX(DA!$K$10:$K$134,IFERROR(MATCH(MIN(IF(DA!$D$10:$D$134&gt;AVERAGE(B35,C35),DA!$D$10:$D$134)),DA!$D$10:$D$134),1))</f>
        <v>+III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7.0270000000000001</v>
      </c>
      <c r="C36" s="9">
        <v>7.2210000000000001</v>
      </c>
      <c r="D36" s="23" t="str">
        <f t="shared" si="0"/>
        <v>+I</v>
      </c>
      <c r="E36" s="8" t="str">
        <f t="array" ref="E36">INDEX(STPH!$O$10:$O$29,IFERROR(MATCH(MIN(IF(STPH!$D$10:$D$29&gt;AVERAGE(B36,C36),STPH!$D$10:$D$29)),STPH!$D$10:$D$29),1))</f>
        <v>+III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INDEX(DA!$K$10:$K$134,IFERROR(MATCH(MIN(IF(DA!$D$10:$D$134&gt;AVERAGE(B36,C36),DA!$D$10:$D$134)),DA!$D$10:$D$134),1))</f>
        <v>+I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7.2210000000000001</v>
      </c>
      <c r="C37" s="9">
        <v>7.4210000000000003</v>
      </c>
      <c r="D37" s="23" t="str">
        <f t="shared" si="0"/>
        <v>+I</v>
      </c>
      <c r="E37" s="8" t="str">
        <f t="array" ref="E37">INDEX(STPH!$O$10:$O$29,IFERROR(MATCH(MIN(IF(STPH!$D$10:$D$29&gt;AVERAGE(B37,C37),STPH!$D$10:$D$29)),STPH!$D$10:$D$29),1))</f>
        <v>+III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INDEX(DA!$K$10:$K$134,IFERROR(MATCH(MIN(IF(DA!$D$10:$D$134&gt;AVERAGE(B37,C37),DA!$D$10:$D$134)),DA!$D$10:$D$134),1))</f>
        <v>+I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7.4210000000000003</v>
      </c>
      <c r="C38" s="9">
        <v>7.6280000000000001</v>
      </c>
      <c r="D38" s="23" t="str">
        <f t="shared" si="0"/>
        <v>+III</v>
      </c>
      <c r="E38" s="8" t="str">
        <f t="array" ref="E38">INDEX(STPH!$O$10:$O$29,IFERROR(MATCH(MIN(IF(STPH!$D$10:$D$29&gt;AVERAGE(B38,C38),STPH!$D$10:$D$29)),STPH!$D$10:$D$29),1))</f>
        <v>+III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INDEX(DA!$K$10:$K$134,IFERROR(MATCH(MIN(IF(DA!$D$10:$D$134&gt;AVERAGE(B38,C38),DA!$D$10:$D$134)),DA!$D$10:$D$134),1))</f>
        <v>+III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7.6280000000000001</v>
      </c>
      <c r="C39" s="9">
        <v>7.8339999999999996</v>
      </c>
      <c r="D39" s="23" t="str">
        <f t="shared" si="0"/>
        <v>+III</v>
      </c>
      <c r="E39" s="8" t="str">
        <f t="array" ref="E39">INDEX(STPH!$O$10:$O$29,IFERROR(MATCH(MIN(IF(STPH!$D$10:$D$29&gt;AVERAGE(B39,C39),STPH!$D$10:$D$29)),STPH!$D$10:$D$29),1))</f>
        <v>+III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INDEX(DA!$K$10:$K$134,IFERROR(MATCH(MIN(IF(DA!$D$10:$D$134&gt;AVERAGE(B39,C39),DA!$D$10:$D$134)),DA!$D$10:$D$134),1))</f>
        <v>+III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7.8339999999999996</v>
      </c>
      <c r="C40" s="9">
        <v>8.032</v>
      </c>
      <c r="D40" s="23" t="str">
        <f t="shared" si="0"/>
        <v>+III</v>
      </c>
      <c r="E40" s="8" t="str">
        <f t="array" ref="E40">INDEX(STPH!$O$10:$O$29,IFERROR(MATCH(MIN(IF(STPH!$D$10:$D$29&gt;AVERAGE(B40,C40),STPH!$D$10:$D$29)),STPH!$D$10:$D$29),1))</f>
        <v>+III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INDEX(DA!$K$10:$K$134,IFERROR(MATCH(MIN(IF(DA!$D$10:$D$134&gt;AVERAGE(B40,C40),DA!$D$10:$D$134)),DA!$D$10:$D$134),1))</f>
        <v>+III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>
        <v>8.032</v>
      </c>
      <c r="C41" s="9">
        <v>8.2260000000000009</v>
      </c>
      <c r="D41" s="23" t="str">
        <f t="shared" si="0"/>
        <v>+III</v>
      </c>
      <c r="E41" s="8" t="str">
        <f t="array" ref="E41">INDEX(STPH!$O$10:$O$29,IFERROR(MATCH(MIN(IF(STPH!$D$10:$D$29&gt;AVERAGE(B41,C41),STPH!$D$10:$D$29)),STPH!$D$10:$D$29),1))</f>
        <v>+III</v>
      </c>
      <c r="F41" s="9" t="str">
        <f t="array" ref="F41">INDEX(STBI!$O$10:$O$29,IFERROR(MATCH(MIN(IF(STBI!$D$10:$D$29&gt;AVERAGE(B41,C41),STBI!$D$10:$D$29)),STBI!$D$10:$D$29),1))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INDEX(DA!$K$10:$K$134,IFERROR(MATCH(MIN(IF(DA!$D$10:$D$134&gt;AVERAGE(B41,C41),DA!$D$10:$D$134)),DA!$D$10:$D$134),1))</f>
        <v>+III</v>
      </c>
      <c r="I41" s="9" t="str">
        <f t="array" ref="I41">INDEX(STKWp!$K$10:$K$29,IFERROR(MATCH(MIN(IF(STKWp!$D$10:$D$29&gt;AVERAGE(B41,C41),STKWp!$D$10:$D$29)),STKWp!$D$10:$D$29),1))</f>
        <v>+III</v>
      </c>
      <c r="J41" s="9" t="str">
        <f t="array" ref="J41">INDEX(BSKW!$K$10:$K$29,IFERROR(MATCH(MIN(IF(BSKW!$D$10:$D$29&gt;AVERAGE(B41,C41),BSKW!$D$10:$D$29)),BSKW!$D$10:$D$29),1))</f>
        <v>+III</v>
      </c>
      <c r="K41" s="12" t="str">
        <f t="array" ref="K41">INDEX(HTKW!$K$10:$K$29,IFERROR(MATCH(MIN(IF(HTKW!$D$10:$D$29&gt;AVERAGE(B41,C41),HTKW!$D$10:$D$29)),HTKW!$D$10:$D$29),1))</f>
        <v>+III</v>
      </c>
    </row>
    <row r="42" spans="2:11" x14ac:dyDescent="0.25">
      <c r="B42" s="8">
        <v>8.2260000000000009</v>
      </c>
      <c r="C42" s="9">
        <v>8.4260000000000002</v>
      </c>
      <c r="D42" s="23" t="str">
        <f t="shared" si="0"/>
        <v>+III</v>
      </c>
      <c r="E42" s="8" t="str">
        <f t="array" ref="E42">INDEX(STPH!$O$10:$O$29,IFERROR(MATCH(MIN(IF(STPH!$D$10:$D$29&gt;AVERAGE(B42,C42),STPH!$D$10:$D$29)),STPH!$D$10:$D$29),1))</f>
        <v>+III</v>
      </c>
      <c r="F42" s="9" t="str">
        <f t="array" ref="F42">INDEX(STBI!$O$10:$O$29,IFERROR(MATCH(MIN(IF(STBI!$D$10:$D$29&gt;AVERAGE(B42,C42),STBI!$D$10:$D$29)),STBI!$D$10:$D$29),1))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INDEX(DA!$K$10:$K$134,IFERROR(MATCH(MIN(IF(DA!$D$10:$D$134&gt;AVERAGE(B42,C42),DA!$D$10:$D$134)),DA!$D$10:$D$134),1))</f>
        <v>+III</v>
      </c>
      <c r="I42" s="9" t="str">
        <f t="array" ref="I42">INDEX(STKWp!$K$10:$K$29,IFERROR(MATCH(MIN(IF(STKWp!$D$10:$D$29&gt;AVERAGE(B42,C42),STKWp!$D$10:$D$29)),STKWp!$D$10:$D$29),1))</f>
        <v>+III</v>
      </c>
      <c r="J42" s="9" t="str">
        <f t="array" ref="J42">INDEX(BSKW!$K$10:$K$29,IFERROR(MATCH(MIN(IF(BSKW!$D$10:$D$29&gt;AVERAGE(B42,C42),BSKW!$D$10:$D$29)),BSKW!$D$10:$D$29),1))</f>
        <v>+III</v>
      </c>
      <c r="K42" s="12" t="str">
        <f t="array" ref="K42">INDEX(HTKW!$K$10:$K$29,IFERROR(MATCH(MIN(IF(HTKW!$D$10:$D$29&gt;AVERAGE(B42,C42),HTKW!$D$10:$D$29)),HTKW!$D$10:$D$29),1))</f>
        <v>+III</v>
      </c>
    </row>
    <row r="43" spans="2:11" x14ac:dyDescent="0.25">
      <c r="B43" s="8">
        <v>8.4260000000000002</v>
      </c>
      <c r="C43" s="9">
        <v>8.6270000000000007</v>
      </c>
      <c r="D43" s="23" t="str">
        <f t="shared" si="0"/>
        <v>+III</v>
      </c>
      <c r="E43" s="8" t="str">
        <f t="array" ref="E43">INDEX(STPH!$O$10:$O$29,IFERROR(MATCH(MIN(IF(STPH!$D$10:$D$29&gt;AVERAGE(B43,C43),STPH!$D$10:$D$29)),STPH!$D$10:$D$29),1))</f>
        <v>+III</v>
      </c>
      <c r="F43" s="9" t="str">
        <f t="array" ref="F43">INDEX(STBI!$O$10:$O$29,IFERROR(MATCH(MIN(IF(STBI!$D$10:$D$29&gt;AVERAGE(B43,C43),STBI!$D$10:$D$29)),STBI!$D$10:$D$29),1))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INDEX(DA!$K$10:$K$134,IFERROR(MATCH(MIN(IF(DA!$D$10:$D$134&gt;AVERAGE(B43,C43),DA!$D$10:$D$134)),DA!$D$10:$D$134),1))</f>
        <v>+III</v>
      </c>
      <c r="I43" s="9" t="str">
        <f t="array" ref="I43">INDEX(STKWp!$K$10:$K$29,IFERROR(MATCH(MIN(IF(STKWp!$D$10:$D$29&gt;AVERAGE(B43,C43),STKWp!$D$10:$D$29)),STKWp!$D$10:$D$29),1))</f>
        <v>+III</v>
      </c>
      <c r="J43" s="9" t="str">
        <f t="array" ref="J43">INDEX(BSKW!$K$10:$K$29,IFERROR(MATCH(MIN(IF(BSKW!$D$10:$D$29&gt;AVERAGE(B43,C43),BSKW!$D$10:$D$29)),BSKW!$D$10:$D$29),1))</f>
        <v>+III</v>
      </c>
      <c r="K43" s="12" t="str">
        <f t="array" ref="K43">INDEX(HTKW!$K$10:$K$29,IFERROR(MATCH(MIN(IF(HTKW!$D$10:$D$29&gt;AVERAGE(B43,C43),HTKW!$D$10:$D$29)),HTKW!$D$10:$D$29),1))</f>
        <v>+III</v>
      </c>
    </row>
    <row r="44" spans="2:11" x14ac:dyDescent="0.25">
      <c r="B44" s="8">
        <v>8.6270000000000007</v>
      </c>
      <c r="C44" s="9">
        <v>8.8070000000000004</v>
      </c>
      <c r="D44" s="23" t="str">
        <f t="shared" si="0"/>
        <v>+III</v>
      </c>
      <c r="E44" s="8" t="str">
        <f t="array" ref="E44">INDEX(STPH!$O$10:$O$29,IFERROR(MATCH(MIN(IF(STPH!$D$10:$D$29&gt;AVERAGE(B44,C44),STPH!$D$10:$D$29)),STPH!$D$10:$D$29),1))</f>
        <v>+III</v>
      </c>
      <c r="F44" s="9" t="str">
        <f t="array" ref="F44">INDEX(STBI!$O$10:$O$29,IFERROR(MATCH(MIN(IF(STBI!$D$10:$D$29&gt;AVERAGE(B44,C44),STBI!$D$10:$D$29)),STBI!$D$10:$D$29),1))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INDEX(DA!$K$10:$K$134,IFERROR(MATCH(MIN(IF(DA!$D$10:$D$134&gt;AVERAGE(B44,C44),DA!$D$10:$D$134)),DA!$D$10:$D$134),1))</f>
        <v>+III</v>
      </c>
      <c r="I44" s="9" t="str">
        <f t="array" ref="I44">INDEX(STKWp!$K$10:$K$29,IFERROR(MATCH(MIN(IF(STKWp!$D$10:$D$29&gt;AVERAGE(B44,C44),STKWp!$D$10:$D$29)),STKWp!$D$10:$D$29),1))</f>
        <v>+III</v>
      </c>
      <c r="J44" s="9" t="str">
        <f t="array" ref="J44">INDEX(BSKW!$K$10:$K$29,IFERROR(MATCH(MIN(IF(BSKW!$D$10:$D$29&gt;AVERAGE(B44,C44),BSKW!$D$10:$D$29)),BSKW!$D$10:$D$29),1))</f>
        <v>+III</v>
      </c>
      <c r="K44" s="12" t="str">
        <f t="array" ref="K44">INDEX(HTKW!$K$10:$K$29,IFERROR(MATCH(MIN(IF(HTKW!$D$10:$D$29&gt;AVERAGE(B44,C44),HTKW!$D$10:$D$29)),HTKW!$D$10:$D$29),1))</f>
        <v>+III</v>
      </c>
    </row>
    <row r="45" spans="2:11" x14ac:dyDescent="0.25">
      <c r="B45" s="8">
        <v>8.8070000000000004</v>
      </c>
      <c r="C45" s="9">
        <v>8.9670000000000005</v>
      </c>
      <c r="D45" s="23" t="str">
        <f t="shared" si="0"/>
        <v>+III</v>
      </c>
      <c r="E45" s="8" t="str">
        <f t="array" ref="E45">INDEX(STPH!$O$10:$O$29,IFERROR(MATCH(MIN(IF(STPH!$D$10:$D$29&gt;AVERAGE(B45,C45),STPH!$D$10:$D$29)),STPH!$D$10:$D$29),1))</f>
        <v>+III</v>
      </c>
      <c r="F45" s="9" t="str">
        <f t="array" ref="F45">INDEX(STBI!$O$10:$O$29,IFERROR(MATCH(MIN(IF(STBI!$D$10:$D$29&gt;AVERAGE(B45,C45),STBI!$D$10:$D$29)),STBI!$D$10:$D$29),1))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INDEX(DA!$K$10:$K$134,IFERROR(MATCH(MIN(IF(DA!$D$10:$D$134&gt;AVERAGE(B45,C45),DA!$D$10:$D$134)),DA!$D$10:$D$134),1))</f>
        <v>+III</v>
      </c>
      <c r="I45" s="9" t="str">
        <f t="array" ref="I45">INDEX(STKWp!$K$10:$K$29,IFERROR(MATCH(MIN(IF(STKWp!$D$10:$D$29&gt;AVERAGE(B45,C45),STKWp!$D$10:$D$29)),STKWp!$D$10:$D$29),1))</f>
        <v>+III</v>
      </c>
      <c r="J45" s="9" t="str">
        <f t="array" ref="J45">INDEX(BSKW!$K$10:$K$29,IFERROR(MATCH(MIN(IF(BSKW!$D$10:$D$29&gt;AVERAGE(B45,C45),BSKW!$D$10:$D$29)),BSKW!$D$10:$D$29),1))</f>
        <v>+III</v>
      </c>
      <c r="K45" s="12" t="str">
        <f t="array" ref="K45">INDEX(HTKW!$K$10:$K$29,IFERROR(MATCH(MIN(IF(HTKW!$D$10:$D$29&gt;AVERAGE(B45,C45),HTKW!$D$10:$D$29)),HTKW!$D$10:$D$29),1))</f>
        <v>+III</v>
      </c>
    </row>
    <row r="46" spans="2:11" x14ac:dyDescent="0.25">
      <c r="B46" s="8">
        <v>8.9670000000000005</v>
      </c>
      <c r="C46" s="9">
        <v>9.1289999999999996</v>
      </c>
      <c r="D46" s="23" t="str">
        <f t="shared" si="0"/>
        <v>+III</v>
      </c>
      <c r="E46" s="8" t="str">
        <f t="array" ref="E46">INDEX(STPH!$O$10:$O$29,IFERROR(MATCH(MIN(IF(STPH!$D$10:$D$29&gt;AVERAGE(B46,C46),STPH!$D$10:$D$29)),STPH!$D$10:$D$29),1))</f>
        <v>+III</v>
      </c>
      <c r="F46" s="9" t="str">
        <f t="array" ref="F46">INDEX(STBI!$O$10:$O$29,IFERROR(MATCH(MIN(IF(STBI!$D$10:$D$29&gt;AVERAGE(B46,C46),STBI!$D$10:$D$29)),STBI!$D$10:$D$29),1))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INDEX(DA!$K$10:$K$134,IFERROR(MATCH(MIN(IF(DA!$D$10:$D$134&gt;AVERAGE(B46,C46),DA!$D$10:$D$134)),DA!$D$10:$D$134),1))</f>
        <v>+III</v>
      </c>
      <c r="I46" s="9" t="str">
        <f t="array" ref="I46">INDEX(STKWp!$K$10:$K$29,IFERROR(MATCH(MIN(IF(STKWp!$D$10:$D$29&gt;AVERAGE(B46,C46),STKWp!$D$10:$D$29)),STKWp!$D$10:$D$29),1))</f>
        <v>+III</v>
      </c>
      <c r="J46" s="9" t="str">
        <f t="array" ref="J46">INDEX(BSKW!$K$10:$K$29,IFERROR(MATCH(MIN(IF(BSKW!$D$10:$D$29&gt;AVERAGE(B46,C46),BSKW!$D$10:$D$29)),BSKW!$D$10:$D$29),1))</f>
        <v>+III</v>
      </c>
      <c r="K46" s="12" t="str">
        <f t="array" ref="K46">INDEX(HTKW!$K$10:$K$29,IFERROR(MATCH(MIN(IF(HTKW!$D$10:$D$29&gt;AVERAGE(B46,C46),HTKW!$D$10:$D$29)),HTKW!$D$10:$D$29),1))</f>
        <v>+III</v>
      </c>
    </row>
    <row r="47" spans="2:11" x14ac:dyDescent="0.25">
      <c r="B47" s="8">
        <v>9.1289999999999996</v>
      </c>
      <c r="C47" s="9">
        <v>9.2859999999999996</v>
      </c>
      <c r="D47" s="23" t="str">
        <f t="shared" si="0"/>
        <v>+III</v>
      </c>
      <c r="E47" s="8" t="str">
        <f t="array" ref="E47">INDEX(STPH!$O$10:$O$29,IFERROR(MATCH(MIN(IF(STPH!$D$10:$D$29&gt;AVERAGE(B47,C47),STPH!$D$10:$D$29)),STPH!$D$10:$D$29),1))</f>
        <v>+III</v>
      </c>
      <c r="F47" s="9" t="str">
        <f t="array" ref="F47">INDEX(STBI!$O$10:$O$29,IFERROR(MATCH(MIN(IF(STBI!$D$10:$D$29&gt;AVERAGE(B47,C47),STBI!$D$10:$D$29)),STBI!$D$10:$D$29),1))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INDEX(DA!$K$10:$K$134,IFERROR(MATCH(MIN(IF(DA!$D$10:$D$134&gt;AVERAGE(B47,C47),DA!$D$10:$D$134)),DA!$D$10:$D$134),1))</f>
        <v>+III</v>
      </c>
      <c r="I47" s="9" t="str">
        <f t="array" ref="I47">INDEX(STKWp!$K$10:$K$29,IFERROR(MATCH(MIN(IF(STKWp!$D$10:$D$29&gt;AVERAGE(B47,C47),STKWp!$D$10:$D$29)),STKWp!$D$10:$D$29),1))</f>
        <v>+III</v>
      </c>
      <c r="J47" s="9" t="str">
        <f t="array" ref="J47">INDEX(BSKW!$K$10:$K$29,IFERROR(MATCH(MIN(IF(BSKW!$D$10:$D$29&gt;AVERAGE(B47,C47),BSKW!$D$10:$D$29)),BSKW!$D$10:$D$29),1))</f>
        <v>+III</v>
      </c>
      <c r="K47" s="12" t="str">
        <f t="array" ref="K47">INDEX(HTKW!$K$10:$K$29,IFERROR(MATCH(MIN(IF(HTKW!$D$10:$D$29&gt;AVERAGE(B47,C47),HTKW!$D$10:$D$29)),HTKW!$D$10:$D$29),1))</f>
        <v>+III</v>
      </c>
    </row>
    <row r="48" spans="2:11" x14ac:dyDescent="0.25">
      <c r="B48" s="8">
        <v>9.2859999999999996</v>
      </c>
      <c r="C48" s="9">
        <v>9.4410000000000007</v>
      </c>
      <c r="D48" s="23" t="str">
        <f t="shared" si="0"/>
        <v>+III</v>
      </c>
      <c r="E48" s="8" t="str">
        <f t="array" ref="E48">INDEX(STPH!$O$10:$O$29,IFERROR(MATCH(MIN(IF(STPH!$D$10:$D$29&gt;AVERAGE(B48,C48),STPH!$D$10:$D$29)),STPH!$D$10:$D$29),1))</f>
        <v>+III</v>
      </c>
      <c r="F48" s="9" t="str">
        <f t="array" ref="F48">INDEX(STBI!$O$10:$O$29,IFERROR(MATCH(MIN(IF(STBI!$D$10:$D$29&gt;AVERAGE(B48,C48),STBI!$D$10:$D$29)),STBI!$D$10:$D$29),1))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INDEX(DA!$K$10:$K$134,IFERROR(MATCH(MIN(IF(DA!$D$10:$D$134&gt;AVERAGE(B48,C48),DA!$D$10:$D$134)),DA!$D$10:$D$134),1))</f>
        <v>+III</v>
      </c>
      <c r="I48" s="9" t="str">
        <f t="array" ref="I48">INDEX(STKWp!$K$10:$K$29,IFERROR(MATCH(MIN(IF(STKWp!$D$10:$D$29&gt;AVERAGE(B48,C48),STKWp!$D$10:$D$29)),STKWp!$D$10:$D$29),1))</f>
        <v>+III</v>
      </c>
      <c r="J48" s="9" t="str">
        <f t="array" ref="J48">INDEX(BSKW!$K$10:$K$29,IFERROR(MATCH(MIN(IF(BSKW!$D$10:$D$29&gt;AVERAGE(B48,C48),BSKW!$D$10:$D$29)),BSKW!$D$10:$D$29),1))</f>
        <v>+III</v>
      </c>
      <c r="K48" s="12" t="str">
        <f t="array" ref="K48">INDEX(HTKW!$K$10:$K$29,IFERROR(MATCH(MIN(IF(HTKW!$D$10:$D$29&gt;AVERAGE(B48,C48),HTKW!$D$10:$D$29)),HTKW!$D$10:$D$29),1))</f>
        <v>+III</v>
      </c>
    </row>
    <row r="49" spans="2:11" x14ac:dyDescent="0.25">
      <c r="B49" s="8">
        <v>9.4410000000000007</v>
      </c>
      <c r="C49" s="9">
        <v>9.5960000000000001</v>
      </c>
      <c r="D49" s="23" t="str">
        <f t="shared" si="0"/>
        <v>+III</v>
      </c>
      <c r="E49" s="8" t="str">
        <f t="array" ref="E49">INDEX(STPH!$O$10:$O$29,IFERROR(MATCH(MIN(IF(STPH!$D$10:$D$29&gt;AVERAGE(B49,C49),STPH!$D$10:$D$29)),STPH!$D$10:$D$29),1))</f>
        <v>+III</v>
      </c>
      <c r="F49" s="9" t="str">
        <f t="array" ref="F49">INDEX(STBI!$O$10:$O$29,IFERROR(MATCH(MIN(IF(STBI!$D$10:$D$29&gt;AVERAGE(B49,C49),STBI!$D$10:$D$29)),STBI!$D$10:$D$29),1))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INDEX(DA!$K$10:$K$134,IFERROR(MATCH(MIN(IF(DA!$D$10:$D$134&gt;AVERAGE(B49,C49),DA!$D$10:$D$134)),DA!$D$10:$D$134),1))</f>
        <v>+III</v>
      </c>
      <c r="I49" s="9" t="str">
        <f t="array" ref="I49">INDEX(STKWp!$K$10:$K$29,IFERROR(MATCH(MIN(IF(STKWp!$D$10:$D$29&gt;AVERAGE(B49,C49),STKWp!$D$10:$D$29)),STKWp!$D$10:$D$29),1))</f>
        <v>+III</v>
      </c>
      <c r="J49" s="9" t="str">
        <f t="array" ref="J49">INDEX(BSKW!$K$10:$K$29,IFERROR(MATCH(MIN(IF(BSKW!$D$10:$D$29&gt;AVERAGE(B49,C49),BSKW!$D$10:$D$29)),BSKW!$D$10:$D$29),1))</f>
        <v>+III</v>
      </c>
      <c r="K49" s="12" t="str">
        <f t="array" ref="K49">INDEX(HTKW!$K$10:$K$29,IFERROR(MATCH(MIN(IF(HTKW!$D$10:$D$29&gt;AVERAGE(B49,C49),HTKW!$D$10:$D$29)),HTKW!$D$10:$D$29),1))</f>
        <v>+III</v>
      </c>
    </row>
    <row r="50" spans="2:11" x14ac:dyDescent="0.25">
      <c r="B50" s="8">
        <v>9.5960000000000001</v>
      </c>
      <c r="C50" s="9">
        <v>9.7509999999999994</v>
      </c>
      <c r="D50" s="23" t="str">
        <f t="shared" si="0"/>
        <v>+III</v>
      </c>
      <c r="E50" s="8" t="str">
        <f t="array" ref="E50">INDEX(STPH!$O$10:$O$29,IFERROR(MATCH(MIN(IF(STPH!$D$10:$D$29&gt;AVERAGE(B50,C50),STPH!$D$10:$D$29)),STPH!$D$10:$D$29),1))</f>
        <v>+III</v>
      </c>
      <c r="F50" s="9" t="str">
        <f t="array" ref="F50">INDEX(STBI!$O$10:$O$29,IFERROR(MATCH(MIN(IF(STBI!$D$10:$D$29&gt;AVERAGE(B50,C50),STBI!$D$10:$D$29)),STBI!$D$10:$D$29),1))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INDEX(DA!$K$10:$K$134,IFERROR(MATCH(MIN(IF(DA!$D$10:$D$134&gt;AVERAGE(B50,C50),DA!$D$10:$D$134)),DA!$D$10:$D$134),1))</f>
        <v>+III</v>
      </c>
      <c r="I50" s="9" t="str">
        <f t="array" ref="I50">INDEX(STKWp!$K$10:$K$29,IFERROR(MATCH(MIN(IF(STKWp!$D$10:$D$29&gt;AVERAGE(B50,C50),STKWp!$D$10:$D$29)),STKWp!$D$10:$D$29),1))</f>
        <v>+III</v>
      </c>
      <c r="J50" s="9" t="str">
        <f t="array" ref="J50">INDEX(BSKW!$K$10:$K$29,IFERROR(MATCH(MIN(IF(BSKW!$D$10:$D$29&gt;AVERAGE(B50,C50),BSKW!$D$10:$D$29)),BSKW!$D$10:$D$29),1))</f>
        <v>+III</v>
      </c>
      <c r="K50" s="12" t="str">
        <f t="array" ref="K50">INDEX(HTKW!$K$10:$K$29,IFERROR(MATCH(MIN(IF(HTKW!$D$10:$D$29&gt;AVERAGE(B50,C50),HTKW!$D$10:$D$29)),HTKW!$D$10:$D$29),1))</f>
        <v>+III</v>
      </c>
    </row>
    <row r="51" spans="2:11" x14ac:dyDescent="0.25">
      <c r="B51" s="8">
        <v>9.7509999999999994</v>
      </c>
      <c r="C51" s="9">
        <v>9.9060000000000006</v>
      </c>
      <c r="D51" s="23" t="str">
        <f t="shared" si="0"/>
        <v>+III</v>
      </c>
      <c r="E51" s="8" t="str">
        <f t="array" ref="E51">INDEX(STPH!$O$10:$O$29,IFERROR(MATCH(MIN(IF(STPH!$D$10:$D$29&gt;AVERAGE(B51,C51),STPH!$D$10:$D$29)),STPH!$D$10:$D$29),1))</f>
        <v>+III</v>
      </c>
      <c r="F51" s="9" t="str">
        <f t="array" ref="F51">INDEX(STBI!$O$10:$O$29,IFERROR(MATCH(MIN(IF(STBI!$D$10:$D$29&gt;AVERAGE(B51,C51),STBI!$D$10:$D$29)),STBI!$D$10:$D$29),1))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INDEX(DA!$K$10:$K$134,IFERROR(MATCH(MIN(IF(DA!$D$10:$D$134&gt;AVERAGE(B51,C51),DA!$D$10:$D$134)),DA!$D$10:$D$134),1))</f>
        <v>+III</v>
      </c>
      <c r="I51" s="9" t="str">
        <f t="array" ref="I51">INDEX(STKWp!$K$10:$K$29,IFERROR(MATCH(MIN(IF(STKWp!$D$10:$D$29&gt;AVERAGE(B51,C51),STKWp!$D$10:$D$29)),STKWp!$D$10:$D$29),1))</f>
        <v>+III</v>
      </c>
      <c r="J51" s="9" t="str">
        <f t="array" ref="J51">INDEX(BSKW!$K$10:$K$29,IFERROR(MATCH(MIN(IF(BSKW!$D$10:$D$29&gt;AVERAGE(B51,C51),BSKW!$D$10:$D$29)),BSKW!$D$10:$D$29),1))</f>
        <v>+III</v>
      </c>
      <c r="K51" s="12" t="str">
        <f t="array" ref="K51">INDEX(HTKW!$K$10:$K$29,IFERROR(MATCH(MIN(IF(HTKW!$D$10:$D$29&gt;AVERAGE(B51,C51),HTKW!$D$10:$D$29)),HTKW!$D$10:$D$29),1))</f>
        <v>+III</v>
      </c>
    </row>
    <row r="52" spans="2:11" x14ac:dyDescent="0.25">
      <c r="B52" s="8">
        <v>9.9060000000000006</v>
      </c>
      <c r="C52" s="9">
        <v>10.057</v>
      </c>
      <c r="D52" s="23" t="str">
        <f t="shared" si="0"/>
        <v>+III</v>
      </c>
      <c r="E52" s="8" t="str">
        <f t="array" ref="E52">INDEX(STPH!$O$10:$O$29,IFERROR(MATCH(MIN(IF(STPH!$D$10:$D$29&gt;AVERAGE(B52,C52),STPH!$D$10:$D$29)),STPH!$D$10:$D$29),1))</f>
        <v>+III</v>
      </c>
      <c r="F52" s="9" t="str">
        <f t="array" ref="F52">INDEX(STBI!$O$10:$O$29,IFERROR(MATCH(MIN(IF(STBI!$D$10:$D$29&gt;AVERAGE(B52,C52),STBI!$D$10:$D$29)),STBI!$D$10:$D$29),1))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INDEX(DA!$K$10:$K$134,IFERROR(MATCH(MIN(IF(DA!$D$10:$D$134&gt;AVERAGE(B52,C52),DA!$D$10:$D$134)),DA!$D$10:$D$134),1))</f>
        <v>+III</v>
      </c>
      <c r="I52" s="9" t="str">
        <f t="array" ref="I52">INDEX(STKWp!$K$10:$K$29,IFERROR(MATCH(MIN(IF(STKWp!$D$10:$D$29&gt;AVERAGE(B52,C52),STKWp!$D$10:$D$29)),STKWp!$D$10:$D$29),1))</f>
        <v>+III</v>
      </c>
      <c r="J52" s="9" t="str">
        <f t="array" ref="J52">INDEX(BSKW!$K$10:$K$29,IFERROR(MATCH(MIN(IF(BSKW!$D$10:$D$29&gt;AVERAGE(B52,C52),BSKW!$D$10:$D$29)),BSKW!$D$10:$D$29),1))</f>
        <v>+III</v>
      </c>
      <c r="K52" s="12" t="str">
        <f t="array" ref="K52">INDEX(HTKW!$K$10:$K$29,IFERROR(MATCH(MIN(IF(HTKW!$D$10:$D$29&gt;AVERAGE(B52,C52),HTKW!$D$10:$D$29)),HTKW!$D$10:$D$29),1))</f>
        <v>+III</v>
      </c>
    </row>
    <row r="53" spans="2:11" x14ac:dyDescent="0.25">
      <c r="B53" s="8">
        <v>10.057</v>
      </c>
      <c r="C53" s="9">
        <v>10.206</v>
      </c>
      <c r="D53" s="23" t="str">
        <f t="shared" si="0"/>
        <v>+III</v>
      </c>
      <c r="E53" s="8" t="str">
        <f t="array" ref="E53">INDEX(STPH!$O$10:$O$29,IFERROR(MATCH(MIN(IF(STPH!$D$10:$D$29&gt;AVERAGE(B53,C53),STPH!$D$10:$D$29)),STPH!$D$10:$D$29),1))</f>
        <v>+III</v>
      </c>
      <c r="F53" s="9" t="str">
        <f t="array" ref="F53">INDEX(STBI!$O$10:$O$29,IFERROR(MATCH(MIN(IF(STBI!$D$10:$D$29&gt;AVERAGE(B53,C53),STBI!$D$10:$D$29)),STBI!$D$10:$D$29),1))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INDEX(DA!$K$10:$K$134,IFERROR(MATCH(MIN(IF(DA!$D$10:$D$134&gt;AVERAGE(B53,C53),DA!$D$10:$D$134)),DA!$D$10:$D$134),1))</f>
        <v>+III</v>
      </c>
      <c r="I53" s="9" t="str">
        <f t="array" ref="I53">INDEX(STKWp!$K$10:$K$29,IFERROR(MATCH(MIN(IF(STKWp!$D$10:$D$29&gt;AVERAGE(B53,C53),STKWp!$D$10:$D$29)),STKWp!$D$10:$D$29),1))</f>
        <v>+III</v>
      </c>
      <c r="J53" s="9" t="str">
        <f t="array" ref="J53">INDEX(BSKW!$K$10:$K$29,IFERROR(MATCH(MIN(IF(BSKW!$D$10:$D$29&gt;AVERAGE(B53,C53),BSKW!$D$10:$D$29)),BSKW!$D$10:$D$29),1))</f>
        <v>+III</v>
      </c>
      <c r="K53" s="12" t="str">
        <f t="array" ref="K53">INDEX(HTKW!$K$10:$K$29,IFERROR(MATCH(MIN(IF(HTKW!$D$10:$D$29&gt;AVERAGE(B53,C53),HTKW!$D$10:$D$29)),HTKW!$D$10:$D$29),1))</f>
        <v>+III</v>
      </c>
    </row>
    <row r="54" spans="2:11" x14ac:dyDescent="0.25">
      <c r="B54" s="8">
        <v>10.206</v>
      </c>
      <c r="C54" s="9">
        <v>10.351000000000001</v>
      </c>
      <c r="D54" s="23" t="str">
        <f t="shared" si="0"/>
        <v>+III</v>
      </c>
      <c r="E54" s="8" t="str">
        <f t="array" ref="E54">INDEX(STPH!$O$10:$O$29,IFERROR(MATCH(MIN(IF(STPH!$D$10:$D$29&gt;AVERAGE(B54,C54),STPH!$D$10:$D$29)),STPH!$D$10:$D$29),1))</f>
        <v>+III</v>
      </c>
      <c r="F54" s="9" t="str">
        <f t="array" ref="F54">INDEX(STBI!$O$10:$O$29,IFERROR(MATCH(MIN(IF(STBI!$D$10:$D$29&gt;AVERAGE(B54,C54),STBI!$D$10:$D$29)),STBI!$D$10:$D$29),1))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INDEX(DA!$K$10:$K$134,IFERROR(MATCH(MIN(IF(DA!$D$10:$D$134&gt;AVERAGE(B54,C54),DA!$D$10:$D$134)),DA!$D$10:$D$134),1))</f>
        <v>+III</v>
      </c>
      <c r="I54" s="9" t="str">
        <f t="array" ref="I54">INDEX(STKWp!$K$10:$K$29,IFERROR(MATCH(MIN(IF(STKWp!$D$10:$D$29&gt;AVERAGE(B54,C54),STKWp!$D$10:$D$29)),STKWp!$D$10:$D$29),1))</f>
        <v>+III</v>
      </c>
      <c r="J54" s="9" t="str">
        <f t="array" ref="J54">INDEX(BSKW!$K$10:$K$29,IFERROR(MATCH(MIN(IF(BSKW!$D$10:$D$29&gt;AVERAGE(B54,C54),BSKW!$D$10:$D$29)),BSKW!$D$10:$D$29),1))</f>
        <v>+III</v>
      </c>
      <c r="K54" s="12" t="str">
        <f t="array" ref="K54">INDEX(HTKW!$K$10:$K$29,IFERROR(MATCH(MIN(IF(HTKW!$D$10:$D$29&gt;AVERAGE(B54,C54),HTKW!$D$10:$D$29)),HTKW!$D$10:$D$29),1))</f>
        <v>+III</v>
      </c>
    </row>
    <row r="55" spans="2:11" x14ac:dyDescent="0.25">
      <c r="B55" s="8">
        <v>10.351000000000001</v>
      </c>
      <c r="C55" s="9">
        <v>10.496</v>
      </c>
      <c r="D55" s="23" t="str">
        <f t="shared" si="0"/>
        <v>+III</v>
      </c>
      <c r="E55" s="8" t="str">
        <f t="array" ref="E55">INDEX(STPH!$O$10:$O$29,IFERROR(MATCH(MIN(IF(STPH!$D$10:$D$29&gt;AVERAGE(B55,C55),STPH!$D$10:$D$29)),STPH!$D$10:$D$29),1))</f>
        <v>+III</v>
      </c>
      <c r="F55" s="9" t="str">
        <f t="array" ref="F55">INDEX(STBI!$O$10:$O$29,IFERROR(MATCH(MIN(IF(STBI!$D$10:$D$29&gt;AVERAGE(B55,C55),STBI!$D$10:$D$29)),STBI!$D$10:$D$29),1))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INDEX(DA!$K$10:$K$134,IFERROR(MATCH(MIN(IF(DA!$D$10:$D$134&gt;AVERAGE(B55,C55),DA!$D$10:$D$134)),DA!$D$10:$D$134),1))</f>
        <v>+III</v>
      </c>
      <c r="I55" s="9" t="str">
        <f t="array" ref="I55">INDEX(STKWp!$K$10:$K$29,IFERROR(MATCH(MIN(IF(STKWp!$D$10:$D$29&gt;AVERAGE(B55,C55),STKWp!$D$10:$D$29)),STKWp!$D$10:$D$29),1))</f>
        <v>+III</v>
      </c>
      <c r="J55" s="9" t="str">
        <f t="array" ref="J55">INDEX(BSKW!$K$10:$K$29,IFERROR(MATCH(MIN(IF(BSKW!$D$10:$D$29&gt;AVERAGE(B55,C55),BSKW!$D$10:$D$29)),BSKW!$D$10:$D$29),1))</f>
        <v>+III</v>
      </c>
      <c r="K55" s="12" t="str">
        <f t="array" ref="K55">INDEX(HTKW!$K$10:$K$29,IFERROR(MATCH(MIN(IF(HTKW!$D$10:$D$29&gt;AVERAGE(B55,C55),HTKW!$D$10:$D$29)),HTKW!$D$10:$D$29),1))</f>
        <v>+III</v>
      </c>
    </row>
    <row r="56" spans="2:11" x14ac:dyDescent="0.25">
      <c r="B56" s="8">
        <v>10.496</v>
      </c>
      <c r="C56" s="9">
        <v>10.646000000000001</v>
      </c>
      <c r="D56" s="23" t="str">
        <f t="shared" si="0"/>
        <v>+III</v>
      </c>
      <c r="E56" s="8" t="str">
        <f t="array" ref="E56">INDEX(STPH!$O$10:$O$29,IFERROR(MATCH(MIN(IF(STPH!$D$10:$D$29&gt;AVERAGE(B56,C56),STPH!$D$10:$D$29)),STPH!$D$10:$D$29),1))</f>
        <v>+III</v>
      </c>
      <c r="F56" s="9" t="str">
        <f t="array" ref="F56">INDEX(STBI!$O$10:$O$29,IFERROR(MATCH(MIN(IF(STBI!$D$10:$D$29&gt;AVERAGE(B56,C56),STBI!$D$10:$D$29)),STBI!$D$10:$D$29),1))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INDEX(DA!$K$10:$K$134,IFERROR(MATCH(MIN(IF(DA!$D$10:$D$134&gt;AVERAGE(B56,C56),DA!$D$10:$D$134)),DA!$D$10:$D$134),1))</f>
        <v>+III</v>
      </c>
      <c r="I56" s="9" t="str">
        <f t="array" ref="I56">INDEX(STKWp!$K$10:$K$29,IFERROR(MATCH(MIN(IF(STKWp!$D$10:$D$29&gt;AVERAGE(B56,C56),STKWp!$D$10:$D$29)),STKWp!$D$10:$D$29),1))</f>
        <v>+III</v>
      </c>
      <c r="J56" s="9" t="str">
        <f t="array" ref="J56">INDEX(BSKW!$K$10:$K$29,IFERROR(MATCH(MIN(IF(BSKW!$D$10:$D$29&gt;AVERAGE(B56,C56),BSKW!$D$10:$D$29)),BSKW!$D$10:$D$29),1))</f>
        <v>+III</v>
      </c>
      <c r="K56" s="12" t="str">
        <f t="array" ref="K56">INDEX(HTKW!$K$10:$K$29,IFERROR(MATCH(MIN(IF(HTKW!$D$10:$D$29&gt;AVERAGE(B56,C56),HTKW!$D$10:$D$29)),HTKW!$D$10:$D$29),1))</f>
        <v>+III</v>
      </c>
    </row>
    <row r="57" spans="2:11" x14ac:dyDescent="0.25">
      <c r="B57" s="8">
        <v>10.646000000000001</v>
      </c>
      <c r="C57" s="9">
        <v>10.795999999999999</v>
      </c>
      <c r="D57" s="23" t="str">
        <f t="shared" si="0"/>
        <v>+III</v>
      </c>
      <c r="E57" s="8" t="str">
        <f t="array" ref="E57">INDEX(STPH!$O$10:$O$29,IFERROR(MATCH(MIN(IF(STPH!$D$10:$D$29&gt;AVERAGE(B57,C57),STPH!$D$10:$D$29)),STPH!$D$10:$D$29),1))</f>
        <v>+III</v>
      </c>
      <c r="F57" s="9" t="str">
        <f t="array" ref="F57">INDEX(STBI!$O$10:$O$29,IFERROR(MATCH(MIN(IF(STBI!$D$10:$D$29&gt;AVERAGE(B57,C57),STBI!$D$10:$D$29)),STBI!$D$10:$D$29),1))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INDEX(DA!$K$10:$K$134,IFERROR(MATCH(MIN(IF(DA!$D$10:$D$134&gt;AVERAGE(B57,C57),DA!$D$10:$D$134)),DA!$D$10:$D$134),1))</f>
        <v>+III</v>
      </c>
      <c r="I57" s="9" t="str">
        <f t="array" ref="I57">INDEX(STKWp!$K$10:$K$29,IFERROR(MATCH(MIN(IF(STKWp!$D$10:$D$29&gt;AVERAGE(B57,C57),STKWp!$D$10:$D$29)),STKWp!$D$10:$D$29),1))</f>
        <v>+III</v>
      </c>
      <c r="J57" s="9" t="str">
        <f t="array" ref="J57">INDEX(BSKW!$K$10:$K$29,IFERROR(MATCH(MIN(IF(BSKW!$D$10:$D$29&gt;AVERAGE(B57,C57),BSKW!$D$10:$D$29)),BSKW!$D$10:$D$29),1))</f>
        <v>+III</v>
      </c>
      <c r="K57" s="12" t="str">
        <f t="array" ref="K57">INDEX(HTKW!$K$10:$K$29,IFERROR(MATCH(MIN(IF(HTKW!$D$10:$D$29&gt;AVERAGE(B57,C57),HTKW!$D$10:$D$29)),HTKW!$D$10:$D$29),1))</f>
        <v>+III</v>
      </c>
    </row>
    <row r="58" spans="2:11" x14ac:dyDescent="0.25">
      <c r="B58" s="8">
        <v>10.795999999999999</v>
      </c>
      <c r="C58" s="9">
        <v>10.946999999999999</v>
      </c>
      <c r="D58" s="23" t="str">
        <f t="shared" si="0"/>
        <v>+III</v>
      </c>
      <c r="E58" s="8" t="str">
        <f t="array" ref="E58">INDEX(STPH!$O$10:$O$29,IFERROR(MATCH(MIN(IF(STPH!$D$10:$D$29&gt;AVERAGE(B58,C58),STPH!$D$10:$D$29)),STPH!$D$10:$D$29),1))</f>
        <v>+III</v>
      </c>
      <c r="F58" s="9" t="str">
        <f t="array" ref="F58">INDEX(STBI!$O$10:$O$29,IFERROR(MATCH(MIN(IF(STBI!$D$10:$D$29&gt;AVERAGE(B58,C58),STBI!$D$10:$D$29)),STBI!$D$10:$D$29),1))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INDEX(DA!$K$10:$K$134,IFERROR(MATCH(MIN(IF(DA!$D$10:$D$134&gt;AVERAGE(B58,C58),DA!$D$10:$D$134)),DA!$D$10:$D$134),1))</f>
        <v>+III</v>
      </c>
      <c r="I58" s="9" t="str">
        <f t="array" ref="I58">INDEX(STKWp!$K$10:$K$29,IFERROR(MATCH(MIN(IF(STKWp!$D$10:$D$29&gt;AVERAGE(B58,C58),STKWp!$D$10:$D$29)),STKWp!$D$10:$D$29),1))</f>
        <v>+III</v>
      </c>
      <c r="J58" s="9" t="str">
        <f t="array" ref="J58">INDEX(BSKW!$K$10:$K$29,IFERROR(MATCH(MIN(IF(BSKW!$D$10:$D$29&gt;AVERAGE(B58,C58),BSKW!$D$10:$D$29)),BSKW!$D$10:$D$29),1))</f>
        <v>+III</v>
      </c>
      <c r="K58" s="12" t="str">
        <f t="array" ref="K58">INDEX(HTKW!$K$10:$K$29,IFERROR(MATCH(MIN(IF(HTKW!$D$10:$D$29&gt;AVERAGE(B58,C58),HTKW!$D$10:$D$29)),HTKW!$D$10:$D$29),1))</f>
        <v>+III</v>
      </c>
    </row>
    <row r="59" spans="2:11" x14ac:dyDescent="0.25">
      <c r="B59" s="8">
        <v>10.946999999999999</v>
      </c>
      <c r="C59" s="9">
        <v>11.101000000000001</v>
      </c>
      <c r="D59" s="23" t="str">
        <f t="shared" si="0"/>
        <v>+III</v>
      </c>
      <c r="E59" s="8" t="str">
        <f t="array" ref="E59">INDEX(STPH!$O$10:$O$29,IFERROR(MATCH(MIN(IF(STPH!$D$10:$D$29&gt;AVERAGE(B59,C59),STPH!$D$10:$D$29)),STPH!$D$10:$D$29),1))</f>
        <v>+III</v>
      </c>
      <c r="F59" s="9" t="str">
        <f t="array" ref="F59">INDEX(STBI!$O$10:$O$29,IFERROR(MATCH(MIN(IF(STBI!$D$10:$D$29&gt;AVERAGE(B59,C59),STBI!$D$10:$D$29)),STBI!$D$10:$D$29),1))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INDEX(DA!$K$10:$K$134,IFERROR(MATCH(MIN(IF(DA!$D$10:$D$134&gt;AVERAGE(B59,C59),DA!$D$10:$D$134)),DA!$D$10:$D$134),1))</f>
        <v>+III</v>
      </c>
      <c r="I59" s="9" t="str">
        <f t="array" ref="I59">INDEX(STKWp!$K$10:$K$29,IFERROR(MATCH(MIN(IF(STKWp!$D$10:$D$29&gt;AVERAGE(B59,C59),STKWp!$D$10:$D$29)),STKWp!$D$10:$D$29),1))</f>
        <v>+III</v>
      </c>
      <c r="J59" s="9" t="str">
        <f t="array" ref="J59">INDEX(BSKW!$K$10:$K$29,IFERROR(MATCH(MIN(IF(BSKW!$D$10:$D$29&gt;AVERAGE(B59,C59),BSKW!$D$10:$D$29)),BSKW!$D$10:$D$29),1))</f>
        <v>+III</v>
      </c>
      <c r="K59" s="12" t="str">
        <f t="array" ref="K59">INDEX(HTKW!$K$10:$K$29,IFERROR(MATCH(MIN(IF(HTKW!$D$10:$D$29&gt;AVERAGE(B59,C59),HTKW!$D$10:$D$29)),HTKW!$D$10:$D$29),1))</f>
        <v>+III</v>
      </c>
    </row>
    <row r="60" spans="2:11" x14ac:dyDescent="0.25">
      <c r="B60" s="8">
        <v>11.101000000000001</v>
      </c>
      <c r="C60" s="9">
        <v>11.256</v>
      </c>
      <c r="D60" s="23" t="str">
        <f t="shared" si="0"/>
        <v>+III</v>
      </c>
      <c r="E60" s="8" t="str">
        <f t="array" ref="E60">INDEX(STPH!$O$10:$O$29,IFERROR(MATCH(MIN(IF(STPH!$D$10:$D$29&gt;AVERAGE(B60,C60),STPH!$D$10:$D$29)),STPH!$D$10:$D$29),1))</f>
        <v>+III</v>
      </c>
      <c r="F60" s="9" t="str">
        <f t="array" ref="F60">INDEX(STBI!$O$10:$O$29,IFERROR(MATCH(MIN(IF(STBI!$D$10:$D$29&gt;AVERAGE(B60,C60),STBI!$D$10:$D$29)),STBI!$D$10:$D$29),1))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INDEX(DA!$K$10:$K$134,IFERROR(MATCH(MIN(IF(DA!$D$10:$D$134&gt;AVERAGE(B60,C60),DA!$D$10:$D$134)),DA!$D$10:$D$134),1))</f>
        <v>+III</v>
      </c>
      <c r="I60" s="9" t="str">
        <f t="array" ref="I60">INDEX(STKWp!$K$10:$K$29,IFERROR(MATCH(MIN(IF(STKWp!$D$10:$D$29&gt;AVERAGE(B60,C60),STKWp!$D$10:$D$29)),STKWp!$D$10:$D$29),1))</f>
        <v>+III</v>
      </c>
      <c r="J60" s="9" t="str">
        <f t="array" ref="J60">INDEX(BSKW!$K$10:$K$29,IFERROR(MATCH(MIN(IF(BSKW!$D$10:$D$29&gt;AVERAGE(B60,C60),BSKW!$D$10:$D$29)),BSKW!$D$10:$D$29),1))</f>
        <v>+III</v>
      </c>
      <c r="K60" s="12" t="str">
        <f t="array" ref="K60">INDEX(HTKW!$K$10:$K$29,IFERROR(MATCH(MIN(IF(HTKW!$D$10:$D$29&gt;AVERAGE(B60,C60),HTKW!$D$10:$D$29)),HTKW!$D$10:$D$29),1))</f>
        <v>+III</v>
      </c>
    </row>
    <row r="61" spans="2:11" x14ac:dyDescent="0.25">
      <c r="B61" s="8">
        <v>11.256</v>
      </c>
      <c r="C61" s="9">
        <v>11.406000000000001</v>
      </c>
      <c r="D61" s="23" t="str">
        <f t="shared" si="0"/>
        <v>+III</v>
      </c>
      <c r="E61" s="8" t="str">
        <f t="array" ref="E61">INDEX(STPH!$O$10:$O$29,IFERROR(MATCH(MIN(IF(STPH!$D$10:$D$29&gt;AVERAGE(B61,C61),STPH!$D$10:$D$29)),STPH!$D$10:$D$29),1))</f>
        <v>+III</v>
      </c>
      <c r="F61" s="9" t="str">
        <f t="array" ref="F61">INDEX(STBI!$O$10:$O$29,IFERROR(MATCH(MIN(IF(STBI!$D$10:$D$29&gt;AVERAGE(B61,C61),STBI!$D$10:$D$29)),STBI!$D$10:$D$29),1))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INDEX(DA!$K$10:$K$134,IFERROR(MATCH(MIN(IF(DA!$D$10:$D$134&gt;AVERAGE(B61,C61),DA!$D$10:$D$134)),DA!$D$10:$D$134),1))</f>
        <v>+III</v>
      </c>
      <c r="I61" s="9" t="str">
        <f t="array" ref="I61">INDEX(STKWp!$K$10:$K$29,IFERROR(MATCH(MIN(IF(STKWp!$D$10:$D$29&gt;AVERAGE(B61,C61),STKWp!$D$10:$D$29)),STKWp!$D$10:$D$29),1))</f>
        <v>+III</v>
      </c>
      <c r="J61" s="9" t="str">
        <f t="array" ref="J61">INDEX(BSKW!$K$10:$K$29,IFERROR(MATCH(MIN(IF(BSKW!$D$10:$D$29&gt;AVERAGE(B61,C61),BSKW!$D$10:$D$29)),BSKW!$D$10:$D$29),1))</f>
        <v>+III</v>
      </c>
      <c r="K61" s="12" t="str">
        <f t="array" ref="K61">INDEX(HTKW!$K$10:$K$29,IFERROR(MATCH(MIN(IF(HTKW!$D$10:$D$29&gt;AVERAGE(B61,C61),HTKW!$D$10:$D$29)),HTKW!$D$10:$D$29),1))</f>
        <v>+III</v>
      </c>
    </row>
    <row r="62" spans="2:11" x14ac:dyDescent="0.25">
      <c r="B62" s="8">
        <v>11.406000000000001</v>
      </c>
      <c r="C62" s="9">
        <v>11.557</v>
      </c>
      <c r="D62" s="23" t="str">
        <f t="shared" si="0"/>
        <v>+III</v>
      </c>
      <c r="E62" s="8" t="str">
        <f t="array" ref="E62">INDEX(STPH!$O$10:$O$29,IFERROR(MATCH(MIN(IF(STPH!$D$10:$D$29&gt;AVERAGE(B62,C62),STPH!$D$10:$D$29)),STPH!$D$10:$D$29),1))</f>
        <v>+III</v>
      </c>
      <c r="F62" s="9" t="str">
        <f t="array" ref="F62">INDEX(STBI!$O$10:$O$29,IFERROR(MATCH(MIN(IF(STBI!$D$10:$D$29&gt;AVERAGE(B62,C62),STBI!$D$10:$D$29)),STBI!$D$10:$D$29),1))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INDEX(DA!$K$10:$K$134,IFERROR(MATCH(MIN(IF(DA!$D$10:$D$134&gt;AVERAGE(B62,C62),DA!$D$10:$D$134)),DA!$D$10:$D$134),1))</f>
        <v>+III</v>
      </c>
      <c r="I62" s="9" t="str">
        <f t="array" ref="I62">INDEX(STKWp!$K$10:$K$29,IFERROR(MATCH(MIN(IF(STKWp!$D$10:$D$29&gt;AVERAGE(B62,C62),STKWp!$D$10:$D$29)),STKWp!$D$10:$D$29),1))</f>
        <v>+III</v>
      </c>
      <c r="J62" s="9" t="str">
        <f t="array" ref="J62">INDEX(BSKW!$K$10:$K$29,IFERROR(MATCH(MIN(IF(BSKW!$D$10:$D$29&gt;AVERAGE(B62,C62),BSKW!$D$10:$D$29)),BSKW!$D$10:$D$29),1))</f>
        <v>+III</v>
      </c>
      <c r="K62" s="12" t="str">
        <f t="array" ref="K62">INDEX(HTKW!$K$10:$K$29,IFERROR(MATCH(MIN(IF(HTKW!$D$10:$D$29&gt;AVERAGE(B62,C62),HTKW!$D$10:$D$29)),HTKW!$D$10:$D$29),1))</f>
        <v>+III</v>
      </c>
    </row>
    <row r="63" spans="2:11" x14ac:dyDescent="0.25">
      <c r="B63" s="8">
        <v>11.557</v>
      </c>
      <c r="C63" s="9">
        <v>11.706</v>
      </c>
      <c r="D63" s="23" t="str">
        <f t="shared" si="0"/>
        <v>+III</v>
      </c>
      <c r="E63" s="8" t="str">
        <f t="array" ref="E63">INDEX(STPH!$O$10:$O$29,IFERROR(MATCH(MIN(IF(STPH!$D$10:$D$29&gt;AVERAGE(B63,C63),STPH!$D$10:$D$29)),STPH!$D$10:$D$29),1))</f>
        <v>+III</v>
      </c>
      <c r="F63" s="9" t="str">
        <f t="array" ref="F63">INDEX(STBI!$O$10:$O$29,IFERROR(MATCH(MIN(IF(STBI!$D$10:$D$29&gt;AVERAGE(B63,C63),STBI!$D$10:$D$29)),STBI!$D$10:$D$29),1))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INDEX(DA!$K$10:$K$134,IFERROR(MATCH(MIN(IF(DA!$D$10:$D$134&gt;AVERAGE(B63,C63),DA!$D$10:$D$134)),DA!$D$10:$D$134),1))</f>
        <v>+III</v>
      </c>
      <c r="I63" s="9" t="str">
        <f t="array" ref="I63">INDEX(STKWp!$K$10:$K$29,IFERROR(MATCH(MIN(IF(STKWp!$D$10:$D$29&gt;AVERAGE(B63,C63),STKWp!$D$10:$D$29)),STKWp!$D$10:$D$29),1))</f>
        <v>+III</v>
      </c>
      <c r="J63" s="9" t="str">
        <f t="array" ref="J63">INDEX(BSKW!$K$10:$K$29,IFERROR(MATCH(MIN(IF(BSKW!$D$10:$D$29&gt;AVERAGE(B63,C63),BSKW!$D$10:$D$29)),BSKW!$D$10:$D$29),1))</f>
        <v>+III</v>
      </c>
      <c r="K63" s="12" t="str">
        <f t="array" ref="K63">INDEX(HTKW!$K$10:$K$29,IFERROR(MATCH(MIN(IF(HTKW!$D$10:$D$29&gt;AVERAGE(B63,C63),HTKW!$D$10:$D$29)),HTKW!$D$10:$D$29),1))</f>
        <v>+III</v>
      </c>
    </row>
    <row r="64" spans="2:11" x14ac:dyDescent="0.25">
      <c r="B64" s="8">
        <v>11.706</v>
      </c>
      <c r="C64" s="9">
        <v>11.856</v>
      </c>
      <c r="D64" s="23" t="str">
        <f t="shared" si="0"/>
        <v>+III</v>
      </c>
      <c r="E64" s="8" t="str">
        <f t="array" ref="E64">INDEX(STPH!$O$10:$O$29,IFERROR(MATCH(MIN(IF(STPH!$D$10:$D$29&gt;AVERAGE(B64,C64),STPH!$D$10:$D$29)),STPH!$D$10:$D$29),1))</f>
        <v>+III</v>
      </c>
      <c r="F64" s="9" t="str">
        <f t="array" ref="F64">INDEX(STBI!$O$10:$O$29,IFERROR(MATCH(MIN(IF(STBI!$D$10:$D$29&gt;AVERAGE(B64,C64),STBI!$D$10:$D$29)),STBI!$D$10:$D$29),1))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INDEX(DA!$K$10:$K$134,IFERROR(MATCH(MIN(IF(DA!$D$10:$D$134&gt;AVERAGE(B64,C64),DA!$D$10:$D$134)),DA!$D$10:$D$134),1))</f>
        <v>+III</v>
      </c>
      <c r="I64" s="9" t="str">
        <f t="array" ref="I64">INDEX(STKWp!$K$10:$K$29,IFERROR(MATCH(MIN(IF(STKWp!$D$10:$D$29&gt;AVERAGE(B64,C64),STKWp!$D$10:$D$29)),STKWp!$D$10:$D$29),1))</f>
        <v>+III</v>
      </c>
      <c r="J64" s="9" t="str">
        <f t="array" ref="J64">INDEX(BSKW!$K$10:$K$29,IFERROR(MATCH(MIN(IF(BSKW!$D$10:$D$29&gt;AVERAGE(B64,C64),BSKW!$D$10:$D$29)),BSKW!$D$10:$D$29),1))</f>
        <v>+III</v>
      </c>
      <c r="K64" s="12" t="str">
        <f t="array" ref="K64">INDEX(HTKW!$K$10:$K$29,IFERROR(MATCH(MIN(IF(HTKW!$D$10:$D$29&gt;AVERAGE(B64,C64),HTKW!$D$10:$D$29)),HTKW!$D$10:$D$29),1))</f>
        <v>+III</v>
      </c>
    </row>
    <row r="65" spans="2:11" x14ac:dyDescent="0.25">
      <c r="B65" s="8">
        <v>11.856</v>
      </c>
      <c r="C65" s="9">
        <v>12.007</v>
      </c>
      <c r="D65" s="23" t="str">
        <f t="shared" si="0"/>
        <v>+III</v>
      </c>
      <c r="E65" s="8" t="str">
        <f t="array" ref="E65">INDEX(STPH!$O$10:$O$29,IFERROR(MATCH(MIN(IF(STPH!$D$10:$D$29&gt;AVERAGE(B65,C65),STPH!$D$10:$D$29)),STPH!$D$10:$D$29),1))</f>
        <v>+III</v>
      </c>
      <c r="F65" s="9" t="str">
        <f t="array" ref="F65">INDEX(STBI!$O$10:$O$29,IFERROR(MATCH(MIN(IF(STBI!$D$10:$D$29&gt;AVERAGE(B65,C65),STBI!$D$10:$D$29)),STBI!$D$10:$D$29),1))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INDEX(DA!$K$10:$K$134,IFERROR(MATCH(MIN(IF(DA!$D$10:$D$134&gt;AVERAGE(B65,C65),DA!$D$10:$D$134)),DA!$D$10:$D$134),1))</f>
        <v>+III</v>
      </c>
      <c r="I65" s="9" t="str">
        <f t="array" ref="I65">INDEX(STKWp!$K$10:$K$29,IFERROR(MATCH(MIN(IF(STKWp!$D$10:$D$29&gt;AVERAGE(B65,C65),STKWp!$D$10:$D$29)),STKWp!$D$10:$D$29),1))</f>
        <v>+III</v>
      </c>
      <c r="J65" s="9" t="str">
        <f t="array" ref="J65">INDEX(BSKW!$K$10:$K$29,IFERROR(MATCH(MIN(IF(BSKW!$D$10:$D$29&gt;AVERAGE(B65,C65),BSKW!$D$10:$D$29)),BSKW!$D$10:$D$29),1))</f>
        <v>+III</v>
      </c>
      <c r="K65" s="12" t="str">
        <f t="array" ref="K65">INDEX(HTKW!$K$10:$K$29,IFERROR(MATCH(MIN(IF(HTKW!$D$10:$D$29&gt;AVERAGE(B65,C65),HTKW!$D$10:$D$29)),HTKW!$D$10:$D$29),1))</f>
        <v>+III</v>
      </c>
    </row>
    <row r="66" spans="2:11" x14ac:dyDescent="0.25">
      <c r="B66" s="8">
        <v>12.007</v>
      </c>
      <c r="C66" s="9">
        <v>12.167</v>
      </c>
      <c r="D66" s="23" t="str">
        <f t="shared" si="0"/>
        <v>+III</v>
      </c>
      <c r="E66" s="8" t="str">
        <f t="array" ref="E66">INDEX(STPH!$O$10:$O$29,IFERROR(MATCH(MIN(IF(STPH!$D$10:$D$29&gt;AVERAGE(B66,C66),STPH!$D$10:$D$29)),STPH!$D$10:$D$29),1))</f>
        <v>+III</v>
      </c>
      <c r="F66" s="9" t="str">
        <f t="array" ref="F66">INDEX(STBI!$O$10:$O$29,IFERROR(MATCH(MIN(IF(STBI!$D$10:$D$29&gt;AVERAGE(B66,C66),STBI!$D$10:$D$29)),STBI!$D$10:$D$29),1))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INDEX(DA!$K$10:$K$134,IFERROR(MATCH(MIN(IF(DA!$D$10:$D$134&gt;AVERAGE(B66,C66),DA!$D$10:$D$134)),DA!$D$10:$D$134),1))</f>
        <v>+III</v>
      </c>
      <c r="I66" s="9" t="str">
        <f t="array" ref="I66">INDEX(STKWp!$K$10:$K$29,IFERROR(MATCH(MIN(IF(STKWp!$D$10:$D$29&gt;AVERAGE(B66,C66),STKWp!$D$10:$D$29)),STKWp!$D$10:$D$29),1))</f>
        <v>+III</v>
      </c>
      <c r="J66" s="9" t="str">
        <f t="array" ref="J66">INDEX(BSKW!$K$10:$K$29,IFERROR(MATCH(MIN(IF(BSKW!$D$10:$D$29&gt;AVERAGE(B66,C66),BSKW!$D$10:$D$29)),BSKW!$D$10:$D$29),1))</f>
        <v>+III</v>
      </c>
      <c r="K66" s="12" t="str">
        <f t="array" ref="K66">INDEX(HTKW!$K$10:$K$29,IFERROR(MATCH(MIN(IF(HTKW!$D$10:$D$29&gt;AVERAGE(B66,C66),HTKW!$D$10:$D$29)),HTKW!$D$10:$D$29),1))</f>
        <v>+III</v>
      </c>
    </row>
    <row r="67" spans="2:11" x14ac:dyDescent="0.25">
      <c r="B67" s="8">
        <v>12.167</v>
      </c>
      <c r="C67" s="9">
        <v>12.351000000000001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8" t="str">
        <f t="array" ref="E67">INDEX(STPH!$O$10:$O$29,IFERROR(MATCH(MIN(IF(STPH!$D$10:$D$29&gt;AVERAGE(B67,C67),STPH!$D$10:$D$29)),STPH!$D$10:$D$29),1))</f>
        <v>+III</v>
      </c>
      <c r="F67" s="9" t="str">
        <f t="array" ref="F67">INDEX(STBI!$O$10:$O$29,IFERROR(MATCH(MIN(IF(STBI!$D$10:$D$29&gt;AVERAGE(B67,C67),STBI!$D$10:$D$29)),STBI!$D$10:$D$29),1))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INDEX(DA!$K$10:$K$134,IFERROR(MATCH(MIN(IF(DA!$D$10:$D$134&gt;AVERAGE(B67,C67),DA!$D$10:$D$134)),DA!$D$10:$D$134),1))</f>
        <v>+III</v>
      </c>
      <c r="I67" s="9" t="str">
        <f t="array" ref="I67">INDEX(STKWp!$K$10:$K$29,IFERROR(MATCH(MIN(IF(STKWp!$D$10:$D$29&gt;AVERAGE(B67,C67),STKWp!$D$10:$D$29)),STKWp!$D$10:$D$29),1))</f>
        <v>+III</v>
      </c>
      <c r="J67" s="9" t="str">
        <f t="array" ref="J67">INDEX(BSKW!$K$10:$K$29,IFERROR(MATCH(MIN(IF(BSKW!$D$10:$D$29&gt;AVERAGE(B67,C67),BSKW!$D$10:$D$29)),BSKW!$D$10:$D$29),1))</f>
        <v>+III</v>
      </c>
      <c r="K67" s="12" t="str">
        <f t="array" ref="K67">INDEX(HTKW!$K$10:$K$29,IFERROR(MATCH(MIN(IF(HTKW!$D$10:$D$29&gt;AVERAGE(B67,C67),HTKW!$D$10:$D$29)),HTKW!$D$10:$D$29),1))</f>
        <v>+III</v>
      </c>
    </row>
    <row r="68" spans="2:11" x14ac:dyDescent="0.25">
      <c r="B68" s="8">
        <v>12.351000000000001</v>
      </c>
      <c r="C68" s="9">
        <v>12.555</v>
      </c>
      <c r="D68" s="23" t="str">
        <f t="shared" si="1"/>
        <v>+III</v>
      </c>
      <c r="E68" s="8" t="str">
        <f t="array" ref="E68">INDEX(STPH!$O$10:$O$29,IFERROR(MATCH(MIN(IF(STPH!$D$10:$D$29&gt;AVERAGE(B68,C68),STPH!$D$10:$D$29)),STPH!$D$10:$D$29),1))</f>
        <v>+III</v>
      </c>
      <c r="F68" s="9" t="str">
        <f t="array" ref="F68">INDEX(STBI!$O$10:$O$29,IFERROR(MATCH(MIN(IF(STBI!$D$10:$D$29&gt;AVERAGE(B68,C68),STBI!$D$10:$D$29)),STBI!$D$10:$D$29),1))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INDEX(DA!$K$10:$K$134,IFERROR(MATCH(MIN(IF(DA!$D$10:$D$134&gt;AVERAGE(B68,C68),DA!$D$10:$D$134)),DA!$D$10:$D$134),1))</f>
        <v>+III</v>
      </c>
      <c r="I68" s="9" t="str">
        <f t="array" ref="I68">INDEX(STKWp!$K$10:$K$29,IFERROR(MATCH(MIN(IF(STKWp!$D$10:$D$29&gt;AVERAGE(B68,C68),STKWp!$D$10:$D$29)),STKWp!$D$10:$D$29),1))</f>
        <v>+III</v>
      </c>
      <c r="J68" s="9" t="str">
        <f t="array" ref="J68">INDEX(BSKW!$K$10:$K$29,IFERROR(MATCH(MIN(IF(BSKW!$D$10:$D$29&gt;AVERAGE(B68,C68),BSKW!$D$10:$D$29)),BSKW!$D$10:$D$29),1))</f>
        <v>+III</v>
      </c>
      <c r="K68" s="12" t="str">
        <f t="array" ref="K68">INDEX(HTKW!$K$10:$K$29,IFERROR(MATCH(MIN(IF(HTKW!$D$10:$D$29&gt;AVERAGE(B68,C68),HTKW!$D$10:$D$29)),HTKW!$D$10:$D$29),1))</f>
        <v>+III</v>
      </c>
    </row>
    <row r="69" spans="2:11" x14ac:dyDescent="0.25">
      <c r="B69" s="8">
        <v>12.555</v>
      </c>
      <c r="C69" s="9">
        <v>12.763</v>
      </c>
      <c r="D69" s="23" t="str">
        <f t="shared" si="1"/>
        <v>+III</v>
      </c>
      <c r="E69" s="8" t="str">
        <f t="array" ref="E69">INDEX(STPH!$O$10:$O$29,IFERROR(MATCH(MIN(IF(STPH!$D$10:$D$29&gt;AVERAGE(B69,C69),STPH!$D$10:$D$29)),STPH!$D$10:$D$29),1))</f>
        <v>+III</v>
      </c>
      <c r="F69" s="9" t="str">
        <f t="array" ref="F69">INDEX(STBI!$O$10:$O$29,IFERROR(MATCH(MIN(IF(STBI!$D$10:$D$29&gt;AVERAGE(B69,C69),STBI!$D$10:$D$29)),STBI!$D$10:$D$29),1))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INDEX(DA!$K$10:$K$134,IFERROR(MATCH(MIN(IF(DA!$D$10:$D$134&gt;AVERAGE(B69,C69),DA!$D$10:$D$134)),DA!$D$10:$D$134),1))</f>
        <v>+III</v>
      </c>
      <c r="I69" s="9" t="str">
        <f t="array" ref="I69">INDEX(STKWp!$K$10:$K$29,IFERROR(MATCH(MIN(IF(STKWp!$D$10:$D$29&gt;AVERAGE(B69,C69),STKWp!$D$10:$D$29)),STKWp!$D$10:$D$29),1))</f>
        <v>+III</v>
      </c>
      <c r="J69" s="9" t="str">
        <f t="array" ref="J69">INDEX(BSKW!$K$10:$K$29,IFERROR(MATCH(MIN(IF(BSKW!$D$10:$D$29&gt;AVERAGE(B69,C69),BSKW!$D$10:$D$29)),BSKW!$D$10:$D$29),1))</f>
        <v>+III</v>
      </c>
      <c r="K69" s="12" t="str">
        <f t="array" ref="K69">INDEX(HTKW!$K$10:$K$29,IFERROR(MATCH(MIN(IF(HTKW!$D$10:$D$29&gt;AVERAGE(B69,C69),HTKW!$D$10:$D$29)),HTKW!$D$10:$D$29),1))</f>
        <v>+III</v>
      </c>
    </row>
    <row r="70" spans="2:11" x14ac:dyDescent="0.25">
      <c r="B70" s="8">
        <v>12.763</v>
      </c>
      <c r="C70" s="9">
        <v>12.968999999999999</v>
      </c>
      <c r="D70" s="23" t="str">
        <f t="shared" si="1"/>
        <v>+III</v>
      </c>
      <c r="E70" s="8" t="str">
        <f t="array" ref="E70">INDEX(STPH!$O$10:$O$29,IFERROR(MATCH(MIN(IF(STPH!$D$10:$D$29&gt;AVERAGE(B70,C70),STPH!$D$10:$D$29)),STPH!$D$10:$D$29),1))</f>
        <v>+III</v>
      </c>
      <c r="F70" s="9" t="str">
        <f t="array" ref="F70">INDEX(STBI!$O$10:$O$29,IFERROR(MATCH(MIN(IF(STBI!$D$10:$D$29&gt;AVERAGE(B70,C70),STBI!$D$10:$D$29)),STBI!$D$10:$D$29),1))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INDEX(DA!$K$10:$K$134,IFERROR(MATCH(MIN(IF(DA!$D$10:$D$134&gt;AVERAGE(B70,C70),DA!$D$10:$D$134)),DA!$D$10:$D$134),1))</f>
        <v>+III</v>
      </c>
      <c r="I70" s="9" t="str">
        <f t="array" ref="I70">INDEX(STKWp!$K$10:$K$29,IFERROR(MATCH(MIN(IF(STKWp!$D$10:$D$29&gt;AVERAGE(B70,C70),STKWp!$D$10:$D$29)),STKWp!$D$10:$D$29),1))</f>
        <v>+III</v>
      </c>
      <c r="J70" s="9" t="str">
        <f t="array" ref="J70">INDEX(BSKW!$K$10:$K$29,IFERROR(MATCH(MIN(IF(BSKW!$D$10:$D$29&gt;AVERAGE(B70,C70),BSKW!$D$10:$D$29)),BSKW!$D$10:$D$29),1))</f>
        <v>+III</v>
      </c>
      <c r="K70" s="12" t="str">
        <f t="array" ref="K70">INDEX(HTKW!$K$10:$K$29,IFERROR(MATCH(MIN(IF(HTKW!$D$10:$D$29&gt;AVERAGE(B70,C70),HTKW!$D$10:$D$29)),HTKW!$D$10:$D$29),1))</f>
        <v>+III</v>
      </c>
    </row>
    <row r="71" spans="2:11" x14ac:dyDescent="0.25">
      <c r="B71" s="8">
        <v>12.968999999999999</v>
      </c>
      <c r="C71" s="9">
        <v>13.172000000000001</v>
      </c>
      <c r="D71" s="23" t="str">
        <f t="shared" si="1"/>
        <v>+III</v>
      </c>
      <c r="E71" s="8" t="str">
        <f t="array" ref="E71">INDEX(STPH!$O$10:$O$29,IFERROR(MATCH(MIN(IF(STPH!$D$10:$D$29&gt;AVERAGE(B71,C71),STPH!$D$10:$D$29)),STPH!$D$10:$D$29),1))</f>
        <v>+III</v>
      </c>
      <c r="F71" s="9" t="str">
        <f t="array" ref="F71">INDEX(STBI!$O$10:$O$29,IFERROR(MATCH(MIN(IF(STBI!$D$10:$D$29&gt;AVERAGE(B71,C71),STBI!$D$10:$D$29)),STBI!$D$10:$D$29),1))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INDEX(DA!$K$10:$K$134,IFERROR(MATCH(MIN(IF(DA!$D$10:$D$134&gt;AVERAGE(B71,C71),DA!$D$10:$D$134)),DA!$D$10:$D$134),1))</f>
        <v>+III</v>
      </c>
      <c r="I71" s="9" t="str">
        <f t="array" ref="I71">INDEX(STKWp!$K$10:$K$29,IFERROR(MATCH(MIN(IF(STKWp!$D$10:$D$29&gt;AVERAGE(B71,C71),STKWp!$D$10:$D$29)),STKWp!$D$10:$D$29),1))</f>
        <v>+III</v>
      </c>
      <c r="J71" s="9" t="str">
        <f t="array" ref="J71">INDEX(BSKW!$K$10:$K$29,IFERROR(MATCH(MIN(IF(BSKW!$D$10:$D$29&gt;AVERAGE(B71,C71),BSKW!$D$10:$D$29)),BSKW!$D$10:$D$29),1))</f>
        <v>+III</v>
      </c>
      <c r="K71" s="12" t="str">
        <f t="array" ref="K71">INDEX(HTKW!$K$10:$K$29,IFERROR(MATCH(MIN(IF(HTKW!$D$10:$D$29&gt;AVERAGE(B71,C71),HTKW!$D$10:$D$29)),HTKW!$D$10:$D$29),1))</f>
        <v>+III</v>
      </c>
    </row>
    <row r="72" spans="2:11" x14ac:dyDescent="0.25">
      <c r="B72" s="8">
        <v>13.172000000000001</v>
      </c>
      <c r="C72" s="9">
        <v>13.377000000000001</v>
      </c>
      <c r="D72" s="23" t="str">
        <f t="shared" si="1"/>
        <v>+III</v>
      </c>
      <c r="E72" s="8" t="str">
        <f t="array" ref="E72">INDEX(STPH!$O$10:$O$29,IFERROR(MATCH(MIN(IF(STPH!$D$10:$D$29&gt;AVERAGE(B72,C72),STPH!$D$10:$D$29)),STPH!$D$10:$D$29),1))</f>
        <v>+III</v>
      </c>
      <c r="F72" s="9" t="str">
        <f t="array" ref="F72">INDEX(STBI!$O$10:$O$29,IFERROR(MATCH(MIN(IF(STBI!$D$10:$D$29&gt;AVERAGE(B72,C72),STBI!$D$10:$D$29)),STBI!$D$10:$D$29),1))</f>
        <v>+III</v>
      </c>
      <c r="G72" s="9" t="str">
        <f t="array" ref="G72">INDEX(GEKB!$K$10:$K$29,IFERROR(MATCH(MIN(IF(GEKB!$D$10:$D$29&gt;AVERAGE(B72,C72),GEKB!$D$10:$D$29)),GEKB!$D$10:$D$29),1))</f>
        <v>+III</v>
      </c>
      <c r="H72" s="9" t="str">
        <f t="array" ref="H72">INDEX(DA!$K$10:$K$134,IFERROR(MATCH(MIN(IF(DA!$D$10:$D$134&gt;AVERAGE(B72,C72),DA!$D$10:$D$134)),DA!$D$10:$D$134),1))</f>
        <v>+III</v>
      </c>
      <c r="I72" s="9" t="str">
        <f t="array" ref="I72">INDEX(STKWp!$K$10:$K$29,IFERROR(MATCH(MIN(IF(STKWp!$D$10:$D$29&gt;AVERAGE(B72,C72),STKWp!$D$10:$D$29)),STKWp!$D$10:$D$29),1))</f>
        <v>+III</v>
      </c>
      <c r="J72" s="9" t="str">
        <f t="array" ref="J72">INDEX(BSKW!$K$10:$K$29,IFERROR(MATCH(MIN(IF(BSKW!$D$10:$D$29&gt;AVERAGE(B72,C72),BSKW!$D$10:$D$29)),BSKW!$D$10:$D$29),1))</f>
        <v>+III</v>
      </c>
      <c r="K72" s="12" t="str">
        <f t="array" ref="K72">INDEX(HTKW!$K$10:$K$29,IFERROR(MATCH(MIN(IF(HTKW!$D$10:$D$29&gt;AVERAGE(B72,C72),HTKW!$D$10:$D$29)),HTKW!$D$10:$D$29),1))</f>
        <v>+III</v>
      </c>
    </row>
    <row r="73" spans="2:11" x14ac:dyDescent="0.25">
      <c r="B73" s="8">
        <v>13.377000000000001</v>
      </c>
      <c r="C73" s="9">
        <v>13.582000000000001</v>
      </c>
      <c r="D73" s="23" t="str">
        <f t="shared" si="1"/>
        <v>+III</v>
      </c>
      <c r="E73" s="8" t="str">
        <f t="array" ref="E73">INDEX(STPH!$O$10:$O$29,IFERROR(MATCH(MIN(IF(STPH!$D$10:$D$29&gt;AVERAGE(B73,C73),STPH!$D$10:$D$29)),STPH!$D$10:$D$29),1))</f>
        <v>+III</v>
      </c>
      <c r="F73" s="9" t="str">
        <f t="array" ref="F73">INDEX(STBI!$O$10:$O$29,IFERROR(MATCH(MIN(IF(STBI!$D$10:$D$29&gt;AVERAGE(B73,C73),STBI!$D$10:$D$29)),STBI!$D$10:$D$29),1))</f>
        <v>+III</v>
      </c>
      <c r="G73" s="9" t="str">
        <f t="array" ref="G73">INDEX(GEKB!$K$10:$K$29,IFERROR(MATCH(MIN(IF(GEKB!$D$10:$D$29&gt;AVERAGE(B73,C73),GEKB!$D$10:$D$29)),GEKB!$D$10:$D$29),1))</f>
        <v>+III</v>
      </c>
      <c r="H73" s="9" t="str">
        <f t="array" ref="H73">INDEX(DA!$K$10:$K$134,IFERROR(MATCH(MIN(IF(DA!$D$10:$D$134&gt;AVERAGE(B73,C73),DA!$D$10:$D$134)),DA!$D$10:$D$134),1))</f>
        <v>+III</v>
      </c>
      <c r="I73" s="9" t="str">
        <f t="array" ref="I73">INDEX(STKWp!$K$10:$K$29,IFERROR(MATCH(MIN(IF(STKWp!$D$10:$D$29&gt;AVERAGE(B73,C73),STKWp!$D$10:$D$29)),STKWp!$D$10:$D$29),1))</f>
        <v>+III</v>
      </c>
      <c r="J73" s="9" t="str">
        <f t="array" ref="J73">INDEX(BSKW!$K$10:$K$29,IFERROR(MATCH(MIN(IF(BSKW!$D$10:$D$29&gt;AVERAGE(B73,C73),BSKW!$D$10:$D$29)),BSKW!$D$10:$D$29),1))</f>
        <v>+III</v>
      </c>
      <c r="K73" s="12" t="str">
        <f t="array" ref="K73">INDEX(HTKW!$K$10:$K$29,IFERROR(MATCH(MIN(IF(HTKW!$D$10:$D$29&gt;AVERAGE(B73,C73),HTKW!$D$10:$D$29)),HTKW!$D$10:$D$29),1))</f>
        <v>+III</v>
      </c>
    </row>
    <row r="74" spans="2:11" x14ac:dyDescent="0.25">
      <c r="B74" s="8">
        <v>13.582000000000001</v>
      </c>
      <c r="C74" s="9">
        <v>13.786</v>
      </c>
      <c r="D74" s="23" t="str">
        <f t="shared" si="1"/>
        <v>+III</v>
      </c>
      <c r="E74" s="8" t="str">
        <f t="array" ref="E74">INDEX(STPH!$O$10:$O$29,IFERROR(MATCH(MIN(IF(STPH!$D$10:$D$29&gt;AVERAGE(B74,C74),STPH!$D$10:$D$29)),STPH!$D$10:$D$29),1))</f>
        <v>+III</v>
      </c>
      <c r="F74" s="9" t="str">
        <f t="array" ref="F74">INDEX(STBI!$O$10:$O$29,IFERROR(MATCH(MIN(IF(STBI!$D$10:$D$29&gt;AVERAGE(B74,C74),STBI!$D$10:$D$29)),STBI!$D$10:$D$29),1))</f>
        <v>+III</v>
      </c>
      <c r="G74" s="9" t="str">
        <f t="array" ref="G74">INDEX(GEKB!$K$10:$K$29,IFERROR(MATCH(MIN(IF(GEKB!$D$10:$D$29&gt;AVERAGE(B74,C74),GEKB!$D$10:$D$29)),GEKB!$D$10:$D$29),1))</f>
        <v>+III</v>
      </c>
      <c r="H74" s="9" t="str">
        <f t="array" ref="H74">INDEX(DA!$K$10:$K$134,IFERROR(MATCH(MIN(IF(DA!$D$10:$D$134&gt;AVERAGE(B74,C74),DA!$D$10:$D$134)),DA!$D$10:$D$134),1))</f>
        <v>+III</v>
      </c>
      <c r="I74" s="9" t="str">
        <f t="array" ref="I74">INDEX(STKWp!$K$10:$K$29,IFERROR(MATCH(MIN(IF(STKWp!$D$10:$D$29&gt;AVERAGE(B74,C74),STKWp!$D$10:$D$29)),STKWp!$D$10:$D$29),1))</f>
        <v>+III</v>
      </c>
      <c r="J74" s="9" t="str">
        <f t="array" ref="J74">INDEX(BSKW!$K$10:$K$29,IFERROR(MATCH(MIN(IF(BSKW!$D$10:$D$29&gt;AVERAGE(B74,C74),BSKW!$D$10:$D$29)),BSKW!$D$10:$D$29),1))</f>
        <v>+III</v>
      </c>
      <c r="K74" s="12" t="str">
        <f t="array" ref="K74">INDEX(HTKW!$K$10:$K$29,IFERROR(MATCH(MIN(IF(HTKW!$D$10:$D$29&gt;AVERAGE(B74,C74),HTKW!$D$10:$D$29)),HTKW!$D$10:$D$29),1))</f>
        <v>+III</v>
      </c>
    </row>
    <row r="75" spans="2:11" x14ac:dyDescent="0.25">
      <c r="B75" s="8">
        <v>13.786</v>
      </c>
      <c r="C75" s="9">
        <v>13.989000000000001</v>
      </c>
      <c r="D75" s="23" t="str">
        <f t="shared" si="1"/>
        <v>+III</v>
      </c>
      <c r="E75" s="8" t="str">
        <f t="array" ref="E75">INDEX(STPH!$O$10:$O$29,IFERROR(MATCH(MIN(IF(STPH!$D$10:$D$29&gt;AVERAGE(B75,C75),STPH!$D$10:$D$29)),STPH!$D$10:$D$29),1))</f>
        <v>+III</v>
      </c>
      <c r="F75" s="9" t="str">
        <f t="array" ref="F75">INDEX(STBI!$O$10:$O$29,IFERROR(MATCH(MIN(IF(STBI!$D$10:$D$29&gt;AVERAGE(B75,C75),STBI!$D$10:$D$29)),STBI!$D$10:$D$29),1))</f>
        <v>+III</v>
      </c>
      <c r="G75" s="9" t="str">
        <f t="array" ref="G75">INDEX(GEKB!$K$10:$K$29,IFERROR(MATCH(MIN(IF(GEKB!$D$10:$D$29&gt;AVERAGE(B75,C75),GEKB!$D$10:$D$29)),GEKB!$D$10:$D$29),1))</f>
        <v>+III</v>
      </c>
      <c r="H75" s="9" t="str">
        <f t="array" ref="H75">INDEX(DA!$K$10:$K$134,IFERROR(MATCH(MIN(IF(DA!$D$10:$D$134&gt;AVERAGE(B75,C75),DA!$D$10:$D$134)),DA!$D$10:$D$134),1))</f>
        <v>+III</v>
      </c>
      <c r="I75" s="9" t="str">
        <f t="array" ref="I75">INDEX(STKWp!$K$10:$K$29,IFERROR(MATCH(MIN(IF(STKWp!$D$10:$D$29&gt;AVERAGE(B75,C75),STKWp!$D$10:$D$29)),STKWp!$D$10:$D$29),1))</f>
        <v>+III</v>
      </c>
      <c r="J75" s="9" t="str">
        <f t="array" ref="J75">INDEX(BSKW!$K$10:$K$29,IFERROR(MATCH(MIN(IF(BSKW!$D$10:$D$29&gt;AVERAGE(B75,C75),BSKW!$D$10:$D$29)),BSKW!$D$10:$D$29),1))</f>
        <v>+III</v>
      </c>
      <c r="K75" s="12" t="str">
        <f t="array" ref="K75">INDEX(HTKW!$K$10:$K$29,IFERROR(MATCH(MIN(IF(HTKW!$D$10:$D$29&gt;AVERAGE(B75,C75),HTKW!$D$10:$D$29)),HTKW!$D$10:$D$29),1))</f>
        <v>+III</v>
      </c>
    </row>
    <row r="76" spans="2:11" x14ac:dyDescent="0.25">
      <c r="B76" s="8">
        <v>13.989000000000001</v>
      </c>
      <c r="C76" s="9">
        <v>14.193</v>
      </c>
      <c r="D76" s="23" t="str">
        <f t="shared" si="1"/>
        <v>+III</v>
      </c>
      <c r="E76" s="8" t="str">
        <f t="array" ref="E76">INDEX(STPH!$O$10:$O$29,IFERROR(MATCH(MIN(IF(STPH!$D$10:$D$29&gt;AVERAGE(B76,C76),STPH!$D$10:$D$29)),STPH!$D$10:$D$29),1))</f>
        <v>+III</v>
      </c>
      <c r="F76" s="9" t="str">
        <f t="array" ref="F76">INDEX(STBI!$O$10:$O$29,IFERROR(MATCH(MIN(IF(STBI!$D$10:$D$29&gt;AVERAGE(B76,C76),STBI!$D$10:$D$29)),STBI!$D$10:$D$29),1))</f>
        <v>+III</v>
      </c>
      <c r="G76" s="9" t="str">
        <f t="array" ref="G76">INDEX(GEKB!$K$10:$K$29,IFERROR(MATCH(MIN(IF(GEKB!$D$10:$D$29&gt;AVERAGE(B76,C76),GEKB!$D$10:$D$29)),GEKB!$D$10:$D$29),1))</f>
        <v>+III</v>
      </c>
      <c r="H76" s="9" t="str">
        <f t="array" ref="H76">INDEX(DA!$K$10:$K$134,IFERROR(MATCH(MIN(IF(DA!$D$10:$D$134&gt;AVERAGE(B76,C76),DA!$D$10:$D$134)),DA!$D$10:$D$134),1))</f>
        <v>+III</v>
      </c>
      <c r="I76" s="9" t="str">
        <f t="array" ref="I76">INDEX(STKWp!$K$10:$K$29,IFERROR(MATCH(MIN(IF(STKWp!$D$10:$D$29&gt;AVERAGE(B76,C76),STKWp!$D$10:$D$29)),STKWp!$D$10:$D$29),1))</f>
        <v>+III</v>
      </c>
      <c r="J76" s="9" t="str">
        <f t="array" ref="J76">INDEX(BSKW!$K$10:$K$29,IFERROR(MATCH(MIN(IF(BSKW!$D$10:$D$29&gt;AVERAGE(B76,C76),BSKW!$D$10:$D$29)),BSKW!$D$10:$D$29),1))</f>
        <v>+III</v>
      </c>
      <c r="K76" s="12" t="str">
        <f t="array" ref="K76">INDEX(HTKW!$K$10:$K$29,IFERROR(MATCH(MIN(IF(HTKW!$D$10:$D$29&gt;AVERAGE(B76,C76),HTKW!$D$10:$D$29)),HTKW!$D$10:$D$29),1))</f>
        <v>+III</v>
      </c>
    </row>
    <row r="77" spans="2:11" x14ac:dyDescent="0.25">
      <c r="B77" s="8">
        <v>14.193</v>
      </c>
      <c r="C77" s="9">
        <v>14.401</v>
      </c>
      <c r="D77" s="23" t="str">
        <f t="shared" si="1"/>
        <v>+III</v>
      </c>
      <c r="E77" s="8" t="str">
        <f t="array" ref="E77">INDEX(STPH!$O$10:$O$29,IFERROR(MATCH(MIN(IF(STPH!$D$10:$D$29&gt;AVERAGE(B77,C77),STPH!$D$10:$D$29)),STPH!$D$10:$D$29),1))</f>
        <v>+III</v>
      </c>
      <c r="F77" s="9" t="str">
        <f t="array" ref="F77">INDEX(STBI!$O$10:$O$29,IFERROR(MATCH(MIN(IF(STBI!$D$10:$D$29&gt;AVERAGE(B77,C77),STBI!$D$10:$D$29)),STBI!$D$10:$D$29),1))</f>
        <v>+III</v>
      </c>
      <c r="G77" s="9" t="str">
        <f t="array" ref="G77">INDEX(GEKB!$K$10:$K$29,IFERROR(MATCH(MIN(IF(GEKB!$D$10:$D$29&gt;AVERAGE(B77,C77),GEKB!$D$10:$D$29)),GEKB!$D$10:$D$29),1))</f>
        <v>+III</v>
      </c>
      <c r="H77" s="9" t="str">
        <f t="array" ref="H77">INDEX(DA!$K$10:$K$134,IFERROR(MATCH(MIN(IF(DA!$D$10:$D$134&gt;AVERAGE(B77,C77),DA!$D$10:$D$134)),DA!$D$10:$D$134),1))</f>
        <v>+III</v>
      </c>
      <c r="I77" s="9" t="str">
        <f t="array" ref="I77">INDEX(STKWp!$K$10:$K$29,IFERROR(MATCH(MIN(IF(STKWp!$D$10:$D$29&gt;AVERAGE(B77,C77),STKWp!$D$10:$D$29)),STKWp!$D$10:$D$29),1))</f>
        <v>+III</v>
      </c>
      <c r="J77" s="9" t="str">
        <f t="array" ref="J77">INDEX(BSKW!$K$10:$K$29,IFERROR(MATCH(MIN(IF(BSKW!$D$10:$D$29&gt;AVERAGE(B77,C77),BSKW!$D$10:$D$29)),BSKW!$D$10:$D$29),1))</f>
        <v>+III</v>
      </c>
      <c r="K77" s="12" t="str">
        <f t="array" ref="K77">INDEX(HTKW!$K$10:$K$29,IFERROR(MATCH(MIN(IF(HTKW!$D$10:$D$29&gt;AVERAGE(B77,C77),HTKW!$D$10:$D$29)),HTKW!$D$10:$D$29),1))</f>
        <v>+III</v>
      </c>
    </row>
    <row r="78" spans="2:11" x14ac:dyDescent="0.25">
      <c r="B78" s="8">
        <v>14.401</v>
      </c>
      <c r="C78" s="9">
        <v>14.606999999999999</v>
      </c>
      <c r="D78" s="23" t="str">
        <f t="shared" si="1"/>
        <v>+III</v>
      </c>
      <c r="E78" s="8" t="str">
        <f t="array" ref="E78">INDEX(STPH!$O$10:$O$29,IFERROR(MATCH(MIN(IF(STPH!$D$10:$D$29&gt;AVERAGE(B78,C78),STPH!$D$10:$D$29)),STPH!$D$10:$D$29),1))</f>
        <v>+III</v>
      </c>
      <c r="F78" s="9" t="str">
        <f t="array" ref="F78">INDEX(STBI!$O$10:$O$29,IFERROR(MATCH(MIN(IF(STBI!$D$10:$D$29&gt;AVERAGE(B78,C78),STBI!$D$10:$D$29)),STBI!$D$10:$D$29),1))</f>
        <v>+III</v>
      </c>
      <c r="G78" s="9" t="str">
        <f t="array" ref="G78">INDEX(GEKB!$K$10:$K$29,IFERROR(MATCH(MIN(IF(GEKB!$D$10:$D$29&gt;AVERAGE(B78,C78),GEKB!$D$10:$D$29)),GEKB!$D$10:$D$29),1))</f>
        <v>+III</v>
      </c>
      <c r="H78" s="9" t="str">
        <f t="array" ref="H78">INDEX(DA!$K$10:$K$134,IFERROR(MATCH(MIN(IF(DA!$D$10:$D$134&gt;AVERAGE(B78,C78),DA!$D$10:$D$134)),DA!$D$10:$D$134),1))</f>
        <v>+III</v>
      </c>
      <c r="I78" s="9" t="str">
        <f t="array" ref="I78">INDEX(STKWp!$K$10:$K$29,IFERROR(MATCH(MIN(IF(STKWp!$D$10:$D$29&gt;AVERAGE(B78,C78),STKWp!$D$10:$D$29)),STKWp!$D$10:$D$29),1))</f>
        <v>+III</v>
      </c>
      <c r="J78" s="9" t="str">
        <f t="array" ref="J78">INDEX(BSKW!$K$10:$K$29,IFERROR(MATCH(MIN(IF(BSKW!$D$10:$D$29&gt;AVERAGE(B78,C78),BSKW!$D$10:$D$29)),BSKW!$D$10:$D$29),1))</f>
        <v>+III</v>
      </c>
      <c r="K78" s="12" t="str">
        <f t="array" ref="K78">INDEX(HTKW!$K$10:$K$29,IFERROR(MATCH(MIN(IF(HTKW!$D$10:$D$29&gt;AVERAGE(B78,C78),HTKW!$D$10:$D$29)),HTKW!$D$10:$D$29),1))</f>
        <v>+III</v>
      </c>
    </row>
    <row r="79" spans="2:11" x14ac:dyDescent="0.25">
      <c r="B79" s="8">
        <v>14.606999999999999</v>
      </c>
      <c r="C79" s="9">
        <v>14.81</v>
      </c>
      <c r="D79" s="23" t="str">
        <f t="shared" si="1"/>
        <v>+III</v>
      </c>
      <c r="E79" s="8" t="str">
        <f t="array" ref="E79">INDEX(STPH!$O$10:$O$29,IFERROR(MATCH(MIN(IF(STPH!$D$10:$D$29&gt;AVERAGE(B79,C79),STPH!$D$10:$D$29)),STPH!$D$10:$D$29),1))</f>
        <v>+III</v>
      </c>
      <c r="F79" s="9" t="str">
        <f t="array" ref="F79">INDEX(STBI!$O$10:$O$29,IFERROR(MATCH(MIN(IF(STBI!$D$10:$D$29&gt;AVERAGE(B79,C79),STBI!$D$10:$D$29)),STBI!$D$10:$D$29),1))</f>
        <v>+III</v>
      </c>
      <c r="G79" s="9" t="str">
        <f t="array" ref="G79">INDEX(GEKB!$K$10:$K$29,IFERROR(MATCH(MIN(IF(GEKB!$D$10:$D$29&gt;AVERAGE(B79,C79),GEKB!$D$10:$D$29)),GEKB!$D$10:$D$29),1))</f>
        <v>+III</v>
      </c>
      <c r="H79" s="9" t="str">
        <f t="array" ref="H79">INDEX(DA!$K$10:$K$134,IFERROR(MATCH(MIN(IF(DA!$D$10:$D$134&gt;AVERAGE(B79,C79),DA!$D$10:$D$134)),DA!$D$10:$D$134),1))</f>
        <v>+III</v>
      </c>
      <c r="I79" s="9" t="str">
        <f t="array" ref="I79">INDEX(STKWp!$K$10:$K$29,IFERROR(MATCH(MIN(IF(STKWp!$D$10:$D$29&gt;AVERAGE(B79,C79),STKWp!$D$10:$D$29)),STKWp!$D$10:$D$29),1))</f>
        <v>+III</v>
      </c>
      <c r="J79" s="9" t="str">
        <f t="array" ref="J79">INDEX(BSKW!$K$10:$K$29,IFERROR(MATCH(MIN(IF(BSKW!$D$10:$D$29&gt;AVERAGE(B79,C79),BSKW!$D$10:$D$29)),BSKW!$D$10:$D$29),1))</f>
        <v>+III</v>
      </c>
      <c r="K79" s="12" t="str">
        <f t="array" ref="K79">INDEX(HTKW!$K$10:$K$29,IFERROR(MATCH(MIN(IF(HTKW!$D$10:$D$29&gt;AVERAGE(B79,C79),HTKW!$D$10:$D$29)),HTKW!$D$10:$D$29),1))</f>
        <v>+III</v>
      </c>
    </row>
    <row r="80" spans="2:11" x14ac:dyDescent="0.25">
      <c r="B80" s="8">
        <v>14.81</v>
      </c>
      <c r="C80" s="9">
        <v>15.013</v>
      </c>
      <c r="D80" s="23" t="str">
        <f t="shared" si="1"/>
        <v>+III</v>
      </c>
      <c r="E80" s="8" t="str">
        <f t="array" ref="E80">INDEX(STPH!$O$10:$O$29,IFERROR(MATCH(MIN(IF(STPH!$D$10:$D$29&gt;AVERAGE(B80,C80),STPH!$D$10:$D$29)),STPH!$D$10:$D$29),1))</f>
        <v>+III</v>
      </c>
      <c r="F80" s="9" t="str">
        <f t="array" ref="F80">INDEX(STBI!$O$10:$O$29,IFERROR(MATCH(MIN(IF(STBI!$D$10:$D$29&gt;AVERAGE(B80,C80),STBI!$D$10:$D$29)),STBI!$D$10:$D$29),1))</f>
        <v>+III</v>
      </c>
      <c r="G80" s="9" t="str">
        <f t="array" ref="G80">INDEX(GEKB!$K$10:$K$29,IFERROR(MATCH(MIN(IF(GEKB!$D$10:$D$29&gt;AVERAGE(B80,C80),GEKB!$D$10:$D$29)),GEKB!$D$10:$D$29),1))</f>
        <v>+III</v>
      </c>
      <c r="H80" s="9" t="str">
        <f t="array" ref="H80">INDEX(DA!$K$10:$K$134,IFERROR(MATCH(MIN(IF(DA!$D$10:$D$134&gt;AVERAGE(B80,C80),DA!$D$10:$D$134)),DA!$D$10:$D$134),1))</f>
        <v>+III</v>
      </c>
      <c r="I80" s="9" t="str">
        <f t="array" ref="I80">INDEX(STKWp!$K$10:$K$29,IFERROR(MATCH(MIN(IF(STKWp!$D$10:$D$29&gt;AVERAGE(B80,C80),STKWp!$D$10:$D$29)),STKWp!$D$10:$D$29),1))</f>
        <v>+III</v>
      </c>
      <c r="J80" s="9" t="str">
        <f t="array" ref="J80">INDEX(BSKW!$K$10:$K$29,IFERROR(MATCH(MIN(IF(BSKW!$D$10:$D$29&gt;AVERAGE(B80,C80),BSKW!$D$10:$D$29)),BSKW!$D$10:$D$29),1))</f>
        <v>+III</v>
      </c>
      <c r="K80" s="12" t="str">
        <f t="array" ref="K80">INDEX(HTKW!$K$10:$K$29,IFERROR(MATCH(MIN(IF(HTKW!$D$10:$D$29&gt;AVERAGE(B80,C80),HTKW!$D$10:$D$29)),HTKW!$D$10:$D$29),1))</f>
        <v>+III</v>
      </c>
    </row>
    <row r="81" spans="2:11" x14ac:dyDescent="0.25">
      <c r="B81" s="8">
        <v>15.013</v>
      </c>
      <c r="C81" s="9">
        <v>15.22</v>
      </c>
      <c r="D81" s="23" t="str">
        <f t="shared" si="1"/>
        <v>+III</v>
      </c>
      <c r="E81" s="8" t="str">
        <f t="array" ref="E81">INDEX(STPH!$O$10:$O$29,IFERROR(MATCH(MIN(IF(STPH!$D$10:$D$29&gt;AVERAGE(B81,C81),STPH!$D$10:$D$29)),STPH!$D$10:$D$29),1))</f>
        <v>+III</v>
      </c>
      <c r="F81" s="9" t="str">
        <f t="array" ref="F81">INDEX(STBI!$O$10:$O$29,IFERROR(MATCH(MIN(IF(STBI!$D$10:$D$29&gt;AVERAGE(B81,C81),STBI!$D$10:$D$29)),STBI!$D$10:$D$29),1))</f>
        <v>+III</v>
      </c>
      <c r="G81" s="9" t="str">
        <f t="array" ref="G81">INDEX(GEKB!$K$10:$K$29,IFERROR(MATCH(MIN(IF(GEKB!$D$10:$D$29&gt;AVERAGE(B81,C81),GEKB!$D$10:$D$29)),GEKB!$D$10:$D$29),1))</f>
        <v>+III</v>
      </c>
      <c r="H81" s="9" t="str">
        <f t="array" ref="H81">INDEX(DA!$K$10:$K$134,IFERROR(MATCH(MIN(IF(DA!$D$10:$D$134&gt;AVERAGE(B81,C81),DA!$D$10:$D$134)),DA!$D$10:$D$134),1))</f>
        <v>+III</v>
      </c>
      <c r="I81" s="9" t="str">
        <f t="array" ref="I81">INDEX(STKWp!$K$10:$K$29,IFERROR(MATCH(MIN(IF(STKWp!$D$10:$D$29&gt;AVERAGE(B81,C81),STKWp!$D$10:$D$29)),STKWp!$D$10:$D$29),1))</f>
        <v>+III</v>
      </c>
      <c r="J81" s="9" t="str">
        <f t="array" ref="J81">INDEX(BSKW!$K$10:$K$29,IFERROR(MATCH(MIN(IF(BSKW!$D$10:$D$29&gt;AVERAGE(B81,C81),BSKW!$D$10:$D$29)),BSKW!$D$10:$D$29),1))</f>
        <v>+III</v>
      </c>
      <c r="K81" s="12" t="str">
        <f t="array" ref="K81">INDEX(HTKW!$K$10:$K$29,IFERROR(MATCH(MIN(IF(HTKW!$D$10:$D$29&gt;AVERAGE(B81,C81),HTKW!$D$10:$D$29)),HTKW!$D$10:$D$29),1))</f>
        <v>+III</v>
      </c>
    </row>
    <row r="82" spans="2:11" x14ac:dyDescent="0.25">
      <c r="B82" s="8">
        <v>15.22</v>
      </c>
      <c r="C82" s="9">
        <v>15.429</v>
      </c>
      <c r="D82" s="23" t="str">
        <f t="shared" si="1"/>
        <v>+III</v>
      </c>
      <c r="E82" s="8" t="str">
        <f t="array" ref="E82">INDEX(STPH!$O$10:$O$29,IFERROR(MATCH(MIN(IF(STPH!$D$10:$D$29&gt;AVERAGE(B82,C82),STPH!$D$10:$D$29)),STPH!$D$10:$D$29),1))</f>
        <v>+III</v>
      </c>
      <c r="F82" s="9" t="str">
        <f t="array" ref="F82">INDEX(STBI!$O$10:$O$29,IFERROR(MATCH(MIN(IF(STBI!$D$10:$D$29&gt;AVERAGE(B82,C82),STBI!$D$10:$D$29)),STBI!$D$10:$D$29),1))</f>
        <v>+III</v>
      </c>
      <c r="G82" s="9" t="str">
        <f t="array" ref="G82">INDEX(GEKB!$K$10:$K$29,IFERROR(MATCH(MIN(IF(GEKB!$D$10:$D$29&gt;AVERAGE(B82,C82),GEKB!$D$10:$D$29)),GEKB!$D$10:$D$29),1))</f>
        <v>+III</v>
      </c>
      <c r="H82" s="9" t="str">
        <f t="array" ref="H82">INDEX(DA!$K$10:$K$134,IFERROR(MATCH(MIN(IF(DA!$D$10:$D$134&gt;AVERAGE(B82,C82),DA!$D$10:$D$134)),DA!$D$10:$D$134),1))</f>
        <v>+III</v>
      </c>
      <c r="I82" s="9" t="str">
        <f t="array" ref="I82">INDEX(STKWp!$K$10:$K$29,IFERROR(MATCH(MIN(IF(STKWp!$D$10:$D$29&gt;AVERAGE(B82,C82),STKWp!$D$10:$D$29)),STKWp!$D$10:$D$29),1))</f>
        <v>+III</v>
      </c>
      <c r="J82" s="9" t="str">
        <f t="array" ref="J82">INDEX(BSKW!$K$10:$K$29,IFERROR(MATCH(MIN(IF(BSKW!$D$10:$D$29&gt;AVERAGE(B82,C82),BSKW!$D$10:$D$29)),BSKW!$D$10:$D$29),1))</f>
        <v>+III</v>
      </c>
      <c r="K82" s="12" t="str">
        <f t="array" ref="K82">INDEX(HTKW!$K$10:$K$29,IFERROR(MATCH(MIN(IF(HTKW!$D$10:$D$29&gt;AVERAGE(B82,C82),HTKW!$D$10:$D$29)),HTKW!$D$10:$D$29),1))</f>
        <v>+III</v>
      </c>
    </row>
    <row r="83" spans="2:11" x14ac:dyDescent="0.25">
      <c r="B83" s="8">
        <v>15.429</v>
      </c>
      <c r="C83" s="9">
        <v>15.635999999999999</v>
      </c>
      <c r="D83" s="23" t="str">
        <f t="shared" si="1"/>
        <v>+III</v>
      </c>
      <c r="E83" s="8" t="str">
        <f t="array" ref="E83">INDEX(STPH!$O$10:$O$29,IFERROR(MATCH(MIN(IF(STPH!$D$10:$D$29&gt;AVERAGE(B83,C83),STPH!$D$10:$D$29)),STPH!$D$10:$D$29),1))</f>
        <v>+III</v>
      </c>
      <c r="F83" s="9" t="str">
        <f t="array" ref="F83">INDEX(STBI!$O$10:$O$29,IFERROR(MATCH(MIN(IF(STBI!$D$10:$D$29&gt;AVERAGE(B83,C83),STBI!$D$10:$D$29)),STBI!$D$10:$D$29),1))</f>
        <v>+III</v>
      </c>
      <c r="G83" s="9" t="str">
        <f t="array" ref="G83">INDEX(GEKB!$K$10:$K$29,IFERROR(MATCH(MIN(IF(GEKB!$D$10:$D$29&gt;AVERAGE(B83,C83),GEKB!$D$10:$D$29)),GEKB!$D$10:$D$29),1))</f>
        <v>+III</v>
      </c>
      <c r="H83" s="9" t="str">
        <f t="array" ref="H83">INDEX(DA!$K$10:$K$134,IFERROR(MATCH(MIN(IF(DA!$D$10:$D$134&gt;AVERAGE(B83,C83),DA!$D$10:$D$134)),DA!$D$10:$D$134),1))</f>
        <v>+III</v>
      </c>
      <c r="I83" s="9" t="str">
        <f t="array" ref="I83">INDEX(STKWp!$K$10:$K$29,IFERROR(MATCH(MIN(IF(STKWp!$D$10:$D$29&gt;AVERAGE(B83,C83),STKWp!$D$10:$D$29)),STKWp!$D$10:$D$29),1))</f>
        <v>+III</v>
      </c>
      <c r="J83" s="9" t="str">
        <f t="array" ref="J83">INDEX(BSKW!$K$10:$K$29,IFERROR(MATCH(MIN(IF(BSKW!$D$10:$D$29&gt;AVERAGE(B83,C83),BSKW!$D$10:$D$29)),BSKW!$D$10:$D$29),1))</f>
        <v>+III</v>
      </c>
      <c r="K83" s="12" t="str">
        <f t="array" ref="K83">INDEX(HTKW!$K$10:$K$29,IFERROR(MATCH(MIN(IF(HTKW!$D$10:$D$29&gt;AVERAGE(B83,C83),HTKW!$D$10:$D$29)),HTKW!$D$10:$D$29),1))</f>
        <v>+III</v>
      </c>
    </row>
    <row r="84" spans="2:11" x14ac:dyDescent="0.25">
      <c r="B84" s="8">
        <v>15.635999999999999</v>
      </c>
      <c r="C84" s="9">
        <v>15.843</v>
      </c>
      <c r="D84" s="23" t="str">
        <f t="shared" si="1"/>
        <v>+III</v>
      </c>
      <c r="E84" s="8" t="str">
        <f t="array" ref="E84">INDEX(STPH!$O$10:$O$29,IFERROR(MATCH(MIN(IF(STPH!$D$10:$D$29&gt;AVERAGE(B84,C84),STPH!$D$10:$D$29)),STPH!$D$10:$D$29),1))</f>
        <v>+III</v>
      </c>
      <c r="F84" s="9" t="str">
        <f t="array" ref="F84">INDEX(STBI!$O$10:$O$29,IFERROR(MATCH(MIN(IF(STBI!$D$10:$D$29&gt;AVERAGE(B84,C84),STBI!$D$10:$D$29)),STBI!$D$10:$D$29),1))</f>
        <v>+III</v>
      </c>
      <c r="G84" s="9" t="str">
        <f t="array" ref="G84">INDEX(GEKB!$K$10:$K$29,IFERROR(MATCH(MIN(IF(GEKB!$D$10:$D$29&gt;AVERAGE(B84,C84),GEKB!$D$10:$D$29)),GEKB!$D$10:$D$29),1))</f>
        <v>+III</v>
      </c>
      <c r="H84" s="9" t="str">
        <f t="array" ref="H84">INDEX(DA!$K$10:$K$134,IFERROR(MATCH(MIN(IF(DA!$D$10:$D$134&gt;AVERAGE(B84,C84),DA!$D$10:$D$134)),DA!$D$10:$D$134),1))</f>
        <v>+III</v>
      </c>
      <c r="I84" s="9" t="str">
        <f t="array" ref="I84">INDEX(STKWp!$K$10:$K$29,IFERROR(MATCH(MIN(IF(STKWp!$D$10:$D$29&gt;AVERAGE(B84,C84),STKWp!$D$10:$D$29)),STKWp!$D$10:$D$29),1))</f>
        <v>+III</v>
      </c>
      <c r="J84" s="9" t="str">
        <f t="array" ref="J84">INDEX(BSKW!$K$10:$K$29,IFERROR(MATCH(MIN(IF(BSKW!$D$10:$D$29&gt;AVERAGE(B84,C84),BSKW!$D$10:$D$29)),BSKW!$D$10:$D$29),1))</f>
        <v>+III</v>
      </c>
      <c r="K84" s="12" t="str">
        <f t="array" ref="K84">INDEX(HTKW!$K$10:$K$29,IFERROR(MATCH(MIN(IF(HTKW!$D$10:$D$29&gt;AVERAGE(B84,C84),HTKW!$D$10:$D$29)),HTKW!$D$10:$D$29),1))</f>
        <v>+III</v>
      </c>
    </row>
    <row r="85" spans="2:11" x14ac:dyDescent="0.25">
      <c r="B85" s="8">
        <v>15.843</v>
      </c>
      <c r="C85" s="9">
        <v>16.048999999999999</v>
      </c>
      <c r="D85" s="23" t="str">
        <f t="shared" si="1"/>
        <v>+III</v>
      </c>
      <c r="E85" s="8" t="str">
        <f t="array" ref="E85">INDEX(STPH!$O$10:$O$29,IFERROR(MATCH(MIN(IF(STPH!$D$10:$D$29&gt;AVERAGE(B85,C85),STPH!$D$10:$D$29)),STPH!$D$10:$D$29),1))</f>
        <v>+III</v>
      </c>
      <c r="F85" s="9" t="str">
        <f t="array" ref="F85">INDEX(STBI!$O$10:$O$29,IFERROR(MATCH(MIN(IF(STBI!$D$10:$D$29&gt;AVERAGE(B85,C85),STBI!$D$10:$D$29)),STBI!$D$10:$D$29),1))</f>
        <v>+III</v>
      </c>
      <c r="G85" s="9" t="str">
        <f t="array" ref="G85">INDEX(GEKB!$K$10:$K$29,IFERROR(MATCH(MIN(IF(GEKB!$D$10:$D$29&gt;AVERAGE(B85,C85),GEKB!$D$10:$D$29)),GEKB!$D$10:$D$29),1))</f>
        <v>+III</v>
      </c>
      <c r="H85" s="9" t="str">
        <f t="array" ref="H85">INDEX(DA!$K$10:$K$134,IFERROR(MATCH(MIN(IF(DA!$D$10:$D$134&gt;AVERAGE(B85,C85),DA!$D$10:$D$134)),DA!$D$10:$D$134),1))</f>
        <v>+III</v>
      </c>
      <c r="I85" s="9" t="str">
        <f t="array" ref="I85">INDEX(STKWp!$K$10:$K$29,IFERROR(MATCH(MIN(IF(STKWp!$D$10:$D$29&gt;AVERAGE(B85,C85),STKWp!$D$10:$D$29)),STKWp!$D$10:$D$29),1))</f>
        <v>+III</v>
      </c>
      <c r="J85" s="9" t="str">
        <f t="array" ref="J85">INDEX(BSKW!$K$10:$K$29,IFERROR(MATCH(MIN(IF(BSKW!$D$10:$D$29&gt;AVERAGE(B85,C85),BSKW!$D$10:$D$29)),BSKW!$D$10:$D$29),1))</f>
        <v>+III</v>
      </c>
      <c r="K85" s="12" t="str">
        <f t="array" ref="K85">INDEX(HTKW!$K$10:$K$29,IFERROR(MATCH(MIN(IF(HTKW!$D$10:$D$29&gt;AVERAGE(B85,C85),HTKW!$D$10:$D$29)),HTKW!$D$10:$D$29),1))</f>
        <v>+III</v>
      </c>
    </row>
    <row r="86" spans="2:11" x14ac:dyDescent="0.25">
      <c r="B86" s="8">
        <v>16.048999999999999</v>
      </c>
      <c r="C86" s="9">
        <v>16.256</v>
      </c>
      <c r="D86" s="23" t="str">
        <f t="shared" si="1"/>
        <v>+III</v>
      </c>
      <c r="E86" s="8" t="str">
        <f t="array" ref="E86">INDEX(STPH!$O$10:$O$29,IFERROR(MATCH(MIN(IF(STPH!$D$10:$D$29&gt;AVERAGE(B86,C86),STPH!$D$10:$D$29)),STPH!$D$10:$D$29),1))</f>
        <v>+III</v>
      </c>
      <c r="F86" s="9" t="str">
        <f t="array" ref="F86">INDEX(STBI!$O$10:$O$29,IFERROR(MATCH(MIN(IF(STBI!$D$10:$D$29&gt;AVERAGE(B86,C86),STBI!$D$10:$D$29)),STBI!$D$10:$D$29),1))</f>
        <v>+III</v>
      </c>
      <c r="G86" s="9" t="str">
        <f t="array" ref="G86">INDEX(GEKB!$K$10:$K$29,IFERROR(MATCH(MIN(IF(GEKB!$D$10:$D$29&gt;AVERAGE(B86,C86),GEKB!$D$10:$D$29)),GEKB!$D$10:$D$29),1))</f>
        <v>+III</v>
      </c>
      <c r="H86" s="9" t="str">
        <f t="array" ref="H86">INDEX(DA!$K$10:$K$134,IFERROR(MATCH(MIN(IF(DA!$D$10:$D$134&gt;AVERAGE(B86,C86),DA!$D$10:$D$134)),DA!$D$10:$D$134),1))</f>
        <v>+III</v>
      </c>
      <c r="I86" s="9" t="str">
        <f t="array" ref="I86">INDEX(STKWp!$K$10:$K$29,IFERROR(MATCH(MIN(IF(STKWp!$D$10:$D$29&gt;AVERAGE(B86,C86),STKWp!$D$10:$D$29)),STKWp!$D$10:$D$29),1))</f>
        <v>+III</v>
      </c>
      <c r="J86" s="9" t="str">
        <f t="array" ref="J86">INDEX(BSKW!$K$10:$K$29,IFERROR(MATCH(MIN(IF(BSKW!$D$10:$D$29&gt;AVERAGE(B86,C86),BSKW!$D$10:$D$29)),BSKW!$D$10:$D$29),1))</f>
        <v>+III</v>
      </c>
      <c r="K86" s="12" t="str">
        <f t="array" ref="K86">INDEX(HTKW!$K$10:$K$29,IFERROR(MATCH(MIN(IF(HTKW!$D$10:$D$29&gt;AVERAGE(B86,C86),HTKW!$D$10:$D$29)),HTKW!$D$10:$D$29),1))</f>
        <v>+III</v>
      </c>
    </row>
    <row r="87" spans="2:11" x14ac:dyDescent="0.25">
      <c r="B87" s="8">
        <v>16.256</v>
      </c>
      <c r="C87" s="9">
        <v>16.451000000000001</v>
      </c>
      <c r="D87" s="23" t="str">
        <f t="shared" si="1"/>
        <v>+III</v>
      </c>
      <c r="E87" s="8" t="str">
        <f t="array" ref="E87">INDEX(STPH!$O$10:$O$29,IFERROR(MATCH(MIN(IF(STPH!$D$10:$D$29&gt;AVERAGE(B87,C87),STPH!$D$10:$D$29)),STPH!$D$10:$D$29),1))</f>
        <v>+III</v>
      </c>
      <c r="F87" s="9" t="str">
        <f t="array" ref="F87">INDEX(STBI!$O$10:$O$29,IFERROR(MATCH(MIN(IF(STBI!$D$10:$D$29&gt;AVERAGE(B87,C87),STBI!$D$10:$D$29)),STBI!$D$10:$D$29),1))</f>
        <v>+III</v>
      </c>
      <c r="G87" s="9" t="str">
        <f t="array" ref="G87">INDEX(GEKB!$K$10:$K$29,IFERROR(MATCH(MIN(IF(GEKB!$D$10:$D$29&gt;AVERAGE(B87,C87),GEKB!$D$10:$D$29)),GEKB!$D$10:$D$29),1))</f>
        <v>+III</v>
      </c>
      <c r="H87" s="9" t="str">
        <f t="array" ref="H87">INDEX(DA!$K$10:$K$134,IFERROR(MATCH(MIN(IF(DA!$D$10:$D$134&gt;AVERAGE(B87,C87),DA!$D$10:$D$134)),DA!$D$10:$D$134),1))</f>
        <v>+III</v>
      </c>
      <c r="I87" s="9" t="str">
        <f t="array" ref="I87">INDEX(STKWp!$K$10:$K$29,IFERROR(MATCH(MIN(IF(STKWp!$D$10:$D$29&gt;AVERAGE(B87,C87),STKWp!$D$10:$D$29)),STKWp!$D$10:$D$29),1))</f>
        <v>+III</v>
      </c>
      <c r="J87" s="9" t="str">
        <f t="array" ref="J87">INDEX(BSKW!$K$10:$K$29,IFERROR(MATCH(MIN(IF(BSKW!$D$10:$D$29&gt;AVERAGE(B87,C87),BSKW!$D$10:$D$29)),BSKW!$D$10:$D$29),1))</f>
        <v>+III</v>
      </c>
      <c r="K87" s="12" t="str">
        <f t="array" ref="K87">INDEX(HTKW!$K$10:$K$29,IFERROR(MATCH(MIN(IF(HTKW!$D$10:$D$29&gt;AVERAGE(B87,C87),HTKW!$D$10:$D$29)),HTKW!$D$10:$D$29),1))</f>
        <v>+III</v>
      </c>
    </row>
    <row r="88" spans="2:11" x14ac:dyDescent="0.25">
      <c r="B88" s="8">
        <v>16.451000000000001</v>
      </c>
      <c r="C88" s="9">
        <v>16.617000000000001</v>
      </c>
      <c r="D88" s="23" t="str">
        <f t="shared" si="1"/>
        <v>+III</v>
      </c>
      <c r="E88" s="8" t="str">
        <f t="array" ref="E88">INDEX(STPH!$O$10:$O$29,IFERROR(MATCH(MIN(IF(STPH!$D$10:$D$29&gt;AVERAGE(B88,C88),STPH!$D$10:$D$29)),STPH!$D$10:$D$29),1))</f>
        <v>+III</v>
      </c>
      <c r="F88" s="9" t="str">
        <f t="array" ref="F88">INDEX(STBI!$O$10:$O$29,IFERROR(MATCH(MIN(IF(STBI!$D$10:$D$29&gt;AVERAGE(B88,C88),STBI!$D$10:$D$29)),STBI!$D$10:$D$29),1))</f>
        <v>+III</v>
      </c>
      <c r="G88" s="9" t="str">
        <f t="array" ref="G88">INDEX(GEKB!$K$10:$K$29,IFERROR(MATCH(MIN(IF(GEKB!$D$10:$D$29&gt;AVERAGE(B88,C88),GEKB!$D$10:$D$29)),GEKB!$D$10:$D$29),1))</f>
        <v>+III</v>
      </c>
      <c r="H88" s="9" t="str">
        <f t="array" ref="H88">INDEX(DA!$K$10:$K$134,IFERROR(MATCH(MIN(IF(DA!$D$10:$D$134&gt;AVERAGE(B88,C88),DA!$D$10:$D$134)),DA!$D$10:$D$134),1))</f>
        <v>+III</v>
      </c>
      <c r="I88" s="9" t="str">
        <f t="array" ref="I88">INDEX(STKWp!$K$10:$K$29,IFERROR(MATCH(MIN(IF(STKWp!$D$10:$D$29&gt;AVERAGE(B88,C88),STKWp!$D$10:$D$29)),STKWp!$D$10:$D$29),1))</f>
        <v>+III</v>
      </c>
      <c r="J88" s="9" t="str">
        <f t="array" ref="J88">INDEX(BSKW!$K$10:$K$29,IFERROR(MATCH(MIN(IF(BSKW!$D$10:$D$29&gt;AVERAGE(B88,C88),BSKW!$D$10:$D$29)),BSKW!$D$10:$D$29),1))</f>
        <v>+III</v>
      </c>
      <c r="K88" s="12" t="str">
        <f t="array" ref="K88">INDEX(HTKW!$K$10:$K$29,IFERROR(MATCH(MIN(IF(HTKW!$D$10:$D$29&gt;AVERAGE(B88,C88),HTKW!$D$10:$D$29)),HTKW!$D$10:$D$29),1))</f>
        <v>+III</v>
      </c>
    </row>
    <row r="89" spans="2:11" x14ac:dyDescent="0.25">
      <c r="B89" s="8">
        <v>16.617000000000001</v>
      </c>
      <c r="C89" s="9">
        <v>16.760999999999999</v>
      </c>
      <c r="D89" s="23" t="str">
        <f t="shared" si="1"/>
        <v>+III</v>
      </c>
      <c r="E89" s="8" t="str">
        <f t="array" ref="E89">INDEX(STPH!$O$10:$O$29,IFERROR(MATCH(MIN(IF(STPH!$D$10:$D$29&gt;AVERAGE(B89,C89),STPH!$D$10:$D$29)),STPH!$D$10:$D$29),1))</f>
        <v>+III</v>
      </c>
      <c r="F89" s="9" t="str">
        <f t="array" ref="F89">INDEX(STBI!$O$10:$O$29,IFERROR(MATCH(MIN(IF(STBI!$D$10:$D$29&gt;AVERAGE(B89,C89),STBI!$D$10:$D$29)),STBI!$D$10:$D$29),1))</f>
        <v>+III</v>
      </c>
      <c r="G89" s="9" t="str">
        <f t="array" ref="G89">INDEX(GEKB!$K$10:$K$29,IFERROR(MATCH(MIN(IF(GEKB!$D$10:$D$29&gt;AVERAGE(B89,C89),GEKB!$D$10:$D$29)),GEKB!$D$10:$D$29),1))</f>
        <v>+III</v>
      </c>
      <c r="H89" s="9" t="str">
        <f t="array" ref="H89">INDEX(DA!$K$10:$K$134,IFERROR(MATCH(MIN(IF(DA!$D$10:$D$134&gt;AVERAGE(B89,C89),DA!$D$10:$D$134)),DA!$D$10:$D$134),1))</f>
        <v>+III</v>
      </c>
      <c r="I89" s="9" t="str">
        <f t="array" ref="I89">INDEX(STKWp!$K$10:$K$29,IFERROR(MATCH(MIN(IF(STKWp!$D$10:$D$29&gt;AVERAGE(B89,C89),STKWp!$D$10:$D$29)),STKWp!$D$10:$D$29),1))</f>
        <v>+III</v>
      </c>
      <c r="J89" s="9" t="str">
        <f t="array" ref="J89">INDEX(BSKW!$K$10:$K$29,IFERROR(MATCH(MIN(IF(BSKW!$D$10:$D$29&gt;AVERAGE(B89,C89),BSKW!$D$10:$D$29)),BSKW!$D$10:$D$29),1))</f>
        <v>+III</v>
      </c>
      <c r="K89" s="12" t="str">
        <f t="array" ref="K89">INDEX(HTKW!$K$10:$K$29,IFERROR(MATCH(MIN(IF(HTKW!$D$10:$D$29&gt;AVERAGE(B89,C89),HTKW!$D$10:$D$29)),HTKW!$D$10:$D$29),1))</f>
        <v>+III</v>
      </c>
    </row>
    <row r="90" spans="2:11" x14ac:dyDescent="0.25">
      <c r="B90" s="8">
        <v>16.760999999999999</v>
      </c>
      <c r="C90" s="9">
        <v>16.901</v>
      </c>
      <c r="D90" s="23" t="str">
        <f t="shared" si="1"/>
        <v>+III</v>
      </c>
      <c r="E90" s="8" t="str">
        <f t="array" ref="E90">INDEX(STPH!$O$10:$O$29,IFERROR(MATCH(MIN(IF(STPH!$D$10:$D$29&gt;AVERAGE(B90,C90),STPH!$D$10:$D$29)),STPH!$D$10:$D$29),1))</f>
        <v>+III</v>
      </c>
      <c r="F90" s="9" t="str">
        <f t="array" ref="F90">INDEX(STBI!$O$10:$O$29,IFERROR(MATCH(MIN(IF(STBI!$D$10:$D$29&gt;AVERAGE(B90,C90),STBI!$D$10:$D$29)),STBI!$D$10:$D$29),1))</f>
        <v>+III</v>
      </c>
      <c r="G90" s="9" t="str">
        <f t="array" ref="G90">INDEX(GEKB!$K$10:$K$29,IFERROR(MATCH(MIN(IF(GEKB!$D$10:$D$29&gt;AVERAGE(B90,C90),GEKB!$D$10:$D$29)),GEKB!$D$10:$D$29),1))</f>
        <v>+III</v>
      </c>
      <c r="H90" s="9" t="str">
        <f t="array" ref="H90">INDEX(DA!$K$10:$K$134,IFERROR(MATCH(MIN(IF(DA!$D$10:$D$134&gt;AVERAGE(B90,C90),DA!$D$10:$D$134)),DA!$D$10:$D$134),1))</f>
        <v>+III</v>
      </c>
      <c r="I90" s="9" t="str">
        <f t="array" ref="I90">INDEX(STKWp!$K$10:$K$29,IFERROR(MATCH(MIN(IF(STKWp!$D$10:$D$29&gt;AVERAGE(B90,C90),STKWp!$D$10:$D$29)),STKWp!$D$10:$D$29),1))</f>
        <v>+III</v>
      </c>
      <c r="J90" s="9" t="str">
        <f t="array" ref="J90">INDEX(BSKW!$K$10:$K$29,IFERROR(MATCH(MIN(IF(BSKW!$D$10:$D$29&gt;AVERAGE(B90,C90),BSKW!$D$10:$D$29)),BSKW!$D$10:$D$29),1))</f>
        <v>+III</v>
      </c>
      <c r="K90" s="12" t="str">
        <f t="array" ref="K90">INDEX(HTKW!$K$10:$K$29,IFERROR(MATCH(MIN(IF(HTKW!$D$10:$D$29&gt;AVERAGE(B90,C90),HTKW!$D$10:$D$29)),HTKW!$D$10:$D$29),1))</f>
        <v>+III</v>
      </c>
    </row>
    <row r="91" spans="2:11" x14ac:dyDescent="0.25">
      <c r="B91" s="8">
        <v>16.901</v>
      </c>
      <c r="C91" s="9">
        <v>17.059999999999999</v>
      </c>
      <c r="D91" s="23" t="str">
        <f t="shared" si="1"/>
        <v>+III</v>
      </c>
      <c r="E91" s="8" t="str">
        <f t="array" ref="E91">INDEX(STPH!$O$10:$O$29,IFERROR(MATCH(MIN(IF(STPH!$D$10:$D$29&gt;AVERAGE(B91,C91),STPH!$D$10:$D$29)),STPH!$D$10:$D$29),1))</f>
        <v>+III</v>
      </c>
      <c r="F91" s="9" t="str">
        <f t="array" ref="F91">INDEX(STBI!$O$10:$O$29,IFERROR(MATCH(MIN(IF(STBI!$D$10:$D$29&gt;AVERAGE(B91,C91),STBI!$D$10:$D$29)),STBI!$D$10:$D$29),1))</f>
        <v>+III</v>
      </c>
      <c r="G91" s="9" t="str">
        <f t="array" ref="G91">INDEX(GEKB!$K$10:$K$29,IFERROR(MATCH(MIN(IF(GEKB!$D$10:$D$29&gt;AVERAGE(B91,C91),GEKB!$D$10:$D$29)),GEKB!$D$10:$D$29),1))</f>
        <v>+III</v>
      </c>
      <c r="H91" s="9" t="str">
        <f t="array" ref="H91">INDEX(DA!$K$10:$K$134,IFERROR(MATCH(MIN(IF(DA!$D$10:$D$134&gt;AVERAGE(B91,C91),DA!$D$10:$D$134)),DA!$D$10:$D$134),1))</f>
        <v>+III</v>
      </c>
      <c r="I91" s="9" t="str">
        <f t="array" ref="I91">INDEX(STKWp!$K$10:$K$29,IFERROR(MATCH(MIN(IF(STKWp!$D$10:$D$29&gt;AVERAGE(B91,C91),STKWp!$D$10:$D$29)),STKWp!$D$10:$D$29),1))</f>
        <v>+III</v>
      </c>
      <c r="J91" s="9" t="str">
        <f t="array" ref="J91">INDEX(BSKW!$K$10:$K$29,IFERROR(MATCH(MIN(IF(BSKW!$D$10:$D$29&gt;AVERAGE(B91,C91),BSKW!$D$10:$D$29)),BSKW!$D$10:$D$29),1))</f>
        <v>+III</v>
      </c>
      <c r="K91" s="12" t="str">
        <f t="array" ref="K91">INDEX(HTKW!$K$10:$K$29,IFERROR(MATCH(MIN(IF(HTKW!$D$10:$D$29&gt;AVERAGE(B91,C91),HTKW!$D$10:$D$29)),HTKW!$D$10:$D$29),1))</f>
        <v>+III</v>
      </c>
    </row>
    <row r="92" spans="2:11" x14ac:dyDescent="0.25">
      <c r="B92" s="8">
        <v>17.059999999999999</v>
      </c>
      <c r="C92" s="9">
        <v>17.242000000000001</v>
      </c>
      <c r="D92" s="23" t="str">
        <f t="shared" si="1"/>
        <v>+III</v>
      </c>
      <c r="E92" s="8" t="str">
        <f t="array" ref="E92">INDEX(STPH!$O$10:$O$29,IFERROR(MATCH(MIN(IF(STPH!$D$10:$D$29&gt;AVERAGE(B92,C92),STPH!$D$10:$D$29)),STPH!$D$10:$D$29),1))</f>
        <v>+III</v>
      </c>
      <c r="F92" s="9" t="str">
        <f t="array" ref="F92">INDEX(STBI!$O$10:$O$29,IFERROR(MATCH(MIN(IF(STBI!$D$10:$D$29&gt;AVERAGE(B92,C92),STBI!$D$10:$D$29)),STBI!$D$10:$D$29),1))</f>
        <v>+III</v>
      </c>
      <c r="G92" s="9" t="str">
        <f t="array" ref="G92">INDEX(GEKB!$K$10:$K$29,IFERROR(MATCH(MIN(IF(GEKB!$D$10:$D$29&gt;AVERAGE(B92,C92),GEKB!$D$10:$D$29)),GEKB!$D$10:$D$29),1))</f>
        <v>+III</v>
      </c>
      <c r="H92" s="9" t="str">
        <f t="array" ref="H92">INDEX(DA!$K$10:$K$134,IFERROR(MATCH(MIN(IF(DA!$D$10:$D$134&gt;AVERAGE(B92,C92),DA!$D$10:$D$134)),DA!$D$10:$D$134),1))</f>
        <v>+III</v>
      </c>
      <c r="I92" s="9" t="str">
        <f t="array" ref="I92">INDEX(STKWp!$K$10:$K$29,IFERROR(MATCH(MIN(IF(STKWp!$D$10:$D$29&gt;AVERAGE(B92,C92),STKWp!$D$10:$D$29)),STKWp!$D$10:$D$29),1))</f>
        <v>+III</v>
      </c>
      <c r="J92" s="9" t="str">
        <f t="array" ref="J92">INDEX(BSKW!$K$10:$K$29,IFERROR(MATCH(MIN(IF(BSKW!$D$10:$D$29&gt;AVERAGE(B92,C92),BSKW!$D$10:$D$29)),BSKW!$D$10:$D$29),1))</f>
        <v>+III</v>
      </c>
      <c r="K92" s="12" t="str">
        <f t="array" ref="K92">INDEX(HTKW!$K$10:$K$29,IFERROR(MATCH(MIN(IF(HTKW!$D$10:$D$29&gt;AVERAGE(B92,C92),HTKW!$D$10:$D$29)),HTKW!$D$10:$D$29),1))</f>
        <v>+III</v>
      </c>
    </row>
    <row r="93" spans="2:11" x14ac:dyDescent="0.25">
      <c r="B93" s="8">
        <v>17.242000000000001</v>
      </c>
      <c r="C93" s="9">
        <v>17.422999999999998</v>
      </c>
      <c r="D93" s="23" t="str">
        <f t="shared" si="1"/>
        <v>+III</v>
      </c>
      <c r="E93" s="8" t="str">
        <f t="array" ref="E93">INDEX(STPH!$O$10:$O$29,IFERROR(MATCH(MIN(IF(STPH!$D$10:$D$29&gt;AVERAGE(B93,C93),STPH!$D$10:$D$29)),STPH!$D$10:$D$29),1))</f>
        <v>+III</v>
      </c>
      <c r="F93" s="9" t="str">
        <f t="array" ref="F93">INDEX(STBI!$O$10:$O$29,IFERROR(MATCH(MIN(IF(STBI!$D$10:$D$29&gt;AVERAGE(B93,C93),STBI!$D$10:$D$29)),STBI!$D$10:$D$29),1))</f>
        <v>+III</v>
      </c>
      <c r="G93" s="9" t="str">
        <f t="array" ref="G93">INDEX(GEKB!$K$10:$K$29,IFERROR(MATCH(MIN(IF(GEKB!$D$10:$D$29&gt;AVERAGE(B93,C93),GEKB!$D$10:$D$29)),GEKB!$D$10:$D$29),1))</f>
        <v>+III</v>
      </c>
      <c r="H93" s="9" t="str">
        <f t="array" ref="H93">INDEX(DA!$K$10:$K$134,IFERROR(MATCH(MIN(IF(DA!$D$10:$D$134&gt;AVERAGE(B93,C93),DA!$D$10:$D$134)),DA!$D$10:$D$134),1))</f>
        <v>+III</v>
      </c>
      <c r="I93" s="9" t="str">
        <f t="array" ref="I93">INDEX(STKWp!$K$10:$K$29,IFERROR(MATCH(MIN(IF(STKWp!$D$10:$D$29&gt;AVERAGE(B93,C93),STKWp!$D$10:$D$29)),STKWp!$D$10:$D$29),1))</f>
        <v>+III</v>
      </c>
      <c r="J93" s="9" t="str">
        <f t="array" ref="J93">INDEX(BSKW!$K$10:$K$29,IFERROR(MATCH(MIN(IF(BSKW!$D$10:$D$29&gt;AVERAGE(B93,C93),BSKW!$D$10:$D$29)),BSKW!$D$10:$D$29),1))</f>
        <v>+III</v>
      </c>
      <c r="K93" s="12" t="str">
        <f t="array" ref="K93">INDEX(HTKW!$K$10:$K$29,IFERROR(MATCH(MIN(IF(HTKW!$D$10:$D$29&gt;AVERAGE(B93,C93),HTKW!$D$10:$D$29)),HTKW!$D$10:$D$29),1))</f>
        <v>+III</v>
      </c>
    </row>
    <row r="94" spans="2:11" x14ac:dyDescent="0.25">
      <c r="B94" s="8">
        <v>17.422999999999998</v>
      </c>
      <c r="C94" s="9">
        <v>17.597000000000001</v>
      </c>
      <c r="D94" s="23" t="str">
        <f t="shared" si="1"/>
        <v>+III</v>
      </c>
      <c r="E94" s="8" t="str">
        <f t="array" ref="E94">INDEX(STPH!$O$10:$O$29,IFERROR(MATCH(MIN(IF(STPH!$D$10:$D$29&gt;AVERAGE(B94,C94),STPH!$D$10:$D$29)),STPH!$D$10:$D$29),1))</f>
        <v>+III</v>
      </c>
      <c r="F94" s="9" t="str">
        <f t="array" ref="F94">INDEX(STBI!$O$10:$O$29,IFERROR(MATCH(MIN(IF(STBI!$D$10:$D$29&gt;AVERAGE(B94,C94),STBI!$D$10:$D$29)),STBI!$D$10:$D$29),1))</f>
        <v>+III</v>
      </c>
      <c r="G94" s="9" t="str">
        <f t="array" ref="G94">INDEX(GEKB!$K$10:$K$29,IFERROR(MATCH(MIN(IF(GEKB!$D$10:$D$29&gt;AVERAGE(B94,C94),GEKB!$D$10:$D$29)),GEKB!$D$10:$D$29),1))</f>
        <v>+III</v>
      </c>
      <c r="H94" s="9" t="str">
        <f t="array" ref="H94">INDEX(DA!$K$10:$K$134,IFERROR(MATCH(MIN(IF(DA!$D$10:$D$134&gt;AVERAGE(B94,C94),DA!$D$10:$D$134)),DA!$D$10:$D$134),1))</f>
        <v>+III</v>
      </c>
      <c r="I94" s="9" t="str">
        <f t="array" ref="I94">INDEX(STKWp!$K$10:$K$29,IFERROR(MATCH(MIN(IF(STKWp!$D$10:$D$29&gt;AVERAGE(B94,C94),STKWp!$D$10:$D$29)),STKWp!$D$10:$D$29),1))</f>
        <v>+III</v>
      </c>
      <c r="J94" s="9" t="str">
        <f t="array" ref="J94">INDEX(BSKW!$K$10:$K$29,IFERROR(MATCH(MIN(IF(BSKW!$D$10:$D$29&gt;AVERAGE(B94,C94),BSKW!$D$10:$D$29)),BSKW!$D$10:$D$29),1))</f>
        <v>+III</v>
      </c>
      <c r="K94" s="12" t="str">
        <f t="array" ref="K94">INDEX(HTKW!$K$10:$K$29,IFERROR(MATCH(MIN(IF(HTKW!$D$10:$D$29&gt;AVERAGE(B94,C94),HTKW!$D$10:$D$29)),HTKW!$D$10:$D$29),1))</f>
        <v>+III</v>
      </c>
    </row>
    <row r="95" spans="2:11" x14ac:dyDescent="0.25">
      <c r="B95" s="8">
        <v>17.597000000000001</v>
      </c>
      <c r="C95" s="9">
        <v>17.777999999999999</v>
      </c>
      <c r="D95" s="23" t="str">
        <f t="shared" si="1"/>
        <v>+III</v>
      </c>
      <c r="E95" s="8" t="str">
        <f t="array" ref="E95">INDEX(STPH!$O$10:$O$29,IFERROR(MATCH(MIN(IF(STPH!$D$10:$D$29&gt;AVERAGE(B95,C95),STPH!$D$10:$D$29)),STPH!$D$10:$D$29),1))</f>
        <v>+III</v>
      </c>
      <c r="F95" s="9" t="str">
        <f t="array" ref="F95">INDEX(STBI!$O$10:$O$29,IFERROR(MATCH(MIN(IF(STBI!$D$10:$D$29&gt;AVERAGE(B95,C95),STBI!$D$10:$D$29)),STBI!$D$10:$D$29),1))</f>
        <v>+III</v>
      </c>
      <c r="G95" s="9" t="str">
        <f t="array" ref="G95">INDEX(GEKB!$K$10:$K$29,IFERROR(MATCH(MIN(IF(GEKB!$D$10:$D$29&gt;AVERAGE(B95,C95),GEKB!$D$10:$D$29)),GEKB!$D$10:$D$29),1))</f>
        <v>+III</v>
      </c>
      <c r="H95" s="9" t="str">
        <f t="array" ref="H95">INDEX(DA!$K$10:$K$134,IFERROR(MATCH(MIN(IF(DA!$D$10:$D$134&gt;AVERAGE(B95,C95),DA!$D$10:$D$134)),DA!$D$10:$D$134),1))</f>
        <v>+III</v>
      </c>
      <c r="I95" s="9" t="str">
        <f t="array" ref="I95">INDEX(STKWp!$K$10:$K$29,IFERROR(MATCH(MIN(IF(STKWp!$D$10:$D$29&gt;AVERAGE(B95,C95),STKWp!$D$10:$D$29)),STKWp!$D$10:$D$29),1))</f>
        <v>+III</v>
      </c>
      <c r="J95" s="9" t="str">
        <f t="array" ref="J95">INDEX(BSKW!$K$10:$K$29,IFERROR(MATCH(MIN(IF(BSKW!$D$10:$D$29&gt;AVERAGE(B95,C95),BSKW!$D$10:$D$29)),BSKW!$D$10:$D$29),1))</f>
        <v>+III</v>
      </c>
      <c r="K95" s="12" t="str">
        <f t="array" ref="K95">INDEX(HTKW!$K$10:$K$29,IFERROR(MATCH(MIN(IF(HTKW!$D$10:$D$29&gt;AVERAGE(B95,C95),HTKW!$D$10:$D$29)),HTKW!$D$10:$D$29),1))</f>
        <v>+III</v>
      </c>
    </row>
    <row r="96" spans="2:11" x14ac:dyDescent="0.25">
      <c r="B96" s="8">
        <v>17.777999999999999</v>
      </c>
      <c r="C96" s="9">
        <v>17.946999999999999</v>
      </c>
      <c r="D96" s="23" t="str">
        <f t="shared" si="1"/>
        <v>+III</v>
      </c>
      <c r="E96" s="8" t="str">
        <f t="array" ref="E96">INDEX(STPH!$O$10:$O$29,IFERROR(MATCH(MIN(IF(STPH!$D$10:$D$29&gt;AVERAGE(B96,C96),STPH!$D$10:$D$29)),STPH!$D$10:$D$29),1))</f>
        <v>+III</v>
      </c>
      <c r="F96" s="9" t="str">
        <f t="array" ref="F96">INDEX(STBI!$O$10:$O$29,IFERROR(MATCH(MIN(IF(STBI!$D$10:$D$29&gt;AVERAGE(B96,C96),STBI!$D$10:$D$29)),STBI!$D$10:$D$29),1))</f>
        <v>+III</v>
      </c>
      <c r="G96" s="9" t="str">
        <f t="array" ref="G96">INDEX(GEKB!$K$10:$K$29,IFERROR(MATCH(MIN(IF(GEKB!$D$10:$D$29&gt;AVERAGE(B96,C96),GEKB!$D$10:$D$29)),GEKB!$D$10:$D$29),1))</f>
        <v>+III</v>
      </c>
      <c r="H96" s="9" t="str">
        <f t="array" ref="H96">INDEX(DA!$K$10:$K$134,IFERROR(MATCH(MIN(IF(DA!$D$10:$D$134&gt;AVERAGE(B96,C96),DA!$D$10:$D$134)),DA!$D$10:$D$134),1))</f>
        <v>+III</v>
      </c>
      <c r="I96" s="9" t="str">
        <f t="array" ref="I96">INDEX(STKWp!$K$10:$K$29,IFERROR(MATCH(MIN(IF(STKWp!$D$10:$D$29&gt;AVERAGE(B96,C96),STKWp!$D$10:$D$29)),STKWp!$D$10:$D$29),1))</f>
        <v>+III</v>
      </c>
      <c r="J96" s="9" t="str">
        <f t="array" ref="J96">INDEX(BSKW!$K$10:$K$29,IFERROR(MATCH(MIN(IF(BSKW!$D$10:$D$29&gt;AVERAGE(B96,C96),BSKW!$D$10:$D$29)),BSKW!$D$10:$D$29),1))</f>
        <v>+III</v>
      </c>
      <c r="K96" s="12" t="str">
        <f t="array" ref="K96">INDEX(HTKW!$K$10:$K$29,IFERROR(MATCH(MIN(IF(HTKW!$D$10:$D$29&gt;AVERAGE(B96,C96),HTKW!$D$10:$D$29)),HTKW!$D$10:$D$29),1))</f>
        <v>+III</v>
      </c>
    </row>
    <row r="97" spans="2:11" x14ac:dyDescent="0.25">
      <c r="B97" s="8">
        <v>17.946999999999999</v>
      </c>
      <c r="C97" s="9">
        <v>18.093</v>
      </c>
      <c r="D97" s="23" t="str">
        <f t="shared" si="1"/>
        <v>+I</v>
      </c>
      <c r="E97" s="8" t="str">
        <f t="array" ref="E97">INDEX(STPH!$O$10:$O$29,IFERROR(MATCH(MIN(IF(STPH!$D$10:$D$29&gt;AVERAGE(B97,C97),STPH!$D$10:$D$29)),STPH!$D$10:$D$29),1))</f>
        <v>+III</v>
      </c>
      <c r="F97" s="9" t="str">
        <f t="array" ref="F97">INDEX(STBI!$O$10:$O$29,IFERROR(MATCH(MIN(IF(STBI!$D$10:$D$29&gt;AVERAGE(B97,C97),STBI!$D$10:$D$29)),STBI!$D$10:$D$29),1))</f>
        <v>+III</v>
      </c>
      <c r="G97" s="9" t="str">
        <f t="array" ref="G97">INDEX(GEKB!$K$10:$K$29,IFERROR(MATCH(MIN(IF(GEKB!$D$10:$D$29&gt;AVERAGE(B97,C97),GEKB!$D$10:$D$29)),GEKB!$D$10:$D$29),1))</f>
        <v>+III</v>
      </c>
      <c r="H97" s="9" t="str">
        <f t="array" ref="H97">INDEX(DA!$K$10:$K$134,IFERROR(MATCH(MIN(IF(DA!$D$10:$D$134&gt;AVERAGE(B97,C97),DA!$D$10:$D$134)),DA!$D$10:$D$134),1))</f>
        <v>+I</v>
      </c>
      <c r="I97" s="9" t="str">
        <f t="array" ref="I97">INDEX(STKWp!$K$10:$K$29,IFERROR(MATCH(MIN(IF(STKWp!$D$10:$D$29&gt;AVERAGE(B97,C97),STKWp!$D$10:$D$29)),STKWp!$D$10:$D$29),1))</f>
        <v>+III</v>
      </c>
      <c r="J97" s="9" t="str">
        <f t="array" ref="J97">INDEX(BSKW!$K$10:$K$29,IFERROR(MATCH(MIN(IF(BSKW!$D$10:$D$29&gt;AVERAGE(B97,C97),BSKW!$D$10:$D$29)),BSKW!$D$10:$D$29),1))</f>
        <v>+III</v>
      </c>
      <c r="K97" s="12" t="str">
        <f t="array" ref="K97">INDEX(HTKW!$K$10:$K$29,IFERROR(MATCH(MIN(IF(HTKW!$D$10:$D$29&gt;AVERAGE(B97,C97),HTKW!$D$10:$D$29)),HTKW!$D$10:$D$29),1))</f>
        <v>+III</v>
      </c>
    </row>
    <row r="98" spans="2:11" x14ac:dyDescent="0.25">
      <c r="B98" s="8">
        <v>18.093</v>
      </c>
      <c r="C98" s="9">
        <v>18.238</v>
      </c>
      <c r="D98" s="23" t="str">
        <f t="shared" si="1"/>
        <v>+III</v>
      </c>
      <c r="E98" s="8" t="str">
        <f t="array" ref="E98">INDEX(STPH!$O$10:$O$29,IFERROR(MATCH(MIN(IF(STPH!$D$10:$D$29&gt;AVERAGE(B98,C98),STPH!$D$10:$D$29)),STPH!$D$10:$D$29),1))</f>
        <v>+III</v>
      </c>
      <c r="F98" s="9" t="str">
        <f t="array" ref="F98">INDEX(STBI!$O$10:$O$29,IFERROR(MATCH(MIN(IF(STBI!$D$10:$D$29&gt;AVERAGE(B98,C98),STBI!$D$10:$D$29)),STBI!$D$10:$D$29),1))</f>
        <v>+III</v>
      </c>
      <c r="G98" s="9" t="str">
        <f t="array" ref="G98">INDEX(GEKB!$K$10:$K$29,IFERROR(MATCH(MIN(IF(GEKB!$D$10:$D$29&gt;AVERAGE(B98,C98),GEKB!$D$10:$D$29)),GEKB!$D$10:$D$29),1))</f>
        <v>+III</v>
      </c>
      <c r="H98" s="9" t="str">
        <f t="array" ref="H98">INDEX(DA!$K$10:$K$134,IFERROR(MATCH(MIN(IF(DA!$D$10:$D$134&gt;AVERAGE(B98,C98),DA!$D$10:$D$134)),DA!$D$10:$D$134),1))</f>
        <v>+III</v>
      </c>
      <c r="I98" s="9" t="str">
        <f t="array" ref="I98">INDEX(STKWp!$K$10:$K$29,IFERROR(MATCH(MIN(IF(STKWp!$D$10:$D$29&gt;AVERAGE(B98,C98),STKWp!$D$10:$D$29)),STKWp!$D$10:$D$29),1))</f>
        <v>+III</v>
      </c>
      <c r="J98" s="9" t="str">
        <f t="array" ref="J98">INDEX(BSKW!$K$10:$K$29,IFERROR(MATCH(MIN(IF(BSKW!$D$10:$D$29&gt;AVERAGE(B98,C98),BSKW!$D$10:$D$29)),BSKW!$D$10:$D$29),1))</f>
        <v>+III</v>
      </c>
      <c r="K98" s="12" t="str">
        <f t="array" ref="K98">INDEX(HTKW!$K$10:$K$29,IFERROR(MATCH(MIN(IF(HTKW!$D$10:$D$29&gt;AVERAGE(B98,C98),HTKW!$D$10:$D$29)),HTKW!$D$10:$D$29),1))</f>
        <v>+III</v>
      </c>
    </row>
    <row r="99" spans="2:11" x14ac:dyDescent="0.25">
      <c r="B99" s="8">
        <v>18.238</v>
      </c>
      <c r="C99" s="9">
        <v>18.388000000000002</v>
      </c>
      <c r="D99" s="23" t="str">
        <f t="shared" si="1"/>
        <v>+III</v>
      </c>
      <c r="E99" s="8" t="str">
        <f t="array" ref="E99">INDEX(STPH!$O$10:$O$29,IFERROR(MATCH(MIN(IF(STPH!$D$10:$D$29&gt;AVERAGE(B99,C99),STPH!$D$10:$D$29)),STPH!$D$10:$D$29),1))</f>
        <v>+III</v>
      </c>
      <c r="F99" s="9" t="str">
        <f t="array" ref="F99">INDEX(STBI!$O$10:$O$29,IFERROR(MATCH(MIN(IF(STBI!$D$10:$D$29&gt;AVERAGE(B99,C99),STBI!$D$10:$D$29)),STBI!$D$10:$D$29),1))</f>
        <v>+III</v>
      </c>
      <c r="G99" s="9" t="str">
        <f t="array" ref="G99">INDEX(GEKB!$K$10:$K$29,IFERROR(MATCH(MIN(IF(GEKB!$D$10:$D$29&gt;AVERAGE(B99,C99),GEKB!$D$10:$D$29)),GEKB!$D$10:$D$29),1))</f>
        <v>+III</v>
      </c>
      <c r="H99" s="9" t="str">
        <f t="array" ref="H99">INDEX(DA!$K$10:$K$134,IFERROR(MATCH(MIN(IF(DA!$D$10:$D$134&gt;AVERAGE(B99,C99),DA!$D$10:$D$134)),DA!$D$10:$D$134),1))</f>
        <v>+III</v>
      </c>
      <c r="I99" s="9" t="str">
        <f t="array" ref="I99">INDEX(STKWp!$K$10:$K$29,IFERROR(MATCH(MIN(IF(STKWp!$D$10:$D$29&gt;AVERAGE(B99,C99),STKWp!$D$10:$D$29)),STKWp!$D$10:$D$29),1))</f>
        <v>+III</v>
      </c>
      <c r="J99" s="9" t="str">
        <f t="array" ref="J99">INDEX(BSKW!$K$10:$K$29,IFERROR(MATCH(MIN(IF(BSKW!$D$10:$D$29&gt;AVERAGE(B99,C99),BSKW!$D$10:$D$29)),BSKW!$D$10:$D$29),1))</f>
        <v>+III</v>
      </c>
      <c r="K99" s="12" t="str">
        <f t="array" ref="K99">INDEX(HTKW!$K$10:$K$29,IFERROR(MATCH(MIN(IF(HTKW!$D$10:$D$29&gt;AVERAGE(B99,C99),HTKW!$D$10:$D$29)),HTKW!$D$10:$D$29),1))</f>
        <v>+III</v>
      </c>
    </row>
    <row r="100" spans="2:11" x14ac:dyDescent="0.25">
      <c r="B100" s="8">
        <v>18.388000000000002</v>
      </c>
      <c r="C100" s="9">
        <v>18.538</v>
      </c>
      <c r="D100" s="23" t="str">
        <f t="shared" si="1"/>
        <v>+III</v>
      </c>
      <c r="E100" s="8" t="str">
        <f t="array" ref="E100">INDEX(STPH!$O$10:$O$29,IFERROR(MATCH(MIN(IF(STPH!$D$10:$D$29&gt;AVERAGE(B100,C100),STPH!$D$10:$D$29)),STPH!$D$10:$D$29),1))</f>
        <v>+III</v>
      </c>
      <c r="F100" s="9" t="str">
        <f t="array" ref="F100">INDEX(STBI!$O$10:$O$29,IFERROR(MATCH(MIN(IF(STBI!$D$10:$D$29&gt;AVERAGE(B100,C100),STBI!$D$10:$D$29)),STBI!$D$10:$D$29),1))</f>
        <v>+III</v>
      </c>
      <c r="G100" s="9" t="str">
        <f t="array" ref="G100">INDEX(GEKB!$K$10:$K$29,IFERROR(MATCH(MIN(IF(GEKB!$D$10:$D$29&gt;AVERAGE(B100,C100),GEKB!$D$10:$D$29)),GEKB!$D$10:$D$29),1))</f>
        <v>+III</v>
      </c>
      <c r="H100" s="9" t="str">
        <f t="array" ref="H100">INDEX(DA!$K$10:$K$134,IFERROR(MATCH(MIN(IF(DA!$D$10:$D$134&gt;AVERAGE(B100,C100),DA!$D$10:$D$134)),DA!$D$10:$D$134),1))</f>
        <v>+III</v>
      </c>
      <c r="I100" s="9" t="str">
        <f t="array" ref="I100">INDEX(STKWp!$K$10:$K$29,IFERROR(MATCH(MIN(IF(STKWp!$D$10:$D$29&gt;AVERAGE(B100,C100),STKWp!$D$10:$D$29)),STKWp!$D$10:$D$29),1))</f>
        <v>+III</v>
      </c>
      <c r="J100" s="9" t="str">
        <f t="array" ref="J100">INDEX(BSKW!$K$10:$K$29,IFERROR(MATCH(MIN(IF(BSKW!$D$10:$D$29&gt;AVERAGE(B100,C100),BSKW!$D$10:$D$29)),BSKW!$D$10:$D$29),1))</f>
        <v>+III</v>
      </c>
      <c r="K100" s="12" t="str">
        <f t="array" ref="K100">INDEX(HTKW!$K$10:$K$29,IFERROR(MATCH(MIN(IF(HTKW!$D$10:$D$29&gt;AVERAGE(B100,C100),HTKW!$D$10:$D$29)),HTKW!$D$10:$D$29),1))</f>
        <v>+III</v>
      </c>
    </row>
    <row r="101" spans="2:11" x14ac:dyDescent="0.25">
      <c r="B101" s="8">
        <v>18.538</v>
      </c>
      <c r="C101" s="9">
        <v>18.683</v>
      </c>
      <c r="D101" s="23" t="str">
        <f t="shared" si="1"/>
        <v>+III</v>
      </c>
      <c r="E101" s="8" t="str">
        <f t="array" ref="E101">INDEX(STPH!$O$10:$O$29,IFERROR(MATCH(MIN(IF(STPH!$D$10:$D$29&gt;AVERAGE(B101,C101),STPH!$D$10:$D$29)),STPH!$D$10:$D$29),1))</f>
        <v>+III</v>
      </c>
      <c r="F101" s="9" t="str">
        <f t="array" ref="F101">INDEX(STBI!$O$10:$O$29,IFERROR(MATCH(MIN(IF(STBI!$D$10:$D$29&gt;AVERAGE(B101,C101),STBI!$D$10:$D$29)),STBI!$D$10:$D$29),1))</f>
        <v>+III</v>
      </c>
      <c r="G101" s="9" t="str">
        <f t="array" ref="G101">INDEX(GEKB!$K$10:$K$29,IFERROR(MATCH(MIN(IF(GEKB!$D$10:$D$29&gt;AVERAGE(B101,C101),GEKB!$D$10:$D$29)),GEKB!$D$10:$D$29),1))</f>
        <v>+III</v>
      </c>
      <c r="H101" s="9" t="str">
        <f t="array" ref="H101">INDEX(DA!$K$10:$K$134,IFERROR(MATCH(MIN(IF(DA!$D$10:$D$134&gt;AVERAGE(B101,C101),DA!$D$10:$D$134)),DA!$D$10:$D$134),1))</f>
        <v>+III</v>
      </c>
      <c r="I101" s="9" t="str">
        <f t="array" ref="I101">INDEX(STKWp!$K$10:$K$29,IFERROR(MATCH(MIN(IF(STKWp!$D$10:$D$29&gt;AVERAGE(B101,C101),STKWp!$D$10:$D$29)),STKWp!$D$10:$D$29),1))</f>
        <v>+III</v>
      </c>
      <c r="J101" s="9" t="str">
        <f t="array" ref="J101">INDEX(BSKW!$K$10:$K$29,IFERROR(MATCH(MIN(IF(BSKW!$D$10:$D$29&gt;AVERAGE(B101,C101),BSKW!$D$10:$D$29)),BSKW!$D$10:$D$29),1))</f>
        <v>+III</v>
      </c>
      <c r="K101" s="12" t="str">
        <f t="array" ref="K101">INDEX(HTKW!$K$10:$K$29,IFERROR(MATCH(MIN(IF(HTKW!$D$10:$D$29&gt;AVERAGE(B101,C101),HTKW!$D$10:$D$29)),HTKW!$D$10:$D$29),1))</f>
        <v>+III</v>
      </c>
    </row>
    <row r="102" spans="2:11" x14ac:dyDescent="0.25">
      <c r="B102" s="8">
        <v>18.683</v>
      </c>
      <c r="C102" s="9">
        <v>18.823</v>
      </c>
      <c r="D102" s="23" t="str">
        <f t="shared" si="1"/>
        <v>+III</v>
      </c>
      <c r="E102" s="8" t="str">
        <f t="array" ref="E102">INDEX(STPH!$O$10:$O$29,IFERROR(MATCH(MIN(IF(STPH!$D$10:$D$29&gt;AVERAGE(B102,C102),STPH!$D$10:$D$29)),STPH!$D$10:$D$29),1))</f>
        <v>+III</v>
      </c>
      <c r="F102" s="9" t="str">
        <f t="array" ref="F102">INDEX(STBI!$O$10:$O$29,IFERROR(MATCH(MIN(IF(STBI!$D$10:$D$29&gt;AVERAGE(B102,C102),STBI!$D$10:$D$29)),STBI!$D$10:$D$29),1))</f>
        <v>+III</v>
      </c>
      <c r="G102" s="9" t="str">
        <f t="array" ref="G102">INDEX(GEKB!$K$10:$K$29,IFERROR(MATCH(MIN(IF(GEKB!$D$10:$D$29&gt;AVERAGE(B102,C102),GEKB!$D$10:$D$29)),GEKB!$D$10:$D$29),1))</f>
        <v>+III</v>
      </c>
      <c r="H102" s="9" t="str">
        <f t="array" ref="H102">INDEX(DA!$K$10:$K$134,IFERROR(MATCH(MIN(IF(DA!$D$10:$D$134&gt;AVERAGE(B102,C102),DA!$D$10:$D$134)),DA!$D$10:$D$134),1))</f>
        <v>+III</v>
      </c>
      <c r="I102" s="9" t="str">
        <f t="array" ref="I102">INDEX(STKWp!$K$10:$K$29,IFERROR(MATCH(MIN(IF(STKWp!$D$10:$D$29&gt;AVERAGE(B102,C102),STKWp!$D$10:$D$29)),STKWp!$D$10:$D$29),1))</f>
        <v>+III</v>
      </c>
      <c r="J102" s="9" t="str">
        <f t="array" ref="J102">INDEX(BSKW!$K$10:$K$29,IFERROR(MATCH(MIN(IF(BSKW!$D$10:$D$29&gt;AVERAGE(B102,C102),BSKW!$D$10:$D$29)),BSKW!$D$10:$D$29),1))</f>
        <v>+III</v>
      </c>
      <c r="K102" s="12" t="str">
        <f t="array" ref="K102">INDEX(HTKW!$K$10:$K$29,IFERROR(MATCH(MIN(IF(HTKW!$D$10:$D$29&gt;AVERAGE(B102,C102),HTKW!$D$10:$D$29)),HTKW!$D$10:$D$29),1))</f>
        <v>+III</v>
      </c>
    </row>
    <row r="103" spans="2:11" x14ac:dyDescent="0.25">
      <c r="B103" s="8">
        <v>18.823</v>
      </c>
      <c r="C103" s="9">
        <v>18.957999999999998</v>
      </c>
      <c r="D103" s="23" t="str">
        <f t="shared" si="1"/>
        <v>+III</v>
      </c>
      <c r="E103" s="8" t="str">
        <f t="array" ref="E103">INDEX(STPH!$O$10:$O$29,IFERROR(MATCH(MIN(IF(STPH!$D$10:$D$29&gt;AVERAGE(B103,C103),STPH!$D$10:$D$29)),STPH!$D$10:$D$29),1))</f>
        <v>+III</v>
      </c>
      <c r="F103" s="9" t="str">
        <f t="array" ref="F103">INDEX(STBI!$O$10:$O$29,IFERROR(MATCH(MIN(IF(STBI!$D$10:$D$29&gt;AVERAGE(B103,C103),STBI!$D$10:$D$29)),STBI!$D$10:$D$29),1))</f>
        <v>+III</v>
      </c>
      <c r="G103" s="9" t="str">
        <f t="array" ref="G103">INDEX(GEKB!$K$10:$K$29,IFERROR(MATCH(MIN(IF(GEKB!$D$10:$D$29&gt;AVERAGE(B103,C103),GEKB!$D$10:$D$29)),GEKB!$D$10:$D$29),1))</f>
        <v>+III</v>
      </c>
      <c r="H103" s="9" t="str">
        <f t="array" ref="H103">INDEX(DA!$K$10:$K$134,IFERROR(MATCH(MIN(IF(DA!$D$10:$D$134&gt;AVERAGE(B103,C103),DA!$D$10:$D$134)),DA!$D$10:$D$134),1))</f>
        <v>+III</v>
      </c>
      <c r="I103" s="9" t="str">
        <f t="array" ref="I103">INDEX(STKWp!$K$10:$K$29,IFERROR(MATCH(MIN(IF(STKWp!$D$10:$D$29&gt;AVERAGE(B103,C103),STKWp!$D$10:$D$29)),STKWp!$D$10:$D$29),1))</f>
        <v>+III</v>
      </c>
      <c r="J103" s="9" t="str">
        <f t="array" ref="J103">INDEX(BSKW!$K$10:$K$29,IFERROR(MATCH(MIN(IF(BSKW!$D$10:$D$29&gt;AVERAGE(B103,C103),BSKW!$D$10:$D$29)),BSKW!$D$10:$D$29),1))</f>
        <v>+III</v>
      </c>
      <c r="K103" s="12" t="str">
        <f t="array" ref="K103">INDEX(HTKW!$K$10:$K$29,IFERROR(MATCH(MIN(IF(HTKW!$D$10:$D$29&gt;AVERAGE(B103,C103),HTKW!$D$10:$D$29)),HTKW!$D$10:$D$29),1))</f>
        <v>+III</v>
      </c>
    </row>
    <row r="104" spans="2:11" x14ac:dyDescent="0.25">
      <c r="B104" s="8">
        <v>18.957999999999998</v>
      </c>
      <c r="C104" s="9">
        <v>19.088000000000001</v>
      </c>
      <c r="D104" s="23" t="str">
        <f t="shared" si="1"/>
        <v>+III</v>
      </c>
      <c r="E104" s="8" t="str">
        <f t="array" ref="E104">INDEX(STPH!$O$10:$O$29,IFERROR(MATCH(MIN(IF(STPH!$D$10:$D$29&gt;AVERAGE(B104,C104),STPH!$D$10:$D$29)),STPH!$D$10:$D$29),1))</f>
        <v>+III</v>
      </c>
      <c r="F104" s="9" t="str">
        <f t="array" ref="F104">INDEX(STBI!$O$10:$O$29,IFERROR(MATCH(MIN(IF(STBI!$D$10:$D$29&gt;AVERAGE(B104,C104),STBI!$D$10:$D$29)),STBI!$D$10:$D$29),1))</f>
        <v>+III</v>
      </c>
      <c r="G104" s="9" t="str">
        <f t="array" ref="G104">INDEX(GEKB!$K$10:$K$29,IFERROR(MATCH(MIN(IF(GEKB!$D$10:$D$29&gt;AVERAGE(B104,C104),GEKB!$D$10:$D$29)),GEKB!$D$10:$D$29),1))</f>
        <v>+III</v>
      </c>
      <c r="H104" s="9" t="str">
        <f t="array" ref="H104">INDEX(DA!$K$10:$K$134,IFERROR(MATCH(MIN(IF(DA!$D$10:$D$134&gt;AVERAGE(B104,C104),DA!$D$10:$D$134)),DA!$D$10:$D$134),1))</f>
        <v>+III</v>
      </c>
      <c r="I104" s="9" t="str">
        <f t="array" ref="I104">INDEX(STKWp!$K$10:$K$29,IFERROR(MATCH(MIN(IF(STKWp!$D$10:$D$29&gt;AVERAGE(B104,C104),STKWp!$D$10:$D$29)),STKWp!$D$10:$D$29),1))</f>
        <v>+III</v>
      </c>
      <c r="J104" s="9" t="str">
        <f t="array" ref="J104">INDEX(BSKW!$K$10:$K$29,IFERROR(MATCH(MIN(IF(BSKW!$D$10:$D$29&gt;AVERAGE(B104,C104),BSKW!$D$10:$D$29)),BSKW!$D$10:$D$29),1))</f>
        <v>+III</v>
      </c>
      <c r="K104" s="12" t="str">
        <f t="array" ref="K104">INDEX(HTKW!$K$10:$K$29,IFERROR(MATCH(MIN(IF(HTKW!$D$10:$D$29&gt;AVERAGE(B104,C104),HTKW!$D$10:$D$29)),HTKW!$D$10:$D$29),1))</f>
        <v>+III</v>
      </c>
    </row>
    <row r="105" spans="2:11" x14ac:dyDescent="0.25">
      <c r="B105" s="8">
        <v>19.088000000000001</v>
      </c>
      <c r="C105" s="9">
        <v>19.382999999999999</v>
      </c>
      <c r="D105" s="23" t="str">
        <f t="shared" si="1"/>
        <v>+III</v>
      </c>
      <c r="E105" s="8" t="str">
        <f t="array" ref="E105">INDEX(STPH!$O$10:$O$29,IFERROR(MATCH(MIN(IF(STPH!$D$10:$D$29&gt;AVERAGE(B105,C105),STPH!$D$10:$D$29)),STPH!$D$10:$D$29),1))</f>
        <v>+III</v>
      </c>
      <c r="F105" s="9" t="str">
        <f t="array" ref="F105">INDEX(STBI!$O$10:$O$29,IFERROR(MATCH(MIN(IF(STBI!$D$10:$D$29&gt;AVERAGE(B105,C105),STBI!$D$10:$D$29)),STBI!$D$10:$D$29),1))</f>
        <v>+III</v>
      </c>
      <c r="G105" s="9" t="str">
        <f t="array" ref="G105">INDEX(GEKB!$K$10:$K$29,IFERROR(MATCH(MIN(IF(GEKB!$D$10:$D$29&gt;AVERAGE(B105,C105),GEKB!$D$10:$D$29)),GEKB!$D$10:$D$29),1))</f>
        <v>+III</v>
      </c>
      <c r="H105" s="9" t="str">
        <f t="array" ref="H105">INDEX(DA!$K$10:$K$134,IFERROR(MATCH(MIN(IF(DA!$D$10:$D$134&gt;AVERAGE(B105,C105),DA!$D$10:$D$134)),DA!$D$10:$D$134),1))</f>
        <v>+III</v>
      </c>
      <c r="I105" s="9" t="str">
        <f t="array" ref="I105">INDEX(STKWp!$K$10:$K$29,IFERROR(MATCH(MIN(IF(STKWp!$D$10:$D$29&gt;AVERAGE(B105,C105),STKWp!$D$10:$D$29)),STKWp!$D$10:$D$29),1))</f>
        <v>+III</v>
      </c>
      <c r="J105" s="9" t="str">
        <f t="array" ref="J105">INDEX(BSKW!$K$10:$K$29,IFERROR(MATCH(MIN(IF(BSKW!$D$10:$D$29&gt;AVERAGE(B105,C105),BSKW!$D$10:$D$29)),BSKW!$D$10:$D$29),1))</f>
        <v>+III</v>
      </c>
      <c r="K105" s="12" t="str">
        <f t="array" ref="K105">INDEX(HTKW!$K$10:$K$29,IFERROR(MATCH(MIN(IF(HTKW!$D$10:$D$29&gt;AVERAGE(B105,C105),HTKW!$D$10:$D$29)),HTKW!$D$10:$D$29),1))</f>
        <v>+III</v>
      </c>
    </row>
    <row r="106" spans="2:11" ht="15.75" thickBot="1" x14ac:dyDescent="0.3">
      <c r="B106" s="13">
        <v>19.382999999999999</v>
      </c>
      <c r="C106" s="14">
        <v>19.744</v>
      </c>
      <c r="D106" s="24" t="str">
        <f t="shared" si="1"/>
        <v>+I</v>
      </c>
      <c r="E106" s="13" t="str">
        <f t="array" ref="E106">INDEX(STPH!$O$10:$O$29,IFERROR(MATCH(MIN(IF(STPH!$D$10:$D$29&gt;AVERAGE(B106,C106),STPH!$D$10:$D$29)),STPH!$D$10:$D$29),1))</f>
        <v>+III</v>
      </c>
      <c r="F106" s="14" t="str">
        <f t="array" ref="F106">INDEX(STBI!$O$10:$O$29,IFERROR(MATCH(MIN(IF(STBI!$D$10:$D$29&gt;AVERAGE(B106,C106),STBI!$D$10:$D$29)),STBI!$D$10:$D$29),1))</f>
        <v>+III</v>
      </c>
      <c r="G106" s="14" t="str">
        <f t="array" ref="G106">INDEX(GEKB!$K$10:$K$29,IFERROR(MATCH(MIN(IF(GEKB!$D$10:$D$29&gt;AVERAGE(B106,C106),GEKB!$D$10:$D$29)),GEKB!$D$10:$D$29),1))</f>
        <v>+III</v>
      </c>
      <c r="H106" s="14" t="str">
        <f t="array" ref="H106">INDEX(DA!$K$10:$K$134,IFERROR(MATCH(MIN(IF(DA!$D$10:$D$134&gt;AVERAGE(B106,C106),DA!$D$10:$D$134)),DA!$D$10:$D$134),1))</f>
        <v>+I</v>
      </c>
      <c r="I106" s="14" t="str">
        <f t="array" ref="I106">INDEX(STKWp!$K$10:$K$29,IFERROR(MATCH(MIN(IF(STKWp!$D$10:$D$29&gt;AVERAGE(B106,C106),STKWp!$D$10:$D$29)),STKWp!$D$10:$D$29),1))</f>
        <v>+III</v>
      </c>
      <c r="J106" s="14" t="str">
        <f t="array" ref="J106">INDEX(BSKW!$K$10:$K$29,IFERROR(MATCH(MIN(IF(BSKW!$D$10:$D$29&gt;AVERAGE(B106,C106),BSKW!$D$10:$D$29)),BSKW!$D$10:$D$29),1))</f>
        <v>+III</v>
      </c>
      <c r="K106" s="17" t="str">
        <f t="array" ref="K106">INDEX(HTKW!$K$10:$K$29,IFERROR(MATCH(MIN(IF(HTKW!$D$10:$D$29&gt;AVERAGE(B106,C106),HTKW!$D$10:$D$29)),HTKW!$D$10:$D$29),1))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2022-03-02T10:13:19Z</dcterms:modified>
</cp:coreProperties>
</file>