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5269DE6-00B8-4287-8BAD-B390824AF2D2}" xr6:coauthVersionLast="41" xr6:coauthVersionMax="41" xr10:uidLastSave="{00000000-0000-0000-0000-000000000000}"/>
  <bookViews>
    <workbookView xWindow="-120" yWindow="-120" windowWidth="38640" windowHeight="212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" i="8" l="1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T23" i="9" l="1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N22" i="9"/>
  <c r="M22" i="9"/>
  <c r="T21" i="9"/>
  <c r="Q21" i="9"/>
  <c r="R21" i="9" s="1"/>
  <c r="S21" i="9" s="1"/>
  <c r="Q21" i="9" a="1"/>
  <c r="P21" i="9"/>
  <c r="O21" i="9"/>
  <c r="M21" i="9"/>
  <c r="N21" i="9" s="1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O19" i="9"/>
  <c r="P19" i="9" s="1"/>
  <c r="M19" i="9"/>
  <c r="N19" i="9" s="1"/>
  <c r="T18" i="9"/>
  <c r="R18" i="9"/>
  <c r="S18" i="9" s="1"/>
  <c r="Q18" i="9"/>
  <c r="Q18" i="9" a="1"/>
  <c r="P18" i="9"/>
  <c r="O18" i="9"/>
  <c r="M18" i="9"/>
  <c r="N18" i="9" s="1"/>
  <c r="T17" i="9"/>
  <c r="Q17" i="9" a="1"/>
  <c r="Q17" i="9" s="1"/>
  <c r="R17" i="9" s="1"/>
  <c r="S17" i="9" s="1"/>
  <c r="O17" i="9"/>
  <c r="P17" i="9" s="1"/>
  <c r="N17" i="9"/>
  <c r="M17" i="9"/>
  <c r="T16" i="9"/>
  <c r="Q16" i="9"/>
  <c r="R16" i="9" s="1"/>
  <c r="S16" i="9" s="1"/>
  <c r="Q16" i="9" a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M13" i="9"/>
  <c r="N13" i="9" s="1"/>
  <c r="T12" i="9"/>
  <c r="Q12" i="9" a="1"/>
  <c r="Q12" i="9" s="1"/>
  <c r="R12" i="9" s="1"/>
  <c r="S12" i="9" s="1"/>
  <c r="O12" i="9"/>
  <c r="P12" i="9" s="1"/>
  <c r="N12" i="9"/>
  <c r="M12" i="9"/>
  <c r="R11" i="9"/>
  <c r="Q11" i="9" a="1"/>
  <c r="Q11" i="9"/>
  <c r="T23" i="14"/>
  <c r="R23" i="14"/>
  <c r="S23" i="14" s="1"/>
  <c r="Q23" i="14"/>
  <c r="Q23" i="14" a="1"/>
  <c r="O23" i="14"/>
  <c r="P23" i="14" s="1"/>
  <c r="M23" i="14"/>
  <c r="N23" i="14" s="1"/>
  <c r="T22" i="14"/>
  <c r="Q22" i="14" a="1"/>
  <c r="Q22" i="14" s="1"/>
  <c r="R22" i="14" s="1"/>
  <c r="S22" i="14" s="1"/>
  <c r="O22" i="14"/>
  <c r="P22" i="14" s="1"/>
  <c r="N22" i="14"/>
  <c r="M22" i="14"/>
  <c r="T21" i="14"/>
  <c r="Q21" i="14" a="1"/>
  <c r="Q21" i="14" s="1"/>
  <c r="R21" i="14" s="1"/>
  <c r="S21" i="14" s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O19" i="14"/>
  <c r="P19" i="14" s="1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/>
  <c r="R16" i="14" s="1"/>
  <c r="S16" i="14" s="1"/>
  <c r="Q16" i="14" a="1"/>
  <c r="O16" i="14"/>
  <c r="P16" i="14" s="1"/>
  <c r="M16" i="14"/>
  <c r="N16" i="14" s="1"/>
  <c r="T15" i="14"/>
  <c r="R15" i="14"/>
  <c r="S15" i="14" s="1"/>
  <c r="Q15" i="14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R11" i="14"/>
  <c r="Q11" i="14" a="1"/>
  <c r="Q11" i="14" s="1"/>
  <c r="T23" i="10"/>
  <c r="Q23" i="10" a="1"/>
  <c r="Q23" i="10" s="1"/>
  <c r="R23" i="10" s="1"/>
  <c r="S23" i="10" s="1"/>
  <c r="O23" i="10"/>
  <c r="P23" i="10" s="1"/>
  <c r="M23" i="10"/>
  <c r="N23" i="10" s="1"/>
  <c r="T22" i="10"/>
  <c r="Q22" i="10"/>
  <c r="R22" i="10" s="1"/>
  <c r="S22" i="10" s="1"/>
  <c r="Q22" i="10" a="1"/>
  <c r="O22" i="10"/>
  <c r="P22" i="10" s="1"/>
  <c r="N22" i="10"/>
  <c r="M22" i="10"/>
  <c r="T21" i="10"/>
  <c r="Q21" i="10" a="1"/>
  <c r="Q21" i="10" s="1"/>
  <c r="R21" i="10" s="1"/>
  <c r="S21" i="10" s="1"/>
  <c r="O21" i="10"/>
  <c r="P21" i="10" s="1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 a="1"/>
  <c r="Q19" i="10" s="1"/>
  <c r="R19" i="10" s="1"/>
  <c r="S19" i="10" s="1"/>
  <c r="O19" i="10"/>
  <c r="P19" i="10" s="1"/>
  <c r="M19" i="10"/>
  <c r="N19" i="10" s="1"/>
  <c r="T18" i="10"/>
  <c r="Q18" i="10"/>
  <c r="R18" i="10" s="1"/>
  <c r="S18" i="10" s="1"/>
  <c r="Q18" i="10" a="1"/>
  <c r="P18" i="10"/>
  <c r="O18" i="10"/>
  <c r="N18" i="10"/>
  <c r="M18" i="10"/>
  <c r="T17" i="10"/>
  <c r="Q17" i="10" a="1"/>
  <c r="Q17" i="10" s="1"/>
  <c r="R17" i="10" s="1"/>
  <c r="S17" i="10" s="1"/>
  <c r="O17" i="10"/>
  <c r="P17" i="10" s="1"/>
  <c r="N17" i="10"/>
  <c r="M17" i="10"/>
  <c r="T16" i="10"/>
  <c r="Q16" i="10"/>
  <c r="R16" i="10" s="1"/>
  <c r="S16" i="10" s="1"/>
  <c r="Q16" i="10" a="1"/>
  <c r="P16" i="10"/>
  <c r="O16" i="10"/>
  <c r="M16" i="10"/>
  <c r="N16" i="10" s="1"/>
  <c r="T15" i="10"/>
  <c r="Q15" i="10" a="1"/>
  <c r="Q15" i="10" s="1"/>
  <c r="R15" i="10" s="1"/>
  <c r="S15" i="10" s="1"/>
  <c r="P15" i="10"/>
  <c r="O15" i="10"/>
  <c r="M15" i="10"/>
  <c r="N15" i="10" s="1"/>
  <c r="T14" i="10"/>
  <c r="Q14" i="10"/>
  <c r="R14" i="10" s="1"/>
  <c r="S14" i="10" s="1"/>
  <c r="Q14" i="10" a="1"/>
  <c r="O14" i="10"/>
  <c r="P14" i="10" s="1"/>
  <c r="N14" i="10"/>
  <c r="M14" i="10"/>
  <c r="T13" i="10"/>
  <c r="R13" i="10"/>
  <c r="S13" i="10" s="1"/>
  <c r="Q13" i="10"/>
  <c r="Q13" i="10" a="1"/>
  <c r="O13" i="10"/>
  <c r="P13" i="10" s="1"/>
  <c r="M13" i="10"/>
  <c r="N13" i="10" s="1"/>
  <c r="T12" i="10"/>
  <c r="Q12" i="10" a="1"/>
  <c r="Q12" i="10" s="1"/>
  <c r="R12" i="10" s="1"/>
  <c r="S12" i="10" s="1"/>
  <c r="P12" i="10"/>
  <c r="O12" i="10"/>
  <c r="N12" i="10"/>
  <c r="M12" i="10"/>
  <c r="R11" i="10"/>
  <c r="Q11" i="10" a="1"/>
  <c r="Q11" i="10" s="1"/>
  <c r="S11" i="6"/>
  <c r="R11" i="6"/>
  <c r="Q11" i="6" a="1"/>
  <c r="Q11" i="6" s="1"/>
  <c r="T69" i="5"/>
  <c r="Q69" i="5" a="1"/>
  <c r="Q69" i="5" s="1"/>
  <c r="R69" i="5" s="1"/>
  <c r="S69" i="5" s="1"/>
  <c r="P69" i="5"/>
  <c r="O69" i="5"/>
  <c r="N69" i="5"/>
  <c r="M69" i="5"/>
  <c r="T68" i="5"/>
  <c r="Q68" i="5" a="1"/>
  <c r="Q68" i="5" s="1"/>
  <c r="R68" i="5" s="1"/>
  <c r="S68" i="5" s="1"/>
  <c r="O68" i="5"/>
  <c r="P68" i="5" s="1"/>
  <c r="M68" i="5"/>
  <c r="N68" i="5" s="1"/>
  <c r="T67" i="5"/>
  <c r="Q67" i="5"/>
  <c r="R67" i="5" s="1"/>
  <c r="S67" i="5" s="1"/>
  <c r="Q67" i="5" a="1"/>
  <c r="P67" i="5"/>
  <c r="O67" i="5"/>
  <c r="N67" i="5"/>
  <c r="M67" i="5"/>
  <c r="T66" i="5"/>
  <c r="Q66" i="5" a="1"/>
  <c r="Q66" i="5" s="1"/>
  <c r="R66" i="5" s="1"/>
  <c r="S66" i="5" s="1"/>
  <c r="O66" i="5"/>
  <c r="P66" i="5" s="1"/>
  <c r="N66" i="5"/>
  <c r="M66" i="5"/>
  <c r="T65" i="5"/>
  <c r="Q65" i="5"/>
  <c r="R65" i="5" s="1"/>
  <c r="S65" i="5" s="1"/>
  <c r="Q65" i="5" a="1"/>
  <c r="P65" i="5"/>
  <c r="O65" i="5"/>
  <c r="M65" i="5"/>
  <c r="N65" i="5" s="1"/>
  <c r="T64" i="5"/>
  <c r="Q64" i="5" a="1"/>
  <c r="Q64" i="5" s="1"/>
  <c r="R64" i="5" s="1"/>
  <c r="S64" i="5" s="1"/>
  <c r="O64" i="5"/>
  <c r="P64" i="5" s="1"/>
  <c r="M64" i="5"/>
  <c r="N64" i="5" s="1"/>
  <c r="T63" i="5"/>
  <c r="Q63" i="5"/>
  <c r="R63" i="5" s="1"/>
  <c r="S63" i="5" s="1"/>
  <c r="Q63" i="5" a="1"/>
  <c r="O63" i="5"/>
  <c r="P63" i="5" s="1"/>
  <c r="N63" i="5"/>
  <c r="M63" i="5"/>
  <c r="T62" i="5"/>
  <c r="Q62" i="5" a="1"/>
  <c r="Q62" i="5" s="1"/>
  <c r="R62" i="5" s="1"/>
  <c r="S62" i="5" s="1"/>
  <c r="O62" i="5"/>
  <c r="P62" i="5" s="1"/>
  <c r="M62" i="5"/>
  <c r="N62" i="5" s="1"/>
  <c r="T61" i="5"/>
  <c r="Q61" i="5" a="1"/>
  <c r="Q61" i="5" s="1"/>
  <c r="R61" i="5" s="1"/>
  <c r="S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/>
  <c r="R59" i="5" s="1"/>
  <c r="S59" i="5" s="1"/>
  <c r="Q59" i="5" a="1"/>
  <c r="P59" i="5"/>
  <c r="O59" i="5"/>
  <c r="N59" i="5"/>
  <c r="M59" i="5"/>
  <c r="T58" i="5"/>
  <c r="Q58" i="5" a="1"/>
  <c r="Q58" i="5" s="1"/>
  <c r="R58" i="5" s="1"/>
  <c r="S58" i="5" s="1"/>
  <c r="O58" i="5"/>
  <c r="P58" i="5" s="1"/>
  <c r="M58" i="5"/>
  <c r="N58" i="5" s="1"/>
  <c r="T57" i="5"/>
  <c r="Q57" i="5"/>
  <c r="R57" i="5" s="1"/>
  <c r="S57" i="5" s="1"/>
  <c r="Q57" i="5" a="1"/>
  <c r="P57" i="5"/>
  <c r="O57" i="5"/>
  <c r="M57" i="5"/>
  <c r="N57" i="5" s="1"/>
  <c r="T56" i="5"/>
  <c r="Q56" i="5" a="1"/>
  <c r="Q56" i="5" s="1"/>
  <c r="R56" i="5" s="1"/>
  <c r="S56" i="5" s="1"/>
  <c r="O56" i="5"/>
  <c r="P56" i="5" s="1"/>
  <c r="M56" i="5"/>
  <c r="N56" i="5" s="1"/>
  <c r="T55" i="5"/>
  <c r="Q55" i="5"/>
  <c r="R55" i="5" s="1"/>
  <c r="S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M44" i="5"/>
  <c r="N44" i="5" s="1"/>
  <c r="T43" i="5"/>
  <c r="Q43" i="5"/>
  <c r="R43" i="5" s="1"/>
  <c r="S43" i="5" s="1"/>
  <c r="Q43" i="5" a="1"/>
  <c r="P43" i="5"/>
  <c r="O43" i="5"/>
  <c r="N43" i="5"/>
  <c r="M43" i="5"/>
  <c r="T42" i="5"/>
  <c r="Q42" i="5" a="1"/>
  <c r="Q42" i="5" s="1"/>
  <c r="R42" i="5" s="1"/>
  <c r="S42" i="5" s="1"/>
  <c r="O42" i="5"/>
  <c r="P42" i="5" s="1"/>
  <c r="M42" i="5"/>
  <c r="N42" i="5" s="1"/>
  <c r="T41" i="5"/>
  <c r="Q41" i="5"/>
  <c r="R41" i="5" s="1"/>
  <c r="S41" i="5" s="1"/>
  <c r="Q41" i="5" a="1"/>
  <c r="P41" i="5"/>
  <c r="O41" i="5"/>
  <c r="M41" i="5"/>
  <c r="N41" i="5" s="1"/>
  <c r="T40" i="5"/>
  <c r="Q40" i="5" a="1"/>
  <c r="Q40" i="5" s="1"/>
  <c r="R40" i="5" s="1"/>
  <c r="S40" i="5" s="1"/>
  <c r="O40" i="5"/>
  <c r="P40" i="5" s="1"/>
  <c r="M40" i="5"/>
  <c r="N40" i="5" s="1"/>
  <c r="T39" i="5"/>
  <c r="Q39" i="5"/>
  <c r="R39" i="5" s="1"/>
  <c r="S39" i="5" s="1"/>
  <c r="Q39" i="5" a="1"/>
  <c r="O39" i="5"/>
  <c r="P39" i="5" s="1"/>
  <c r="N39" i="5"/>
  <c r="M39" i="5"/>
  <c r="T38" i="5"/>
  <c r="Q38" i="5" a="1"/>
  <c r="Q38" i="5" s="1"/>
  <c r="R38" i="5" s="1"/>
  <c r="S38" i="5" s="1"/>
  <c r="O38" i="5"/>
  <c r="P38" i="5" s="1"/>
  <c r="M38" i="5"/>
  <c r="N38" i="5" s="1"/>
  <c r="T37" i="5"/>
  <c r="Q37" i="5" a="1"/>
  <c r="Q37" i="5" s="1"/>
  <c r="R37" i="5" s="1"/>
  <c r="S37" i="5" s="1"/>
  <c r="P37" i="5"/>
  <c r="O37" i="5"/>
  <c r="N37" i="5"/>
  <c r="M37" i="5"/>
  <c r="T36" i="5"/>
  <c r="Q36" i="5" a="1"/>
  <c r="Q36" i="5" s="1"/>
  <c r="R36" i="5" s="1"/>
  <c r="S36" i="5" s="1"/>
  <c r="O36" i="5"/>
  <c r="P36" i="5" s="1"/>
  <c r="M36" i="5"/>
  <c r="N36" i="5" s="1"/>
  <c r="T35" i="5"/>
  <c r="Q35" i="5"/>
  <c r="R35" i="5" s="1"/>
  <c r="S35" i="5" s="1"/>
  <c r="Q35" i="5" a="1"/>
  <c r="P35" i="5"/>
  <c r="O35" i="5"/>
  <c r="N35" i="5"/>
  <c r="M35" i="5"/>
  <c r="T34" i="5"/>
  <c r="Q34" i="5" a="1"/>
  <c r="Q34" i="5" s="1"/>
  <c r="R34" i="5" s="1"/>
  <c r="S34" i="5" s="1"/>
  <c r="O34" i="5"/>
  <c r="P34" i="5" s="1"/>
  <c r="M34" i="5"/>
  <c r="N34" i="5" s="1"/>
  <c r="T33" i="5"/>
  <c r="Q33" i="5"/>
  <c r="R33" i="5" s="1"/>
  <c r="S33" i="5" s="1"/>
  <c r="Q33" i="5" a="1"/>
  <c r="P33" i="5"/>
  <c r="O33" i="5"/>
  <c r="M33" i="5"/>
  <c r="N33" i="5" s="1"/>
  <c r="T32" i="5"/>
  <c r="Q32" i="5" a="1"/>
  <c r="Q32" i="5" s="1"/>
  <c r="R32" i="5" s="1"/>
  <c r="S32" i="5" s="1"/>
  <c r="O32" i="5"/>
  <c r="P32" i="5" s="1"/>
  <c r="M32" i="5"/>
  <c r="N32" i="5" s="1"/>
  <c r="T31" i="5"/>
  <c r="Q31" i="5"/>
  <c r="R31" i="5" s="1"/>
  <c r="S31" i="5" s="1"/>
  <c r="Q31" i="5" a="1"/>
  <c r="O31" i="5"/>
  <c r="P31" i="5" s="1"/>
  <c r="N31" i="5"/>
  <c r="M31" i="5"/>
  <c r="T30" i="5"/>
  <c r="Q30" i="5" a="1"/>
  <c r="Q30" i="5" s="1"/>
  <c r="R30" i="5" s="1"/>
  <c r="S30" i="5" s="1"/>
  <c r="O30" i="5"/>
  <c r="P30" i="5" s="1"/>
  <c r="M30" i="5"/>
  <c r="N30" i="5" s="1"/>
  <c r="T29" i="5"/>
  <c r="Q29" i="5" a="1"/>
  <c r="Q29" i="5" s="1"/>
  <c r="R29" i="5" s="1"/>
  <c r="S29" i="5" s="1"/>
  <c r="P29" i="5"/>
  <c r="O29" i="5"/>
  <c r="N29" i="5"/>
  <c r="M29" i="5"/>
  <c r="T28" i="5"/>
  <c r="Q28" i="5" a="1"/>
  <c r="Q28" i="5" s="1"/>
  <c r="R28" i="5" s="1"/>
  <c r="S28" i="5" s="1"/>
  <c r="O28" i="5"/>
  <c r="P28" i="5" s="1"/>
  <c r="M28" i="5"/>
  <c r="N28" i="5" s="1"/>
  <c r="T27" i="5"/>
  <c r="Q27" i="5"/>
  <c r="R27" i="5" s="1"/>
  <c r="S27" i="5" s="1"/>
  <c r="Q27" i="5" a="1"/>
  <c r="P27" i="5"/>
  <c r="O27" i="5"/>
  <c r="N27" i="5"/>
  <c r="M27" i="5"/>
  <c r="T26" i="5"/>
  <c r="Q26" i="5" a="1"/>
  <c r="Q26" i="5" s="1"/>
  <c r="R26" i="5" s="1"/>
  <c r="S26" i="5" s="1"/>
  <c r="O26" i="5"/>
  <c r="P26" i="5" s="1"/>
  <c r="M26" i="5"/>
  <c r="N26" i="5" s="1"/>
  <c r="T25" i="5"/>
  <c r="Q25" i="5"/>
  <c r="R25" i="5" s="1"/>
  <c r="S25" i="5" s="1"/>
  <c r="Q25" i="5" a="1"/>
  <c r="P25" i="5"/>
  <c r="O25" i="5"/>
  <c r="M25" i="5"/>
  <c r="N25" i="5" s="1"/>
  <c r="T24" i="5"/>
  <c r="Q24" i="5" a="1"/>
  <c r="Q24" i="5" s="1"/>
  <c r="R24" i="5" s="1"/>
  <c r="S24" i="5" s="1"/>
  <c r="O24" i="5"/>
  <c r="P24" i="5" s="1"/>
  <c r="M24" i="5"/>
  <c r="N24" i="5" s="1"/>
  <c r="T23" i="5"/>
  <c r="Q23" i="5"/>
  <c r="R23" i="5" s="1"/>
  <c r="S23" i="5" s="1"/>
  <c r="Q23" i="5" a="1"/>
  <c r="O23" i="5"/>
  <c r="P23" i="5" s="1"/>
  <c r="N23" i="5"/>
  <c r="M23" i="5"/>
  <c r="T22" i="5"/>
  <c r="Q22" i="5" a="1"/>
  <c r="Q22" i="5" s="1"/>
  <c r="R22" i="5" s="1"/>
  <c r="S22" i="5" s="1"/>
  <c r="O22" i="5"/>
  <c r="P22" i="5" s="1"/>
  <c r="M22" i="5"/>
  <c r="N22" i="5" s="1"/>
  <c r="T21" i="5"/>
  <c r="Q21" i="5" a="1"/>
  <c r="Q21" i="5" s="1"/>
  <c r="R21" i="5" s="1"/>
  <c r="S21" i="5" s="1"/>
  <c r="P21" i="5"/>
  <c r="O21" i="5"/>
  <c r="N21" i="5"/>
  <c r="M21" i="5"/>
  <c r="T20" i="5"/>
  <c r="Q20" i="5" a="1"/>
  <c r="Q20" i="5" s="1"/>
  <c r="R20" i="5" s="1"/>
  <c r="S20" i="5" s="1"/>
  <c r="O20" i="5"/>
  <c r="P20" i="5" s="1"/>
  <c r="M20" i="5"/>
  <c r="N20" i="5" s="1"/>
  <c r="T19" i="5"/>
  <c r="Q19" i="5"/>
  <c r="R19" i="5" s="1"/>
  <c r="S19" i="5" s="1"/>
  <c r="Q19" i="5" a="1"/>
  <c r="P19" i="5"/>
  <c r="O19" i="5"/>
  <c r="N19" i="5"/>
  <c r="M19" i="5"/>
  <c r="T18" i="5"/>
  <c r="Q18" i="5" a="1"/>
  <c r="Q18" i="5" s="1"/>
  <c r="R18" i="5" s="1"/>
  <c r="S18" i="5" s="1"/>
  <c r="O18" i="5"/>
  <c r="P18" i="5" s="1"/>
  <c r="M18" i="5"/>
  <c r="N18" i="5" s="1"/>
  <c r="T17" i="5"/>
  <c r="Q17" i="5"/>
  <c r="R17" i="5" s="1"/>
  <c r="S17" i="5" s="1"/>
  <c r="Q17" i="5" a="1"/>
  <c r="P17" i="5"/>
  <c r="O17" i="5"/>
  <c r="N17" i="5"/>
  <c r="M17" i="5"/>
  <c r="T16" i="5"/>
  <c r="Q16" i="5" a="1"/>
  <c r="Q16" i="5" s="1"/>
  <c r="R16" i="5" s="1"/>
  <c r="S16" i="5" s="1"/>
  <c r="O16" i="5"/>
  <c r="P16" i="5" s="1"/>
  <c r="M16" i="5"/>
  <c r="N16" i="5" s="1"/>
  <c r="T15" i="5"/>
  <c r="Q15" i="5"/>
  <c r="R15" i="5" s="1"/>
  <c r="S15" i="5" s="1"/>
  <c r="Q15" i="5" a="1"/>
  <c r="P15" i="5"/>
  <c r="O15" i="5"/>
  <c r="N15" i="5"/>
  <c r="M15" i="5"/>
  <c r="T14" i="5"/>
  <c r="Q14" i="5" a="1"/>
  <c r="Q14" i="5" s="1"/>
  <c r="R14" i="5" s="1"/>
  <c r="S14" i="5" s="1"/>
  <c r="O14" i="5"/>
  <c r="P14" i="5" s="1"/>
  <c r="M14" i="5"/>
  <c r="N14" i="5" s="1"/>
  <c r="T13" i="5"/>
  <c r="Q13" i="5"/>
  <c r="R13" i="5" s="1"/>
  <c r="S13" i="5" s="1"/>
  <c r="Q13" i="5" a="1"/>
  <c r="P13" i="5"/>
  <c r="O13" i="5"/>
  <c r="N13" i="5"/>
  <c r="M13" i="5"/>
  <c r="T12" i="5"/>
  <c r="Q12" i="5" a="1"/>
  <c r="Q12" i="5" s="1"/>
  <c r="R12" i="5" s="1"/>
  <c r="S12" i="5" s="1"/>
  <c r="O12" i="5"/>
  <c r="P12" i="5" s="1"/>
  <c r="M12" i="5"/>
  <c r="N12" i="5" s="1"/>
  <c r="R11" i="5"/>
  <c r="Q11" i="5" a="1"/>
  <c r="Q11" i="5" s="1"/>
  <c r="X26" i="3"/>
  <c r="U26" i="3" a="1"/>
  <c r="U26" i="3" s="1"/>
  <c r="V26" i="3" s="1"/>
  <c r="W26" i="3" s="1"/>
  <c r="S26" i="3"/>
  <c r="T26" i="3" s="1"/>
  <c r="R26" i="3"/>
  <c r="Q26" i="3"/>
  <c r="X25" i="3"/>
  <c r="U25" i="3" a="1"/>
  <c r="U25" i="3" s="1"/>
  <c r="V25" i="3" s="1"/>
  <c r="W25" i="3" s="1"/>
  <c r="S25" i="3"/>
  <c r="T25" i="3" s="1"/>
  <c r="R25" i="3"/>
  <c r="Q25" i="3"/>
  <c r="X24" i="3"/>
  <c r="U24" i="3" a="1"/>
  <c r="U24" i="3" s="1"/>
  <c r="V24" i="3" s="1"/>
  <c r="W24" i="3" s="1"/>
  <c r="T24" i="3"/>
  <c r="S24" i="3"/>
  <c r="Q24" i="3"/>
  <c r="R24" i="3" s="1"/>
  <c r="X23" i="3"/>
  <c r="U23" i="3" a="1"/>
  <c r="U23" i="3" s="1"/>
  <c r="V23" i="3" s="1"/>
  <c r="W23" i="3" s="1"/>
  <c r="S23" i="3"/>
  <c r="T23" i="3" s="1"/>
  <c r="Q23" i="3"/>
  <c r="R23" i="3" s="1"/>
  <c r="X22" i="3"/>
  <c r="U22" i="3"/>
  <c r="V22" i="3" s="1"/>
  <c r="W22" i="3" s="1"/>
  <c r="U22" i="3" a="1"/>
  <c r="S22" i="3"/>
  <c r="T22" i="3" s="1"/>
  <c r="R22" i="3"/>
  <c r="Q22" i="3"/>
  <c r="X21" i="3"/>
  <c r="V21" i="3"/>
  <c r="W21" i="3" s="1"/>
  <c r="U21" i="3"/>
  <c r="U21" i="3" a="1"/>
  <c r="S21" i="3"/>
  <c r="T21" i="3" s="1"/>
  <c r="Q21" i="3"/>
  <c r="R21" i="3" s="1"/>
  <c r="X20" i="3"/>
  <c r="U20" i="3" a="1"/>
  <c r="U20" i="3" s="1"/>
  <c r="V20" i="3" s="1"/>
  <c r="W20" i="3" s="1"/>
  <c r="T20" i="3"/>
  <c r="S20" i="3"/>
  <c r="Q20" i="3"/>
  <c r="R20" i="3" s="1"/>
  <c r="X19" i="3"/>
  <c r="U19" i="3" a="1"/>
  <c r="U19" i="3" s="1"/>
  <c r="V19" i="3" s="1"/>
  <c r="W19" i="3" s="1"/>
  <c r="S19" i="3"/>
  <c r="T19" i="3" s="1"/>
  <c r="Q19" i="3"/>
  <c r="R19" i="3" s="1"/>
  <c r="X18" i="3"/>
  <c r="U18" i="3"/>
  <c r="V18" i="3" s="1"/>
  <c r="W18" i="3" s="1"/>
  <c r="U18" i="3" a="1"/>
  <c r="S18" i="3"/>
  <c r="T18" i="3" s="1"/>
  <c r="R18" i="3"/>
  <c r="Q18" i="3"/>
  <c r="X17" i="3"/>
  <c r="U17" i="3" a="1"/>
  <c r="U17" i="3" s="1"/>
  <c r="V17" i="3" s="1"/>
  <c r="W17" i="3" s="1"/>
  <c r="S17" i="3"/>
  <c r="T17" i="3" s="1"/>
  <c r="R17" i="3"/>
  <c r="Q17" i="3"/>
  <c r="X16" i="3"/>
  <c r="U16" i="3" a="1"/>
  <c r="U16" i="3" s="1"/>
  <c r="V16" i="3" s="1"/>
  <c r="W16" i="3" s="1"/>
  <c r="T16" i="3"/>
  <c r="S16" i="3"/>
  <c r="Q16" i="3"/>
  <c r="R16" i="3" s="1"/>
  <c r="X15" i="3"/>
  <c r="U15" i="3" a="1"/>
  <c r="U15" i="3" s="1"/>
  <c r="V15" i="3" s="1"/>
  <c r="W15" i="3" s="1"/>
  <c r="S15" i="3"/>
  <c r="T15" i="3" s="1"/>
  <c r="Q15" i="3"/>
  <c r="R15" i="3" s="1"/>
  <c r="X14" i="3"/>
  <c r="U14" i="3"/>
  <c r="V14" i="3" s="1"/>
  <c r="W14" i="3" s="1"/>
  <c r="U14" i="3" a="1"/>
  <c r="S14" i="3"/>
  <c r="T14" i="3" s="1"/>
  <c r="R14" i="3"/>
  <c r="Q14" i="3"/>
  <c r="X13" i="3"/>
  <c r="U13" i="3" a="1"/>
  <c r="U13" i="3" s="1"/>
  <c r="V13" i="3" s="1"/>
  <c r="W13" i="3" s="1"/>
  <c r="S13" i="3"/>
  <c r="T13" i="3" s="1"/>
  <c r="Q13" i="3"/>
  <c r="R13" i="3" s="1"/>
  <c r="X12" i="3"/>
  <c r="U12" i="3" a="1"/>
  <c r="U12" i="3" s="1"/>
  <c r="V12" i="3" s="1"/>
  <c r="W12" i="3" s="1"/>
  <c r="S12" i="3"/>
  <c r="T12" i="3" s="1"/>
  <c r="Q12" i="3"/>
  <c r="R12" i="3" s="1"/>
  <c r="V11" i="3"/>
  <c r="U11" i="3" a="1"/>
  <c r="U11" i="3" s="1"/>
  <c r="X30" i="2"/>
  <c r="U30" i="2" a="1"/>
  <c r="U30" i="2" s="1"/>
  <c r="V30" i="2" s="1"/>
  <c r="W30" i="2" s="1"/>
  <c r="S30" i="2"/>
  <c r="T30" i="2" s="1"/>
  <c r="R30" i="2"/>
  <c r="Q30" i="2"/>
  <c r="X29" i="2"/>
  <c r="U29" i="2"/>
  <c r="V29" i="2" s="1"/>
  <c r="W29" i="2" s="1"/>
  <c r="U29" i="2" a="1"/>
  <c r="S29" i="2"/>
  <c r="T29" i="2" s="1"/>
  <c r="R29" i="2"/>
  <c r="Q29" i="2"/>
  <c r="X28" i="2"/>
  <c r="U28" i="2" a="1"/>
  <c r="U28" i="2" s="1"/>
  <c r="V28" i="2" s="1"/>
  <c r="W28" i="2" s="1"/>
  <c r="T28" i="2"/>
  <c r="S28" i="2"/>
  <c r="R28" i="2"/>
  <c r="Q28" i="2"/>
  <c r="X27" i="2"/>
  <c r="U27" i="2" a="1"/>
  <c r="U27" i="2" s="1"/>
  <c r="V27" i="2" s="1"/>
  <c r="W27" i="2" s="1"/>
  <c r="T27" i="2"/>
  <c r="S27" i="2"/>
  <c r="R27" i="2"/>
  <c r="Q27" i="2"/>
  <c r="X26" i="2"/>
  <c r="U26" i="2"/>
  <c r="V26" i="2" s="1"/>
  <c r="W26" i="2" s="1"/>
  <c r="U26" i="2" a="1"/>
  <c r="S26" i="2"/>
  <c r="T26" i="2" s="1"/>
  <c r="Q26" i="2"/>
  <c r="R26" i="2" s="1"/>
  <c r="X25" i="2"/>
  <c r="U25" i="2" a="1"/>
  <c r="U25" i="2" s="1"/>
  <c r="V25" i="2" s="1"/>
  <c r="W25" i="2" s="1"/>
  <c r="T25" i="2"/>
  <c r="S25" i="2"/>
  <c r="R25" i="2"/>
  <c r="Q25" i="2"/>
  <c r="X24" i="2"/>
  <c r="U24" i="2" a="1"/>
  <c r="U24" i="2" s="1"/>
  <c r="V24" i="2" s="1"/>
  <c r="W24" i="2" s="1"/>
  <c r="S24" i="2"/>
  <c r="T24" i="2" s="1"/>
  <c r="Q24" i="2"/>
  <c r="R24" i="2" s="1"/>
  <c r="X23" i="2"/>
  <c r="U23" i="2"/>
  <c r="V23" i="2" s="1"/>
  <c r="W23" i="2" s="1"/>
  <c r="U23" i="2" a="1"/>
  <c r="T23" i="2"/>
  <c r="S23" i="2"/>
  <c r="Q23" i="2"/>
  <c r="R23" i="2" s="1"/>
  <c r="X22" i="2"/>
  <c r="U22" i="2" a="1"/>
  <c r="U22" i="2" s="1"/>
  <c r="V22" i="2" s="1"/>
  <c r="W22" i="2" s="1"/>
  <c r="S22" i="2"/>
  <c r="T22" i="2" s="1"/>
  <c r="R22" i="2"/>
  <c r="Q22" i="2"/>
  <c r="X21" i="2"/>
  <c r="U21" i="2" a="1"/>
  <c r="U21" i="2" s="1"/>
  <c r="V21" i="2" s="1"/>
  <c r="W21" i="2" s="1"/>
  <c r="S21" i="2"/>
  <c r="T21" i="2" s="1"/>
  <c r="R21" i="2"/>
  <c r="Q21" i="2"/>
  <c r="X20" i="2"/>
  <c r="U20" i="2" a="1"/>
  <c r="U20" i="2" s="1"/>
  <c r="V20" i="2" s="1"/>
  <c r="W20" i="2" s="1"/>
  <c r="T20" i="2"/>
  <c r="S20" i="2"/>
  <c r="Q20" i="2"/>
  <c r="R20" i="2" s="1"/>
  <c r="X19" i="2"/>
  <c r="U19" i="2" a="1"/>
  <c r="U19" i="2" s="1"/>
  <c r="V19" i="2" s="1"/>
  <c r="W19" i="2" s="1"/>
  <c r="T19" i="2"/>
  <c r="S19" i="2"/>
  <c r="R19" i="2"/>
  <c r="Q19" i="2"/>
  <c r="X18" i="2"/>
  <c r="U18" i="2"/>
  <c r="V18" i="2" s="1"/>
  <c r="W18" i="2" s="1"/>
  <c r="U18" i="2" a="1"/>
  <c r="S18" i="2"/>
  <c r="T18" i="2" s="1"/>
  <c r="Q18" i="2"/>
  <c r="R18" i="2" s="1"/>
  <c r="X17" i="2"/>
  <c r="U17" i="2" a="1"/>
  <c r="U17" i="2" s="1"/>
  <c r="V17" i="2" s="1"/>
  <c r="W17" i="2" s="1"/>
  <c r="T17" i="2"/>
  <c r="S17" i="2"/>
  <c r="Q17" i="2"/>
  <c r="R17" i="2" s="1"/>
  <c r="X16" i="2"/>
  <c r="U16" i="2" a="1"/>
  <c r="U16" i="2" s="1"/>
  <c r="V16" i="2" s="1"/>
  <c r="W16" i="2" s="1"/>
  <c r="S16" i="2"/>
  <c r="T16" i="2" s="1"/>
  <c r="Q16" i="2"/>
  <c r="R16" i="2" s="1"/>
  <c r="X15" i="2"/>
  <c r="U15" i="2"/>
  <c r="V15" i="2" s="1"/>
  <c r="W15" i="2" s="1"/>
  <c r="U15" i="2" a="1"/>
  <c r="S15" i="2"/>
  <c r="T15" i="2" s="1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T12" i="2"/>
  <c r="S12" i="2"/>
  <c r="Q12" i="2"/>
  <c r="R12" i="2" s="1"/>
  <c r="W11" i="2"/>
  <c r="V11" i="2"/>
  <c r="U11" i="2" a="1"/>
  <c r="U11" i="2" s="1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E17" i="13" l="1"/>
  <c r="E18" i="13" l="1"/>
  <c r="E16" i="13"/>
  <c r="E15" i="13"/>
  <c r="E14" i="13"/>
  <c r="E13" i="13"/>
  <c r="J23" i="14" l="1"/>
  <c r="J22" i="14"/>
  <c r="J21" i="14"/>
  <c r="J20" i="14"/>
  <c r="K94" i="8" s="1" a="1"/>
  <c r="K94" i="8" s="1"/>
  <c r="J19" i="14"/>
  <c r="K92" i="8" a="1"/>
  <c r="K92" i="8" s="1"/>
  <c r="J18" i="14"/>
  <c r="J17" i="14"/>
  <c r="J16" i="14"/>
  <c r="J15" i="14"/>
  <c r="J14" i="14"/>
  <c r="J13" i="14"/>
  <c r="J12" i="14"/>
  <c r="T11" i="14"/>
  <c r="S11" i="14"/>
  <c r="O11" i="14"/>
  <c r="P11" i="14" s="1"/>
  <c r="N11" i="14"/>
  <c r="M11" i="14"/>
  <c r="J11" i="14"/>
  <c r="L83" i="8" a="1"/>
  <c r="L83" i="8" s="1"/>
  <c r="L92" i="8" a="1"/>
  <c r="L92" i="8" s="1"/>
  <c r="L93" i="8" a="1"/>
  <c r="L93" i="8" s="1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87" i="8" s="1" a="1"/>
  <c r="J87" i="8" s="1"/>
  <c r="J17" i="10"/>
  <c r="J18" i="10"/>
  <c r="J19" i="10"/>
  <c r="J20" i="10"/>
  <c r="J21" i="10"/>
  <c r="J22" i="10"/>
  <c r="J23" i="10"/>
  <c r="J94" i="8" a="1"/>
  <c r="J94" i="8" s="1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L96" i="8" l="1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81" i="8" a="1"/>
  <c r="L81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81" i="8" a="1"/>
  <c r="K81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8" i="8" a="1"/>
  <c r="J88" i="8" s="1"/>
  <c r="J89" i="8" a="1"/>
  <c r="J89" i="8" s="1"/>
  <c r="J90" i="8" a="1"/>
  <c r="J90" i="8" s="1"/>
  <c r="J91" i="8" a="1"/>
  <c r="J91" i="8" s="1"/>
  <c r="J100" i="8" a="1"/>
  <c r="J100" i="8" s="1"/>
  <c r="J95" i="8" a="1"/>
  <c r="J95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78" i="8" a="1"/>
  <c r="J78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81" i="8" a="1"/>
  <c r="J81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86" i="8" a="1"/>
  <c r="K86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6" i="8" a="1"/>
  <c r="J86" i="8" s="1"/>
  <c r="J85" i="8" a="1"/>
  <c r="J85" i="8" s="1"/>
  <c r="J84" i="8" a="1"/>
  <c r="J84" i="8" s="1"/>
  <c r="C5" i="14"/>
  <c r="C7" i="14" l="1"/>
  <c r="C6" i="14"/>
  <c r="O11" i="9" l="1"/>
  <c r="O11" i="10"/>
  <c r="O11" i="6"/>
  <c r="J12" i="9"/>
  <c r="T11" i="9"/>
  <c r="M11" i="9"/>
  <c r="J11" i="9"/>
  <c r="S11" i="9" s="1"/>
  <c r="J12" i="10"/>
  <c r="T11" i="10"/>
  <c r="J11" i="10"/>
  <c r="S11" i="10" s="1"/>
  <c r="P11" i="9" l="1"/>
  <c r="N11" i="9"/>
  <c r="M11" i="10"/>
  <c r="N11" i="10" s="1"/>
  <c r="P11" i="10"/>
  <c r="T11" i="5"/>
  <c r="J69" i="5"/>
  <c r="J68" i="5"/>
  <c r="J67" i="5"/>
  <c r="J66" i="5"/>
  <c r="J65" i="5"/>
  <c r="J64" i="5"/>
  <c r="J63" i="5"/>
  <c r="J15" i="5"/>
  <c r="J14" i="5"/>
  <c r="J13" i="5"/>
  <c r="J12" i="5"/>
  <c r="J11" i="5"/>
  <c r="O11" i="5" s="1"/>
  <c r="L4" i="8" l="1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9" i="8" a="1"/>
  <c r="J9" i="8" s="1"/>
  <c r="J8" i="8" a="1"/>
  <c r="J8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5" i="9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L26" i="3"/>
  <c r="M26" i="3"/>
  <c r="L23" i="3"/>
  <c r="M20" i="3"/>
  <c r="L19" i="3"/>
  <c r="M16" i="3"/>
  <c r="L16" i="3"/>
  <c r="L15" i="3"/>
  <c r="L14" i="3"/>
  <c r="L13" i="3"/>
  <c r="M12" i="3"/>
  <c r="L12" i="3"/>
  <c r="M11" i="3"/>
  <c r="B4" i="13"/>
  <c r="B3" i="13"/>
  <c r="N12" i="3" l="1"/>
  <c r="G13" i="7"/>
  <c r="C7" i="9"/>
  <c r="E4" i="13"/>
  <c r="F5" i="13" s="1"/>
  <c r="E6" i="13"/>
  <c r="F7" i="13" s="1"/>
  <c r="E7" i="13"/>
  <c r="F8" i="13" s="1"/>
  <c r="E5" i="13"/>
  <c r="F6" i="13" s="1"/>
  <c r="C5" i="6"/>
  <c r="C10" i="7" s="1"/>
  <c r="G10" i="7" s="1"/>
  <c r="N11" i="6"/>
  <c r="M11" i="5"/>
  <c r="N11" i="5" s="1"/>
  <c r="L22" i="3"/>
  <c r="M22" i="3"/>
  <c r="L20" i="3"/>
  <c r="X11" i="3"/>
  <c r="M23" i="3"/>
  <c r="N23" i="3" s="1"/>
  <c r="M24" i="3"/>
  <c r="L24" i="3"/>
  <c r="Q11" i="3"/>
  <c r="L18" i="3"/>
  <c r="M18" i="3"/>
  <c r="N26" i="3"/>
  <c r="M13" i="3"/>
  <c r="M14" i="3"/>
  <c r="M15" i="3"/>
  <c r="M17" i="3"/>
  <c r="L25" i="3"/>
  <c r="N16" i="3"/>
  <c r="L17" i="3"/>
  <c r="M25" i="3"/>
  <c r="L11" i="3"/>
  <c r="S11" i="3" s="1"/>
  <c r="M19" i="3"/>
  <c r="M29" i="2"/>
  <c r="M12" i="2"/>
  <c r="L12" i="2"/>
  <c r="L29" i="2"/>
  <c r="N12" i="2" l="1"/>
  <c r="H13" i="7"/>
  <c r="W11" i="3"/>
  <c r="O11" i="3" s="1"/>
  <c r="C7" i="6"/>
  <c r="C6" i="6"/>
  <c r="D10" i="7" s="1"/>
  <c r="H10" i="7" s="1"/>
  <c r="S11" i="5"/>
  <c r="K11" i="5" s="1"/>
  <c r="N20" i="3"/>
  <c r="L21" i="3"/>
  <c r="M21" i="3"/>
  <c r="N22" i="3"/>
  <c r="N14" i="3"/>
  <c r="N25" i="3"/>
  <c r="N15" i="3"/>
  <c r="N11" i="3"/>
  <c r="T11" i="3"/>
  <c r="R11" i="3"/>
  <c r="N17" i="3"/>
  <c r="N19" i="3"/>
  <c r="N24" i="3"/>
  <c r="N18" i="3"/>
  <c r="N13" i="3"/>
  <c r="N29" i="2"/>
  <c r="M30" i="2"/>
  <c r="M20" i="2"/>
  <c r="M19" i="2"/>
  <c r="M26" i="2"/>
  <c r="M15" i="2"/>
  <c r="M23" i="2"/>
  <c r="M14" i="2"/>
  <c r="M16" i="2"/>
  <c r="M13" i="2"/>
  <c r="L19" i="2"/>
  <c r="L26" i="2"/>
  <c r="L20" i="2"/>
  <c r="L30" i="2"/>
  <c r="L13" i="2"/>
  <c r="L15" i="2"/>
  <c r="L23" i="2"/>
  <c r="L16" i="2"/>
  <c r="L14" i="2"/>
  <c r="X11" i="2"/>
  <c r="G26" i="8" l="1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C6" i="5"/>
  <c r="D9" i="7" s="1"/>
  <c r="H9" i="7" s="1"/>
  <c r="C7" i="5"/>
  <c r="C5" i="5"/>
  <c r="C9" i="7" s="1"/>
  <c r="G9" i="7" s="1"/>
  <c r="N21" i="3"/>
  <c r="N15" i="2"/>
  <c r="N23" i="2"/>
  <c r="N20" i="2"/>
  <c r="N26" i="2"/>
  <c r="N16" i="2"/>
  <c r="N30" i="2"/>
  <c r="N13" i="2"/>
  <c r="N14" i="2"/>
  <c r="N19" i="2"/>
  <c r="L28" i="2"/>
  <c r="M28" i="2"/>
  <c r="L27" i="2"/>
  <c r="M27" i="2"/>
  <c r="L25" i="2"/>
  <c r="M25" i="2"/>
  <c r="L24" i="2"/>
  <c r="M24" i="2"/>
  <c r="L21" i="2"/>
  <c r="M21" i="2"/>
  <c r="L22" i="2"/>
  <c r="M22" i="2"/>
  <c r="L18" i="2"/>
  <c r="M18" i="2"/>
  <c r="L17" i="2"/>
  <c r="M17" i="2"/>
  <c r="L11" i="2"/>
  <c r="S11" i="2" s="1"/>
  <c r="M11" i="2"/>
  <c r="G5" i="8" l="1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7" i="3"/>
  <c r="C5" i="3"/>
  <c r="C8" i="7" s="1"/>
  <c r="G8" i="7" s="1"/>
  <c r="C6" i="3"/>
  <c r="D8" i="7" s="1"/>
  <c r="H8" i="7" s="1"/>
  <c r="Q11" i="2"/>
  <c r="T11" i="2"/>
  <c r="N28" i="2"/>
  <c r="N25" i="2"/>
  <c r="N18" i="2"/>
  <c r="N27" i="2"/>
  <c r="N21" i="2"/>
  <c r="N24" i="2"/>
  <c r="N22" i="2"/>
  <c r="N11" i="2"/>
  <c r="N17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5" i="2"/>
  <c r="C7" i="7" s="1"/>
  <c r="R11" i="2"/>
  <c r="G89" i="8" l="1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G7" i="7"/>
  <c r="D2" i="7" s="1"/>
  <c r="G2" i="7" s="1" a="1"/>
  <c r="G2" i="7" s="1"/>
  <c r="H2" i="7" s="1"/>
  <c r="E2" i="7" s="1"/>
  <c r="C6" i="2"/>
  <c r="D7" i="7" s="1"/>
  <c r="H7" i="7" s="1"/>
  <c r="C7" i="2"/>
  <c r="O11" i="2" l="1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E61" i="8" s="1"/>
  <c r="I69" i="8" a="1"/>
  <c r="I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I70" i="8" a="1"/>
  <c r="I70" i="8" s="1"/>
  <c r="I76" i="8" a="1"/>
  <c r="I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94" i="8"/>
  <c r="E44" i="8"/>
  <c r="E65" i="8"/>
  <c r="D87" i="8"/>
  <c r="D95" i="8"/>
  <c r="D40" i="8"/>
  <c r="E45" i="8"/>
  <c r="D59" i="8"/>
  <c r="E73" i="8"/>
  <c r="E75" i="8"/>
  <c r="E96" i="8"/>
  <c r="D97" i="8"/>
  <c r="D63" i="8"/>
  <c r="E69" i="8"/>
  <c r="E85" i="8"/>
  <c r="E62" i="8"/>
  <c r="E42" i="8"/>
  <c r="E70" i="8"/>
  <c r="E78" i="8"/>
  <c r="E76" i="8"/>
  <c r="G4" i="8" a="1"/>
  <c r="G4" i="8" s="1"/>
  <c r="G3" i="8" a="1"/>
  <c r="G3" i="8" s="1"/>
  <c r="D3" i="7"/>
  <c r="G3" i="7" s="1" a="1"/>
  <c r="G3" i="7" s="1"/>
  <c r="H3" i="7" s="1"/>
  <c r="E3" i="7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<sst xmlns="http://schemas.openxmlformats.org/spreadsheetml/2006/main" count="841" uniqueCount="183">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</sst>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179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X12" sqref="Q12:X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" si="4">IF(AND(F11="Geen faalkans",I11="Nee"),1,1-M11)</f>
        <v>0.99967754198092962</v>
      </c>
      <c r="R11" s="10">
        <f>IF(M11="-",1,Q11)</f>
        <v>0.99967754198092962</v>
      </c>
      <c r="S11" s="10">
        <f t="shared" ref="S11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duidingsklassen'!$E$13:$E$20&gt;=$M11,'Normen en duidingsklassen'!$E$13:$E$20))</f>
        <v>3.3333333333333332E-4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ref="Q12:Q30" si="6">IF(AND(F12="Geen faalkans",I12="Nee"),1,1-M12)</f>
        <v>0.96687971099973469</v>
      </c>
      <c r="R12" s="10">
        <f t="shared" ref="R12:R30" si="7">IF(M12="-",1,Q12)</f>
        <v>0.96687971099973469</v>
      </c>
      <c r="S12" s="10">
        <f t="shared" ref="S12:S30" si="8">IF(AND(F12="Geen faalkans",I12="Nee"),0,L12*$C$3)</f>
        <v>0.77479806528170336</v>
      </c>
      <c r="T12" s="10">
        <f t="shared" ref="T12:T30" si="9">IF(L12="-",0,S12)</f>
        <v>0.77479806528170336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30" si="10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6"/>
        <v>0.99999999894759073</v>
      </c>
      <c r="R13" s="10">
        <f t="shared" si="7"/>
        <v>0.99999999894759073</v>
      </c>
      <c r="S13" s="10">
        <f t="shared" si="8"/>
        <v>1.6250146500510961E-8</v>
      </c>
      <c r="T13" s="10">
        <f t="shared" si="9"/>
        <v>1.6250146500510961E-8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10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6"/>
        <v>0.99999612213926126</v>
      </c>
      <c r="R14" s="10">
        <f t="shared" si="7"/>
        <v>0.99999612213926126</v>
      </c>
      <c r="S14" s="10">
        <f t="shared" si="8"/>
        <v>6.46973349652144E-5</v>
      </c>
      <c r="T14" s="10">
        <f t="shared" si="9"/>
        <v>6.46973349652144E-5</v>
      </c>
      <c r="U14" s="9">
        <f t="array" ref="U14">MIN(IF('Normen en duidingsklassen'!$E$13:$E$20&gt;=$M14,'Normen en duidingsklassen'!$E$13:$E$20))</f>
        <v>3.3333333333333335E-5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10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6"/>
        <v>0.99989653137515799</v>
      </c>
      <c r="R15" s="10">
        <f t="shared" si="7"/>
        <v>0.99989653137515799</v>
      </c>
      <c r="S15" s="10">
        <f t="shared" si="8"/>
        <v>1.3004388689084757E-3</v>
      </c>
      <c r="T15" s="10">
        <f t="shared" si="9"/>
        <v>1.3004388689084757E-3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12" t="b">
        <f t="shared" si="10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6"/>
        <v>0.99999434686424649</v>
      </c>
      <c r="R16" s="10">
        <f t="shared" si="7"/>
        <v>0.99999434686424649</v>
      </c>
      <c r="S16" s="10">
        <f t="shared" si="8"/>
        <v>7.8633480097721185E-5</v>
      </c>
      <c r="T16" s="10">
        <f t="shared" si="9"/>
        <v>7.8633480097721185E-5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10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6"/>
        <v>0.99890109971222307</v>
      </c>
      <c r="R17" s="10">
        <f t="shared" si="7"/>
        <v>0.99890109971222307</v>
      </c>
      <c r="S17" s="10">
        <f t="shared" si="8"/>
        <v>1.3286611137412056E-2</v>
      </c>
      <c r="T17" s="10">
        <f t="shared" si="9"/>
        <v>1.3286611137412056E-2</v>
      </c>
      <c r="U17" s="9">
        <f t="array" ref="U17">MIN(IF('Normen en duidingsklassen'!$E$13:$E$20&gt;=$M17,'Normen en duidingsklassen'!$E$13:$E$20))</f>
        <v>0.01</v>
      </c>
      <c r="V17" s="9">
        <f>IFERROR(MATCH($U17,'Normen en duidingsklassen'!$E$13:$E$20,0),1)</f>
        <v>6</v>
      </c>
      <c r="W17" s="9" t="str">
        <f>INDEX('Normen en duidingsklassen'!$D$13:$D$20,V17)</f>
        <v>-II</v>
      </c>
      <c r="X17" s="12" t="b">
        <f t="shared" si="10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6"/>
        <v>0.9965055800359176</v>
      </c>
      <c r="R18" s="10">
        <f t="shared" si="7"/>
        <v>0.9965055800359176</v>
      </c>
      <c r="S18" s="10">
        <f t="shared" si="8"/>
        <v>3.6510507997090644E-2</v>
      </c>
      <c r="T18" s="10">
        <f t="shared" si="9"/>
        <v>3.6510507997090644E-2</v>
      </c>
      <c r="U18" s="9">
        <f t="array" ref="U18">MIN(IF('Normen en duidingsklassen'!$E$13:$E$20&gt;=$M18,'Normen en duidingsklassen'!$E$13:$E$20))</f>
        <v>0.01</v>
      </c>
      <c r="V18" s="9">
        <f>IFERROR(MATCH($U18,'Normen en duidingsklassen'!$E$13:$E$20,0),1)</f>
        <v>6</v>
      </c>
      <c r="W18" s="9" t="str">
        <f>INDEX('Normen en duidingsklassen'!$D$13:$D$20,V18)</f>
        <v>-II</v>
      </c>
      <c r="X18" s="12" t="b">
        <f t="shared" si="10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6"/>
        <v>0.99558640283046607</v>
      </c>
      <c r="R19" s="10">
        <f t="shared" si="7"/>
        <v>0.99558640283046607</v>
      </c>
      <c r="S19" s="10">
        <f t="shared" si="8"/>
        <v>2.8977504080749821E-2</v>
      </c>
      <c r="T19" s="10">
        <f t="shared" si="9"/>
        <v>2.8977504080749821E-2</v>
      </c>
      <c r="U19" s="9">
        <f t="array" ref="U19">MIN(IF('Normen en duidingsklassen'!$E$13:$E$20&gt;=$M19,'Normen en duidingsklassen'!$E$13:$E$20))</f>
        <v>0.01</v>
      </c>
      <c r="V19" s="9">
        <f>IFERROR(MATCH($U19,'Normen en duidingsklassen'!$E$13:$E$20,0),1)</f>
        <v>6</v>
      </c>
      <c r="W19" s="9" t="str">
        <f>INDEX('Normen en duidingsklassen'!$D$13:$D$20,V19)</f>
        <v>-II</v>
      </c>
      <c r="X19" s="12" t="b">
        <f t="shared" si="10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6"/>
        <v>0.99907810589793922</v>
      </c>
      <c r="R20" s="10">
        <f t="shared" si="7"/>
        <v>0.99907810589793922</v>
      </c>
      <c r="S20" s="10">
        <f t="shared" si="8"/>
        <v>1.3781595983453085E-2</v>
      </c>
      <c r="T20" s="10">
        <f t="shared" si="9"/>
        <v>1.3781595983453085E-2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12" t="b">
        <f t="shared" si="10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6"/>
        <v>0.99999916480632622</v>
      </c>
      <c r="R21" s="10">
        <f t="shared" si="7"/>
        <v>0.99999916480632622</v>
      </c>
      <c r="S21" s="10">
        <f t="shared" si="8"/>
        <v>1.6450136163581258E-5</v>
      </c>
      <c r="T21" s="10">
        <f t="shared" si="9"/>
        <v>1.6450136163581258E-5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10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6"/>
        <v>1</v>
      </c>
      <c r="R22" s="10">
        <f t="shared" si="7"/>
        <v>1</v>
      </c>
      <c r="S22" s="10">
        <f t="shared" si="8"/>
        <v>9.4748084381213148E-16</v>
      </c>
      <c r="T22" s="10">
        <f t="shared" si="9"/>
        <v>9.4748084381213148E-16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10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6"/>
        <v>0.99661363971280281</v>
      </c>
      <c r="R23" s="10">
        <f t="shared" si="7"/>
        <v>0.99661363971280281</v>
      </c>
      <c r="S23" s="10">
        <f t="shared" si="8"/>
        <v>1.7685582405178337E-2</v>
      </c>
      <c r="T23" s="10">
        <f t="shared" si="9"/>
        <v>1.7685582405178337E-2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12" t="b">
        <f t="shared" si="10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6"/>
        <v>0.99968729099248455</v>
      </c>
      <c r="R24" s="10">
        <f t="shared" si="7"/>
        <v>0.99968729099248455</v>
      </c>
      <c r="S24" s="10">
        <f t="shared" si="8"/>
        <v>4.0913651000168017E-3</v>
      </c>
      <c r="T24" s="10">
        <f t="shared" si="9"/>
        <v>4.0913651000168017E-3</v>
      </c>
      <c r="U24" s="9">
        <f t="array" ref="U24">MIN(IF('Normen en duidingsklassen'!$E$13:$E$20&gt;=$M24,'Normen en duidingsklassen'!$E$13:$E$20))</f>
        <v>3.3333333333333332E-4</v>
      </c>
      <c r="V24" s="9">
        <f>IFERROR(MATCH($U24,'Normen en duidingsklassen'!$E$13:$E$20,0),1)</f>
        <v>4</v>
      </c>
      <c r="W24" s="9" t="str">
        <f>INDEX('Normen en duidingsklassen'!$D$13:$D$20,V24)</f>
        <v>+0</v>
      </c>
      <c r="X24" s="12" t="b">
        <f t="shared" si="10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6"/>
        <v>0.99897364258770283</v>
      </c>
      <c r="R25" s="10">
        <f t="shared" si="7"/>
        <v>0.99897364258770283</v>
      </c>
      <c r="S25" s="10">
        <f t="shared" si="8"/>
        <v>6.7379913700956386E-3</v>
      </c>
      <c r="T25" s="10">
        <f t="shared" si="9"/>
        <v>6.7379913700956386E-3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6</v>
      </c>
      <c r="W25" s="9" t="str">
        <f>INDEX('Normen en duidingsklassen'!$D$13:$D$20,V25)</f>
        <v>-II</v>
      </c>
      <c r="X25" s="12" t="b">
        <f t="shared" si="10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6"/>
        <v>0.99989380755049106</v>
      </c>
      <c r="R26" s="10">
        <f t="shared" si="7"/>
        <v>0.99989380755049106</v>
      </c>
      <c r="S26" s="10">
        <f t="shared" si="8"/>
        <v>1.8422068221222692E-3</v>
      </c>
      <c r="T26" s="10">
        <f t="shared" si="9"/>
        <v>1.8422068221222692E-3</v>
      </c>
      <c r="U26" s="9">
        <f t="array" ref="U26">MIN(IF('Normen en duidingsklassen'!$E$13:$E$20&gt;=$M26,'Normen en duidingsklassen'!$E$13:$E$20))</f>
        <v>3.3333333333333332E-4</v>
      </c>
      <c r="V26" s="9">
        <f>IFERROR(MATCH($U26,'Normen en duidingsklassen'!$E$13:$E$20,0),1)</f>
        <v>4</v>
      </c>
      <c r="W26" s="9" t="str">
        <f>INDEX('Normen en duidingsklassen'!$D$13:$D$20,V26)</f>
        <v>+0</v>
      </c>
      <c r="X26" s="12" t="b">
        <f t="shared" si="10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6"/>
        <v>0.99991197265531961</v>
      </c>
      <c r="R27" s="10">
        <f t="shared" si="7"/>
        <v>0.99991197265531961</v>
      </c>
      <c r="S27" s="10">
        <f t="shared" si="8"/>
        <v>1.3653297016375527E-3</v>
      </c>
      <c r="T27" s="10">
        <f t="shared" si="9"/>
        <v>1.3653297016375527E-3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10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6"/>
        <v>0.98649627691367547</v>
      </c>
      <c r="R28" s="10">
        <f t="shared" si="7"/>
        <v>0.98649627691367547</v>
      </c>
      <c r="S28" s="10">
        <f t="shared" si="8"/>
        <v>0.18850688986351519</v>
      </c>
      <c r="T28" s="10">
        <f t="shared" si="9"/>
        <v>0.18850688986351519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12" t="b">
        <f t="shared" si="10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6"/>
        <v>0.99999987422566861</v>
      </c>
      <c r="R29" s="10">
        <f t="shared" si="7"/>
        <v>0.99999987422566861</v>
      </c>
      <c r="S29" s="10">
        <f t="shared" si="8"/>
        <v>1.5860427628608081E-6</v>
      </c>
      <c r="T29" s="10">
        <f t="shared" si="9"/>
        <v>1.5860427628608081E-6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10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11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2">IF(ISNUMBER(L30),IF(M30=0,1,M30/L30),"-")</f>
        <v>2.807313527999999</v>
      </c>
      <c r="O30" s="34" t="str">
        <f t="shared" si="3"/>
        <v>+III</v>
      </c>
      <c r="Q30" s="33">
        <f t="shared" si="6"/>
        <v>0.9999999887728801</v>
      </c>
      <c r="R30" s="15">
        <f t="shared" si="7"/>
        <v>0.9999999887728801</v>
      </c>
      <c r="S30" s="15">
        <f t="shared" si="8"/>
        <v>1.1557802901420038E-7</v>
      </c>
      <c r="T30" s="15">
        <f t="shared" si="9"/>
        <v>1.1557802901420038E-7</v>
      </c>
      <c r="U30" s="14">
        <f t="array" ref="U30">MIN(IF('Normen en duidingsklassen'!$E$13:$E$20&gt;=$M30,'Normen en duidingsklassen'!$E$13:$E$20))</f>
        <v>3.3333333333333335E-7</v>
      </c>
      <c r="V30" s="14">
        <f>IFERROR(MATCH($U30,'Normen en duidingsklassen'!$E$13:$E$20,0),1)</f>
        <v>1</v>
      </c>
      <c r="W30" s="14" t="str">
        <f>INDEX('Normen en duidingsklassen'!$D$13:$D$20,V30)</f>
        <v>+III</v>
      </c>
      <c r="X30" s="17" t="b">
        <f t="shared" si="10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X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" si="3">IF(AND(F11="Geen faalkans",I11="Nee"),1,1-M11)</f>
        <v>0.99999997050225653</v>
      </c>
      <c r="R11" s="10">
        <f>IF(M11="-",1,Q11)</f>
        <v>0.99999997050225653</v>
      </c>
      <c r="S11" s="10">
        <f t="shared" ref="S11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ref="Q12:Q26" si="5">IF(AND(F12="Geen faalkans",I12="Nee"),1,1-M12)</f>
        <v>0.99999999088659142</v>
      </c>
      <c r="R12" s="10">
        <f t="shared" ref="R12:R26" si="6">IF(M12="-",1,Q12)</f>
        <v>0.99999999088659142</v>
      </c>
      <c r="S12" s="10">
        <f t="shared" ref="S12:S26" si="7">IF(AND(F12="Geen faalkans",I12="Nee"),0,L12*$C$3)</f>
        <v>1.32312E-7</v>
      </c>
      <c r="T12" s="10">
        <f t="shared" ref="T12:T26" si="8">IF(L12="-",0,S12)</f>
        <v>1.32312E-7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6" si="9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5"/>
        <v>1</v>
      </c>
      <c r="R13" s="10">
        <f t="shared" si="6"/>
        <v>1</v>
      </c>
      <c r="S13" s="10">
        <f t="shared" si="7"/>
        <v>2.22E-23</v>
      </c>
      <c r="T13" s="10">
        <f t="shared" si="8"/>
        <v>2.22E-23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5"/>
        <v>0.99999998623925646</v>
      </c>
      <c r="R14" s="10">
        <f t="shared" si="6"/>
        <v>0.99999998623925646</v>
      </c>
      <c r="S14" s="10">
        <f t="shared" si="7"/>
        <v>1.32312E-7</v>
      </c>
      <c r="T14" s="10">
        <f t="shared" si="8"/>
        <v>1.32312E-7</v>
      </c>
      <c r="U14" s="9">
        <f t="array" ref="U14">MIN(IF('Normen en duidingsklassen'!$E$13:$E$20&gt;=$M14,'Normen en duidingsklassen'!$E$13:$E$20))</f>
        <v>3.3333333333333335E-7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9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5"/>
        <v>0.99999985190368468</v>
      </c>
      <c r="R15" s="10">
        <f t="shared" si="6"/>
        <v>0.99999985190368468</v>
      </c>
      <c r="S15" s="10">
        <f t="shared" si="7"/>
        <v>1.1011200000000001E-6</v>
      </c>
      <c r="T15" s="10">
        <f t="shared" si="8"/>
        <v>1.1011200000000001E-6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9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5"/>
        <v>0.99999999887568725</v>
      </c>
      <c r="R16" s="10">
        <f t="shared" si="6"/>
        <v>0.99999999887568725</v>
      </c>
      <c r="S16" s="10">
        <f t="shared" si="7"/>
        <v>6.4703948691099082E-9</v>
      </c>
      <c r="T16" s="10">
        <f t="shared" si="8"/>
        <v>6.4703948691099082E-9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5"/>
        <v>0.99999855191124742</v>
      </c>
      <c r="R17" s="10">
        <f t="shared" si="6"/>
        <v>0.99999855191124742</v>
      </c>
      <c r="S17" s="10">
        <f t="shared" si="7"/>
        <v>7.9772000000000005E-6</v>
      </c>
      <c r="T17" s="10">
        <f t="shared" si="8"/>
        <v>7.9772000000000005E-6</v>
      </c>
      <c r="U17" s="9">
        <f t="array" ref="U17">MIN(IF('Normen en duidingsklassen'!$E$13:$E$20&gt;=$M17,'Normen en duidingsklassen'!$E$13:$E$20))</f>
        <v>3.3333333333333333E-6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12" t="b">
        <f t="shared" si="9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5"/>
        <v>0.99999995570854028</v>
      </c>
      <c r="R18" s="10">
        <f t="shared" si="6"/>
        <v>0.99999995570854028</v>
      </c>
      <c r="S18" s="10">
        <f t="shared" si="7"/>
        <v>3.8776000000000003E-7</v>
      </c>
      <c r="T18" s="10">
        <f t="shared" si="8"/>
        <v>3.8776000000000003E-7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5"/>
        <v>1</v>
      </c>
      <c r="R19" s="10">
        <f t="shared" si="6"/>
        <v>1</v>
      </c>
      <c r="S19" s="10">
        <f t="shared" si="7"/>
        <v>4.0802905928606341E-19</v>
      </c>
      <c r="T19" s="10">
        <f t="shared" si="8"/>
        <v>4.0802905928606341E-19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9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5"/>
        <v>0.99999999046218002</v>
      </c>
      <c r="R20" s="10">
        <f t="shared" si="6"/>
        <v>0.99999999046218002</v>
      </c>
      <c r="S20" s="10">
        <f t="shared" si="7"/>
        <v>4.3512000000000006E-8</v>
      </c>
      <c r="T20" s="10">
        <f t="shared" si="8"/>
        <v>4.3512000000000006E-8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5"/>
        <v>0.99999969473832384</v>
      </c>
      <c r="R21" s="10">
        <f t="shared" si="6"/>
        <v>0.99999969473832384</v>
      </c>
      <c r="S21" s="10">
        <f t="shared" si="7"/>
        <v>2.8265142438444017E-6</v>
      </c>
      <c r="T21" s="10">
        <f t="shared" si="8"/>
        <v>2.8265142438444017E-6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9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5"/>
        <v>0.99999852687241664</v>
      </c>
      <c r="R22" s="10">
        <f t="shared" si="6"/>
        <v>0.99999852687241664</v>
      </c>
      <c r="S22" s="10">
        <f t="shared" si="7"/>
        <v>8.1303201390029725E-6</v>
      </c>
      <c r="T22" s="10">
        <f t="shared" si="8"/>
        <v>8.1303201390029725E-6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9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5"/>
        <v>0.99999999991046495</v>
      </c>
      <c r="R23" s="10">
        <f t="shared" si="6"/>
        <v>0.99999999991046495</v>
      </c>
      <c r="S23" s="10">
        <f t="shared" si="7"/>
        <v>7.5332000000000004E-10</v>
      </c>
      <c r="T23" s="10">
        <f t="shared" si="8"/>
        <v>7.5332000000000004E-10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9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5"/>
        <v>0.99999999692438213</v>
      </c>
      <c r="R24" s="10">
        <f t="shared" si="6"/>
        <v>0.99999999692438213</v>
      </c>
      <c r="S24" s="10">
        <f t="shared" si="7"/>
        <v>2.9747999999999999E-8</v>
      </c>
      <c r="T24" s="10">
        <f t="shared" si="8"/>
        <v>2.9747999999999999E-8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9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5"/>
        <v>0.99999990553948881</v>
      </c>
      <c r="R25" s="10">
        <f t="shared" si="6"/>
        <v>0.99999990553948881</v>
      </c>
      <c r="S25" s="10">
        <f t="shared" si="7"/>
        <v>8.1222951177646932E-7</v>
      </c>
      <c r="T25" s="10">
        <f t="shared" si="8"/>
        <v>8.1222951177646932E-7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9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5"/>
        <v>0.99999983035609963</v>
      </c>
      <c r="R26" s="10">
        <f t="shared" si="6"/>
        <v>0.99999983035609963</v>
      </c>
      <c r="S26" s="10">
        <f t="shared" si="7"/>
        <v>1.3849634529905494E-6</v>
      </c>
      <c r="T26" s="10">
        <f t="shared" si="8"/>
        <v>1.3849634529905494E-6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9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28" workbookViewId="0">
      <selection activeCell="T12" sqref="M12:T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" si="1">IF(AND(F11="Geen faalkans",H11="Nee"),1,1-J11)</f>
        <v>0.99999951128800002</v>
      </c>
      <c r="N11" s="10">
        <f t="shared" ref="N11" si="2">IF(J11="-",1,M11)</f>
        <v>0.99999951128800002</v>
      </c>
      <c r="O11" s="10">
        <f t="shared" ref="O11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114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ref="M12:M69" si="5">IF(AND(F12="Geen faalkans",H12="Nee"),1,1-J12)</f>
        <v>0.99999777163000003</v>
      </c>
      <c r="N12" s="10">
        <f t="shared" ref="N12:N69" si="6">IF(J12="-",1,M12)</f>
        <v>0.99999777163000003</v>
      </c>
      <c r="O12" s="10">
        <f t="shared" ref="O12:O69" si="7">IF(AND(F12="Geen faalkans",H12="Nee"),0,J12*$C$3)</f>
        <v>4.4567400000000003E-6</v>
      </c>
      <c r="P12" s="10">
        <f t="shared" ref="P12:P69" si="8">IF(J12="-",0,O12)</f>
        <v>4.4567400000000003E-6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69" si="9">IF($E12="Ja",IF($H12="Ja",NOT(ISNUMBER($I12)),FALSE),FALSE)</f>
        <v>0</v>
      </c>
    </row>
    <row r="13" spans="2:21" x14ac:dyDescent="0.25">
      <c r="B13" s="8" t="s">
        <v>115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5"/>
        <v>0.99999946470800005</v>
      </c>
      <c r="N13" s="10">
        <f t="shared" si="6"/>
        <v>0.99999946470800005</v>
      </c>
      <c r="O13" s="10">
        <f t="shared" si="7"/>
        <v>1.0705839999999999E-6</v>
      </c>
      <c r="P13" s="10">
        <f t="shared" si="8"/>
        <v>1.0705839999999999E-6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9"/>
        <v>0</v>
      </c>
    </row>
    <row r="14" spans="2:21" x14ac:dyDescent="0.25">
      <c r="B14" s="8" t="s">
        <v>116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5"/>
        <v>0.99999975292400001</v>
      </c>
      <c r="N14" s="10">
        <f t="shared" si="6"/>
        <v>0.99999975292400001</v>
      </c>
      <c r="O14" s="10">
        <f t="shared" si="7"/>
        <v>4.9415200000000002E-7</v>
      </c>
      <c r="P14" s="10">
        <f t="shared" si="8"/>
        <v>4.9415200000000002E-7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117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5"/>
        <v>0.99999983698299999</v>
      </c>
      <c r="N15" s="10">
        <f t="shared" si="6"/>
        <v>0.99999983698299999</v>
      </c>
      <c r="O15" s="10">
        <f t="shared" si="7"/>
        <v>3.2603400000000002E-7</v>
      </c>
      <c r="P15" s="10">
        <f t="shared" si="8"/>
        <v>3.2603400000000002E-7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118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10">IF($E16="Nee",0,IF(ISNUMBER(I16),I16,IF(ISNUMBER(G16),G16,"-")))</f>
        <v>4.14189E-7</v>
      </c>
      <c r="K16" s="32" t="str">
        <f t="shared" si="0"/>
        <v>+II</v>
      </c>
      <c r="M16" s="31">
        <f t="shared" si="5"/>
        <v>0.99999958581100001</v>
      </c>
      <c r="N16" s="10">
        <f t="shared" si="6"/>
        <v>0.99999958581100001</v>
      </c>
      <c r="O16" s="10">
        <f t="shared" si="7"/>
        <v>8.2837800000000001E-7</v>
      </c>
      <c r="P16" s="10">
        <f t="shared" si="8"/>
        <v>8.2837800000000001E-7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119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10"/>
        <v>4.0974000000000001E-7</v>
      </c>
      <c r="K17" s="32" t="str">
        <f t="shared" si="0"/>
        <v>+II</v>
      </c>
      <c r="M17" s="31">
        <f t="shared" si="5"/>
        <v>0.99999959025999996</v>
      </c>
      <c r="N17" s="10">
        <f t="shared" si="6"/>
        <v>0.99999959025999996</v>
      </c>
      <c r="O17" s="10">
        <f t="shared" si="7"/>
        <v>8.1948000000000003E-7</v>
      </c>
      <c r="P17" s="10">
        <f t="shared" si="8"/>
        <v>8.1948000000000003E-7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9"/>
        <v>0</v>
      </c>
    </row>
    <row r="18" spans="2:20" x14ac:dyDescent="0.25">
      <c r="B18" s="8" t="s">
        <v>120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10"/>
        <v>2.9829200000000001E-7</v>
      </c>
      <c r="K18" s="32" t="str">
        <f t="shared" si="0"/>
        <v>+III</v>
      </c>
      <c r="M18" s="31">
        <f t="shared" si="5"/>
        <v>0.99999970170800001</v>
      </c>
      <c r="N18" s="10">
        <f t="shared" si="6"/>
        <v>0.99999970170800001</v>
      </c>
      <c r="O18" s="10">
        <f t="shared" si="7"/>
        <v>5.9658400000000002E-7</v>
      </c>
      <c r="P18" s="10">
        <f t="shared" si="8"/>
        <v>5.9658400000000002E-7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121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10"/>
        <v>4.3527099999999998E-7</v>
      </c>
      <c r="K19" s="32" t="str">
        <f t="shared" si="0"/>
        <v>+II</v>
      </c>
      <c r="M19" s="31">
        <f t="shared" si="5"/>
        <v>0.99999956472899998</v>
      </c>
      <c r="N19" s="10">
        <f t="shared" si="6"/>
        <v>0.99999956472899998</v>
      </c>
      <c r="O19" s="10">
        <f t="shared" si="7"/>
        <v>8.7054199999999996E-7</v>
      </c>
      <c r="P19" s="10">
        <f t="shared" si="8"/>
        <v>8.7054199999999996E-7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122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10"/>
        <v>5.8199800000000005E-7</v>
      </c>
      <c r="K20" s="32" t="str">
        <f t="shared" si="0"/>
        <v>+II</v>
      </c>
      <c r="M20" s="31">
        <f t="shared" si="5"/>
        <v>0.99999941800199998</v>
      </c>
      <c r="N20" s="10">
        <f t="shared" si="6"/>
        <v>0.99999941800199998</v>
      </c>
      <c r="O20" s="10">
        <f t="shared" si="7"/>
        <v>1.1639960000000001E-6</v>
      </c>
      <c r="P20" s="10">
        <f t="shared" si="8"/>
        <v>1.1639960000000001E-6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9"/>
        <v>0</v>
      </c>
    </row>
    <row r="21" spans="2:20" x14ac:dyDescent="0.25">
      <c r="B21" s="8" t="s">
        <v>123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10"/>
        <v>9.1537499999999995E-8</v>
      </c>
      <c r="K21" s="32" t="str">
        <f t="shared" si="0"/>
        <v>+III</v>
      </c>
      <c r="M21" s="31">
        <f t="shared" si="5"/>
        <v>0.99999990846249998</v>
      </c>
      <c r="N21" s="10">
        <f t="shared" si="6"/>
        <v>0.99999990846249998</v>
      </c>
      <c r="O21" s="10">
        <f t="shared" si="7"/>
        <v>1.8307499999999999E-7</v>
      </c>
      <c r="P21" s="10">
        <f t="shared" si="8"/>
        <v>1.8307499999999999E-7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124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10"/>
        <v>6.9467900000000005E-8</v>
      </c>
      <c r="K22" s="32" t="str">
        <f t="shared" si="0"/>
        <v>+III</v>
      </c>
      <c r="M22" s="31">
        <f t="shared" si="5"/>
        <v>0.99999993053210001</v>
      </c>
      <c r="N22" s="10">
        <f t="shared" si="6"/>
        <v>0.99999993053210001</v>
      </c>
      <c r="O22" s="10">
        <f t="shared" si="7"/>
        <v>1.3893580000000001E-7</v>
      </c>
      <c r="P22" s="10">
        <f t="shared" si="8"/>
        <v>1.3893580000000001E-7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125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10"/>
        <v>1.1827500000000001E-7</v>
      </c>
      <c r="K23" s="32" t="str">
        <f t="shared" si="0"/>
        <v>+III</v>
      </c>
      <c r="M23" s="31">
        <f t="shared" si="5"/>
        <v>0.99999988172499998</v>
      </c>
      <c r="N23" s="10">
        <f t="shared" si="6"/>
        <v>0.99999988172499998</v>
      </c>
      <c r="O23" s="10">
        <f t="shared" si="7"/>
        <v>2.3655000000000001E-7</v>
      </c>
      <c r="P23" s="10">
        <f t="shared" si="8"/>
        <v>2.3655000000000001E-7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126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10"/>
        <v>8.9703400000000001E-8</v>
      </c>
      <c r="K24" s="32" t="str">
        <f t="shared" si="0"/>
        <v>+III</v>
      </c>
      <c r="M24" s="31">
        <f t="shared" si="5"/>
        <v>0.99999991029659996</v>
      </c>
      <c r="N24" s="10">
        <f t="shared" si="6"/>
        <v>0.99999991029659996</v>
      </c>
      <c r="O24" s="10">
        <f t="shared" si="7"/>
        <v>1.794068E-7</v>
      </c>
      <c r="P24" s="10">
        <f t="shared" si="8"/>
        <v>1.794068E-7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127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10"/>
        <v>1.04505E-7</v>
      </c>
      <c r="K25" s="32" t="str">
        <f t="shared" si="0"/>
        <v>+III</v>
      </c>
      <c r="M25" s="31">
        <f t="shared" si="5"/>
        <v>0.99999989549500001</v>
      </c>
      <c r="N25" s="10">
        <f t="shared" si="6"/>
        <v>0.99999989549500001</v>
      </c>
      <c r="O25" s="10">
        <f t="shared" si="7"/>
        <v>2.0900999999999999E-7</v>
      </c>
      <c r="P25" s="10">
        <f t="shared" si="8"/>
        <v>2.0900999999999999E-7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128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10"/>
        <v>1.12355E-7</v>
      </c>
      <c r="K26" s="32" t="str">
        <f t="shared" si="0"/>
        <v>+III</v>
      </c>
      <c r="M26" s="31">
        <f t="shared" si="5"/>
        <v>0.99999988764500003</v>
      </c>
      <c r="N26" s="10">
        <f t="shared" si="6"/>
        <v>0.99999988764500003</v>
      </c>
      <c r="O26" s="10">
        <f t="shared" si="7"/>
        <v>2.2471000000000001E-7</v>
      </c>
      <c r="P26" s="10">
        <f t="shared" si="8"/>
        <v>2.2471000000000001E-7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 t="s">
        <v>129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10"/>
        <v>1.70708E-7</v>
      </c>
      <c r="K27" s="32" t="str">
        <f t="shared" si="0"/>
        <v>+III</v>
      </c>
      <c r="M27" s="31">
        <f t="shared" si="5"/>
        <v>0.99999982929200004</v>
      </c>
      <c r="N27" s="10">
        <f t="shared" si="6"/>
        <v>0.99999982929200004</v>
      </c>
      <c r="O27" s="10">
        <f t="shared" si="7"/>
        <v>3.4141599999999999E-7</v>
      </c>
      <c r="P27" s="10">
        <f t="shared" si="8"/>
        <v>3.4141599999999999E-7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 t="s">
        <v>130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10"/>
        <v>9.9740799999999995E-8</v>
      </c>
      <c r="K28" s="32" t="str">
        <f t="shared" si="0"/>
        <v>+III</v>
      </c>
      <c r="M28" s="31">
        <f t="shared" si="5"/>
        <v>0.99999990025920005</v>
      </c>
      <c r="N28" s="10">
        <f t="shared" si="6"/>
        <v>0.99999990025920005</v>
      </c>
      <c r="O28" s="10">
        <f t="shared" si="7"/>
        <v>1.9948159999999999E-7</v>
      </c>
      <c r="P28" s="10">
        <f t="shared" si="8"/>
        <v>1.9948159999999999E-7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131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10"/>
        <v>1.4308899999999999E-7</v>
      </c>
      <c r="K29" s="32" t="str">
        <f t="shared" si="0"/>
        <v>+III</v>
      </c>
      <c r="M29" s="31">
        <f t="shared" si="5"/>
        <v>0.99999985691100002</v>
      </c>
      <c r="N29" s="10">
        <f t="shared" si="6"/>
        <v>0.99999985691100002</v>
      </c>
      <c r="O29" s="10">
        <f t="shared" si="7"/>
        <v>2.8617799999999998E-7</v>
      </c>
      <c r="P29" s="10">
        <f t="shared" si="8"/>
        <v>2.8617799999999998E-7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132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10"/>
        <v>2.0494799999999999E-6</v>
      </c>
      <c r="K30" s="32" t="str">
        <f t="shared" si="0"/>
        <v>+II</v>
      </c>
      <c r="M30" s="31">
        <f t="shared" si="5"/>
        <v>0.99999795051999996</v>
      </c>
      <c r="N30" s="10">
        <f t="shared" si="6"/>
        <v>0.99999795051999996</v>
      </c>
      <c r="O30" s="10">
        <f t="shared" si="7"/>
        <v>4.0989599999999998E-6</v>
      </c>
      <c r="P30" s="10">
        <f t="shared" si="8"/>
        <v>4.0989599999999998E-6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9"/>
        <v>0</v>
      </c>
    </row>
    <row r="31" spans="2:20" x14ac:dyDescent="0.25">
      <c r="B31" s="8" t="s">
        <v>133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10"/>
        <v>4.8194700000000002E-7</v>
      </c>
      <c r="K31" s="32" t="str">
        <f t="shared" si="0"/>
        <v>+II</v>
      </c>
      <c r="M31" s="31">
        <f t="shared" si="5"/>
        <v>0.99999951805300002</v>
      </c>
      <c r="N31" s="10">
        <f t="shared" si="6"/>
        <v>0.99999951805300002</v>
      </c>
      <c r="O31" s="10">
        <f t="shared" si="7"/>
        <v>9.6389400000000004E-7</v>
      </c>
      <c r="P31" s="10">
        <f t="shared" si="8"/>
        <v>9.6389400000000004E-7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9"/>
        <v>0</v>
      </c>
    </row>
    <row r="32" spans="2:20" x14ac:dyDescent="0.25">
      <c r="B32" s="8" t="s">
        <v>134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10"/>
        <v>5.34078E-8</v>
      </c>
      <c r="K32" s="32" t="str">
        <f t="shared" si="0"/>
        <v>+III</v>
      </c>
      <c r="M32" s="31">
        <f t="shared" si="5"/>
        <v>0.99999994659220004</v>
      </c>
      <c r="N32" s="10">
        <f t="shared" si="6"/>
        <v>0.99999994659220004</v>
      </c>
      <c r="O32" s="10">
        <f t="shared" si="7"/>
        <v>1.068156E-7</v>
      </c>
      <c r="P32" s="10">
        <f t="shared" si="8"/>
        <v>1.068156E-7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135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10"/>
        <v>9.4277100000000004E-7</v>
      </c>
      <c r="K33" s="32" t="str">
        <f t="shared" si="0"/>
        <v>+II</v>
      </c>
      <c r="M33" s="31">
        <f t="shared" si="5"/>
        <v>0.99999905722899995</v>
      </c>
      <c r="N33" s="10">
        <f t="shared" si="6"/>
        <v>0.99999905722899995</v>
      </c>
      <c r="O33" s="10">
        <f t="shared" si="7"/>
        <v>1.8855420000000001E-6</v>
      </c>
      <c r="P33" s="10">
        <f t="shared" si="8"/>
        <v>1.8855420000000001E-6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9"/>
        <v>0</v>
      </c>
    </row>
    <row r="34" spans="2:20" x14ac:dyDescent="0.25">
      <c r="B34" s="8" t="s">
        <v>136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10"/>
        <v>6.3721699999999995E-7</v>
      </c>
      <c r="K34" s="32" t="str">
        <f t="shared" si="0"/>
        <v>+II</v>
      </c>
      <c r="M34" s="31">
        <f t="shared" si="5"/>
        <v>0.99999936278299995</v>
      </c>
      <c r="N34" s="10">
        <f t="shared" si="6"/>
        <v>0.99999936278299995</v>
      </c>
      <c r="O34" s="10">
        <f t="shared" si="7"/>
        <v>1.2744339999999999E-6</v>
      </c>
      <c r="P34" s="10">
        <f t="shared" si="8"/>
        <v>1.2744339999999999E-6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9"/>
        <v>0</v>
      </c>
    </row>
    <row r="35" spans="2:20" x14ac:dyDescent="0.25">
      <c r="B35" s="8" t="s">
        <v>137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10"/>
        <v>1.9927399999999999E-7</v>
      </c>
      <c r="K35" s="32" t="str">
        <f t="shared" si="0"/>
        <v>+III</v>
      </c>
      <c r="M35" s="31">
        <f t="shared" si="5"/>
        <v>0.99999980072600003</v>
      </c>
      <c r="N35" s="10">
        <f t="shared" si="6"/>
        <v>0.99999980072600003</v>
      </c>
      <c r="O35" s="10">
        <f t="shared" si="7"/>
        <v>3.9854799999999998E-7</v>
      </c>
      <c r="P35" s="10">
        <f t="shared" si="8"/>
        <v>3.9854799999999998E-7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9"/>
        <v>0</v>
      </c>
    </row>
    <row r="36" spans="2:20" x14ac:dyDescent="0.25">
      <c r="B36" s="8" t="s">
        <v>138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10"/>
        <v>2.4589300000000002E-7</v>
      </c>
      <c r="K36" s="32" t="str">
        <f t="shared" si="0"/>
        <v>+III</v>
      </c>
      <c r="M36" s="31">
        <f t="shared" si="5"/>
        <v>0.99999975410700004</v>
      </c>
      <c r="N36" s="10">
        <f t="shared" si="6"/>
        <v>0.99999975410700004</v>
      </c>
      <c r="O36" s="10">
        <f t="shared" si="7"/>
        <v>4.9178600000000003E-7</v>
      </c>
      <c r="P36" s="10">
        <f t="shared" si="8"/>
        <v>4.9178600000000003E-7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9"/>
        <v>0</v>
      </c>
    </row>
    <row r="37" spans="2:20" x14ac:dyDescent="0.25">
      <c r="B37" s="8" t="s">
        <v>139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10"/>
        <v>9.85034E-8</v>
      </c>
      <c r="K37" s="32" t="str">
        <f t="shared" si="0"/>
        <v>+III</v>
      </c>
      <c r="M37" s="31">
        <f t="shared" si="5"/>
        <v>0.99999990149660001</v>
      </c>
      <c r="N37" s="10">
        <f t="shared" si="6"/>
        <v>0.99999990149660001</v>
      </c>
      <c r="O37" s="10">
        <f t="shared" si="7"/>
        <v>1.970068E-7</v>
      </c>
      <c r="P37" s="10">
        <f t="shared" si="8"/>
        <v>1.970068E-7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9"/>
        <v>0</v>
      </c>
    </row>
    <row r="38" spans="2:20" x14ac:dyDescent="0.25">
      <c r="B38" s="8" t="s">
        <v>140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10"/>
        <v>1.44241E-7</v>
      </c>
      <c r="K38" s="32" t="str">
        <f t="shared" si="0"/>
        <v>+III</v>
      </c>
      <c r="M38" s="31">
        <f t="shared" si="5"/>
        <v>0.99999985575899997</v>
      </c>
      <c r="N38" s="10">
        <f t="shared" si="6"/>
        <v>0.99999985575899997</v>
      </c>
      <c r="O38" s="10">
        <f t="shared" si="7"/>
        <v>2.88482E-7</v>
      </c>
      <c r="P38" s="10">
        <f t="shared" si="8"/>
        <v>2.88482E-7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9"/>
        <v>0</v>
      </c>
    </row>
    <row r="39" spans="2:20" x14ac:dyDescent="0.25">
      <c r="B39" s="8" t="s">
        <v>141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10"/>
        <v>6.5282899999999998E-8</v>
      </c>
      <c r="K39" s="32" t="str">
        <f t="shared" si="0"/>
        <v>+III</v>
      </c>
      <c r="M39" s="31">
        <f t="shared" si="5"/>
        <v>0.99999993471710003</v>
      </c>
      <c r="N39" s="10">
        <f t="shared" si="6"/>
        <v>0.99999993471710003</v>
      </c>
      <c r="O39" s="10">
        <f t="shared" si="7"/>
        <v>1.305658E-7</v>
      </c>
      <c r="P39" s="10">
        <f t="shared" si="8"/>
        <v>1.305658E-7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9"/>
        <v>0</v>
      </c>
    </row>
    <row r="40" spans="2:20" x14ac:dyDescent="0.25">
      <c r="B40" s="8" t="s">
        <v>142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10"/>
        <v>1.1980900000000001E-7</v>
      </c>
      <c r="K40" s="32" t="str">
        <f t="shared" si="0"/>
        <v>+III</v>
      </c>
      <c r="M40" s="31">
        <f t="shared" si="5"/>
        <v>0.99999988019099995</v>
      </c>
      <c r="N40" s="10">
        <f t="shared" si="6"/>
        <v>0.99999988019099995</v>
      </c>
      <c r="O40" s="10">
        <f t="shared" si="7"/>
        <v>2.3961800000000002E-7</v>
      </c>
      <c r="P40" s="10">
        <f t="shared" si="8"/>
        <v>2.3961800000000002E-7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9"/>
        <v>0</v>
      </c>
    </row>
    <row r="41" spans="2:20" x14ac:dyDescent="0.25">
      <c r="B41" s="8" t="s">
        <v>143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10"/>
        <v>1.39635E-8</v>
      </c>
      <c r="K41" s="32" t="str">
        <f t="shared" si="0"/>
        <v>+III</v>
      </c>
      <c r="M41" s="31">
        <f t="shared" si="5"/>
        <v>0.99999998603649998</v>
      </c>
      <c r="N41" s="10">
        <f t="shared" si="6"/>
        <v>0.99999998603649998</v>
      </c>
      <c r="O41" s="10">
        <f t="shared" si="7"/>
        <v>2.7926999999999999E-8</v>
      </c>
      <c r="P41" s="10">
        <f t="shared" si="8"/>
        <v>2.7926999999999999E-8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9"/>
        <v>0</v>
      </c>
    </row>
    <row r="42" spans="2:20" x14ac:dyDescent="0.25">
      <c r="B42" s="8" t="s">
        <v>144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10"/>
        <v>8.9153699999999996E-9</v>
      </c>
      <c r="K42" s="32" t="str">
        <f t="shared" si="0"/>
        <v>+III</v>
      </c>
      <c r="M42" s="31">
        <f t="shared" si="5"/>
        <v>0.99999999108463</v>
      </c>
      <c r="N42" s="10">
        <f t="shared" si="6"/>
        <v>0.99999999108463</v>
      </c>
      <c r="O42" s="10">
        <f t="shared" si="7"/>
        <v>1.7830739999999999E-8</v>
      </c>
      <c r="P42" s="10">
        <f t="shared" si="8"/>
        <v>1.7830739999999999E-8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9"/>
        <v>0</v>
      </c>
    </row>
    <row r="43" spans="2:20" x14ac:dyDescent="0.25">
      <c r="B43" s="8" t="s">
        <v>145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10"/>
        <v>8.0028099999999996E-9</v>
      </c>
      <c r="K43" s="32" t="str">
        <f t="shared" ref="K43:K69" si="11">IF($E43="Nee","NR",IF(ISNUMBER($J43),S43,IF($T43,"D","ND")))</f>
        <v>+III</v>
      </c>
      <c r="M43" s="31">
        <f t="shared" si="5"/>
        <v>0.99999999199719003</v>
      </c>
      <c r="N43" s="10">
        <f t="shared" si="6"/>
        <v>0.99999999199719003</v>
      </c>
      <c r="O43" s="10">
        <f t="shared" si="7"/>
        <v>1.6005619999999999E-8</v>
      </c>
      <c r="P43" s="10">
        <f t="shared" si="8"/>
        <v>1.6005619999999999E-8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9"/>
        <v>0</v>
      </c>
    </row>
    <row r="44" spans="2:20" x14ac:dyDescent="0.25">
      <c r="B44" s="8" t="s">
        <v>146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10"/>
        <v>5.3886199999999999E-9</v>
      </c>
      <c r="K44" s="32" t="str">
        <f t="shared" si="11"/>
        <v>+III</v>
      </c>
      <c r="M44" s="31">
        <f t="shared" si="5"/>
        <v>0.99999999461138001</v>
      </c>
      <c r="N44" s="10">
        <f t="shared" si="6"/>
        <v>0.99999999461138001</v>
      </c>
      <c r="O44" s="10">
        <f t="shared" si="7"/>
        <v>1.077724E-8</v>
      </c>
      <c r="P44" s="10">
        <f t="shared" si="8"/>
        <v>1.077724E-8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9"/>
        <v>0</v>
      </c>
    </row>
    <row r="45" spans="2:20" x14ac:dyDescent="0.25">
      <c r="B45" s="8" t="s">
        <v>147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10"/>
        <v>3.86521E-8</v>
      </c>
      <c r="K45" s="32" t="str">
        <f t="shared" si="11"/>
        <v>+III</v>
      </c>
      <c r="M45" s="31">
        <f t="shared" si="5"/>
        <v>0.99999996134790003</v>
      </c>
      <c r="N45" s="10">
        <f t="shared" si="6"/>
        <v>0.99999996134790003</v>
      </c>
      <c r="O45" s="10">
        <f t="shared" si="7"/>
        <v>7.7304199999999999E-8</v>
      </c>
      <c r="P45" s="10">
        <f t="shared" si="8"/>
        <v>7.7304199999999999E-8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9"/>
        <v>0</v>
      </c>
    </row>
    <row r="46" spans="2:20" x14ac:dyDescent="0.25">
      <c r="B46" s="8" t="s">
        <v>148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10"/>
        <v>2.0736699999999999E-8</v>
      </c>
      <c r="K46" s="32" t="str">
        <f t="shared" si="11"/>
        <v>+III</v>
      </c>
      <c r="M46" s="31">
        <f t="shared" si="5"/>
        <v>0.99999997926329998</v>
      </c>
      <c r="N46" s="10">
        <f t="shared" si="6"/>
        <v>0.99999997926329998</v>
      </c>
      <c r="O46" s="10">
        <f t="shared" si="7"/>
        <v>4.1473399999999999E-8</v>
      </c>
      <c r="P46" s="10">
        <f t="shared" si="8"/>
        <v>4.1473399999999999E-8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9"/>
        <v>0</v>
      </c>
    </row>
    <row r="47" spans="2:20" x14ac:dyDescent="0.25">
      <c r="B47" s="8" t="s">
        <v>149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10"/>
        <v>1.10534E-8</v>
      </c>
      <c r="K47" s="32" t="str">
        <f t="shared" si="11"/>
        <v>+III</v>
      </c>
      <c r="M47" s="31">
        <f t="shared" si="5"/>
        <v>0.99999998894660003</v>
      </c>
      <c r="N47" s="10">
        <f t="shared" si="6"/>
        <v>0.99999998894660003</v>
      </c>
      <c r="O47" s="10">
        <f t="shared" si="7"/>
        <v>2.21068E-8</v>
      </c>
      <c r="P47" s="10">
        <f t="shared" si="8"/>
        <v>2.21068E-8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9"/>
        <v>0</v>
      </c>
    </row>
    <row r="48" spans="2:20" x14ac:dyDescent="0.25">
      <c r="B48" s="8" t="s">
        <v>150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10"/>
        <v>9.6114199999999994E-8</v>
      </c>
      <c r="K48" s="32" t="str">
        <f t="shared" si="11"/>
        <v>+III</v>
      </c>
      <c r="M48" s="31">
        <f t="shared" si="5"/>
        <v>0.99999990388579996</v>
      </c>
      <c r="N48" s="10">
        <f t="shared" si="6"/>
        <v>0.99999990388579996</v>
      </c>
      <c r="O48" s="10">
        <f t="shared" si="7"/>
        <v>1.9222839999999999E-7</v>
      </c>
      <c r="P48" s="10">
        <f t="shared" si="8"/>
        <v>1.9222839999999999E-7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9"/>
        <v>0</v>
      </c>
    </row>
    <row r="49" spans="2:20" x14ac:dyDescent="0.25">
      <c r="B49" s="8" t="s">
        <v>151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10"/>
        <v>3.7022200000000003E-8</v>
      </c>
      <c r="K49" s="32" t="str">
        <f t="shared" si="11"/>
        <v>+III</v>
      </c>
      <c r="M49" s="31">
        <f t="shared" si="5"/>
        <v>0.99999996297780003</v>
      </c>
      <c r="N49" s="10">
        <f t="shared" si="6"/>
        <v>0.99999996297780003</v>
      </c>
      <c r="O49" s="10">
        <f t="shared" si="7"/>
        <v>7.4044400000000006E-8</v>
      </c>
      <c r="P49" s="10">
        <f t="shared" si="8"/>
        <v>7.4044400000000006E-8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9"/>
        <v>0</v>
      </c>
    </row>
    <row r="50" spans="2:20" x14ac:dyDescent="0.25">
      <c r="B50" s="8" t="s">
        <v>152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10"/>
        <v>2.4325699999999999E-8</v>
      </c>
      <c r="K50" s="32" t="str">
        <f t="shared" si="11"/>
        <v>+III</v>
      </c>
      <c r="M50" s="31">
        <f t="shared" si="5"/>
        <v>0.99999997567429999</v>
      </c>
      <c r="N50" s="10">
        <f t="shared" si="6"/>
        <v>0.99999997567429999</v>
      </c>
      <c r="O50" s="10">
        <f t="shared" si="7"/>
        <v>4.8651399999999998E-8</v>
      </c>
      <c r="P50" s="10">
        <f t="shared" si="8"/>
        <v>4.8651399999999998E-8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9"/>
        <v>0</v>
      </c>
    </row>
    <row r="51" spans="2:20" x14ac:dyDescent="0.25">
      <c r="B51" s="8" t="s">
        <v>153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10"/>
        <v>1.49228E-8</v>
      </c>
      <c r="K51" s="32" t="str">
        <f t="shared" si="11"/>
        <v>+III</v>
      </c>
      <c r="M51" s="31">
        <f t="shared" si="5"/>
        <v>0.9999999850772</v>
      </c>
      <c r="N51" s="10">
        <f t="shared" si="6"/>
        <v>0.9999999850772</v>
      </c>
      <c r="O51" s="10">
        <f t="shared" si="7"/>
        <v>2.98456E-8</v>
      </c>
      <c r="P51" s="10">
        <f t="shared" si="8"/>
        <v>2.98456E-8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9"/>
        <v>0</v>
      </c>
    </row>
    <row r="52" spans="2:20" x14ac:dyDescent="0.25">
      <c r="B52" s="8" t="s">
        <v>154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10"/>
        <v>6.2831800000000005E-8</v>
      </c>
      <c r="K52" s="32" t="str">
        <f t="shared" si="11"/>
        <v>+III</v>
      </c>
      <c r="M52" s="31">
        <f t="shared" si="5"/>
        <v>0.99999993716820001</v>
      </c>
      <c r="N52" s="10">
        <f t="shared" si="6"/>
        <v>0.99999993716820001</v>
      </c>
      <c r="O52" s="10">
        <f t="shared" si="7"/>
        <v>1.2566360000000001E-7</v>
      </c>
      <c r="P52" s="10">
        <f t="shared" si="8"/>
        <v>1.2566360000000001E-7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9"/>
        <v>0</v>
      </c>
    </row>
    <row r="53" spans="2:20" x14ac:dyDescent="0.25">
      <c r="B53" s="8" t="s">
        <v>155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10"/>
        <v>9.1854100000000002E-8</v>
      </c>
      <c r="K53" s="32" t="str">
        <f t="shared" si="11"/>
        <v>+III</v>
      </c>
      <c r="M53" s="31">
        <f t="shared" si="5"/>
        <v>0.99999990814590001</v>
      </c>
      <c r="N53" s="10">
        <f t="shared" si="6"/>
        <v>0.99999990814590001</v>
      </c>
      <c r="O53" s="10">
        <f t="shared" si="7"/>
        <v>1.837082E-7</v>
      </c>
      <c r="P53" s="10">
        <f t="shared" si="8"/>
        <v>1.837082E-7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9"/>
        <v>0</v>
      </c>
    </row>
    <row r="54" spans="2:20" x14ac:dyDescent="0.25">
      <c r="B54" s="8" t="s">
        <v>156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10"/>
        <v>2.8090299999999998E-8</v>
      </c>
      <c r="K54" s="32" t="str">
        <f t="shared" si="11"/>
        <v>+III</v>
      </c>
      <c r="M54" s="31">
        <f t="shared" si="5"/>
        <v>0.99999997190970003</v>
      </c>
      <c r="N54" s="10">
        <f t="shared" si="6"/>
        <v>0.99999997190970003</v>
      </c>
      <c r="O54" s="10">
        <f t="shared" si="7"/>
        <v>5.6180599999999997E-8</v>
      </c>
      <c r="P54" s="10">
        <f t="shared" si="8"/>
        <v>5.6180599999999997E-8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9"/>
        <v>0</v>
      </c>
    </row>
    <row r="55" spans="2:20" x14ac:dyDescent="0.25">
      <c r="B55" s="8" t="s">
        <v>157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10"/>
        <v>6.3583000000000003E-9</v>
      </c>
      <c r="K55" s="32" t="str">
        <f t="shared" si="11"/>
        <v>+III</v>
      </c>
      <c r="M55" s="31">
        <f t="shared" si="5"/>
        <v>0.9999999936417</v>
      </c>
      <c r="N55" s="10">
        <f t="shared" si="6"/>
        <v>0.9999999936417</v>
      </c>
      <c r="O55" s="10">
        <f t="shared" si="7"/>
        <v>1.2716600000000001E-8</v>
      </c>
      <c r="P55" s="10">
        <f t="shared" si="8"/>
        <v>1.2716600000000001E-8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9"/>
        <v>0</v>
      </c>
    </row>
    <row r="56" spans="2:20" x14ac:dyDescent="0.25">
      <c r="B56" s="8" t="s">
        <v>158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10"/>
        <v>8.3426499999999996E-8</v>
      </c>
      <c r="K56" s="32" t="str">
        <f t="shared" si="11"/>
        <v>+III</v>
      </c>
      <c r="M56" s="31">
        <f t="shared" si="5"/>
        <v>0.99999991657349996</v>
      </c>
      <c r="N56" s="10">
        <f t="shared" si="6"/>
        <v>0.99999991657349996</v>
      </c>
      <c r="O56" s="10">
        <f t="shared" si="7"/>
        <v>1.6685299999999999E-7</v>
      </c>
      <c r="P56" s="10">
        <f t="shared" si="8"/>
        <v>1.6685299999999999E-7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9"/>
        <v>0</v>
      </c>
    </row>
    <row r="57" spans="2:20" x14ac:dyDescent="0.25">
      <c r="B57" s="8" t="s">
        <v>159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10"/>
        <v>4.9951600000000001E-8</v>
      </c>
      <c r="K57" s="32" t="str">
        <f t="shared" si="11"/>
        <v>+III</v>
      </c>
      <c r="M57" s="31">
        <f t="shared" si="5"/>
        <v>0.99999995004840003</v>
      </c>
      <c r="N57" s="10">
        <f t="shared" si="6"/>
        <v>0.99999995004840003</v>
      </c>
      <c r="O57" s="10">
        <f t="shared" si="7"/>
        <v>9.9903200000000002E-8</v>
      </c>
      <c r="P57" s="10">
        <f t="shared" si="8"/>
        <v>9.9903200000000002E-8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9"/>
        <v>0</v>
      </c>
    </row>
    <row r="58" spans="2:20" x14ac:dyDescent="0.25">
      <c r="B58" s="8" t="s">
        <v>160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10"/>
        <v>1.5906899999999999E-8</v>
      </c>
      <c r="K58" s="32" t="str">
        <f t="shared" si="11"/>
        <v>+III</v>
      </c>
      <c r="M58" s="31">
        <f t="shared" si="5"/>
        <v>0.99999998409309998</v>
      </c>
      <c r="N58" s="10">
        <f t="shared" si="6"/>
        <v>0.99999998409309998</v>
      </c>
      <c r="O58" s="10">
        <f t="shared" si="7"/>
        <v>3.1813799999999999E-8</v>
      </c>
      <c r="P58" s="10">
        <f t="shared" si="8"/>
        <v>3.1813799999999999E-8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12" t="b">
        <f t="shared" si="9"/>
        <v>0</v>
      </c>
    </row>
    <row r="59" spans="2:20" x14ac:dyDescent="0.25">
      <c r="B59" s="8" t="s">
        <v>161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10"/>
        <v>0</v>
      </c>
      <c r="K59" s="32" t="str">
        <f t="shared" si="11"/>
        <v>NR</v>
      </c>
      <c r="M59" s="31">
        <f t="shared" si="5"/>
        <v>1</v>
      </c>
      <c r="N59" s="10">
        <f t="shared" si="6"/>
        <v>1</v>
      </c>
      <c r="O59" s="10">
        <f t="shared" si="7"/>
        <v>0</v>
      </c>
      <c r="P59" s="10">
        <f t="shared" si="8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12" t="b">
        <f t="shared" si="9"/>
        <v>0</v>
      </c>
    </row>
    <row r="60" spans="2:20" x14ac:dyDescent="0.25">
      <c r="B60" s="8" t="s">
        <v>162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10"/>
        <v>9.1383000000000002E-9</v>
      </c>
      <c r="K60" s="32" t="str">
        <f t="shared" si="11"/>
        <v>+III</v>
      </c>
      <c r="M60" s="31">
        <f t="shared" si="5"/>
        <v>0.99999999086169999</v>
      </c>
      <c r="N60" s="10">
        <f t="shared" si="6"/>
        <v>0.99999999086169999</v>
      </c>
      <c r="O60" s="10">
        <f t="shared" si="7"/>
        <v>1.82766E-8</v>
      </c>
      <c r="P60" s="10">
        <f t="shared" si="8"/>
        <v>1.82766E-8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12" t="b">
        <f t="shared" si="9"/>
        <v>0</v>
      </c>
    </row>
    <row r="61" spans="2:20" x14ac:dyDescent="0.25">
      <c r="B61" s="8" t="s">
        <v>163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10"/>
        <v>1.4882800000000001E-8</v>
      </c>
      <c r="K61" s="32" t="str">
        <f t="shared" si="11"/>
        <v>+III</v>
      </c>
      <c r="M61" s="31">
        <f t="shared" si="5"/>
        <v>0.99999998511720001</v>
      </c>
      <c r="N61" s="10">
        <f t="shared" si="6"/>
        <v>0.99999998511720001</v>
      </c>
      <c r="O61" s="10">
        <f t="shared" si="7"/>
        <v>2.9765600000000002E-8</v>
      </c>
      <c r="P61" s="10">
        <f t="shared" si="8"/>
        <v>2.9765600000000002E-8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12" t="b">
        <f t="shared" si="9"/>
        <v>0</v>
      </c>
    </row>
    <row r="62" spans="2:20" x14ac:dyDescent="0.25">
      <c r="B62" s="8" t="s">
        <v>164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10"/>
        <v>0</v>
      </c>
      <c r="K62" s="32" t="str">
        <f t="shared" si="11"/>
        <v>NR</v>
      </c>
      <c r="M62" s="31">
        <f t="shared" si="5"/>
        <v>1</v>
      </c>
      <c r="N62" s="10">
        <f t="shared" si="6"/>
        <v>1</v>
      </c>
      <c r="O62" s="10">
        <f t="shared" si="7"/>
        <v>0</v>
      </c>
      <c r="P62" s="10">
        <f t="shared" si="8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12" t="b">
        <f t="shared" si="9"/>
        <v>0</v>
      </c>
    </row>
    <row r="63" spans="2:20" x14ac:dyDescent="0.25">
      <c r="B63" s="8" t="s">
        <v>165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11"/>
        <v>+III</v>
      </c>
      <c r="M63" s="31">
        <f t="shared" si="5"/>
        <v>0.99999998792209999</v>
      </c>
      <c r="N63" s="10">
        <f t="shared" si="6"/>
        <v>0.99999998792209999</v>
      </c>
      <c r="O63" s="10">
        <f t="shared" si="7"/>
        <v>2.41558E-8</v>
      </c>
      <c r="P63" s="10">
        <f t="shared" si="8"/>
        <v>2.41558E-8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12" t="b">
        <f t="shared" si="9"/>
        <v>0</v>
      </c>
    </row>
    <row r="64" spans="2:20" x14ac:dyDescent="0.25">
      <c r="B64" s="8" t="s">
        <v>166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11"/>
        <v>+III</v>
      </c>
      <c r="M64" s="31">
        <f t="shared" si="5"/>
        <v>0.99999997893589998</v>
      </c>
      <c r="N64" s="10">
        <f t="shared" si="6"/>
        <v>0.99999997893589998</v>
      </c>
      <c r="O64" s="10">
        <f t="shared" si="7"/>
        <v>4.2128200000000003E-8</v>
      </c>
      <c r="P64" s="10">
        <f t="shared" si="8"/>
        <v>4.2128200000000003E-8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12" t="b">
        <f t="shared" si="9"/>
        <v>0</v>
      </c>
    </row>
    <row r="65" spans="2:20" x14ac:dyDescent="0.25">
      <c r="B65" s="8" t="s">
        <v>167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11"/>
        <v>+III</v>
      </c>
      <c r="M65" s="31">
        <f t="shared" si="5"/>
        <v>0.99999997190019996</v>
      </c>
      <c r="N65" s="10">
        <f t="shared" si="6"/>
        <v>0.99999997190019996</v>
      </c>
      <c r="O65" s="10">
        <f t="shared" si="7"/>
        <v>5.6199599999999999E-8</v>
      </c>
      <c r="P65" s="10">
        <f t="shared" si="8"/>
        <v>5.6199599999999999E-8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12" t="b">
        <f t="shared" si="9"/>
        <v>0</v>
      </c>
    </row>
    <row r="66" spans="2:20" x14ac:dyDescent="0.25">
      <c r="B66" s="8" t="s">
        <v>168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11"/>
        <v>+III</v>
      </c>
      <c r="M66" s="31">
        <f t="shared" si="5"/>
        <v>0.99999997202440005</v>
      </c>
      <c r="N66" s="10">
        <f t="shared" si="6"/>
        <v>0.99999997202440005</v>
      </c>
      <c r="O66" s="10">
        <f t="shared" si="7"/>
        <v>5.59512E-8</v>
      </c>
      <c r="P66" s="10">
        <f t="shared" si="8"/>
        <v>5.59512E-8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12" t="b">
        <f t="shared" si="9"/>
        <v>0</v>
      </c>
    </row>
    <row r="67" spans="2:20" x14ac:dyDescent="0.25">
      <c r="B67" s="8" t="s">
        <v>169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11"/>
        <v>+III</v>
      </c>
      <c r="M67" s="31">
        <f t="shared" si="5"/>
        <v>0.99999998768520004</v>
      </c>
      <c r="N67" s="10">
        <f t="shared" si="6"/>
        <v>0.99999998768520004</v>
      </c>
      <c r="O67" s="10">
        <f t="shared" si="7"/>
        <v>2.4629600000000001E-8</v>
      </c>
      <c r="P67" s="10">
        <f t="shared" si="8"/>
        <v>2.4629600000000001E-8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12" t="b">
        <f t="shared" si="9"/>
        <v>0</v>
      </c>
    </row>
    <row r="68" spans="2:20" x14ac:dyDescent="0.25">
      <c r="B68" s="8" t="s">
        <v>170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11"/>
        <v>+III</v>
      </c>
      <c r="M68" s="31">
        <f t="shared" si="5"/>
        <v>0.99999997673959995</v>
      </c>
      <c r="N68" s="10">
        <f t="shared" si="6"/>
        <v>0.99999997673959995</v>
      </c>
      <c r="O68" s="10">
        <f t="shared" si="7"/>
        <v>4.6520799999999999E-8</v>
      </c>
      <c r="P68" s="10">
        <f t="shared" si="8"/>
        <v>4.6520799999999999E-8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12" t="b">
        <f t="shared" si="9"/>
        <v>0</v>
      </c>
    </row>
    <row r="69" spans="2:20" x14ac:dyDescent="0.25">
      <c r="B69" s="8" t="s">
        <v>171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11"/>
        <v>+III</v>
      </c>
      <c r="M69" s="31">
        <f t="shared" si="5"/>
        <v>0.99999998332660001</v>
      </c>
      <c r="N69" s="10">
        <f t="shared" si="6"/>
        <v>0.99999998332660001</v>
      </c>
      <c r="O69" s="10">
        <f t="shared" si="7"/>
        <v>3.3346800000000003E-8</v>
      </c>
      <c r="P69" s="10">
        <f t="shared" si="8"/>
        <v>3.3346800000000003E-8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12" t="b">
        <f t="shared" si="9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S12" sqref="S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T24" sqref="M24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ref="M12:M23" si="5">IF(AND(F12="Geen faalkans",H12="Nee"),1,1-J12)</f>
        <v>1</v>
      </c>
      <c r="N12" s="10">
        <f t="shared" ref="N12:N23" si="6">IF(J12="-",1,M12)</f>
        <v>1</v>
      </c>
      <c r="O12" s="10">
        <f t="shared" ref="O12:O23" si="7">IF(AND(F12="Geen faalkans",H12="Nee"),0,J12*$C$3)</f>
        <v>1.4373260720177739E-21</v>
      </c>
      <c r="P12" s="10">
        <f t="shared" ref="P12:P23" si="8">IF(J12="-",0,O12)</f>
        <v>1.4373260720177739E-21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9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0">IF($E13="Nee",0,IF(ISNUMBER(I13),I13,IF(ISNUMBER(G13),G13,"-")))</f>
        <v>0</v>
      </c>
      <c r="K13" s="32" t="str">
        <f t="shared" si="0"/>
        <v>NR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10"/>
        <v>1.5707005292946642E-7</v>
      </c>
      <c r="K14" s="32" t="str">
        <f t="shared" si="0"/>
        <v>+III</v>
      </c>
      <c r="M14" s="31">
        <f t="shared" si="5"/>
        <v>0.99999984292994704</v>
      </c>
      <c r="N14" s="10">
        <f t="shared" si="6"/>
        <v>0.99999984292994704</v>
      </c>
      <c r="O14" s="10">
        <f t="shared" si="7"/>
        <v>4.7121015878839925E-7</v>
      </c>
      <c r="P14" s="10">
        <f t="shared" si="8"/>
        <v>4.7121015878839925E-7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0"/>
        <v>0</v>
      </c>
      <c r="K15" s="32" t="str">
        <f t="shared" si="0"/>
        <v>NR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10"/>
        <v>6.034287803266499E-10</v>
      </c>
      <c r="K16" s="32" t="str">
        <f t="shared" si="0"/>
        <v>+III</v>
      </c>
      <c r="M16" s="31">
        <f t="shared" si="5"/>
        <v>0.99999999939657125</v>
      </c>
      <c r="N16" s="10">
        <f t="shared" si="6"/>
        <v>0.99999999939657125</v>
      </c>
      <c r="O16" s="10">
        <f t="shared" si="7"/>
        <v>1.8102863409799497E-9</v>
      </c>
      <c r="P16" s="10">
        <f t="shared" si="8"/>
        <v>1.8102863409799497E-9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0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10"/>
        <v>1.1200967763614776E-5</v>
      </c>
      <c r="K18" s="32" t="str">
        <f t="shared" si="0"/>
        <v>+I</v>
      </c>
      <c r="M18" s="31">
        <f t="shared" si="5"/>
        <v>0.99998879903223636</v>
      </c>
      <c r="N18" s="10">
        <f t="shared" si="6"/>
        <v>0.99998879903223636</v>
      </c>
      <c r="O18" s="10">
        <f t="shared" si="7"/>
        <v>3.3602903290844325E-5</v>
      </c>
      <c r="P18" s="10">
        <f t="shared" si="8"/>
        <v>3.3602903290844325E-5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9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0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10"/>
        <v>3.5162713021755284E-27</v>
      </c>
      <c r="K20" s="32" t="str">
        <f t="shared" si="0"/>
        <v>+III</v>
      </c>
      <c r="M20" s="31">
        <f t="shared" si="5"/>
        <v>1</v>
      </c>
      <c r="N20" s="10">
        <f t="shared" si="6"/>
        <v>1</v>
      </c>
      <c r="O20" s="10">
        <f t="shared" si="7"/>
        <v>1.0548813906526586E-26</v>
      </c>
      <c r="P20" s="10">
        <f t="shared" si="8"/>
        <v>1.0548813906526586E-26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0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10"/>
        <v>2.3920865202336532E-81</v>
      </c>
      <c r="K22" s="32" t="str">
        <f t="shared" si="0"/>
        <v>+III</v>
      </c>
      <c r="M22" s="31">
        <f t="shared" si="5"/>
        <v>1</v>
      </c>
      <c r="N22" s="10">
        <f t="shared" si="6"/>
        <v>1</v>
      </c>
      <c r="O22" s="10">
        <f t="shared" si="7"/>
        <v>7.1762595607009601E-81</v>
      </c>
      <c r="P22" s="10">
        <f t="shared" si="8"/>
        <v>7.1762595607009601E-81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0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T24" sqref="M24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NR</v>
      </c>
      <c r="M12" s="31">
        <f t="shared" ref="M12:M23" si="5">IF(AND(F12="Geen faalkans",H12="Nee"),1,1-J12)</f>
        <v>1</v>
      </c>
      <c r="N12" s="10">
        <f t="shared" ref="N12:N23" si="6">IF(J12="-",1,M12)</f>
        <v>1</v>
      </c>
      <c r="O12" s="10">
        <f t="shared" ref="O12:O23" si="7">IF(AND(F12="Geen faalkans",H12="Nee"),0,J12*$C$3)</f>
        <v>0</v>
      </c>
      <c r="P12" s="10">
        <f t="shared" ref="P12:P23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9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NR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NR</v>
      </c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si="8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NR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5"/>
        <v>0.99999874484129769</v>
      </c>
      <c r="N16" s="10">
        <f t="shared" si="6"/>
        <v>0.99999874484129769</v>
      </c>
      <c r="O16" s="10">
        <f t="shared" si="7"/>
        <v>1.2551587022663145E-6</v>
      </c>
      <c r="P16" s="10">
        <f t="shared" si="8"/>
        <v>1.2551587022663145E-6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5"/>
        <v>0.99999962938996845</v>
      </c>
      <c r="N18" s="10">
        <f t="shared" si="6"/>
        <v>0.99999962938996845</v>
      </c>
      <c r="O18" s="10">
        <f t="shared" si="7"/>
        <v>3.7061003152408926E-7</v>
      </c>
      <c r="P18" s="10">
        <f t="shared" si="8"/>
        <v>3.7061003152408926E-7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T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NR</v>
      </c>
      <c r="M12" s="31">
        <f t="shared" ref="M12:M23" si="4">IF(AND(F12="Geen faalkans",H12="Nee"),1,1-J12)</f>
        <v>1</v>
      </c>
      <c r="N12" s="10">
        <f t="shared" ref="N12:N23" si="5">IF(J12="-",1,M12)</f>
        <v>1</v>
      </c>
      <c r="O12" s="10">
        <f t="shared" ref="O12:O23" si="6">IF(AND(F12="Geen faalkans",H12="Nee"),0,J12*$C$3)</f>
        <v>0</v>
      </c>
      <c r="P12" s="10">
        <f t="shared" ref="P12:P23" si="7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8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9">IF($E13="Nee",0,IF(ISNUMBER(I13),I13,IF(ISNUMBER(G13),G13,"-")))</f>
        <v>0</v>
      </c>
      <c r="K13" s="32" t="str">
        <f t="shared" si="0"/>
        <v>NR</v>
      </c>
      <c r="M13" s="31">
        <f t="shared" si="4"/>
        <v>1</v>
      </c>
      <c r="N13" s="10">
        <f t="shared" si="5"/>
        <v>1</v>
      </c>
      <c r="O13" s="10">
        <f t="shared" si="6"/>
        <v>0</v>
      </c>
      <c r="P13" s="10">
        <f t="shared" si="7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8"/>
        <v>0</v>
      </c>
    </row>
    <row r="14" spans="2:21" ht="15.75" customHeight="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9"/>
        <v>0</v>
      </c>
      <c r="K14" s="32" t="str">
        <f t="shared" si="0"/>
        <v>NR</v>
      </c>
      <c r="M14" s="31">
        <f t="shared" si="4"/>
        <v>1</v>
      </c>
      <c r="N14" s="10">
        <f t="shared" si="5"/>
        <v>1</v>
      </c>
      <c r="O14" s="10">
        <f t="shared" si="6"/>
        <v>0</v>
      </c>
      <c r="P14" s="10">
        <f t="shared" si="7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8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9"/>
        <v>0</v>
      </c>
      <c r="K15" s="32" t="str">
        <f t="shared" si="0"/>
        <v>NR</v>
      </c>
      <c r="M15" s="31">
        <f t="shared" si="4"/>
        <v>1</v>
      </c>
      <c r="N15" s="10">
        <f t="shared" si="5"/>
        <v>1</v>
      </c>
      <c r="O15" s="10">
        <f t="shared" si="6"/>
        <v>0</v>
      </c>
      <c r="P15" s="10">
        <f t="shared" si="7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8"/>
        <v>0</v>
      </c>
    </row>
    <row r="16" spans="2:21" ht="15.75" customHeight="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9"/>
        <v>3.6197976652558446E-9</v>
      </c>
      <c r="K16" s="32" t="str">
        <f t="shared" si="0"/>
        <v>+III</v>
      </c>
      <c r="M16" s="31">
        <f t="shared" si="4"/>
        <v>0.99999999638020232</v>
      </c>
      <c r="N16" s="10">
        <f t="shared" si="5"/>
        <v>0.99999999638020232</v>
      </c>
      <c r="O16" s="10">
        <f t="shared" si="6"/>
        <v>7.2395953305116892E-9</v>
      </c>
      <c r="P16" s="10">
        <f t="shared" si="7"/>
        <v>7.2395953305116892E-9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8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9"/>
        <v>0</v>
      </c>
      <c r="K17" s="32" t="str">
        <f t="shared" si="0"/>
        <v>NR</v>
      </c>
      <c r="M17" s="31">
        <f t="shared" si="4"/>
        <v>1</v>
      </c>
      <c r="N17" s="10">
        <f t="shared" si="5"/>
        <v>1</v>
      </c>
      <c r="O17" s="10">
        <f t="shared" si="6"/>
        <v>0</v>
      </c>
      <c r="P17" s="10">
        <f t="shared" si="7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8"/>
        <v>0</v>
      </c>
    </row>
    <row r="18" spans="2:20" ht="15.75" customHeight="1" x14ac:dyDescent="0.25">
      <c r="B18" s="8" t="s">
        <v>175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9"/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8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9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8"/>
        <v>0</v>
      </c>
    </row>
    <row r="20" spans="2:20" ht="15.75" customHeight="1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9"/>
        <v>0</v>
      </c>
      <c r="K20" s="32" t="str">
        <f t="shared" si="0"/>
        <v>NR</v>
      </c>
      <c r="M20" s="31">
        <f t="shared" si="4"/>
        <v>1</v>
      </c>
      <c r="N20" s="10">
        <f t="shared" si="5"/>
        <v>1</v>
      </c>
      <c r="O20" s="10">
        <f t="shared" si="6"/>
        <v>0</v>
      </c>
      <c r="P20" s="10">
        <f t="shared" si="7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8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9"/>
        <v>0</v>
      </c>
      <c r="K21" s="32" t="str">
        <f t="shared" si="0"/>
        <v>NR</v>
      </c>
      <c r="M21" s="31">
        <f t="shared" si="4"/>
        <v>1</v>
      </c>
      <c r="N21" s="10">
        <f t="shared" si="5"/>
        <v>1</v>
      </c>
      <c r="O21" s="10">
        <f t="shared" si="6"/>
        <v>0</v>
      </c>
      <c r="P21" s="10">
        <f t="shared" si="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8"/>
        <v>0</v>
      </c>
    </row>
    <row r="22" spans="2:20" ht="15.75" customHeight="1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9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8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9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8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178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INDEX(GEKB!$K$11:$K$100,IFERROR(MATCH(MIN(IF(GEKB!$D$11:$D$100&gt;AVERAGE(B3,C3),GEKB!$D$11:$D$100)),GEKB!$D$11:$D$100),1))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INDEX(GEKB!$K$11:$K$100,IFERROR(MATCH(MIN(IF(GEKB!$D$11:$D$100&gt;AVERAGE(B4,C4),GEKB!$D$11:$D$100)),GEKB!$D$11:$D$100),1))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INDEX(GEKB!$K$11:$K$100,IFERROR(MATCH(MIN(IF(GEKB!$D$11:$D$100&gt;AVERAGE(B5,C5),GEKB!$D$11:$D$100)),GEKB!$D$11:$D$100),1))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INDEX(GEKB!$K$11:$K$100,IFERROR(MATCH(MIN(IF(GEKB!$D$11:$D$100&gt;AVERAGE(B6,C6),GEKB!$D$11:$D$100)),GEKB!$D$11:$D$100),1))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INDEX(GEKB!$K$11:$K$100,IFERROR(MATCH(MIN(IF(GEKB!$D$11:$D$100&gt;AVERAGE(B7,C7),GEKB!$D$11:$D$100)),GEKB!$D$11:$D$100),1))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INDEX(GEKB!$K$11:$K$100,IFERROR(MATCH(MIN(IF(GEKB!$D$11:$D$100&gt;AVERAGE(B8,C8),GEKB!$D$11:$D$100)),GEKB!$D$11:$D$100),1))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INDEX(GEKB!$K$11:$K$100,IFERROR(MATCH(MIN(IF(GEKB!$D$11:$D$100&gt;AVERAGE(B9,C9),GEKB!$D$11:$D$100)),GEKB!$D$11:$D$100),1))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INDEX(GEKB!$K$11:$K$100,IFERROR(MATCH(MIN(IF(GEKB!$D$11:$D$100&gt;AVERAGE(B10,C10),GEKB!$D$11:$D$100)),GEKB!$D$11:$D$100),1))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INDEX(GEKB!$K$11:$K$100,IFERROR(MATCH(MIN(IF(GEKB!$D$11:$D$100&gt;AVERAGE(B11,C11),GEKB!$D$11:$D$100)),GEKB!$D$11:$D$100),1))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INDEX(GEKB!$K$11:$K$100,IFERROR(MATCH(MIN(IF(GEKB!$D$11:$D$100&gt;AVERAGE(B12,C12),GEKB!$D$11:$D$100)),GEKB!$D$11:$D$100),1))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INDEX(GEKB!$K$11:$K$100,IFERROR(MATCH(MIN(IF(GEKB!$D$11:$D$100&gt;AVERAGE(B13,C13),GEKB!$D$11:$D$100)),GEKB!$D$11:$D$100),1))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INDEX(GEKB!$K$11:$K$100,IFERROR(MATCH(MIN(IF(GEKB!$D$11:$D$100&gt;AVERAGE(B14,C14),GEKB!$D$11:$D$100)),GEKB!$D$11:$D$100),1))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INDEX(GEKB!$K$11:$K$100,IFERROR(MATCH(MIN(IF(GEKB!$D$11:$D$100&gt;AVERAGE(B15,C15),GEKB!$D$11:$D$100)),GEKB!$D$11:$D$100),1))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INDEX(STPH!$O$11:$O$30,IFERROR(MATCH(MIN(IF(STPH!$D$11:$D$30&gt;AVERAGE(B16,C16),STPH!$D$11:$D$30)),STPH!$D$11:$D$30),1))</f>
        <v>+0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INDEX(GEKB!$K$11:$K$100,IFERROR(MATCH(MIN(IF(GEKB!$D$11:$D$100&gt;AVERAGE(B16,C16),GEKB!$D$11:$D$100)),GEKB!$D$11:$D$100),1))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INDEX(GEKB!$K$11:$K$100,IFERROR(MATCH(MIN(IF(GEKB!$D$11:$D$100&gt;AVERAGE(B17,C17),GEKB!$D$11:$D$100)),GEKB!$D$11:$D$100),1))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INDEX(GEKB!$K$11:$K$100,IFERROR(MATCH(MIN(IF(GEKB!$D$11:$D$100&gt;AVERAGE(B18,C18),GEKB!$D$11:$D$100)),GEKB!$D$11:$D$100),1))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INDEX(GEKB!$K$11:$K$100,IFERROR(MATCH(MIN(IF(GEKB!$D$11:$D$100&gt;AVERAGE(B19,C19),GEKB!$D$11:$D$100)),GEKB!$D$11:$D$100),1))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INDEX(STPH!$O$11:$O$30,IFERROR(MATCH(MIN(IF(STPH!$D$11:$D$30&gt;AVERAGE(B20,C20),STPH!$D$11:$D$30)),STPH!$D$11:$D$30),1))</f>
        <v>+I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INDEX(GEKB!$K$11:$K$100,IFERROR(MATCH(MIN(IF(GEKB!$D$11:$D$100&gt;AVERAGE(B20,C20),GEKB!$D$11:$D$100)),GEKB!$D$11:$D$100),1))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INDEX(GEKB!$K$11:$K$100,IFERROR(MATCH(MIN(IF(GEKB!$D$11:$D$100&gt;AVERAGE(B21,C21),GEKB!$D$11:$D$100)),GEKB!$D$11:$D$100),1))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INDEX(GEKB!$K$11:$K$100,IFERROR(MATCH(MIN(IF(GEKB!$D$11:$D$100&gt;AVERAGE(B22,C22),GEKB!$D$11:$D$100)),GEKB!$D$11:$D$100),1))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INDEX(STPH!$O$11:$O$30,IFERROR(MATCH(MIN(IF(STPH!$D$11:$D$30&gt;AVERAGE(B23,C23),STPH!$D$11:$D$30)),STPH!$D$11:$D$30),1))</f>
        <v>-II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INDEX(GEKB!$K$11:$K$100,IFERROR(MATCH(MIN(IF(GEKB!$D$11:$D$100&gt;AVERAGE(B23,C23),GEKB!$D$11:$D$100)),GEKB!$D$11:$D$100),1))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INDEX(GEKB!$K$11:$K$100,IFERROR(MATCH(MIN(IF(GEKB!$D$11:$D$100&gt;AVERAGE(B24,C24),GEKB!$D$11:$D$100)),GEKB!$D$11:$D$100),1))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INDEX(GEKB!$K$11:$K$100,IFERROR(MATCH(MIN(IF(GEKB!$D$11:$D$100&gt;AVERAGE(B25,C25),GEKB!$D$11:$D$100)),GEKB!$D$11:$D$100),1))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INDEX(GEKB!$K$11:$K$100,IFERROR(MATCH(MIN(IF(GEKB!$D$11:$D$100&gt;AVERAGE(B26,C26),GEKB!$D$11:$D$100)),GEKB!$D$11:$D$100),1))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INDEX(GEKB!$K$11:$K$100,IFERROR(MATCH(MIN(IF(GEKB!$D$11:$D$100&gt;AVERAGE(B27,C27),GEKB!$D$11:$D$100)),GEKB!$D$11:$D$100),1))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INDEX(GEKB!$K$11:$K$100,IFERROR(MATCH(MIN(IF(GEKB!$D$11:$D$100&gt;AVERAGE(B28,C28),GEKB!$D$11:$D$100)),GEKB!$D$11:$D$100),1))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INDEX(GEKB!$K$11:$K$100,IFERROR(MATCH(MIN(IF(GEKB!$D$11:$D$100&gt;AVERAGE(B29,C29),GEKB!$D$11:$D$100)),GEKB!$D$11:$D$100),1))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</v>
      </c>
      <c r="H30" s="9" t="str">
        <f t="array" ref="H30">INDEX(GEKB!$K$11:$K$100,IFERROR(MATCH(MIN(IF(GEKB!$D$11:$D$100&gt;AVERAGE(B30,C30),GEKB!$D$11:$D$100)),GEKB!$D$11:$D$100),1))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INDEX(GEKB!$K$11:$K$100,IFERROR(MATCH(MIN(IF(GEKB!$D$11:$D$100&gt;AVERAGE(B31,C31),GEKB!$D$11:$D$100)),GEKB!$D$11:$D$100),1))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INDEX(STPH!$O$11:$O$30,IFERROR(MATCH(MIN(IF(STPH!$D$11:$D$30&gt;AVERAGE(B36,C36),STPH!$D$11:$D$30)),STPH!$D$11:$D$30),1))</f>
        <v>-I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INDEX(GEKB!$K$11:$K$100,IFERROR(MATCH(MIN(IF(GEKB!$D$11:$D$100&gt;AVERAGE(B38,C38),GEKB!$D$11:$D$100)),GEKB!$D$11:$D$100),1))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INDEX(GEKB!$K$11:$K$100,IFERROR(MATCH(MIN(IF(GEKB!$D$11:$D$100&gt;AVERAGE(B39,C39),GEKB!$D$11:$D$100)),GEKB!$D$11:$D$100),1))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INDEX(STPH!$O$11:$O$30,IFERROR(MATCH(MIN(IF(STPH!$D$11:$D$30&gt;AVERAGE(B40,C40),STPH!$D$11:$D$30)),STPH!$D$11:$D$30),1))</f>
        <v>+II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INDEX(GEKB!$K$11:$K$100,IFERROR(MATCH(MIN(IF(GEKB!$D$11:$D$100&gt;AVERAGE(B40,C40),GEKB!$D$11:$D$100)),GEKB!$D$11:$D$100),1))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INDEX(STPH!$O$11:$O$30,IFERROR(MATCH(MIN(IF(STPH!$D$11:$D$30&gt;AVERAGE(B41,C41),STPH!$D$11:$D$30)),STPH!$D$11:$D$30),1))</f>
        <v>+III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INDEX(GEKB!$K$11:$K$100,IFERROR(MATCH(MIN(IF(GEKB!$D$11:$D$100&gt;AVERAGE(B41,C41),GEKB!$D$11:$D$100)),GEKB!$D$11:$D$100),1))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INDEX(GEKB!$K$11:$K$100,IFERROR(MATCH(MIN(IF(GEKB!$D$11:$D$100&gt;AVERAGE(B42,C42),GEKB!$D$11:$D$100)),GEKB!$D$11:$D$100),1))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INDEX(GEKB!$K$11:$K$100,IFERROR(MATCH(MIN(IF(GEKB!$D$11:$D$100&gt;AVERAGE(B43,C43),GEKB!$D$11:$D$100)),GEKB!$D$11:$D$100),1))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INDEX(GEKB!$K$11:$K$100,IFERROR(MATCH(MIN(IF(GEKB!$D$11:$D$100&gt;AVERAGE(B44,C44),GEKB!$D$11:$D$100)),GEKB!$D$11:$D$100),1))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INDEX(GEKB!$K$11:$K$100,IFERROR(MATCH(MIN(IF(GEKB!$D$11:$D$100&gt;AVERAGE(B45,C45),GEKB!$D$11:$D$100)),GEKB!$D$11:$D$100),1))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INDEX(STPH!$O$11:$O$30,IFERROR(MATCH(MIN(IF(STPH!$D$11:$D$30&gt;AVERAGE(B46,C46),STPH!$D$11:$D$30)),STPH!$D$11:$D$30),1))</f>
        <v>-II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INDEX(GEKB!$K$11:$K$100,IFERROR(MATCH(MIN(IF(GEKB!$D$11:$D$100&gt;AVERAGE(B46,C46),GEKB!$D$11:$D$100)),GEKB!$D$11:$D$100),1))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INDEX(STPH!$O$11:$O$30,IFERROR(MATCH(MIN(IF(STPH!$D$11:$D$30&gt;AVERAGE(B47,C47),STPH!$D$11:$D$30)),STPH!$D$11:$D$30),1))</f>
        <v>-II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INDEX(GEKB!$K$11:$K$100,IFERROR(MATCH(MIN(IF(GEKB!$D$11:$D$100&gt;AVERAGE(B47,C47),GEKB!$D$11:$D$100)),GEKB!$D$11:$D$100),1))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INDEX(GEKB!$K$11:$K$100,IFERROR(MATCH(MIN(IF(GEKB!$D$11:$D$100&gt;AVERAGE(B48,C48),GEKB!$D$11:$D$100)),GEKB!$D$11:$D$100),1))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INDEX(GEKB!$K$11:$K$100,IFERROR(MATCH(MIN(IF(GEKB!$D$11:$D$100&gt;AVERAGE(B49,C49),GEKB!$D$11:$D$100)),GEKB!$D$11:$D$100),1))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INDEX(GEKB!$K$11:$K$100,IFERROR(MATCH(MIN(IF(GEKB!$D$11:$D$100&gt;AVERAGE(B50,C50),GEKB!$D$11:$D$100)),GEKB!$D$11:$D$100),1))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INDEX(GEKB!$K$11:$K$100,IFERROR(MATCH(MIN(IF(GEKB!$D$11:$D$100&gt;AVERAGE(B51,C51),GEKB!$D$11:$D$100)),GEKB!$D$11:$D$100),1))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INDEX(GEKB!$K$11:$K$100,IFERROR(MATCH(MIN(IF(GEKB!$D$11:$D$100&gt;AVERAGE(B52,C52),GEKB!$D$11:$D$100)),GEKB!$D$11:$D$100),1))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INDEX(GEKB!$K$11:$K$100,IFERROR(MATCH(MIN(IF(GEKB!$D$11:$D$100&gt;AVERAGE(B53,C53),GEKB!$D$11:$D$100)),GEKB!$D$11:$D$100),1))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INDEX(STPH!$O$11:$O$30,IFERROR(MATCH(MIN(IF(STPH!$D$11:$D$30&gt;AVERAGE(B54,C54),STPH!$D$11:$D$30)),STPH!$D$11:$D$30),1))</f>
        <v>+0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INDEX(GEKB!$K$11:$K$100,IFERROR(MATCH(MIN(IF(GEKB!$D$11:$D$100&gt;AVERAGE(B54,C54),GEKB!$D$11:$D$100)),GEKB!$D$11:$D$100),1))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INDEX(STPH!$O$11:$O$30,IFERROR(MATCH(MIN(IF(STPH!$D$11:$D$30&gt;AVERAGE(B55,C55),STPH!$D$11:$D$30)),STPH!$D$11:$D$30),1))</f>
        <v>+0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INDEX(GEKB!$K$11:$K$100,IFERROR(MATCH(MIN(IF(GEKB!$D$11:$D$100&gt;AVERAGE(B55,C55),GEKB!$D$11:$D$100)),GEKB!$D$11:$D$100),1))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INDEX(STPH!$O$11:$O$30,IFERROR(MATCH(MIN(IF(STPH!$D$11:$D$30&gt;AVERAGE(B56,C56),STPH!$D$11:$D$30)),STPH!$D$11:$D$30),1))</f>
        <v>+0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INDEX(GEKB!$K$11:$K$100,IFERROR(MATCH(MIN(IF(GEKB!$D$11:$D$100&gt;AVERAGE(B56,C56),GEKB!$D$11:$D$100)),GEKB!$D$11:$D$100),1))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INDEX(GEKB!$K$11:$K$100,IFERROR(MATCH(MIN(IF(GEKB!$D$11:$D$100&gt;AVERAGE(B57,C57),GEKB!$D$11:$D$100)),GEKB!$D$11:$D$100),1))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INDEX(STPH!$O$11:$O$30,IFERROR(MATCH(MIN(IF(STPH!$D$11:$D$30&gt;AVERAGE(B58,C58),STPH!$D$11:$D$30)),STPH!$D$11:$D$30),1))</f>
        <v>-II</v>
      </c>
      <c r="G58" s="9" t="str">
        <f t="array" ref="G58">INDEX(STBI!$O$11:$O$30,IFERROR(MATCH(MIN(IF(STBI!$D$11:$D$30&gt;AVERAGE(B58,C58),STBI!$D$11:$D$30)),STBI!$D$11:$D$30),1))</f>
        <v>+II</v>
      </c>
      <c r="H58" s="9" t="str">
        <f t="array" ref="H58">INDEX(GEKB!$K$11:$K$100,IFERROR(MATCH(MIN(IF(GEKB!$D$11:$D$100&gt;AVERAGE(B58,C58),GEKB!$D$11:$D$100)),GEKB!$D$11:$D$100),1))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INDEX(STPH!$O$11:$O$30,IFERROR(MATCH(MIN(IF(STPH!$D$11:$D$30&gt;AVERAGE(B59,C59),STPH!$D$11:$D$30)),STPH!$D$11:$D$30),1))</f>
        <v>-II</v>
      </c>
      <c r="G59" s="9" t="str">
        <f t="array" ref="G59">INDEX(STBI!$O$11:$O$30,IFERROR(MATCH(MIN(IF(STBI!$D$11:$D$30&gt;AVERAGE(B59,C59),STBI!$D$11:$D$30)),STBI!$D$11:$D$30),1))</f>
        <v>+II</v>
      </c>
      <c r="H59" s="9" t="str">
        <f t="array" ref="H59">INDEX(GEKB!$K$11:$K$100,IFERROR(MATCH(MIN(IF(GEKB!$D$11:$D$100&gt;AVERAGE(B59,C59),GEKB!$D$11:$D$100)),GEKB!$D$11:$D$100),1))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INDEX(STPH!$O$11:$O$30,IFERROR(MATCH(MIN(IF(STPH!$D$11:$D$30&gt;AVERAGE(B60,C60),STPH!$D$11:$D$30)),STPH!$D$11:$D$30),1))</f>
        <v>-II</v>
      </c>
      <c r="G60" s="9" t="str">
        <f t="array" ref="G60">INDEX(STBI!$O$11:$O$30,IFERROR(MATCH(MIN(IF(STBI!$D$11:$D$30&gt;AVERAGE(B60,C60),STBI!$D$11:$D$30)),STBI!$D$11:$D$30),1))</f>
        <v>+II</v>
      </c>
      <c r="H60" s="9" t="str">
        <f t="array" ref="H60">INDEX(GEKB!$K$11:$K$100,IFERROR(MATCH(MIN(IF(GEKB!$D$11:$D$100&gt;AVERAGE(B60,C60),GEKB!$D$11:$D$100)),GEKB!$D$11:$D$100),1))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INDEX(STPH!$O$11:$O$30,IFERROR(MATCH(MIN(IF(STPH!$D$11:$D$30&gt;AVERAGE(B61,C61),STPH!$D$11:$D$30)),STPH!$D$11:$D$30),1))</f>
        <v>-II</v>
      </c>
      <c r="G61" s="9" t="str">
        <f t="array" ref="G61">INDEX(STBI!$O$11:$O$30,IFERROR(MATCH(MIN(IF(STBI!$D$11:$D$30&gt;AVERAGE(B61,C61),STBI!$D$11:$D$30)),STBI!$D$11:$D$30),1))</f>
        <v>+II</v>
      </c>
      <c r="H61" s="9" t="str">
        <f t="array" ref="H61">INDEX(GEKB!$K$11:$K$100,IFERROR(MATCH(MIN(IF(GEKB!$D$11:$D$100&gt;AVERAGE(B61,C61),GEKB!$D$11:$D$100)),GEKB!$D$11:$D$100),1))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</v>
      </c>
      <c r="H62" s="9" t="str">
        <f t="array" ref="H62">INDEX(GEKB!$K$11:$K$100,IFERROR(MATCH(MIN(IF(GEKB!$D$11:$D$100&gt;AVERAGE(B62,C62),GEKB!$D$11:$D$100)),GEKB!$D$11:$D$100),1))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INDEX(GEKB!$K$11:$K$100,IFERROR(MATCH(MIN(IF(GEKB!$D$11:$D$100&gt;AVERAGE(B63,C63),GEKB!$D$11:$D$100)),GEKB!$D$11:$D$100),1))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INDEX(GEKB!$K$11:$K$100,IFERROR(MATCH(MIN(IF(GEKB!$D$11:$D$100&gt;AVERAGE(B64,C64),GEKB!$D$11:$D$100)),GEKB!$D$11:$D$100),1))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+III</v>
      </c>
      <c r="H65" s="9" t="str">
        <f t="array" ref="H65">INDEX(GEKB!$K$11:$K$100,IFERROR(MATCH(MIN(IF(GEKB!$D$11:$D$100&gt;AVERAGE(B65,C65),GEKB!$D$11:$D$100)),GEKB!$D$11:$D$100),1))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INDEX(STPH!$O$11:$O$30,IFERROR(MATCH(MIN(IF(STPH!$D$11:$D$30&gt;AVERAGE(B66,C66),STPH!$D$11:$D$30)),STPH!$D$11:$D$30),1))</f>
        <v>+0</v>
      </c>
      <c r="G66" s="9" t="str">
        <f t="array" ref="G66">INDEX(STBI!$O$11:$O$30,IFERROR(MATCH(MIN(IF(STBI!$D$11:$D$30&gt;AVERAGE(B66,C66),STBI!$D$11:$D$30)),STBI!$D$11:$D$30),1))</f>
        <v>+III</v>
      </c>
      <c r="H66" s="9" t="str">
        <f t="array" ref="H66">INDEX(GEKB!$K$11:$K$100,IFERROR(MATCH(MIN(IF(GEKB!$D$11:$D$100&gt;AVERAGE(B66,C66),GEKB!$D$11:$D$100)),GEKB!$D$11:$D$100),1))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INDEX(STPH!$O$11:$O$30,IFERROR(MATCH(MIN(IF(STPH!$D$11:$D$30&gt;AVERAGE(B67,C67),STPH!$D$11:$D$30)),STPH!$D$11:$D$30),1))</f>
        <v>+0</v>
      </c>
      <c r="G67" s="9" t="str">
        <f t="array" ref="G67">INDEX(STBI!$O$11:$O$30,IFERROR(MATCH(MIN(IF(STBI!$D$11:$D$30&gt;AVERAGE(B67,C67),STBI!$D$11:$D$30)),STBI!$D$11:$D$30),1))</f>
        <v>+III</v>
      </c>
      <c r="H67" s="9" t="str">
        <f t="array" ref="H67">INDEX(GEKB!$K$11:$K$100,IFERROR(MATCH(MIN(IF(GEKB!$D$11:$D$100&gt;AVERAGE(B67,C67),GEKB!$D$11:$D$100)),GEKB!$D$11:$D$100),1))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INDEX(STPH!$O$11:$O$30,IFERROR(MATCH(MIN(IF(STPH!$D$11:$D$30&gt;AVERAGE(B68,C68),STPH!$D$11:$D$30)),STPH!$D$11:$D$30),1))</f>
        <v>+0</v>
      </c>
      <c r="G68" s="9" t="str">
        <f t="array" ref="G68">INDEX(STBI!$O$11:$O$30,IFERROR(MATCH(MIN(IF(STBI!$D$11:$D$30&gt;AVERAGE(B68,C68),STBI!$D$11:$D$30)),STBI!$D$11:$D$30),1))</f>
        <v>+III</v>
      </c>
      <c r="H68" s="9" t="str">
        <f t="array" ref="H68">INDEX(GEKB!$K$11:$K$100,IFERROR(MATCH(MIN(IF(GEKB!$D$11:$D$100&gt;AVERAGE(B68,C68),GEKB!$D$11:$D$100)),GEKB!$D$11:$D$100),1))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INDEX(STPH!$O$11:$O$30,IFERROR(MATCH(MIN(IF(STPH!$D$11:$D$30&gt;AVERAGE(B69,C69),STPH!$D$11:$D$30)),STPH!$D$11:$D$30),1))</f>
        <v>+0</v>
      </c>
      <c r="G69" s="9" t="str">
        <f t="array" ref="G69">INDEX(STBI!$O$11:$O$30,IFERROR(MATCH(MIN(IF(STBI!$D$11:$D$30&gt;AVERAGE(B69,C69),STBI!$D$11:$D$30)),STBI!$D$11:$D$30),1))</f>
        <v>+III</v>
      </c>
      <c r="H69" s="9" t="str">
        <f t="array" ref="H69">INDEX(GEKB!$K$11:$K$100,IFERROR(MATCH(MIN(IF(GEKB!$D$11:$D$100&gt;AVERAGE(B69,C69),GEKB!$D$11:$D$100)),GEKB!$D$11:$D$100),1))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INDEX(STPH!$O$11:$O$30,IFERROR(MATCH(MIN(IF(STPH!$D$11:$D$30&gt;AVERAGE(B70,C70),STPH!$D$11:$D$30)),STPH!$D$11:$D$30),1))</f>
        <v>+0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INDEX(GEKB!$K$11:$K$100,IFERROR(MATCH(MIN(IF(GEKB!$D$11:$D$100&gt;AVERAGE(B70,C70),GEKB!$D$11:$D$100)),GEKB!$D$11:$D$100),1))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INDEX(STPH!$O$11:$O$30,IFERROR(MATCH(MIN(IF(STPH!$D$11:$D$30&gt;AVERAGE(B71,C71),STPH!$D$11:$D$30)),STPH!$D$11:$D$30),1))</f>
        <v>-III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INDEX(GEKB!$K$11:$K$100,IFERROR(MATCH(MIN(IF(GEKB!$D$11:$D$100&gt;AVERAGE(B71,C71),GEKB!$D$11:$D$100)),GEKB!$D$11:$D$100),1))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INDEX(STPH!$O$11:$O$30,IFERROR(MATCH(MIN(IF(STPH!$D$11:$D$30&gt;AVERAGE(B72,C72),STPH!$D$11:$D$30)),STPH!$D$11:$D$30),1))</f>
        <v>-III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INDEX(GEKB!$K$11:$K$100,IFERROR(MATCH(MIN(IF(GEKB!$D$11:$D$100&gt;AVERAGE(B72,C72),GEKB!$D$11:$D$100)),GEKB!$D$11:$D$100),1))</f>
        <v>+III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INDEX(STPH!$O$11:$O$30,IFERROR(MATCH(MIN(IF(STPH!$D$11:$D$30&gt;AVERAGE(B73,C73),STPH!$D$11:$D$30)),STPH!$D$11:$D$30),1))</f>
        <v>-III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INDEX(GEKB!$K$11:$K$100,IFERROR(MATCH(MIN(IF(GEKB!$D$11:$D$100&gt;AVERAGE(B73,C73),GEKB!$D$11:$D$100)),GEKB!$D$11:$D$100),1))</f>
        <v>+III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INDEX(STPH!$O$11:$O$30,IFERROR(MATCH(MIN(IF(STPH!$D$11:$D$30&gt;AVERAGE(B74,C74),STPH!$D$11:$D$30)),STPH!$D$11:$D$30),1))</f>
        <v>-III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INDEX(GEKB!$K$11:$K$100,IFERROR(MATCH(MIN(IF(GEKB!$D$11:$D$100&gt;AVERAGE(B74,C74),GEKB!$D$11:$D$100)),GEKB!$D$11:$D$100),1))</f>
        <v>+III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INDEX(STPH!$O$11:$O$30,IFERROR(MATCH(MIN(IF(STPH!$D$11:$D$30&gt;AVERAGE(B75,C75),STPH!$D$11:$D$30)),STPH!$D$11:$D$30),1))</f>
        <v>-III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INDEX(GEKB!$K$11:$K$100,IFERROR(MATCH(MIN(IF(GEKB!$D$11:$D$100&gt;AVERAGE(B75,C75),GEKB!$D$11:$D$100)),GEKB!$D$11:$D$100),1))</f>
        <v>+III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INDEX(GEKB!$K$11:$K$100,IFERROR(MATCH(MIN(IF(GEKB!$D$11:$D$100&gt;AVERAGE(B76,C76),GEKB!$D$11:$D$100)),GEKB!$D$11:$D$100),1))</f>
        <v>+III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INDEX(GEKB!$K$11:$K$100,IFERROR(MATCH(MIN(IF(GEKB!$D$11:$D$100&gt;AVERAGE(B77,C77),GEKB!$D$11:$D$100)),GEKB!$D$11:$D$100),1))</f>
        <v>NR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INDEX(GEKB!$K$11:$K$100,IFERROR(MATCH(MIN(IF(GEKB!$D$11:$D$100&gt;AVERAGE(B78,C78),GEKB!$D$11:$D$100)),GEKB!$D$11:$D$100),1))</f>
        <v>NR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INDEX(GEKB!$K$11:$K$100,IFERROR(MATCH(MIN(IF(GEKB!$D$11:$D$100&gt;AVERAGE(B79,C79),GEKB!$D$11:$D$100)),GEKB!$D$11:$D$100),1))</f>
        <v>NR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INDEX(STPH!$O$11:$O$30,IFERROR(MATCH(MIN(IF(STPH!$D$11:$D$30&gt;AVERAGE(B80,C80),STPH!$D$11:$D$30)),STPH!$D$11:$D$30),1))</f>
        <v>+III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INDEX(GEKB!$K$11:$K$100,IFERROR(MATCH(MIN(IF(GEKB!$D$11:$D$100&gt;AVERAGE(B80,C80),GEKB!$D$11:$D$100)),GEKB!$D$11:$D$100),1))</f>
        <v>NR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INDEX(STPH!$O$11:$O$30,IFERROR(MATCH(MIN(IF(STPH!$D$11:$D$30&gt;AVERAGE(B81,C81),STPH!$D$11:$D$30)),STPH!$D$11:$D$30),1))</f>
        <v>+III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INDEX(GEKB!$K$11:$K$100,IFERROR(MATCH(MIN(IF(GEKB!$D$11:$D$100&gt;AVERAGE(B81,C81),GEKB!$D$11:$D$100)),GEKB!$D$11:$D$100),1))</f>
        <v>NR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INDEX(STPH!$O$11:$O$30,IFERROR(MATCH(MIN(IF(STPH!$D$11:$D$30&gt;AVERAGE(B82,C82),STPH!$D$11:$D$30)),STPH!$D$11:$D$30),1))</f>
        <v>+III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INDEX(GEKB!$K$11:$K$100,IFERROR(MATCH(MIN(IF(GEKB!$D$11:$D$100&gt;AVERAGE(B82,C82),GEKB!$D$11:$D$100)),GEKB!$D$11:$D$100),1))</f>
        <v>NR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INDEX(STPH!$O$11:$O$30,IFERROR(MATCH(MIN(IF(STPH!$D$11:$D$30&gt;AVERAGE(B83,C83),STPH!$D$11:$D$30)),STPH!$D$11:$D$30),1))</f>
        <v>+III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INDEX(GEKB!$K$11:$K$100,IFERROR(MATCH(MIN(IF(GEKB!$D$11:$D$100&gt;AVERAGE(B83,C83),GEKB!$D$11:$D$100)),GEKB!$D$11:$D$100),1))</f>
        <v>+III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INDEX(STPH!$O$11:$O$30,IFERROR(MATCH(MIN(IF(STPH!$D$11:$D$30&gt;AVERAGE(B84,C84),STPH!$D$11:$D$30)),STPH!$D$11:$D$30),1))</f>
        <v>+III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INDEX(GEKB!$K$11:$K$100,IFERROR(MATCH(MIN(IF(GEKB!$D$11:$D$100&gt;AVERAGE(B84,C84),GEKB!$D$11:$D$100)),GEKB!$D$11:$D$100),1))</f>
        <v>+III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INDEX(GEKB!$K$11:$K$100,IFERROR(MATCH(MIN(IF(GEKB!$D$11:$D$100&gt;AVERAGE(B85,C85),GEKB!$D$11:$D$100)),GEKB!$D$11:$D$100),1))</f>
        <v>NR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INDEX(GEKB!$K$11:$K$100,IFERROR(MATCH(MIN(IF(GEKB!$D$11:$D$100&gt;AVERAGE(B86,C86),GEKB!$D$11:$D$100)),GEKB!$D$11:$D$100),1))</f>
        <v>NR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+I</v>
      </c>
      <c r="K86" s="9" t="str">
        <f t="array" ref="K86">INDEX(BSKW!$K$11:$K$30,IFERROR(MATCH(MIN(IF(BSKW!$D$11:$D$30&gt;AVERAGE(B86,C86),BSKW!$D$11:$D$30)),BSKW!$D$11:$D$30),1))</f>
        <v>+II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INDEX(GEKB!$K$11:$K$100,IFERROR(MATCH(MIN(IF(GEKB!$D$11:$D$100&gt;AVERAGE(B87,C87),GEKB!$D$11:$D$100)),GEKB!$D$11:$D$100),1))</f>
        <v>NR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INDEX(GEKB!$K$11:$K$100,IFERROR(MATCH(MIN(IF(GEKB!$D$11:$D$100&gt;AVERAGE(B88,C88),GEKB!$D$11:$D$100)),GEKB!$D$11:$D$100),1))</f>
        <v>NR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INDEX(GEKB!$K$11:$K$100,IFERROR(MATCH(MIN(IF(GEKB!$D$11:$D$100&gt;AVERAGE(B89,C89),GEKB!$D$11:$D$100)),GEKB!$D$11:$D$100),1))</f>
        <v>NR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INDEX(GEKB!$K$11:$K$100,IFERROR(MATCH(MIN(IF(GEKB!$D$11:$D$100&gt;AVERAGE(B90,C90),GEKB!$D$11:$D$100)),GEKB!$D$11:$D$100),1))</f>
        <v>NR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INDEX(GEKB!$K$11:$K$100,IFERROR(MATCH(MIN(IF(GEKB!$D$11:$D$100&gt;AVERAGE(B91,C91),GEKB!$D$11:$D$100)),GEKB!$D$11:$D$100),1))</f>
        <v>+III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INDEX(GEKB!$K$11:$K$100,IFERROR(MATCH(MIN(IF(GEKB!$D$11:$D$100&gt;AVERAGE(B92,C92),GEKB!$D$11:$D$100)),GEKB!$D$11:$D$100),1))</f>
        <v>+III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INDEX(GEKB!$K$11:$K$100,IFERROR(MATCH(MIN(IF(GEKB!$D$11:$D$100&gt;AVERAGE(B93,C93),GEKB!$D$11:$D$100)),GEKB!$D$11:$D$100),1))</f>
        <v>+III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INDEX(GEKB!$K$11:$K$100,IFERROR(MATCH(MIN(IF(GEKB!$D$11:$D$100&gt;AVERAGE(B94,C94),GEKB!$D$11:$D$100)),GEKB!$D$11:$D$100),1))</f>
        <v>+III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INDEX(GEKB!$K$11:$K$100,IFERROR(MATCH(MIN(IF(GEKB!$D$11:$D$100&gt;AVERAGE(B95,C95),GEKB!$D$11:$D$100)),GEKB!$D$11:$D$100),1))</f>
        <v>+III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INDEX(GEKB!$K$11:$K$100,IFERROR(MATCH(MIN(IF(GEKB!$D$11:$D$100&gt;AVERAGE(B96,C96),GEKB!$D$11:$D$100)),GEKB!$D$11:$D$100),1))</f>
        <v>+III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INDEX(GEKB!$K$11:$K$100,IFERROR(MATCH(MIN(IF(GEKB!$D$11:$D$100&gt;AVERAGE(B97,C97),GEKB!$D$11:$D$100)),GEKB!$D$11:$D$100),1))</f>
        <v>+III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INDEX(GEKB!$K$11:$K$100,IFERROR(MATCH(MIN(IF(GEKB!$D$11:$D$100&gt;AVERAGE(B98,C98),GEKB!$D$11:$D$100)),GEKB!$D$11:$D$100),1))</f>
        <v>+III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INDEX(GEKB!$K$11:$K$100,IFERROR(MATCH(MIN(IF(GEKB!$D$11:$D$100&gt;AVERAGE(B99,C99),GEKB!$D$11:$D$100)),GEKB!$D$11:$D$100),1))</f>
        <v>+III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INDEX(GEKB!$K$11:$K$100,IFERROR(MATCH(MIN(IF(GEKB!$D$11:$D$100&gt;AVERAGE(B100,C100),GEKB!$D$11:$D$100)),GEKB!$D$11:$D$100),1))</f>
        <v>+III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2022-03-10T08:59:03Z</dcterms:modified>
</cp:coreProperties>
</file>