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6761D57C-5327-4E9A-849C-EF243BA7CB5C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8" l="1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20" i="3" a="1"/>
  <c r="U20" i="3" s="1"/>
  <c r="V20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3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19" i="3"/>
  <c r="H20" i="3"/>
  <c r="H21" i="3"/>
  <c r="H22" i="3"/>
  <c r="H17" i="3"/>
  <c r="E7" i="13"/>
  <c r="B4" i="13"/>
  <c r="T22" i="14" l="1"/>
  <c r="T21" i="14"/>
  <c r="T20" i="14"/>
  <c r="T19" i="14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M21" i="14" l="1"/>
  <c r="N21" i="14" s="1"/>
  <c r="M15" i="14"/>
  <c r="N15" i="14" s="1"/>
  <c r="O21" i="14"/>
  <c r="P21" i="14" s="1"/>
  <c r="M19" i="14"/>
  <c r="N19" i="14" s="1"/>
  <c r="O13" i="14"/>
  <c r="P13" i="14" s="1"/>
  <c r="O19" i="14"/>
  <c r="P19" i="14" s="1"/>
  <c r="O21" i="10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M22" i="14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K20" i="10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S13" i="9"/>
  <c r="K13" i="9" s="1"/>
  <c r="S19" i="9"/>
  <c r="K19" i="9" s="1"/>
  <c r="Q18" i="14" a="1"/>
  <c r="Q18" i="14" s="1"/>
  <c r="R18" i="14" s="1"/>
  <c r="S18" i="14" s="1"/>
  <c r="K18" i="14" s="1"/>
  <c r="S16" i="9"/>
  <c r="K16" i="9" s="1"/>
  <c r="S22" i="10"/>
  <c r="K22" i="10" s="1"/>
  <c r="Q22" i="14" a="1"/>
  <c r="Q22" i="14" s="1"/>
  <c r="R22" i="14" s="1"/>
  <c r="S22" i="14" s="1"/>
  <c r="K22" i="14" s="1"/>
  <c r="S15" i="9"/>
  <c r="K15" i="9" s="1"/>
  <c r="S18" i="9"/>
  <c r="K18" i="9" s="1"/>
  <c r="S22" i="9"/>
  <c r="K22" i="9" s="1"/>
  <c r="Q19" i="14" a="1"/>
  <c r="Q19" i="14" s="1"/>
  <c r="R19" i="14" s="1"/>
  <c r="S19" i="14" s="1"/>
  <c r="K19" i="14" s="1"/>
  <c r="S13" i="10"/>
  <c r="K13" i="10" s="1"/>
  <c r="S20" i="9"/>
  <c r="K20" i="9" s="1"/>
  <c r="S21" i="9"/>
  <c r="K21" i="9" s="1"/>
  <c r="S21" i="10"/>
  <c r="K21" i="10" s="1"/>
  <c r="S14" i="10"/>
  <c r="K14" i="10" s="1"/>
  <c r="S14" i="9"/>
  <c r="K14" i="9" s="1"/>
  <c r="S17" i="9"/>
  <c r="K17" i="9" s="1"/>
  <c r="S17" i="10"/>
  <c r="K17" i="10" s="1"/>
  <c r="Q12" i="14" a="1"/>
  <c r="Q12" i="14" s="1"/>
  <c r="R12" i="14" s="1"/>
  <c r="S12" i="14" s="1"/>
  <c r="K12" i="14" s="1"/>
  <c r="S18" i="10"/>
  <c r="K18" i="10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21" i="14" a="1"/>
  <c r="Q21" i="14" s="1"/>
  <c r="R21" i="14" s="1"/>
  <c r="S21" i="14" s="1"/>
  <c r="K21" i="14" s="1"/>
  <c r="Q15" i="14" a="1"/>
  <c r="Q15" i="14" s="1"/>
  <c r="R15" i="14" s="1"/>
  <c r="S15" i="14" s="1"/>
  <c r="K15" i="14" s="1"/>
  <c r="Q20" i="14" a="1"/>
  <c r="Q20" i="14" s="1"/>
  <c r="R20" i="14" s="1"/>
  <c r="S20" i="14" s="1"/>
  <c r="K20" i="14" s="1"/>
  <c r="S19" i="10"/>
  <c r="K19" i="10" s="1"/>
  <c r="S16" i="10"/>
  <c r="K16" i="10" s="1"/>
  <c r="Q14" i="14" a="1"/>
  <c r="Q14" i="14" s="1"/>
  <c r="R14" i="14" s="1"/>
  <c r="S14" i="14" s="1"/>
  <c r="K14" i="14" s="1"/>
  <c r="S15" i="10"/>
  <c r="K15" i="10" s="1"/>
  <c r="S11" i="10"/>
  <c r="K11" i="10" s="1"/>
  <c r="S11" i="9"/>
  <c r="K11" i="9" s="1"/>
  <c r="S12" i="9"/>
  <c r="K12" i="9" s="1"/>
  <c r="S12" i="10"/>
  <c r="K12" i="10" s="1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O16" i="3" s="1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O12" i="2" s="1"/>
  <c r="O12" i="3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O16" i="2" s="1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14" i="2"/>
  <c r="O14" i="2" s="1"/>
  <c r="O14" i="3"/>
  <c r="W19" i="2"/>
  <c r="O19" i="2" s="1"/>
  <c r="O19" i="3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O21" i="2" s="1"/>
  <c r="O21" i="3"/>
  <c r="W17" i="2"/>
  <c r="O17" i="2" s="1"/>
  <c r="O17" i="3"/>
  <c r="W18" i="2"/>
  <c r="O18" i="2" s="1"/>
  <c r="O18" i="3"/>
  <c r="W22" i="2"/>
  <c r="O22" i="2" s="1"/>
  <c r="O22" i="3"/>
  <c r="C5" i="2"/>
  <c r="C7" i="7" s="1"/>
  <c r="R11" i="2"/>
  <c r="H13" i="8" l="1" a="1"/>
  <c r="H13" i="8" s="1"/>
  <c r="H14" i="8" a="1"/>
  <c r="H14" i="8" s="1"/>
  <c r="G7" i="7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H7" i="8" l="1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G3" i="8" a="1"/>
  <c r="G3" i="8" s="1"/>
  <c r="D3" i="7"/>
  <c r="G3" i="7" s="1" a="1"/>
  <c r="G3" i="7" s="1"/>
  <c r="H3" i="7" s="1"/>
  <c r="E3" i="7" s="1"/>
  <c r="D5" i="8" l="1"/>
  <c r="D3" i="8"/>
  <c r="D4" i="8"/>
  <c r="D7" i="8"/>
  <c r="D10" i="8"/>
  <c r="D13" i="8"/>
  <c r="D8" i="8"/>
  <c r="D6" i="8"/>
  <c r="D12" i="8"/>
  <c r="D11" i="8"/>
  <c r="D14" i="8"/>
  <c r="D9" i="8"/>
</calcChain>
</file>

<file path=xl/sharedStrings.xml><?xml version="1.0" encoding="utf-8"?>
<sst xmlns="http://schemas.openxmlformats.org/spreadsheetml/2006/main" count="549" uniqueCount="111">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</sst>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/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 t="shared" ref="O11:O22" si="3">IF(ISNUMBER($M11),W11,IF($X11,"D","ND"))</f>
        <v>ND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:H13" si="6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si="3"/>
        <v>+III</v>
      </c>
      <c r="Q12" s="31">
        <f t="shared" si="4"/>
        <v>1</v>
      </c>
      <c r="R12" s="10">
        <f t="shared" ref="R12:R22" si="7">IF(M12="-",1,Q12)</f>
        <v>1</v>
      </c>
      <c r="S12" s="10">
        <f t="shared" si="5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f t="shared" si="6"/>
        <v>3.66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3"/>
        <v>+III</v>
      </c>
      <c r="Q13" s="31">
        <f t="shared" si="4"/>
        <v>1</v>
      </c>
      <c r="R13" s="10">
        <f t="shared" si="7"/>
        <v>1</v>
      </c>
      <c r="S13" s="10">
        <f t="shared" si="5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3"/>
        <v>D</v>
      </c>
      <c r="Q14" s="31" t="e">
        <f t="shared" si="4"/>
        <v>#VALUE!</v>
      </c>
      <c r="R14" s="10">
        <f t="shared" si="7"/>
        <v>1</v>
      </c>
      <c r="S14" s="10" t="e">
        <f t="shared" si="5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3"/>
        <v>-I</v>
      </c>
      <c r="Q15" s="31">
        <f t="shared" si="4"/>
        <v>0.99998169999999997</v>
      </c>
      <c r="R15" s="10">
        <f t="shared" si="7"/>
        <v>0.99998169999999997</v>
      </c>
      <c r="S15" s="10">
        <f t="shared" si="5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7"/>
        <v>1</v>
      </c>
      <c r="S16" s="10">
        <f t="shared" si="5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si="3"/>
        <v>+III</v>
      </c>
      <c r="Q17" s="31">
        <f t="shared" si="4"/>
        <v>1</v>
      </c>
      <c r="R17" s="10">
        <f t="shared" si="7"/>
        <v>1</v>
      </c>
      <c r="S17" s="10">
        <f t="shared" si="5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3"/>
        <v>+III</v>
      </c>
      <c r="Q18" s="31">
        <f t="shared" si="4"/>
        <v>1</v>
      </c>
      <c r="R18" s="10">
        <f t="shared" si="7"/>
        <v>1</v>
      </c>
      <c r="S18" s="10">
        <f t="shared" si="5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0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3"/>
        <v>-I</v>
      </c>
      <c r="Q19" s="31">
        <f t="shared" si="4"/>
        <v>0.99733917999999999</v>
      </c>
      <c r="R19" s="10">
        <f t="shared" si="7"/>
        <v>0.99733917999999999</v>
      </c>
      <c r="S19" s="10">
        <f t="shared" si="5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0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7"/>
        <v>1</v>
      </c>
      <c r="S20" s="10">
        <f t="shared" si="5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0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3"/>
        <v>-I</v>
      </c>
      <c r="Q21" s="31">
        <f t="shared" si="4"/>
        <v>0.99999999963399999</v>
      </c>
      <c r="R21" s="10">
        <f t="shared" si="7"/>
        <v>0.99999999963399999</v>
      </c>
      <c r="S21" s="10">
        <f t="shared" si="5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0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3"/>
        <v>-I</v>
      </c>
      <c r="Q22" s="31">
        <f t="shared" si="4"/>
        <v>0.99963400000000002</v>
      </c>
      <c r="R22" s="10">
        <f t="shared" si="7"/>
        <v>0.99963400000000002</v>
      </c>
      <c r="S22" s="10">
        <f t="shared" si="5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IF(ISNUMBER($M11),W11,IF($X11,"D","ND"))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-I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-I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-I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-I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-I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f t="shared" si="9"/>
        <v>2.3199999999999998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f t="shared" si="9"/>
        <v>1.1599999999999999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-I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-I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-I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IF(ISNUMBER($J11),S11,IF($T11,"D","ND"))</f>
        <v>-I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ref="K13:K22" si="7">IF(ISNUMBER($J13),S13,IF($T13,"D","ND"))</f>
        <v>-I</v>
      </c>
      <c r="M13" s="31">
        <f t="shared" ref="M13:M22" si="8">IF(AND(F13="Geen faalkans",H13="Nee"),1,1-J13)</f>
        <v>0.99999939999999998</v>
      </c>
      <c r="N13" s="10">
        <f t="shared" ref="N13:N22" si="9">IF(J13="-",1,M13)</f>
        <v>0.99999939999999998</v>
      </c>
      <c r="O13" s="10">
        <f t="shared" ref="O13:O22" si="10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7"/>
        <v>-I</v>
      </c>
      <c r="M14" s="31">
        <f t="shared" si="8"/>
        <v>0.99999499999999997</v>
      </c>
      <c r="N14" s="10">
        <f t="shared" si="9"/>
        <v>0.99999499999999997</v>
      </c>
      <c r="O14" s="10">
        <f t="shared" si="10"/>
        <v>1.5000000000000002E-5</v>
      </c>
      <c r="P14" s="10">
        <f t="shared" ref="P14:P22" si="11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7"/>
        <v>-I</v>
      </c>
      <c r="M15" s="31">
        <f t="shared" si="8"/>
        <v>0.999999992</v>
      </c>
      <c r="N15" s="10">
        <f t="shared" si="9"/>
        <v>0.999999992</v>
      </c>
      <c r="O15" s="10">
        <f t="shared" si="10"/>
        <v>2.4000000000000003E-8</v>
      </c>
      <c r="P15" s="10">
        <f t="shared" si="11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7"/>
        <v>-I</v>
      </c>
      <c r="M17" s="31">
        <f t="shared" si="8"/>
        <v>0.99997453999999997</v>
      </c>
      <c r="N17" s="10">
        <f t="shared" si="9"/>
        <v>0.99997453999999997</v>
      </c>
      <c r="O17" s="10">
        <f t="shared" si="10"/>
        <v>7.6379999999999997E-5</v>
      </c>
      <c r="P17" s="10">
        <f t="shared" si="11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7"/>
        <v>-I</v>
      </c>
      <c r="M18" s="31">
        <f t="shared" si="8"/>
        <v>0.99933399999999994</v>
      </c>
      <c r="N18" s="10">
        <f t="shared" si="9"/>
        <v>0.99933399999999994</v>
      </c>
      <c r="O18" s="10">
        <f t="shared" si="10"/>
        <v>1.9980000000000002E-3</v>
      </c>
      <c r="P18" s="10">
        <f t="shared" si="11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7"/>
        <v>-I</v>
      </c>
      <c r="M19" s="31">
        <f t="shared" si="8"/>
        <v>0.99870000000000003</v>
      </c>
      <c r="N19" s="10">
        <f t="shared" si="9"/>
        <v>0.99870000000000003</v>
      </c>
      <c r="O19" s="10">
        <f t="shared" si="10"/>
        <v>3.8999999999999998E-3</v>
      </c>
      <c r="P19" s="10">
        <f t="shared" si="11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7"/>
        <v>+III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7"/>
        <v>+III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7"/>
        <v>+III</v>
      </c>
      <c r="M22" s="31">
        <f t="shared" si="8"/>
        <v>1</v>
      </c>
      <c r="N22" s="10">
        <f t="shared" si="9"/>
        <v>1</v>
      </c>
      <c r="O22" s="10">
        <f t="shared" si="10"/>
        <v>0</v>
      </c>
      <c r="P22" s="10">
        <f t="shared" si="11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IF(ISNUMBER($J11),S11,IF($T11,"D","ND"))</f>
        <v>-I</v>
      </c>
      <c r="M11" s="31">
        <f t="shared" ref="M11:M22" si="2">IF(AND(F11="Geen faalkans",H11="Nee"),1,1-J11)</f>
        <v>1</v>
      </c>
      <c r="N11" s="10">
        <f t="shared" ref="N11:N22" si="3">IF(J11="-",1,M11)</f>
        <v>1</v>
      </c>
      <c r="O11" s="10">
        <f t="shared" ref="O11:O2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22" si="5">IF(J12="-",0,O12)</f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-I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2"/>
        <v>0.99977199999999999</v>
      </c>
      <c r="N14" s="10">
        <f t="shared" si="3"/>
        <v>0.99977199999999999</v>
      </c>
      <c r="O14" s="10">
        <f t="shared" si="4"/>
        <v>2.2800000000000001E-4</v>
      </c>
      <c r="P14" s="10">
        <f t="shared" si="5"/>
        <v>2.2800000000000001E-4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2"/>
        <v>0.99673</v>
      </c>
      <c r="N15" s="10">
        <f t="shared" si="3"/>
        <v>0.99673</v>
      </c>
      <c r="O15" s="10">
        <f t="shared" si="4"/>
        <v>3.2699999999999999E-3</v>
      </c>
      <c r="P15" s="10">
        <f t="shared" si="5"/>
        <v>3.2699999999999999E-3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-I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-I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-I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0.1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2"/>
        <v>#VALUE!</v>
      </c>
      <c r="N19" s="10">
        <f t="shared" si="3"/>
        <v>1</v>
      </c>
      <c r="O19" s="10" t="e">
        <f t="shared" si="4"/>
        <v>#VALUE!</v>
      </c>
      <c r="P19" s="10">
        <f t="shared" si="5"/>
        <v>0</v>
      </c>
      <c r="Q19" s="9">
        <f t="array" ref="Q19">MIN(IF('Normen en duidingsklassen'!$E$13:$E$20&gt;$J19,'Normen en duidingsklassen'!$E$13:$E$20))</f>
        <v>0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6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7">IF($E20="Nee",0,IF(H20="Ja",IF(ISNUMBER(I20),I20,"-"),IF(ISNUMBER(G20),G20,"-")))</f>
        <v>1.9999999999999999E-6</v>
      </c>
      <c r="K20" s="32" t="str">
        <f t="shared" si="1"/>
        <v>-I</v>
      </c>
      <c r="M20" s="31">
        <f t="shared" si="2"/>
        <v>0.99999800000000005</v>
      </c>
      <c r="N20" s="10">
        <f t="shared" si="3"/>
        <v>0.99999800000000005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7"/>
        <v>5.0000000000000001E-4</v>
      </c>
      <c r="K21" s="32" t="str">
        <f t="shared" si="1"/>
        <v>-I</v>
      </c>
      <c r="M21" s="31">
        <f t="shared" si="2"/>
        <v>0.99950000000000006</v>
      </c>
      <c r="N21" s="10">
        <f t="shared" si="3"/>
        <v>0.99950000000000006</v>
      </c>
      <c r="O21" s="10">
        <f t="shared" si="4"/>
        <v>5.0000000000000001E-4</v>
      </c>
      <c r="P21" s="10">
        <f t="shared" si="5"/>
        <v>5.0000000000000001E-4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7"/>
        <v>2.0000000000000001E-9</v>
      </c>
      <c r="K22" s="32" t="str">
        <f t="shared" si="1"/>
        <v>-I</v>
      </c>
      <c r="M22" s="31">
        <f t="shared" si="2"/>
        <v>0.99999999799999995</v>
      </c>
      <c r="N22" s="10">
        <f t="shared" si="3"/>
        <v>0.99999999799999995</v>
      </c>
      <c r="O22" s="10">
        <f t="shared" si="4"/>
        <v>2.0000000000000001E-9</v>
      </c>
      <c r="P22" s="10">
        <f t="shared" si="5"/>
        <v>2.0000000000000001E-9</v>
      </c>
      <c r="Q22" s="9">
        <f t="array" ref="Q22">MIN(IF('Normen en duidingsklassen'!$E$13:$E$20&gt;$J22,'Normen en duidingsklassen'!$E$13:$E$20))</f>
        <v>0.1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IFERROR(MIN(1-PRODUCT(M11:M27),MAX(O11:O27)),"GR")</f>
        <v>GR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26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ref="K13:K22" si="7">IF(ISNUMBER($J13),S13,IF($T13,"D","ND"))</f>
        <v>-I</v>
      </c>
      <c r="M13" s="31">
        <f t="shared" ref="M13:M22" si="8">IF(AND(F13="Geen faalkans",H13="Nee"),1,1-J13)</f>
        <v>0.97599999999999998</v>
      </c>
      <c r="N13" s="10">
        <f t="shared" ref="N13:N22" si="9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22" si="10">IF(AND(F14="Geen faalkans",H14="Nee"),0,J14*$C$3)</f>
        <v>0</v>
      </c>
      <c r="P14" s="10">
        <f t="shared" ref="P14:P22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7"/>
        <v>-I</v>
      </c>
      <c r="M16" s="31">
        <f t="shared" si="8"/>
        <v>1</v>
      </c>
      <c r="N16" s="10">
        <f t="shared" si="9"/>
        <v>1</v>
      </c>
      <c r="O16" s="10">
        <f t="shared" si="10"/>
        <v>1.1999999999999999E-24</v>
      </c>
      <c r="P16" s="10">
        <f t="shared" si="11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7"/>
        <v>-I</v>
      </c>
      <c r="M17" s="31">
        <f t="shared" si="8"/>
        <v>0.99999300000000002</v>
      </c>
      <c r="N17" s="10">
        <f t="shared" si="9"/>
        <v>0.99999300000000002</v>
      </c>
      <c r="O17" s="10">
        <f t="shared" si="10"/>
        <v>1.4E-5</v>
      </c>
      <c r="P17" s="10">
        <f t="shared" si="11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7"/>
        <v>-I</v>
      </c>
      <c r="M18" s="31">
        <f t="shared" si="8"/>
        <v>0.99999800000000005</v>
      </c>
      <c r="N18" s="10">
        <f t="shared" si="9"/>
        <v>0.99999800000000005</v>
      </c>
      <c r="O18" s="10">
        <f t="shared" si="10"/>
        <v>3.9999999999999998E-6</v>
      </c>
      <c r="P18" s="10">
        <f t="shared" si="11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7"/>
        <v>-I</v>
      </c>
      <c r="M19" s="31">
        <f t="shared" si="8"/>
        <v>0.99950000000000006</v>
      </c>
      <c r="N19" s="10">
        <f t="shared" si="9"/>
        <v>0.99950000000000006</v>
      </c>
      <c r="O19" s="10">
        <f t="shared" si="10"/>
        <v>1E-3</v>
      </c>
      <c r="P19" s="10">
        <f t="shared" si="11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7"/>
        <v>-I</v>
      </c>
      <c r="M20" s="31">
        <f t="shared" si="8"/>
        <v>0.999999999999997</v>
      </c>
      <c r="N20" s="10">
        <f t="shared" si="9"/>
        <v>0.999999999999997</v>
      </c>
      <c r="O20" s="10">
        <f t="shared" si="10"/>
        <v>5.9999999999999997E-15</v>
      </c>
      <c r="P20" s="10">
        <f t="shared" si="11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7"/>
        <v>-I</v>
      </c>
      <c r="M21" s="31">
        <f t="shared" si="8"/>
        <v>0.99995999999999996</v>
      </c>
      <c r="N21" s="10">
        <f t="shared" si="9"/>
        <v>0.99995999999999996</v>
      </c>
      <c r="O21" s="10">
        <f t="shared" si="10"/>
        <v>8.0000000000000007E-5</v>
      </c>
      <c r="P21" s="10">
        <f t="shared" si="11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7"/>
        <v>-I</v>
      </c>
      <c r="M22" s="31">
        <f t="shared" si="8"/>
        <v>0.996</v>
      </c>
      <c r="N22" s="10">
        <f t="shared" si="9"/>
        <v>0.996</v>
      </c>
      <c r="O22" s="10">
        <f t="shared" si="10"/>
        <v>8.0000000000000002E-3</v>
      </c>
      <c r="P22" s="10">
        <f t="shared" si="11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 t="str">
        <f>HTKW!C5</f>
        <v>GR</v>
      </c>
      <c r="D12" s="26">
        <f>HTKW!C6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tabSelected="1"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 t="shared" ref="D3:D1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-I</v>
      </c>
      <c r="E3" s="22" t="str">
        <f t="shared" ref="E3:E14" si="1">IF(COUNTIF(F3:L3,"-III")&gt;0,"-III",IF(COUNTIF(F3:L3,"-II")&gt;0,"-II",IF(COUNTIF(F3:L3,"-I")&gt;0,"-I",IF(COUNTIF(F3:L3,"+0")&gt;0,"+0",IF(COUNTIF(F3:L3,"+I")&gt;0,"+I",IF(COUNTIF(F3:L3,"+II")&gt;0,"+II",IF(COUNTIF(F3:L3,"+III")&gt;0,"+III","ND")))))))</f>
        <v>-I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-I</v>
      </c>
      <c r="I3" s="4" t="str">
        <f t="array" ref="I3">INDEX(DA!$K$11:$K$30,IFERROR(MATCH(MIN(IF(DA!$D$11:$D$30&gt;AVERAGE(B3,C3),DA!$D$11:$D$30)),DA!$D$11:$D$30),1))</f>
        <v>-I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-I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si="0"/>
        <v>-I</v>
      </c>
      <c r="E4" s="23" t="str">
        <f t="shared" si="1"/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INDEX(GEKB!$K$11:$K$30,IFERROR(MATCH(MIN(IF(GEKB!$D$11:$D$30&gt;AVERAGE(B4,C4),GEKB!$D$11:$D$30)),GEKB!$D$11:$D$30),1))</f>
        <v>-I</v>
      </c>
      <c r="I4" s="9" t="str">
        <f t="array" ref="I4">INDEX(DA!$K$11:$K$30,IFERROR(MATCH(MIN(IF(DA!$D$11:$D$30&gt;AVERAGE(B4,C4),DA!$D$11:$D$30)),DA!$D$11:$D$30),1))</f>
        <v>-I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INDEX(GEKB!$K$11:$K$30,IFERROR(MATCH(MIN(IF(GEKB!$D$11:$D$30&gt;AVERAGE(B5,C5),GEKB!$D$11:$D$30)),GEKB!$D$11:$D$30),1))</f>
        <v>-I</v>
      </c>
      <c r="I5" s="9" t="str">
        <f t="array" ref="I5">INDEX(DA!$K$11:$K$30,IFERROR(MATCH(MIN(IF(DA!$D$11:$D$30&gt;AVERAGE(B5,C5),DA!$D$11:$D$30)),DA!$D$11:$D$30),1))</f>
        <v>-I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-I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-I</v>
      </c>
      <c r="I6" s="9" t="str">
        <f t="array" ref="I6">INDEX(DA!$K$11:$K$30,IFERROR(MATCH(MIN(IF(DA!$D$11:$D$30&gt;AVERAGE(B6,C6),DA!$D$11:$D$30)),DA!$D$11:$D$30),1))</f>
        <v>-I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INDEX(GEKB!$K$11:$K$30,IFERROR(MATCH(MIN(IF(GEKB!$D$11:$D$30&gt;AVERAGE(B7,C7),GEKB!$D$11:$D$30)),GEKB!$D$11:$D$30),1))</f>
        <v>-I</v>
      </c>
      <c r="I7" s="9" t="str">
        <f t="array" ref="I7">INDEX(DA!$K$11:$K$30,IFERROR(MATCH(MIN(IF(DA!$D$11:$D$30&gt;AVERAGE(B7,C7),DA!$D$11:$D$30)),DA!$D$11:$D$30),1))</f>
        <v>-I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+III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+III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-I</v>
      </c>
      <c r="I8" s="9" t="str">
        <f t="array" ref="I8">INDEX(DA!$K$11:$K$30,IFERROR(MATCH(MIN(IF(DA!$D$11:$D$30&gt;AVERAGE(B8,C8),DA!$D$11:$D$30)),DA!$D$11:$D$30),1))</f>
        <v>-I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-I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INDEX(GEKB!$K$11:$K$30,IFERROR(MATCH(MIN(IF(GEKB!$D$11:$D$30&gt;AVERAGE(B9,C9),GEKB!$D$11:$D$30)),GEKB!$D$11:$D$30),1))</f>
        <v>-I</v>
      </c>
      <c r="I9" s="9" t="str">
        <f t="array" ref="I9">INDEX(DA!$K$11:$K$30,IFERROR(MATCH(MIN(IF(DA!$D$11:$D$30&gt;AVERAGE(B9,C9),DA!$D$11:$D$30)),DA!$D$11:$D$30),1))</f>
        <v>-I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-I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INDEX(GEKB!$K$11:$K$30,IFERROR(MATCH(MIN(IF(GEKB!$D$11:$D$30&gt;AVERAGE(B10,C10),GEKB!$D$11:$D$30)),GEKB!$D$11:$D$30),1))</f>
        <v>-I</v>
      </c>
      <c r="I10" s="9" t="str">
        <f t="array" ref="I10">INDEX(DA!$K$11:$K$30,IFERROR(MATCH(MIN(IF(DA!$D$11:$D$30&gt;AVERAGE(B10,C10),DA!$D$11:$D$30)),DA!$D$11:$D$30),1))</f>
        <v>-I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-I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INDEX(GEKB!$K$11:$K$30,IFERROR(MATCH(MIN(IF(GEKB!$D$11:$D$30&gt;AVERAGE(B11,C11),GEKB!$D$11:$D$30)),GEKB!$D$11:$D$30),1))</f>
        <v>-I</v>
      </c>
      <c r="I11" s="9" t="str">
        <f t="array" ref="I11">INDEX(DA!$K$11:$K$30,IFERROR(MATCH(MIN(IF(DA!$D$11:$D$30&gt;AVERAGE(B11,C11),DA!$D$11:$D$30)),DA!$D$11:$D$30),1))</f>
        <v>-I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-I</v>
      </c>
      <c r="I12" s="9" t="str">
        <f t="array" ref="I12">INDEX(DA!$K$11:$K$30,IFERROR(MATCH(MIN(IF(DA!$D$11:$D$30&gt;AVERAGE(B12,C12),DA!$D$11:$D$30)),DA!$D$11:$D$30),1))</f>
        <v>-I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INDEX(GEKB!$K$11:$K$30,IFERROR(MATCH(MIN(IF(GEKB!$D$11:$D$30&gt;AVERAGE(B13,C13),GEKB!$D$11:$D$30)),GEKB!$D$11:$D$30),1))</f>
        <v>-I</v>
      </c>
      <c r="I13" s="9" t="str">
        <f t="array" ref="I13">INDEX(DA!$K$11:$K$30,IFERROR(MATCH(MIN(IF(DA!$D$11:$D$30&gt;AVERAGE(B13,C13),DA!$D$11:$D$30)),DA!$D$11:$D$30),1))</f>
        <v>-I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INDEX(GEKB!$K$11:$K$30,IFERROR(MATCH(MIN(IF(GEKB!$D$11:$D$30&gt;AVERAGE(B14,C14),GEKB!$D$11:$D$30)),GEKB!$D$11:$D$30),1))</f>
        <v>-I</v>
      </c>
      <c r="I14" s="9" t="str">
        <f t="array" ref="I14">INDEX(DA!$K$11:$K$30,IFERROR(MATCH(MIN(IF(DA!$D$11:$D$30&gt;AVERAGE(B14,C14),DA!$D$11:$D$30)),DA!$D$11:$D$30),1))</f>
        <v>-I</v>
      </c>
      <c r="J14" s="9" t="str">
        <f t="array" ref="J14">INDEX(STKWp!$K$11:$K$30,IFERROR(MATCH(MIN(IF(STKWp!$D$11:$D$30&gt;AVERAGE(B14,C14),STKWp!$D$11:$D$30)),STKWp!$D$11:$D$30),1))</f>
        <v>+III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2022-03-07T07:20:33Z</dcterms:modified>
</cp:coreProperties>
</file>