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32BD9E56-E684-4F8C-836A-7A7F63919F33}" xr6:coauthVersionLast="41" xr6:coauthVersionMax="41" xr10:uidLastSave="{00000000-0000-0000-0000-000000000000}"/>
  <bookViews>
    <workbookView xWindow="3855" yWindow="3855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J11" i="9" l="1"/>
  <c r="J11" i="14"/>
  <c r="T48" i="6"/>
  <c r="T47" i="6"/>
  <c r="T46" i="6"/>
  <c r="Q46" i="6" a="1"/>
  <c r="Q46" i="6" s="1"/>
  <c r="R46" i="6" s="1"/>
  <c r="S46" i="6" s="1"/>
  <c r="T45" i="6"/>
  <c r="T44" i="6"/>
  <c r="T43" i="6"/>
  <c r="T42" i="6"/>
  <c r="O42" i="6"/>
  <c r="P42" i="6" s="1"/>
  <c r="T41" i="6"/>
  <c r="T40" i="6"/>
  <c r="Q40" i="6" a="1"/>
  <c r="Q40" i="6" s="1"/>
  <c r="R40" i="6" s="1"/>
  <c r="S40" i="6" s="1"/>
  <c r="T39" i="6"/>
  <c r="M39" i="6"/>
  <c r="T38" i="6"/>
  <c r="T37" i="6"/>
  <c r="T36" i="6"/>
  <c r="M36" i="6"/>
  <c r="N36" i="6" s="1"/>
  <c r="T35" i="6"/>
  <c r="T34" i="6"/>
  <c r="Q34" i="6" a="1"/>
  <c r="Q34" i="6" s="1"/>
  <c r="R34" i="6" s="1"/>
  <c r="S34" i="6" s="1"/>
  <c r="T33" i="6"/>
  <c r="T32" i="6"/>
  <c r="T31" i="6"/>
  <c r="T30" i="6"/>
  <c r="T29" i="6"/>
  <c r="T28" i="6"/>
  <c r="O28" i="6"/>
  <c r="P28" i="6" s="1"/>
  <c r="T27" i="6"/>
  <c r="T26" i="6"/>
  <c r="Q26" i="6" a="1"/>
  <c r="Q26" i="6" s="1"/>
  <c r="R26" i="6" s="1"/>
  <c r="S26" i="6" s="1"/>
  <c r="T25" i="6"/>
  <c r="T24" i="6"/>
  <c r="T23" i="6"/>
  <c r="T22" i="6"/>
  <c r="T21" i="6"/>
  <c r="T20" i="6"/>
  <c r="O20" i="6"/>
  <c r="P20" i="6" s="1"/>
  <c r="T19" i="6"/>
  <c r="T18" i="6"/>
  <c r="Q18" i="6" a="1"/>
  <c r="Q18" i="6" s="1"/>
  <c r="R18" i="6" s="1"/>
  <c r="S18" i="6" s="1"/>
  <c r="T17" i="6"/>
  <c r="T16" i="6"/>
  <c r="T15" i="6"/>
  <c r="M15" i="6"/>
  <c r="N15" i="6" s="1"/>
  <c r="T14" i="6"/>
  <c r="T13" i="6"/>
  <c r="T12" i="6"/>
  <c r="T11" i="6"/>
  <c r="J48" i="6"/>
  <c r="M48" i="6" s="1"/>
  <c r="N48" i="6" s="1"/>
  <c r="J47" i="6"/>
  <c r="Q47" i="6" s="1" a="1"/>
  <c r="Q47" i="6" s="1"/>
  <c r="R47" i="6" s="1"/>
  <c r="S47" i="6" s="1"/>
  <c r="J46" i="6"/>
  <c r="J45" i="6"/>
  <c r="J44" i="6"/>
  <c r="Q44" i="6" s="1" a="1"/>
  <c r="Q44" i="6" s="1"/>
  <c r="R44" i="6" s="1"/>
  <c r="S44" i="6" s="1"/>
  <c r="K44" i="6" s="1"/>
  <c r="J43" i="6"/>
  <c r="Q43" i="6" s="1" a="1"/>
  <c r="Q43" i="6" s="1"/>
  <c r="R43" i="6" s="1"/>
  <c r="S43" i="6" s="1"/>
  <c r="K43" i="6" s="1"/>
  <c r="J42" i="6"/>
  <c r="M42" i="6" s="1"/>
  <c r="N42" i="6" s="1"/>
  <c r="J41" i="6"/>
  <c r="Q41" i="6" s="1" a="1"/>
  <c r="Q41" i="6" s="1"/>
  <c r="R41" i="6" s="1"/>
  <c r="S41" i="6" s="1"/>
  <c r="J40" i="6"/>
  <c r="O40" i="6" s="1"/>
  <c r="P40" i="6" s="1"/>
  <c r="J39" i="6"/>
  <c r="Q39" i="6" s="1" a="1"/>
  <c r="Q39" i="6" s="1"/>
  <c r="R39" i="6" s="1"/>
  <c r="S39" i="6" s="1"/>
  <c r="K39" i="6" s="1"/>
  <c r="J38" i="6"/>
  <c r="Q38" i="6" s="1" a="1"/>
  <c r="Q38" i="6" s="1"/>
  <c r="R38" i="6" s="1"/>
  <c r="S38" i="6" s="1"/>
  <c r="K38" i="6" s="1"/>
  <c r="J37" i="6"/>
  <c r="O37" i="6" s="1"/>
  <c r="J36" i="6"/>
  <c r="Q36" i="6" s="1" a="1"/>
  <c r="Q36" i="6" s="1"/>
  <c r="R36" i="6" s="1"/>
  <c r="S36" i="6" s="1"/>
  <c r="K36" i="6" s="1"/>
  <c r="J35" i="6"/>
  <c r="Q35" i="6" s="1" a="1"/>
  <c r="Q35" i="6" s="1"/>
  <c r="R35" i="6" s="1"/>
  <c r="S35" i="6" s="1"/>
  <c r="K35" i="6" s="1"/>
  <c r="J34" i="6"/>
  <c r="O34" i="6" s="1"/>
  <c r="P34" i="6" s="1"/>
  <c r="J33" i="6"/>
  <c r="Q33" i="6" s="1" a="1"/>
  <c r="Q33" i="6" s="1"/>
  <c r="R33" i="6" s="1"/>
  <c r="S33" i="6" s="1"/>
  <c r="J32" i="6"/>
  <c r="Q32" i="6" s="1" a="1"/>
  <c r="Q32" i="6" s="1"/>
  <c r="R32" i="6" s="1"/>
  <c r="S32" i="6" s="1"/>
  <c r="J31" i="6"/>
  <c r="M31" i="6" s="1"/>
  <c r="N31" i="6" s="1"/>
  <c r="J30" i="6"/>
  <c r="Q30" i="6" s="1" a="1"/>
  <c r="Q30" i="6" s="1"/>
  <c r="R30" i="6" s="1"/>
  <c r="S30" i="6" s="1"/>
  <c r="J29" i="6"/>
  <c r="J28" i="6"/>
  <c r="M28" i="6" s="1"/>
  <c r="N28" i="6" s="1"/>
  <c r="J27" i="6"/>
  <c r="Q27" i="6" s="1" a="1"/>
  <c r="Q27" i="6" s="1"/>
  <c r="R27" i="6" s="1"/>
  <c r="S27" i="6" s="1"/>
  <c r="K27" i="6" s="1"/>
  <c r="J26" i="6"/>
  <c r="O26" i="6" s="1"/>
  <c r="P26" i="6" s="1"/>
  <c r="J25" i="6"/>
  <c r="Q25" i="6" s="1" a="1"/>
  <c r="Q25" i="6" s="1"/>
  <c r="R25" i="6" s="1"/>
  <c r="S25" i="6" s="1"/>
  <c r="K25" i="6" s="1"/>
  <c r="J24" i="6"/>
  <c r="Q24" i="6" s="1" a="1"/>
  <c r="Q24" i="6" s="1"/>
  <c r="R24" i="6" s="1"/>
  <c r="S24" i="6" s="1"/>
  <c r="J23" i="6"/>
  <c r="M23" i="6" s="1"/>
  <c r="N23" i="6" s="1"/>
  <c r="J22" i="6"/>
  <c r="Q22" i="6" s="1" a="1"/>
  <c r="Q22" i="6" s="1"/>
  <c r="R22" i="6" s="1"/>
  <c r="S22" i="6" s="1"/>
  <c r="K22" i="6" s="1"/>
  <c r="J21" i="6"/>
  <c r="J20" i="6"/>
  <c r="M20" i="6" s="1"/>
  <c r="N20" i="6" s="1"/>
  <c r="J19" i="6"/>
  <c r="Q19" i="6" s="1" a="1"/>
  <c r="Q19" i="6" s="1"/>
  <c r="R19" i="6" s="1"/>
  <c r="S19" i="6" s="1"/>
  <c r="K19" i="6" s="1"/>
  <c r="J18" i="6"/>
  <c r="O18" i="6" s="1"/>
  <c r="P18" i="6" s="1"/>
  <c r="J17" i="6"/>
  <c r="Q17" i="6" s="1" a="1"/>
  <c r="Q17" i="6" s="1"/>
  <c r="R17" i="6" s="1"/>
  <c r="S17" i="6" s="1"/>
  <c r="J16" i="6"/>
  <c r="Q16" i="6" s="1" a="1"/>
  <c r="Q16" i="6" s="1"/>
  <c r="R16" i="6" s="1"/>
  <c r="S16" i="6" s="1"/>
  <c r="J15" i="6"/>
  <c r="Q15" i="6" s="1" a="1"/>
  <c r="Q15" i="6" s="1"/>
  <c r="R15" i="6" s="1"/>
  <c r="S15" i="6" s="1"/>
  <c r="K15" i="6" s="1"/>
  <c r="J14" i="6"/>
  <c r="Q14" i="6" s="1" a="1"/>
  <c r="Q14" i="6" s="1"/>
  <c r="R14" i="6" s="1"/>
  <c r="S14" i="6" s="1"/>
  <c r="K14" i="6" s="1"/>
  <c r="J13" i="6"/>
  <c r="J12" i="6"/>
  <c r="Q12" i="6" s="1" a="1"/>
  <c r="Q12" i="6" s="1"/>
  <c r="R12" i="6" s="1"/>
  <c r="S12" i="6" s="1"/>
  <c r="J11" i="6"/>
  <c r="Q11" i="6" s="1" a="1"/>
  <c r="Q11" i="6" s="1"/>
  <c r="R11" i="6" s="1"/>
  <c r="S11" i="6" s="1"/>
  <c r="B4" i="13"/>
  <c r="N13" i="6" l="1"/>
  <c r="P46" i="6"/>
  <c r="P37" i="6"/>
  <c r="M12" i="6"/>
  <c r="N12" i="6" s="1"/>
  <c r="Q13" i="6" a="1"/>
  <c r="Q13" i="6" s="1"/>
  <c r="R13" i="6" s="1"/>
  <c r="S13" i="6" s="1"/>
  <c r="K13" i="6" s="1"/>
  <c r="O15" i="6"/>
  <c r="P15" i="6" s="1"/>
  <c r="M17" i="6"/>
  <c r="N17" i="6" s="1"/>
  <c r="Q20" i="6" a="1"/>
  <c r="Q20" i="6" s="1"/>
  <c r="R20" i="6" s="1"/>
  <c r="S20" i="6" s="1"/>
  <c r="K20" i="6" s="1"/>
  <c r="O23" i="6"/>
  <c r="P23" i="6" s="1"/>
  <c r="M25" i="6"/>
  <c r="N25" i="6" s="1"/>
  <c r="Q28" i="6" a="1"/>
  <c r="Q28" i="6" s="1"/>
  <c r="R28" i="6" s="1"/>
  <c r="S28" i="6" s="1"/>
  <c r="K28" i="6" s="1"/>
  <c r="O31" i="6"/>
  <c r="P31" i="6" s="1"/>
  <c r="M33" i="6"/>
  <c r="N33" i="6" s="1"/>
  <c r="O36" i="6"/>
  <c r="P36" i="6" s="1"/>
  <c r="Q37" i="6" a="1"/>
  <c r="Q37" i="6" s="1"/>
  <c r="R37" i="6" s="1"/>
  <c r="S37" i="6" s="1"/>
  <c r="K37" i="6" s="1"/>
  <c r="N39" i="6"/>
  <c r="Q42" i="6" a="1"/>
  <c r="Q42" i="6" s="1"/>
  <c r="R42" i="6" s="1"/>
  <c r="S42" i="6" s="1"/>
  <c r="M44" i="6"/>
  <c r="N44" i="6" s="1"/>
  <c r="O48" i="6"/>
  <c r="P48" i="6" s="1"/>
  <c r="O12" i="6"/>
  <c r="P12" i="6" s="1"/>
  <c r="O17" i="6"/>
  <c r="P17" i="6" s="1"/>
  <c r="M19" i="6"/>
  <c r="N19" i="6" s="1"/>
  <c r="M22" i="6"/>
  <c r="N22" i="6" s="1"/>
  <c r="Q23" i="6" a="1"/>
  <c r="Q23" i="6" s="1"/>
  <c r="R23" i="6" s="1"/>
  <c r="S23" i="6" s="1"/>
  <c r="K23" i="6" s="1"/>
  <c r="O25" i="6"/>
  <c r="P25" i="6" s="1"/>
  <c r="M27" i="6"/>
  <c r="N27" i="6" s="1"/>
  <c r="M30" i="6"/>
  <c r="N30" i="6" s="1"/>
  <c r="Q31" i="6" a="1"/>
  <c r="Q31" i="6" s="1"/>
  <c r="R31" i="6" s="1"/>
  <c r="S31" i="6" s="1"/>
  <c r="K31" i="6" s="1"/>
  <c r="O33" i="6"/>
  <c r="P33" i="6" s="1"/>
  <c r="M35" i="6"/>
  <c r="N35" i="6" s="1"/>
  <c r="O39" i="6"/>
  <c r="P39" i="6" s="1"/>
  <c r="M41" i="6"/>
  <c r="N41" i="6" s="1"/>
  <c r="O44" i="6"/>
  <c r="P44" i="6" s="1"/>
  <c r="Q45" i="6" a="1"/>
  <c r="Q45" i="6" s="1"/>
  <c r="R45" i="6" s="1"/>
  <c r="S45" i="6" s="1"/>
  <c r="K45" i="6" s="1"/>
  <c r="M47" i="6"/>
  <c r="Q48" i="6" a="1"/>
  <c r="Q48" i="6" s="1"/>
  <c r="R48" i="6" s="1"/>
  <c r="S48" i="6" s="1"/>
  <c r="K48" i="6" s="1"/>
  <c r="Q29" i="6" a="1"/>
  <c r="Q29" i="6" s="1"/>
  <c r="R29" i="6" s="1"/>
  <c r="S29" i="6" s="1"/>
  <c r="K29" i="6" s="1"/>
  <c r="M14" i="6"/>
  <c r="N14" i="6" s="1"/>
  <c r="O19" i="6"/>
  <c r="O22" i="6"/>
  <c r="O27" i="6"/>
  <c r="P27" i="6" s="1"/>
  <c r="O30" i="6"/>
  <c r="O35" i="6"/>
  <c r="M38" i="6"/>
  <c r="N38" i="6" s="1"/>
  <c r="O41" i="6"/>
  <c r="P41" i="6" s="1"/>
  <c r="M43" i="6"/>
  <c r="N43" i="6" s="1"/>
  <c r="N47" i="6"/>
  <c r="M11" i="6"/>
  <c r="M16" i="6"/>
  <c r="N16" i="6" s="1"/>
  <c r="P19" i="6"/>
  <c r="M21" i="6"/>
  <c r="N21" i="6" s="1"/>
  <c r="P22" i="6"/>
  <c r="M24" i="6"/>
  <c r="M29" i="6"/>
  <c r="N29" i="6" s="1"/>
  <c r="P30" i="6"/>
  <c r="M32" i="6"/>
  <c r="N32" i="6" s="1"/>
  <c r="P35" i="6"/>
  <c r="O38" i="6"/>
  <c r="P38" i="6" s="1"/>
  <c r="O43" i="6"/>
  <c r="P43" i="6" s="1"/>
  <c r="M46" i="6"/>
  <c r="O47" i="6"/>
  <c r="P47" i="6" s="1"/>
  <c r="O14" i="6"/>
  <c r="O11" i="6"/>
  <c r="P11" i="6" s="1"/>
  <c r="P14" i="6"/>
  <c r="N24" i="6"/>
  <c r="M37" i="6"/>
  <c r="M40" i="6"/>
  <c r="N46" i="6"/>
  <c r="O45" i="6"/>
  <c r="P45" i="6" s="1"/>
  <c r="M13" i="6"/>
  <c r="O16" i="6"/>
  <c r="P16" i="6" s="1"/>
  <c r="M18" i="6"/>
  <c r="N18" i="6" s="1"/>
  <c r="O21" i="6"/>
  <c r="P21" i="6" s="1"/>
  <c r="O24" i="6"/>
  <c r="P24" i="6" s="1"/>
  <c r="M26" i="6"/>
  <c r="N26" i="6" s="1"/>
  <c r="O29" i="6"/>
  <c r="P29" i="6" s="1"/>
  <c r="O32" i="6"/>
  <c r="P32" i="6" s="1"/>
  <c r="M34" i="6"/>
  <c r="N34" i="6" s="1"/>
  <c r="N37" i="6"/>
  <c r="N40" i="6"/>
  <c r="M45" i="6"/>
  <c r="N45" i="6" s="1"/>
  <c r="O46" i="6"/>
  <c r="O13" i="6"/>
  <c r="P13" i="6" s="1"/>
  <c r="Q21" i="6" a="1"/>
  <c r="Q21" i="6" s="1"/>
  <c r="R21" i="6" s="1"/>
  <c r="S21" i="6" s="1"/>
  <c r="K21" i="6" s="1"/>
  <c r="K24" i="6"/>
  <c r="K16" i="6"/>
  <c r="K32" i="6"/>
  <c r="K30" i="6"/>
  <c r="K17" i="6"/>
  <c r="K40" i="6"/>
  <c r="K46" i="6"/>
  <c r="K12" i="6"/>
  <c r="K33" i="6"/>
  <c r="K41" i="6"/>
  <c r="K34" i="6"/>
  <c r="K47" i="6"/>
  <c r="K42" i="6"/>
  <c r="K26" i="6"/>
  <c r="K18" i="6"/>
  <c r="K11" i="6"/>
  <c r="N11" i="6" l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P39" i="5"/>
  <c r="O39" i="5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50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50" i="6"/>
  <c r="P50" i="6"/>
  <c r="M50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B3" i="13"/>
  <c r="S12" i="3" l="1"/>
  <c r="T12" i="3" s="1"/>
  <c r="R12" i="3"/>
  <c r="T26" i="3"/>
  <c r="G13" i="7"/>
  <c r="T16" i="3"/>
  <c r="E4" i="13"/>
  <c r="F5" i="13" s="1"/>
  <c r="E6" i="13"/>
  <c r="F7" i="13" s="1"/>
  <c r="E7" i="13"/>
  <c r="F8" i="13" s="1"/>
  <c r="E5" i="13"/>
  <c r="F6" i="13" s="1"/>
  <c r="C10" i="7"/>
  <c r="G10" i="7" s="1"/>
  <c r="N50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26" i="14" l="1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K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K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50" i="6" a="1"/>
  <c r="Q50" i="6" s="1"/>
  <c r="R50" i="6" s="1"/>
  <c r="S50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I9" i="8" l="1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G14" i="8" l="1" a="1"/>
  <c r="G14" i="8" s="1"/>
  <c r="G15" i="8" a="1"/>
  <c r="G15" i="8" s="1"/>
  <c r="G7" i="7"/>
  <c r="K11" i="5"/>
  <c r="G13" i="8" s="1" a="1"/>
  <c r="G13" i="8" s="1"/>
  <c r="W11" i="2"/>
  <c r="O11" i="2" s="1"/>
  <c r="E24" i="8" s="1" a="1"/>
  <c r="E24" i="8" s="1"/>
  <c r="O11" i="3"/>
  <c r="F34" i="8" s="1" a="1"/>
  <c r="F34" i="8" s="1"/>
  <c r="C6" i="2"/>
  <c r="D7" i="7" s="1"/>
  <c r="H7" i="7" s="1"/>
  <c r="C7" i="2"/>
  <c r="G35" i="8" l="1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H10" i="8" a="1"/>
  <c r="H10" i="8" s="1"/>
  <c r="H17" i="8" a="1"/>
  <c r="H17" i="8" s="1"/>
  <c r="H25" i="8" a="1"/>
  <c r="H25" i="8" s="1"/>
  <c r="H33" i="8" a="1"/>
  <c r="H33" i="8" s="1"/>
  <c r="H40" i="8" a="1"/>
  <c r="H40" i="8" s="1"/>
  <c r="H4" i="8" a="1"/>
  <c r="H4" i="8" s="1"/>
  <c r="H11" i="8" a="1"/>
  <c r="H11" i="8" s="1"/>
  <c r="H18" i="8" a="1"/>
  <c r="H18" i="8" s="1"/>
  <c r="H26" i="8" a="1"/>
  <c r="H26" i="8" s="1"/>
  <c r="H34" i="8" a="1"/>
  <c r="H34" i="8" s="1"/>
  <c r="H5" i="8" a="1"/>
  <c r="H5" i="8" s="1"/>
  <c r="H19" i="8" a="1"/>
  <c r="H19" i="8" s="1"/>
  <c r="H27" i="8" a="1"/>
  <c r="H27" i="8" s="1"/>
  <c r="H35" i="8" a="1"/>
  <c r="H35" i="8" s="1"/>
  <c r="H6" i="8" a="1"/>
  <c r="H6" i="8" s="1"/>
  <c r="H12" i="8" a="1"/>
  <c r="H12" i="8" s="1"/>
  <c r="H20" i="8" a="1"/>
  <c r="H20" i="8" s="1"/>
  <c r="H28" i="8" a="1"/>
  <c r="H28" i="8" s="1"/>
  <c r="H36" i="8" a="1"/>
  <c r="H36" i="8" s="1"/>
  <c r="H14" i="8" a="1"/>
  <c r="H14" i="8" s="1"/>
  <c r="H22" i="8" a="1"/>
  <c r="H22" i="8" s="1"/>
  <c r="H30" i="8" a="1"/>
  <c r="H30" i="8" s="1"/>
  <c r="H38" i="8" a="1"/>
  <c r="H38" i="8" s="1"/>
  <c r="H8" i="8" a="1"/>
  <c r="H8" i="8" s="1"/>
  <c r="H15" i="8" a="1"/>
  <c r="H15" i="8" s="1"/>
  <c r="H23" i="8" a="1"/>
  <c r="H23" i="8" s="1"/>
  <c r="H31" i="8" a="1"/>
  <c r="H31" i="8" s="1"/>
  <c r="H39" i="8" a="1"/>
  <c r="H39" i="8" s="1"/>
  <c r="H9" i="8" a="1"/>
  <c r="H9" i="8" s="1"/>
  <c r="H16" i="8" a="1"/>
  <c r="H16" i="8" s="1"/>
  <c r="H24" i="8" a="1"/>
  <c r="H24" i="8" s="1"/>
  <c r="H32" i="8" a="1"/>
  <c r="H32" i="8" s="1"/>
  <c r="H3" i="8" a="1"/>
  <c r="H3" i="8" s="1"/>
  <c r="H7" i="8" a="1"/>
  <c r="H7" i="8" s="1"/>
  <c r="H13" i="8" a="1"/>
  <c r="H13" i="8" s="1"/>
  <c r="H21" i="8" a="1"/>
  <c r="H21" i="8" s="1"/>
  <c r="H29" i="8" a="1"/>
  <c r="H29" i="8" s="1"/>
  <c r="H37" i="8" a="1"/>
  <c r="H37" i="8" s="1"/>
  <c r="O11" i="9" l="1"/>
  <c r="P11" i="9" s="1"/>
  <c r="Q11" i="9" a="1"/>
  <c r="Q11" i="9" s="1"/>
  <c r="R11" i="9" s="1"/>
  <c r="S11" i="9" s="1"/>
  <c r="K11" i="9" s="1"/>
  <c r="M11" i="9"/>
  <c r="K8" i="8" l="1" a="1"/>
  <c r="K8" i="8" s="1"/>
  <c r="D8" i="8" s="1"/>
  <c r="K11" i="8" a="1"/>
  <c r="K11" i="8" s="1"/>
  <c r="D11" i="8" s="1"/>
  <c r="K13" i="8" a="1"/>
  <c r="K13" i="8" s="1"/>
  <c r="D13" i="8" s="1"/>
  <c r="K24" i="8" a="1"/>
  <c r="K24" i="8" s="1"/>
  <c r="D24" i="8" s="1"/>
  <c r="K26" i="8" a="1"/>
  <c r="K26" i="8" s="1"/>
  <c r="D26" i="8" s="1"/>
  <c r="K16" i="8" a="1"/>
  <c r="K16" i="8" s="1"/>
  <c r="D16" i="8" s="1"/>
  <c r="K9" i="8" a="1"/>
  <c r="K9" i="8" s="1"/>
  <c r="D9" i="8" s="1"/>
  <c r="K19" i="8" a="1"/>
  <c r="K19" i="8" s="1"/>
  <c r="D19" i="8" s="1"/>
  <c r="K21" i="8" a="1"/>
  <c r="K21" i="8" s="1"/>
  <c r="D21" i="8" s="1"/>
  <c r="K38" i="8" a="1"/>
  <c r="K38" i="8" s="1"/>
  <c r="D38" i="8" s="1"/>
  <c r="K33" i="8" a="1"/>
  <c r="K33" i="8" s="1"/>
  <c r="D33" i="8" s="1"/>
  <c r="K31" i="8" a="1"/>
  <c r="K31" i="8" s="1"/>
  <c r="D31" i="8" s="1"/>
  <c r="K35" i="8" a="1"/>
  <c r="K35" i="8" s="1"/>
  <c r="D35" i="8" s="1"/>
  <c r="K27" i="8" a="1"/>
  <c r="K27" i="8" s="1"/>
  <c r="D27" i="8" s="1"/>
  <c r="K29" i="8" a="1"/>
  <c r="K29" i="8" s="1"/>
  <c r="D29" i="8" s="1"/>
  <c r="K17" i="8" a="1"/>
  <c r="K17" i="8" s="1"/>
  <c r="D17" i="8" s="1"/>
  <c r="K40" i="8" a="1"/>
  <c r="K40" i="8" s="1"/>
  <c r="D40" i="8" s="1"/>
  <c r="K37" i="8" a="1"/>
  <c r="K37" i="8" s="1"/>
  <c r="D37" i="8" s="1"/>
  <c r="K34" i="8" a="1"/>
  <c r="K34" i="8" s="1"/>
  <c r="D34" i="8" s="1"/>
  <c r="K14" i="8" a="1"/>
  <c r="K14" i="8" s="1"/>
  <c r="D14" i="8" s="1"/>
  <c r="K25" i="8" a="1"/>
  <c r="K25" i="8" s="1"/>
  <c r="D25" i="8" s="1"/>
  <c r="K15" i="8" a="1"/>
  <c r="K15" i="8" s="1"/>
  <c r="D15" i="8" s="1"/>
  <c r="K20" i="8" a="1"/>
  <c r="K20" i="8" s="1"/>
  <c r="D20" i="8" s="1"/>
  <c r="K39" i="8" a="1"/>
  <c r="K39" i="8" s="1"/>
  <c r="D39" i="8" s="1"/>
  <c r="K12" i="8" a="1"/>
  <c r="K12" i="8" s="1"/>
  <c r="D12" i="8" s="1"/>
  <c r="K22" i="8" a="1"/>
  <c r="K22" i="8" s="1"/>
  <c r="D22" i="8" s="1"/>
  <c r="K32" i="8" a="1"/>
  <c r="K32" i="8" s="1"/>
  <c r="D32" i="8" s="1"/>
  <c r="K23" i="8" a="1"/>
  <c r="K23" i="8" s="1"/>
  <c r="D23" i="8" s="1"/>
  <c r="K30" i="8" a="1"/>
  <c r="K30" i="8" s="1"/>
  <c r="D30" i="8" s="1"/>
  <c r="K10" i="8" a="1"/>
  <c r="K10" i="8" s="1"/>
  <c r="D10" i="8" s="1"/>
  <c r="K28" i="8" a="1"/>
  <c r="K28" i="8" s="1"/>
  <c r="D28" i="8" s="1"/>
  <c r="K36" i="8" a="1"/>
  <c r="K36" i="8" s="1"/>
  <c r="D36" i="8" s="1"/>
  <c r="K18" i="8" a="1"/>
  <c r="K18" i="8" s="1"/>
  <c r="D18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K5" i="8" a="1"/>
  <c r="K5" i="8" s="1"/>
  <c r="D5" i="8" s="1"/>
  <c r="K6" i="8" a="1"/>
  <c r="K6" i="8" s="1"/>
  <c r="D6" i="8" s="1"/>
  <c r="K7" i="8" a="1"/>
  <c r="K7" i="8" s="1"/>
  <c r="D7" i="8" s="1"/>
  <c r="K3" i="8" a="1"/>
  <c r="K3" i="8" s="1"/>
  <c r="D3" i="8" s="1"/>
  <c r="K4" i="8" a="1"/>
  <c r="K4" i="8" s="1"/>
  <c r="D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<sst xmlns="http://schemas.openxmlformats.org/spreadsheetml/2006/main" count="476" uniqueCount="136">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</sst>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134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10*B4</f>
        <v>3.3333333333333331E-3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 t="shared" ref="O11" si="3">IF(ISNUMBER($M11),W11,IF($X11,"D","ND"))</f>
        <v>+III</v>
      </c>
      <c r="Q11" s="31">
        <f t="shared" ref="Q11:Q29" si="4">IF(AND(F11="Geen faalkans",I11="Nee"),1,1-M11)</f>
        <v>1</v>
      </c>
      <c r="R11" s="10">
        <f>IF(M11="-",1,Q11)</f>
        <v>1</v>
      </c>
      <c r="S11" s="10">
        <f t="shared" ref="S11:S29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ref="R12:R30" si="6">IF(M12="-",1,Q12)</f>
        <v>1</v>
      </c>
      <c r="S12" s="10">
        <f t="shared" si="5"/>
        <v>0</v>
      </c>
      <c r="T12" s="10">
        <f t="shared" ref="T12:T30" si="7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8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3.3333333333333335E-7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3.3333333333333335E-7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4"/>
        <v>1</v>
      </c>
      <c r="R29" s="10">
        <f t="shared" si="6"/>
        <v>1</v>
      </c>
      <c r="S29" s="10">
        <f t="shared" si="5"/>
        <v>0</v>
      </c>
      <c r="T29" s="10">
        <f t="shared" si="7"/>
        <v>0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6"/>
        <v>1</v>
      </c>
      <c r="S30" s="15">
        <f>IF(AND(F30="Geen faalkans",I30="Nee"),0,L30*$C$3)</f>
        <v>0</v>
      </c>
      <c r="T30" s="15">
        <f t="shared" si="7"/>
        <v>0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 t="shared" ref="O11" si="2">IF(ISNUMBER($M11),W11,IF($X11,"D","ND"))</f>
        <v>+III</v>
      </c>
      <c r="Q11" s="31">
        <f t="shared" ref="Q11:Q26" si="3">IF(AND(F11="Geen faalkans",I11="Nee"),1,1-M11)</f>
        <v>1</v>
      </c>
      <c r="R11" s="10">
        <f>IF(M11="-",1,Q11)</f>
        <v>1</v>
      </c>
      <c r="S11" s="10">
        <f t="shared" ref="S11:S26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26" si="5">IF(M12="-",1,Q12)</f>
        <v>1</v>
      </c>
      <c r="S12" s="10">
        <f t="shared" si="4"/>
        <v>0</v>
      </c>
      <c r="T12" s="10">
        <f t="shared" ref="T12:T26" si="6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69" si="1">IF(AND(F11="Geen faalkans",H11="Nee"),1,1-J11)</f>
        <v>1</v>
      </c>
      <c r="N11" s="10">
        <f t="shared" ref="N11:N69" si="2">IF(J11="-",1,M11)</f>
        <v>1</v>
      </c>
      <c r="O11" s="10">
        <f t="shared" ref="O11:O69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69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6">IF(AND(F16="Geen faalkans",H16="Nee"),1,1-J16)</f>
        <v>1</v>
      </c>
      <c r="N16" s="10">
        <f t="shared" ref="N16:N62" si="7">IF(J16="-",1,M16)</f>
        <v>1</v>
      </c>
      <c r="O16" s="10">
        <f t="shared" ref="O16:O62" si="8">IF(AND(F16="Geen faalkans",H16="Nee"),0,J16*$C$3)</f>
        <v>0</v>
      </c>
      <c r="P16" s="10">
        <f t="shared" ref="P16:P62" si="9">IF(J16="-",0,O16)</f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6"/>
        <v>1</v>
      </c>
      <c r="N62" s="10">
        <f t="shared" si="7"/>
        <v>1</v>
      </c>
      <c r="O62" s="10">
        <f t="shared" si="8"/>
        <v>0</v>
      </c>
      <c r="P62" s="10">
        <f t="shared" si="9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1"/>
        <v>1</v>
      </c>
      <c r="N69" s="10">
        <f t="shared" si="2"/>
        <v>1</v>
      </c>
      <c r="O69" s="10">
        <f t="shared" si="3"/>
        <v>0</v>
      </c>
      <c r="P69" s="10">
        <f t="shared" si="4"/>
        <v>0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IF(1-PRODUCT(N50:N50)&gt;MAX(P50:P50),"Ja","Nee")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6" t="s">
        <v>8</v>
      </c>
      <c r="C11" s="72">
        <v>0</v>
      </c>
      <c r="D11" s="72">
        <v>0.27700000000000002</v>
      </c>
      <c r="E11" s="73" t="s">
        <v>28</v>
      </c>
      <c r="F11" s="76" t="s">
        <v>32</v>
      </c>
      <c r="G11" s="80">
        <v>2.3400000000000001E-8</v>
      </c>
      <c r="H11" s="76" t="s">
        <v>29</v>
      </c>
      <c r="I11" s="67"/>
      <c r="J11" s="72">
        <f>IF($E11="Nee",0,IF(ISNUMBER(I11),I11,IF(ISNUMBER(G11),G11,"-")))</f>
        <v>2.3400000000000001E-8</v>
      </c>
      <c r="K11" s="78" t="str">
        <f t="shared" ref="K11:K48" si="0">IF(ISNUMBER($J11),S11,IF($T11,"D","ND"))</f>
        <v>+III</v>
      </c>
      <c r="L11" s="2"/>
      <c r="M11" s="31">
        <f t="shared" ref="M11:M48" si="1">IF(AND(F11="Geen faalkans",H11="Nee"),1,1-J11)</f>
        <v>0.99999997659999995</v>
      </c>
      <c r="N11" s="10">
        <f t="shared" ref="N11:N48" si="2">IF(J11="-",1,M11)</f>
        <v>0.99999997659999995</v>
      </c>
      <c r="O11" s="10">
        <f t="shared" ref="O11:O48" si="3">IF(AND(F11="Geen faalkans",H11="Nee"),0,J11*$C$3)</f>
        <v>4.6800000000000002E-8</v>
      </c>
      <c r="P11" s="10">
        <f t="shared" ref="P11:P48" si="4">IF(J11="-",0,O11)</f>
        <v>4.6800000000000002E-8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7" t="s">
        <v>9</v>
      </c>
      <c r="C12" s="74">
        <v>0.27700000000000002</v>
      </c>
      <c r="D12" s="74">
        <v>0.53200000000000003</v>
      </c>
      <c r="E12" s="75" t="s">
        <v>28</v>
      </c>
      <c r="F12" s="77" t="s">
        <v>32</v>
      </c>
      <c r="G12" s="79">
        <v>2.3400000000000001E-8</v>
      </c>
      <c r="H12" s="77" t="s">
        <v>29</v>
      </c>
      <c r="I12" s="71"/>
      <c r="J12" s="74">
        <f t="shared" ref="J12:J48" si="5">IF($E12="Nee",0,IF(ISNUMBER(I12),I12,IF(ISNUMBER(G12),G12,"-")))</f>
        <v>2.3400000000000001E-8</v>
      </c>
      <c r="K12" s="79" t="str">
        <f t="shared" si="0"/>
        <v>+III</v>
      </c>
      <c r="L12" s="2"/>
      <c r="M12" s="31">
        <f t="shared" si="1"/>
        <v>0.99999997659999995</v>
      </c>
      <c r="N12" s="10">
        <f t="shared" si="2"/>
        <v>0.99999997659999995</v>
      </c>
      <c r="O12" s="10">
        <f t="shared" si="3"/>
        <v>4.6800000000000002E-8</v>
      </c>
      <c r="P12" s="10">
        <f t="shared" si="4"/>
        <v>4.6800000000000002E-8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7" t="s">
        <v>10</v>
      </c>
      <c r="C13" s="74">
        <v>0.53200000000000003</v>
      </c>
      <c r="D13" s="74">
        <v>0.755</v>
      </c>
      <c r="E13" s="75" t="s">
        <v>28</v>
      </c>
      <c r="F13" s="77" t="s">
        <v>32</v>
      </c>
      <c r="G13" s="79">
        <v>2.3400000000000001E-8</v>
      </c>
      <c r="H13" s="77" t="s">
        <v>29</v>
      </c>
      <c r="I13" s="71"/>
      <c r="J13" s="74">
        <f t="shared" si="5"/>
        <v>2.3400000000000001E-8</v>
      </c>
      <c r="K13" s="79" t="str">
        <f t="shared" si="0"/>
        <v>+III</v>
      </c>
      <c r="L13" s="2"/>
      <c r="M13" s="31">
        <f t="shared" si="1"/>
        <v>0.99999997659999995</v>
      </c>
      <c r="N13" s="10">
        <f t="shared" si="2"/>
        <v>0.99999997659999995</v>
      </c>
      <c r="O13" s="10">
        <f t="shared" si="3"/>
        <v>4.6800000000000002E-8</v>
      </c>
      <c r="P13" s="10">
        <f t="shared" si="4"/>
        <v>4.6800000000000002E-8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7" t="s">
        <v>11</v>
      </c>
      <c r="C14" s="74">
        <v>0.755</v>
      </c>
      <c r="D14" s="74">
        <v>0.91300000000000003</v>
      </c>
      <c r="E14" s="75" t="s">
        <v>28</v>
      </c>
      <c r="F14" s="77" t="s">
        <v>32</v>
      </c>
      <c r="G14" s="79">
        <v>2.3400000000000001E-8</v>
      </c>
      <c r="H14" s="77" t="s">
        <v>29</v>
      </c>
      <c r="I14" s="71"/>
      <c r="J14" s="74">
        <f t="shared" si="5"/>
        <v>2.3400000000000001E-8</v>
      </c>
      <c r="K14" s="79" t="str">
        <f t="shared" si="0"/>
        <v>+III</v>
      </c>
      <c r="L14" s="2"/>
      <c r="M14" s="31">
        <f t="shared" si="1"/>
        <v>0.99999997659999995</v>
      </c>
      <c r="N14" s="10">
        <f t="shared" si="2"/>
        <v>0.99999997659999995</v>
      </c>
      <c r="O14" s="10">
        <f t="shared" si="3"/>
        <v>4.6800000000000002E-8</v>
      </c>
      <c r="P14" s="10">
        <f t="shared" si="4"/>
        <v>4.6800000000000002E-8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7" t="s">
        <v>12</v>
      </c>
      <c r="C15" s="74">
        <v>0.91300000000000003</v>
      </c>
      <c r="D15" s="74">
        <v>1.0509999999999999</v>
      </c>
      <c r="E15" s="75" t="s">
        <v>28</v>
      </c>
      <c r="F15" s="77" t="s">
        <v>32</v>
      </c>
      <c r="G15" s="79">
        <v>2.3400000000000001E-8</v>
      </c>
      <c r="H15" s="77" t="s">
        <v>29</v>
      </c>
      <c r="I15" s="71"/>
      <c r="J15" s="74">
        <f t="shared" si="5"/>
        <v>2.3400000000000001E-8</v>
      </c>
      <c r="K15" s="79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7" t="s">
        <v>13</v>
      </c>
      <c r="C16" s="74">
        <v>1.0509999999999999</v>
      </c>
      <c r="D16" s="74">
        <v>1.214</v>
      </c>
      <c r="E16" s="75" t="s">
        <v>28</v>
      </c>
      <c r="F16" s="77" t="s">
        <v>32</v>
      </c>
      <c r="G16" s="79">
        <v>2.3400000000000001E-8</v>
      </c>
      <c r="H16" s="77" t="s">
        <v>29</v>
      </c>
      <c r="I16" s="71"/>
      <c r="J16" s="74">
        <f t="shared" si="5"/>
        <v>2.3400000000000001E-8</v>
      </c>
      <c r="K16" s="79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7" t="s">
        <v>14</v>
      </c>
      <c r="C17" s="74">
        <v>1.214</v>
      </c>
      <c r="D17" s="74">
        <v>1.383</v>
      </c>
      <c r="E17" s="75" t="s">
        <v>28</v>
      </c>
      <c r="F17" s="77" t="s">
        <v>32</v>
      </c>
      <c r="G17" s="79">
        <v>2.3400000000000001E-8</v>
      </c>
      <c r="H17" s="77" t="s">
        <v>29</v>
      </c>
      <c r="I17" s="71"/>
      <c r="J17" s="74">
        <f t="shared" si="5"/>
        <v>2.3400000000000001E-8</v>
      </c>
      <c r="K17" s="79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7" t="s">
        <v>15</v>
      </c>
      <c r="C18" s="74">
        <v>1.383</v>
      </c>
      <c r="D18" s="74">
        <v>1.5289999999999999</v>
      </c>
      <c r="E18" s="75" t="s">
        <v>28</v>
      </c>
      <c r="F18" s="77" t="s">
        <v>32</v>
      </c>
      <c r="G18" s="79">
        <v>2.3400000000000001E-8</v>
      </c>
      <c r="H18" s="77" t="s">
        <v>29</v>
      </c>
      <c r="I18" s="71"/>
      <c r="J18" s="74">
        <f t="shared" si="5"/>
        <v>2.3400000000000001E-8</v>
      </c>
      <c r="K18" s="79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7" t="s">
        <v>16</v>
      </c>
      <c r="C19" s="74">
        <v>1.5289999999999999</v>
      </c>
      <c r="D19" s="74">
        <v>1.661</v>
      </c>
      <c r="E19" s="75" t="s">
        <v>28</v>
      </c>
      <c r="F19" s="77" t="s">
        <v>32</v>
      </c>
      <c r="G19" s="79">
        <v>2.3400000000000001E-8</v>
      </c>
      <c r="H19" s="77" t="s">
        <v>29</v>
      </c>
      <c r="I19" s="71"/>
      <c r="J19" s="74">
        <f t="shared" si="5"/>
        <v>2.3400000000000001E-8</v>
      </c>
      <c r="K19" s="79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7" t="s">
        <v>17</v>
      </c>
      <c r="C20" s="74">
        <v>1.661</v>
      </c>
      <c r="D20" s="74">
        <v>1.79</v>
      </c>
      <c r="E20" s="75" t="s">
        <v>28</v>
      </c>
      <c r="F20" s="77" t="s">
        <v>32</v>
      </c>
      <c r="G20" s="79">
        <v>2.3400000000000001E-8</v>
      </c>
      <c r="H20" s="77" t="s">
        <v>29</v>
      </c>
      <c r="I20" s="71"/>
      <c r="J20" s="74">
        <f t="shared" si="5"/>
        <v>2.3400000000000001E-8</v>
      </c>
      <c r="K20" s="79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7" t="s">
        <v>18</v>
      </c>
      <c r="C21" s="74">
        <v>1.79</v>
      </c>
      <c r="D21" s="74">
        <v>1.929</v>
      </c>
      <c r="E21" s="75" t="s">
        <v>28</v>
      </c>
      <c r="F21" s="77" t="s">
        <v>32</v>
      </c>
      <c r="G21" s="79">
        <v>2.3400000000000001E-8</v>
      </c>
      <c r="H21" s="77" t="s">
        <v>29</v>
      </c>
      <c r="I21" s="71"/>
      <c r="J21" s="74">
        <f t="shared" si="5"/>
        <v>2.3400000000000001E-8</v>
      </c>
      <c r="K21" s="79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7" t="s">
        <v>19</v>
      </c>
      <c r="C22" s="74">
        <v>1.929</v>
      </c>
      <c r="D22" s="74">
        <v>2.0910000000000002</v>
      </c>
      <c r="E22" s="75" t="s">
        <v>28</v>
      </c>
      <c r="F22" s="77" t="s">
        <v>32</v>
      </c>
      <c r="G22" s="79">
        <v>2.3400000000000001E-8</v>
      </c>
      <c r="H22" s="77" t="s">
        <v>29</v>
      </c>
      <c r="I22" s="71"/>
      <c r="J22" s="74">
        <f t="shared" si="5"/>
        <v>2.3400000000000001E-8</v>
      </c>
      <c r="K22" s="79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7" t="s">
        <v>20</v>
      </c>
      <c r="C23" s="74">
        <v>2.0910000000000002</v>
      </c>
      <c r="D23" s="74">
        <v>2.254</v>
      </c>
      <c r="E23" s="75" t="s">
        <v>28</v>
      </c>
      <c r="F23" s="77" t="s">
        <v>32</v>
      </c>
      <c r="G23" s="79">
        <v>2.3400000000000001E-8</v>
      </c>
      <c r="H23" s="77" t="s">
        <v>29</v>
      </c>
      <c r="I23" s="71"/>
      <c r="J23" s="74">
        <f t="shared" si="5"/>
        <v>2.3400000000000001E-8</v>
      </c>
      <c r="K23" s="79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7" t="s">
        <v>21</v>
      </c>
      <c r="C24" s="74">
        <v>2.254</v>
      </c>
      <c r="D24" s="74">
        <v>2.395</v>
      </c>
      <c r="E24" s="75" t="s">
        <v>28</v>
      </c>
      <c r="F24" s="77" t="s">
        <v>32</v>
      </c>
      <c r="G24" s="79">
        <v>2.3400000000000001E-8</v>
      </c>
      <c r="H24" s="77" t="s">
        <v>29</v>
      </c>
      <c r="I24" s="71"/>
      <c r="J24" s="74">
        <f t="shared" si="5"/>
        <v>2.3400000000000001E-8</v>
      </c>
      <c r="K24" s="79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7" t="s">
        <v>22</v>
      </c>
      <c r="C25" s="74">
        <v>2.395</v>
      </c>
      <c r="D25" s="74">
        <v>2.524</v>
      </c>
      <c r="E25" s="75" t="s">
        <v>28</v>
      </c>
      <c r="F25" s="77" t="s">
        <v>32</v>
      </c>
      <c r="G25" s="79">
        <v>2.3400000000000001E-8</v>
      </c>
      <c r="H25" s="77" t="s">
        <v>29</v>
      </c>
      <c r="I25" s="71"/>
      <c r="J25" s="74">
        <f t="shared" si="5"/>
        <v>2.3400000000000001E-8</v>
      </c>
      <c r="K25" s="79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7" t="s">
        <v>23</v>
      </c>
      <c r="C26" s="74">
        <v>2.524</v>
      </c>
      <c r="D26" s="74">
        <v>2.6560000000000001</v>
      </c>
      <c r="E26" s="75" t="s">
        <v>28</v>
      </c>
      <c r="F26" s="77" t="s">
        <v>32</v>
      </c>
      <c r="G26" s="79">
        <v>2.3400000000000001E-8</v>
      </c>
      <c r="H26" s="77" t="s">
        <v>29</v>
      </c>
      <c r="I26" s="71"/>
      <c r="J26" s="74">
        <f t="shared" si="5"/>
        <v>2.3400000000000001E-8</v>
      </c>
      <c r="K26" s="79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7" t="s">
        <v>24</v>
      </c>
      <c r="C27" s="74">
        <v>2.6560000000000001</v>
      </c>
      <c r="D27" s="74">
        <v>2.7959999999999998</v>
      </c>
      <c r="E27" s="75" t="s">
        <v>28</v>
      </c>
      <c r="F27" s="77" t="s">
        <v>32</v>
      </c>
      <c r="G27" s="79">
        <v>2.3400000000000001E-8</v>
      </c>
      <c r="H27" s="77" t="s">
        <v>29</v>
      </c>
      <c r="I27" s="71"/>
      <c r="J27" s="74">
        <f t="shared" si="5"/>
        <v>2.3400000000000001E-8</v>
      </c>
      <c r="K27" s="79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7" t="s">
        <v>25</v>
      </c>
      <c r="C28" s="74">
        <v>2.7959999999999998</v>
      </c>
      <c r="D28" s="74">
        <v>2.9569999999999999</v>
      </c>
      <c r="E28" s="75" t="s">
        <v>28</v>
      </c>
      <c r="F28" s="77" t="s">
        <v>32</v>
      </c>
      <c r="G28" s="79">
        <v>2.3400000000000001E-8</v>
      </c>
      <c r="H28" s="77" t="s">
        <v>29</v>
      </c>
      <c r="I28" s="71"/>
      <c r="J28" s="74">
        <f t="shared" si="5"/>
        <v>2.3400000000000001E-8</v>
      </c>
      <c r="K28" s="79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7" t="s">
        <v>26</v>
      </c>
      <c r="C29" s="74">
        <v>2.9569999999999999</v>
      </c>
      <c r="D29" s="74">
        <v>3.129</v>
      </c>
      <c r="E29" s="75" t="s">
        <v>28</v>
      </c>
      <c r="F29" s="77" t="s">
        <v>32</v>
      </c>
      <c r="G29" s="79">
        <v>2.3400000000000001E-8</v>
      </c>
      <c r="H29" s="77" t="s">
        <v>29</v>
      </c>
      <c r="I29" s="71"/>
      <c r="J29" s="74">
        <f t="shared" si="5"/>
        <v>2.3400000000000001E-8</v>
      </c>
      <c r="K29" s="79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7" t="s">
        <v>27</v>
      </c>
      <c r="C30" s="74">
        <v>3.129</v>
      </c>
      <c r="D30" s="74">
        <v>3.302</v>
      </c>
      <c r="E30" s="75" t="s">
        <v>28</v>
      </c>
      <c r="F30" s="77" t="s">
        <v>32</v>
      </c>
      <c r="G30" s="79">
        <v>2.3400000000000001E-8</v>
      </c>
      <c r="H30" s="77" t="s">
        <v>29</v>
      </c>
      <c r="I30" s="71"/>
      <c r="J30" s="74">
        <f t="shared" si="5"/>
        <v>2.3400000000000001E-8</v>
      </c>
      <c r="K30" s="79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7" t="s">
        <v>116</v>
      </c>
      <c r="C31" s="74">
        <v>3.302</v>
      </c>
      <c r="D31" s="74">
        <v>3.4630000000000001</v>
      </c>
      <c r="E31" s="75" t="s">
        <v>28</v>
      </c>
      <c r="F31" s="77" t="s">
        <v>32</v>
      </c>
      <c r="G31" s="79">
        <v>2.3400000000000001E-8</v>
      </c>
      <c r="H31" s="77" t="s">
        <v>29</v>
      </c>
      <c r="I31" s="71"/>
      <c r="J31" s="74">
        <f t="shared" si="5"/>
        <v>2.3400000000000001E-8</v>
      </c>
      <c r="K31" s="79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7" t="s">
        <v>117</v>
      </c>
      <c r="C32" s="74">
        <v>3.4630000000000001</v>
      </c>
      <c r="D32" s="74">
        <v>3.5960000000000001</v>
      </c>
      <c r="E32" s="75" t="s">
        <v>28</v>
      </c>
      <c r="F32" s="77" t="s">
        <v>32</v>
      </c>
      <c r="G32" s="79">
        <v>2.3400000000000001E-8</v>
      </c>
      <c r="H32" s="77" t="s">
        <v>29</v>
      </c>
      <c r="I32" s="71"/>
      <c r="J32" s="74">
        <f t="shared" si="5"/>
        <v>2.3400000000000001E-8</v>
      </c>
      <c r="K32" s="79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7" t="s">
        <v>118</v>
      </c>
      <c r="C33" s="74">
        <v>3.5960000000000001</v>
      </c>
      <c r="D33" s="74">
        <v>3.726</v>
      </c>
      <c r="E33" s="75" t="s">
        <v>28</v>
      </c>
      <c r="F33" s="77" t="s">
        <v>32</v>
      </c>
      <c r="G33" s="79">
        <v>2.3400000000000001E-8</v>
      </c>
      <c r="H33" s="77" t="s">
        <v>29</v>
      </c>
      <c r="I33" s="71"/>
      <c r="J33" s="74">
        <f t="shared" si="5"/>
        <v>2.3400000000000001E-8</v>
      </c>
      <c r="K33" s="79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7" t="s">
        <v>119</v>
      </c>
      <c r="C34" s="74">
        <v>3.726</v>
      </c>
      <c r="D34" s="74">
        <v>3.8559999999999999</v>
      </c>
      <c r="E34" s="75" t="s">
        <v>28</v>
      </c>
      <c r="F34" s="77" t="s">
        <v>32</v>
      </c>
      <c r="G34" s="79">
        <v>2.3400000000000001E-8</v>
      </c>
      <c r="H34" s="77" t="s">
        <v>29</v>
      </c>
      <c r="I34" s="71"/>
      <c r="J34" s="74">
        <f t="shared" si="5"/>
        <v>2.3400000000000001E-8</v>
      </c>
      <c r="K34" s="79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7" t="s">
        <v>120</v>
      </c>
      <c r="C35" s="74">
        <v>3.8559999999999999</v>
      </c>
      <c r="D35" s="74">
        <v>3.9809999999999999</v>
      </c>
      <c r="E35" s="75" t="s">
        <v>28</v>
      </c>
      <c r="F35" s="77" t="s">
        <v>32</v>
      </c>
      <c r="G35" s="79">
        <v>2.3400000000000001E-8</v>
      </c>
      <c r="H35" s="77" t="s">
        <v>29</v>
      </c>
      <c r="I35" s="71"/>
      <c r="J35" s="74">
        <f t="shared" si="5"/>
        <v>2.3400000000000001E-8</v>
      </c>
      <c r="K35" s="79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7" t="s">
        <v>121</v>
      </c>
      <c r="C36" s="74">
        <v>3.9809999999999999</v>
      </c>
      <c r="D36" s="74">
        <v>4.1050000000000004</v>
      </c>
      <c r="E36" s="75" t="s">
        <v>28</v>
      </c>
      <c r="F36" s="77" t="s">
        <v>32</v>
      </c>
      <c r="G36" s="79">
        <v>2.3400000000000001E-8</v>
      </c>
      <c r="H36" s="77" t="s">
        <v>29</v>
      </c>
      <c r="I36" s="71"/>
      <c r="J36" s="74">
        <f t="shared" si="5"/>
        <v>2.3400000000000001E-8</v>
      </c>
      <c r="K36" s="79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7" t="s">
        <v>122</v>
      </c>
      <c r="C37" s="74">
        <v>4.1050000000000004</v>
      </c>
      <c r="D37" s="74">
        <v>4.2359999999999998</v>
      </c>
      <c r="E37" s="75" t="s">
        <v>28</v>
      </c>
      <c r="F37" s="77" t="s">
        <v>32</v>
      </c>
      <c r="G37" s="79">
        <v>2.3400000000000001E-8</v>
      </c>
      <c r="H37" s="77" t="s">
        <v>29</v>
      </c>
      <c r="I37" s="71"/>
      <c r="J37" s="74">
        <f t="shared" si="5"/>
        <v>2.3400000000000001E-8</v>
      </c>
      <c r="K37" s="79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7" t="s">
        <v>123</v>
      </c>
      <c r="C38" s="74">
        <v>4.2359999999999998</v>
      </c>
      <c r="D38" s="74">
        <v>4.38</v>
      </c>
      <c r="E38" s="75" t="s">
        <v>28</v>
      </c>
      <c r="F38" s="77" t="s">
        <v>32</v>
      </c>
      <c r="G38" s="79">
        <v>2.3400000000000001E-8</v>
      </c>
      <c r="H38" s="77" t="s">
        <v>29</v>
      </c>
      <c r="I38" s="71"/>
      <c r="J38" s="74">
        <f t="shared" si="5"/>
        <v>2.3400000000000001E-8</v>
      </c>
      <c r="K38" s="79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7" t="s">
        <v>124</v>
      </c>
      <c r="C39" s="74">
        <v>4.38</v>
      </c>
      <c r="D39" s="74">
        <v>4.5129999999999999</v>
      </c>
      <c r="E39" s="75" t="s">
        <v>28</v>
      </c>
      <c r="F39" s="77" t="s">
        <v>32</v>
      </c>
      <c r="G39" s="79">
        <v>2.3400000000000001E-8</v>
      </c>
      <c r="H39" s="77" t="s">
        <v>29</v>
      </c>
      <c r="I39" s="71"/>
      <c r="J39" s="74">
        <f t="shared" si="5"/>
        <v>2.3400000000000001E-8</v>
      </c>
      <c r="K39" s="79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7" t="s">
        <v>125</v>
      </c>
      <c r="C40" s="74">
        <v>4.5129999999999999</v>
      </c>
      <c r="D40" s="74">
        <v>4.6340000000000003</v>
      </c>
      <c r="E40" s="75" t="s">
        <v>28</v>
      </c>
      <c r="F40" s="77" t="s">
        <v>32</v>
      </c>
      <c r="G40" s="79">
        <v>2.3400000000000001E-8</v>
      </c>
      <c r="H40" s="77" t="s">
        <v>29</v>
      </c>
      <c r="I40" s="71"/>
      <c r="J40" s="74">
        <f t="shared" si="5"/>
        <v>2.3400000000000001E-8</v>
      </c>
      <c r="K40" s="79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7" t="s">
        <v>126</v>
      </c>
      <c r="C41" s="74">
        <v>4.6340000000000003</v>
      </c>
      <c r="D41" s="74">
        <v>4.7480000000000002</v>
      </c>
      <c r="E41" s="75" t="s">
        <v>28</v>
      </c>
      <c r="F41" s="77" t="s">
        <v>32</v>
      </c>
      <c r="G41" s="79">
        <v>2.3400000000000001E-8</v>
      </c>
      <c r="H41" s="77" t="s">
        <v>29</v>
      </c>
      <c r="I41" s="71"/>
      <c r="J41" s="74">
        <f t="shared" si="5"/>
        <v>2.3400000000000001E-8</v>
      </c>
      <c r="K41" s="79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7" t="s">
        <v>127</v>
      </c>
      <c r="C42" s="74">
        <v>4.7480000000000002</v>
      </c>
      <c r="D42" s="74">
        <v>4.8609999999999998</v>
      </c>
      <c r="E42" s="75" t="s">
        <v>28</v>
      </c>
      <c r="F42" s="77" t="s">
        <v>32</v>
      </c>
      <c r="G42" s="79">
        <v>2.3400000000000001E-8</v>
      </c>
      <c r="H42" s="77" t="s">
        <v>29</v>
      </c>
      <c r="I42" s="71"/>
      <c r="J42" s="74">
        <f t="shared" si="5"/>
        <v>2.3400000000000001E-8</v>
      </c>
      <c r="K42" s="79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7" t="s">
        <v>128</v>
      </c>
      <c r="C43" s="74">
        <v>4.8609999999999998</v>
      </c>
      <c r="D43" s="74">
        <v>4.9749999999999996</v>
      </c>
      <c r="E43" s="75" t="s">
        <v>28</v>
      </c>
      <c r="F43" s="77" t="s">
        <v>32</v>
      </c>
      <c r="G43" s="79">
        <v>2.3400000000000001E-8</v>
      </c>
      <c r="H43" s="77" t="s">
        <v>29</v>
      </c>
      <c r="I43" s="71"/>
      <c r="J43" s="74">
        <f t="shared" si="5"/>
        <v>2.3400000000000001E-8</v>
      </c>
      <c r="K43" s="79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7" t="s">
        <v>129</v>
      </c>
      <c r="C44" s="74">
        <v>4.9749999999999996</v>
      </c>
      <c r="D44" s="74">
        <v>5.0910000000000002</v>
      </c>
      <c r="E44" s="75" t="s">
        <v>28</v>
      </c>
      <c r="F44" s="77" t="s">
        <v>32</v>
      </c>
      <c r="G44" s="79">
        <v>2.3400000000000001E-8</v>
      </c>
      <c r="H44" s="77" t="s">
        <v>29</v>
      </c>
      <c r="I44" s="71"/>
      <c r="J44" s="74">
        <f t="shared" si="5"/>
        <v>2.3400000000000001E-8</v>
      </c>
      <c r="K44" s="79" t="str">
        <f t="shared" si="0"/>
        <v>+III</v>
      </c>
      <c r="L44" s="2"/>
      <c r="M44" s="31">
        <f t="shared" si="1"/>
        <v>0.99999997659999995</v>
      </c>
      <c r="N44" s="10">
        <f t="shared" si="2"/>
        <v>0.99999997659999995</v>
      </c>
      <c r="O44" s="10">
        <f t="shared" si="3"/>
        <v>4.6800000000000002E-8</v>
      </c>
      <c r="P44" s="10">
        <f t="shared" si="4"/>
        <v>4.6800000000000002E-8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7" t="s">
        <v>130</v>
      </c>
      <c r="C45" s="74">
        <v>5.0910000000000002</v>
      </c>
      <c r="D45" s="74">
        <v>5.2140000000000004</v>
      </c>
      <c r="E45" s="75" t="s">
        <v>28</v>
      </c>
      <c r="F45" s="77" t="s">
        <v>32</v>
      </c>
      <c r="G45" s="79">
        <v>2.3400000000000001E-8</v>
      </c>
      <c r="H45" s="77" t="s">
        <v>29</v>
      </c>
      <c r="I45" s="71"/>
      <c r="J45" s="74">
        <f t="shared" si="5"/>
        <v>2.3400000000000001E-8</v>
      </c>
      <c r="K45" s="79" t="str">
        <f t="shared" si="0"/>
        <v>+III</v>
      </c>
      <c r="L45" s="2"/>
      <c r="M45" s="31">
        <f t="shared" si="1"/>
        <v>0.99999997659999995</v>
      </c>
      <c r="N45" s="10">
        <f t="shared" si="2"/>
        <v>0.99999997659999995</v>
      </c>
      <c r="O45" s="10">
        <f t="shared" si="3"/>
        <v>4.6800000000000002E-8</v>
      </c>
      <c r="P45" s="10">
        <f t="shared" si="4"/>
        <v>4.6800000000000002E-8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7" t="s">
        <v>131</v>
      </c>
      <c r="C46" s="74">
        <v>5.2140000000000004</v>
      </c>
      <c r="D46" s="74">
        <v>5.3390000000000004</v>
      </c>
      <c r="E46" s="75" t="s">
        <v>28</v>
      </c>
      <c r="F46" s="77" t="s">
        <v>32</v>
      </c>
      <c r="G46" s="79">
        <v>2.3400000000000001E-8</v>
      </c>
      <c r="H46" s="77" t="s">
        <v>29</v>
      </c>
      <c r="I46" s="71"/>
      <c r="J46" s="74">
        <f t="shared" si="5"/>
        <v>2.3400000000000001E-8</v>
      </c>
      <c r="K46" s="79" t="str">
        <f t="shared" si="0"/>
        <v>+III</v>
      </c>
      <c r="L46" s="2"/>
      <c r="M46" s="31">
        <f t="shared" si="1"/>
        <v>0.99999997659999995</v>
      </c>
      <c r="N46" s="10">
        <f t="shared" si="2"/>
        <v>0.99999997659999995</v>
      </c>
      <c r="O46" s="10">
        <f t="shared" si="3"/>
        <v>4.6800000000000002E-8</v>
      </c>
      <c r="P46" s="10">
        <f t="shared" si="4"/>
        <v>4.6800000000000002E-8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7" t="s">
        <v>132</v>
      </c>
      <c r="C47" s="74">
        <v>5.3390000000000004</v>
      </c>
      <c r="D47" s="74">
        <v>5.4950000000000001</v>
      </c>
      <c r="E47" s="75" t="s">
        <v>28</v>
      </c>
      <c r="F47" s="77" t="s">
        <v>32</v>
      </c>
      <c r="G47" s="79">
        <v>2.3400000000000001E-8</v>
      </c>
      <c r="H47" s="77" t="s">
        <v>29</v>
      </c>
      <c r="I47" s="71"/>
      <c r="J47" s="74">
        <f t="shared" si="5"/>
        <v>2.3400000000000001E-8</v>
      </c>
      <c r="K47" s="79" t="str">
        <f t="shared" si="0"/>
        <v>+III</v>
      </c>
      <c r="L47" s="2"/>
      <c r="M47" s="31">
        <f t="shared" si="1"/>
        <v>0.99999997659999995</v>
      </c>
      <c r="N47" s="10">
        <f t="shared" si="2"/>
        <v>0.99999997659999995</v>
      </c>
      <c r="O47" s="10">
        <f t="shared" si="3"/>
        <v>4.6800000000000002E-8</v>
      </c>
      <c r="P47" s="10">
        <f t="shared" si="4"/>
        <v>4.6800000000000002E-8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7" t="s">
        <v>133</v>
      </c>
      <c r="C48" s="74">
        <v>5.4950000000000001</v>
      </c>
      <c r="D48" s="74">
        <v>5.7050000000000001</v>
      </c>
      <c r="E48" s="75" t="s">
        <v>28</v>
      </c>
      <c r="F48" s="77" t="s">
        <v>32</v>
      </c>
      <c r="G48" s="79">
        <v>2.3400000000000001E-8</v>
      </c>
      <c r="H48" s="77" t="s">
        <v>29</v>
      </c>
      <c r="I48" s="71"/>
      <c r="J48" s="74">
        <f t="shared" si="5"/>
        <v>2.3400000000000001E-8</v>
      </c>
      <c r="K48" s="79" t="str">
        <f t="shared" si="0"/>
        <v>+III</v>
      </c>
      <c r="L48" s="2"/>
      <c r="M48" s="31">
        <f t="shared" si="1"/>
        <v>0.99999997659999995</v>
      </c>
      <c r="N48" s="10">
        <f t="shared" si="2"/>
        <v>0.99999997659999995</v>
      </c>
      <c r="O48" s="10">
        <f t="shared" si="3"/>
        <v>4.6800000000000002E-8</v>
      </c>
      <c r="P48" s="10">
        <f t="shared" si="4"/>
        <v>4.6800000000000002E-8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8"/>
      <c r="C49" s="69"/>
      <c r="D49" s="69"/>
      <c r="E49" s="70"/>
      <c r="F49" s="68"/>
      <c r="G49" s="71"/>
      <c r="H49" s="68"/>
      <c r="I49" s="71"/>
      <c r="J49" s="69"/>
      <c r="K49" s="71"/>
      <c r="L49" s="2"/>
      <c r="M49" s="40"/>
      <c r="N49" s="64"/>
      <c r="O49" s="64"/>
      <c r="P49" s="64"/>
      <c r="Q49" s="35"/>
      <c r="R49" s="35"/>
      <c r="S49" s="9"/>
      <c r="T49" s="65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3.3333333333333335E-7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6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6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6">IF(AND(F13="Geen faalkans",H13="Nee"),1,1-J13)</f>
        <v>1</v>
      </c>
      <c r="N13" s="10">
        <f t="shared" ref="N13:N28" si="7">IF(J13="-",1,M13)</f>
        <v>1</v>
      </c>
      <c r="O13" s="10">
        <f t="shared" ref="O13:O28" si="8">IF(AND(F13="Geen faalkans",H13="Nee"),0,J13*$C$3)</f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ref="P14:P28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4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5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6">IF(AND(F13="Geen faalkans",H13="Nee"),1,1-J13)</f>
        <v>1</v>
      </c>
      <c r="N13" s="10">
        <f t="shared" ref="N13:N23" si="7">IF(J13="-",1,M13)</f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ref="O14:O23" si="8">IF(AND(F14="Geen faalkans",H14="Nee"),0,J14*$C$3)</f>
        <v>0</v>
      </c>
      <c r="P14" s="10">
        <f t="shared" ref="P14:P23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81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83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40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3" t="s">
        <v>114</v>
      </c>
      <c r="E2" s="47" t="s">
        <v>77</v>
      </c>
      <c r="F2" s="48" t="s">
        <v>78</v>
      </c>
      <c r="G2" s="48" t="s">
        <v>79</v>
      </c>
      <c r="H2" s="48" t="s">
        <v>80</v>
      </c>
      <c r="I2" s="48" t="s">
        <v>81</v>
      </c>
      <c r="J2" s="48" t="s">
        <v>101</v>
      </c>
      <c r="K2" s="49" t="s">
        <v>82</v>
      </c>
    </row>
    <row r="3" spans="2:11" x14ac:dyDescent="0.25">
      <c r="B3" s="3">
        <v>0</v>
      </c>
      <c r="C3" s="9">
        <v>0.27700000000000002</v>
      </c>
      <c r="D3" s="22" t="str">
        <f t="shared" ref="D3:D40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+III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+III</v>
      </c>
      <c r="H3" s="4">
        <f t="array" ref="H3">INDEX(DA!$K$50:$K$71,IFERROR(MATCH(MIN(IF(DA!$D$50:$D$71&gt;AVERAGE(B3,C3),DA!$D$50:$D$71)),DA!$D$50:$D$71),1))</f>
        <v>0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0.27700000000000002</v>
      </c>
      <c r="C4" s="9">
        <v>0.53200000000000003</v>
      </c>
      <c r="D4" s="23" t="str">
        <f t="shared" si="0"/>
        <v>+0</v>
      </c>
      <c r="E4" s="9" t="str">
        <f t="array" ref="E4">INDEX(STPH!$O$11:$O$30,IFERROR(MATCH(MIN(IF(STPH!$D$11:$D$30&gt;AVERAGE(B4,C4),STPH!$D$11:$D$30)),STPH!$D$11:$D$30),1))</f>
        <v>+III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+III</v>
      </c>
      <c r="H4" s="9">
        <f t="array" ref="H4">INDEX(DA!$K$50:$K$71,IFERROR(MATCH(MIN(IF(DA!$D$50:$D$71&gt;AVERAGE(B4,C4),DA!$D$50:$D$71)),DA!$D$50:$D$71),1))</f>
        <v>0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0.53200000000000003</v>
      </c>
      <c r="C5" s="9">
        <v>0.755</v>
      </c>
      <c r="D5" s="23" t="str">
        <f t="shared" si="0"/>
        <v>+0</v>
      </c>
      <c r="E5" s="9" t="str">
        <f t="array" ref="E5">INDEX(STPH!$O$11:$O$30,IFERROR(MATCH(MIN(IF(STPH!$D$11:$D$30&gt;AVERAGE(B5,C5),STPH!$D$11:$D$30)),STPH!$D$11:$D$30),1))</f>
        <v>+III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+III</v>
      </c>
      <c r="H5" s="9">
        <f t="array" ref="H5">INDEX(DA!$K$50:$K$71,IFERROR(MATCH(MIN(IF(DA!$D$50:$D$71&gt;AVERAGE(B5,C5),DA!$D$50:$D$71)),DA!$D$50:$D$71),1))</f>
        <v>0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0.755</v>
      </c>
      <c r="C6" s="9">
        <v>0.91300000000000003</v>
      </c>
      <c r="D6" s="23" t="str">
        <f t="shared" si="0"/>
        <v>+0</v>
      </c>
      <c r="E6" s="9" t="str">
        <f t="array" ref="E6">INDEX(STPH!$O$11:$O$30,IFERROR(MATCH(MIN(IF(STPH!$D$11:$D$30&gt;AVERAGE(B6,C6),STPH!$D$11:$D$30)),STPH!$D$11:$D$30),1))</f>
        <v>+III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+III</v>
      </c>
      <c r="H6" s="9">
        <f t="array" ref="H6">INDEX(DA!$K$50:$K$71,IFERROR(MATCH(MIN(IF(DA!$D$50:$D$71&gt;AVERAGE(B6,C6),DA!$D$50:$D$71)),DA!$D$50:$D$71),1))</f>
        <v>0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0.91300000000000003</v>
      </c>
      <c r="C7" s="9">
        <v>1.0509999999999999</v>
      </c>
      <c r="D7" s="23" t="str">
        <f t="shared" si="0"/>
        <v>+0</v>
      </c>
      <c r="E7" s="9" t="str">
        <f t="array" ref="E7">INDEX(STPH!$O$11:$O$30,IFERROR(MATCH(MIN(IF(STPH!$D$11:$D$30&gt;AVERAGE(B7,C7),STPH!$D$11:$D$30)),STPH!$D$11:$D$30),1))</f>
        <v>+III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+III</v>
      </c>
      <c r="H7" s="9">
        <f t="array" ref="H7">INDEX(DA!$K$50:$K$71,IFERROR(MATCH(MIN(IF(DA!$D$50:$D$71&gt;AVERAGE(B7,C7),DA!$D$50:$D$71)),DA!$D$50:$D$71),1))</f>
        <v>0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1.0509999999999999</v>
      </c>
      <c r="C8" s="9">
        <v>1.214</v>
      </c>
      <c r="D8" s="23" t="str">
        <f t="shared" si="0"/>
        <v>+0</v>
      </c>
      <c r="E8" s="9" t="str">
        <f t="array" ref="E8">INDEX(STPH!$O$11:$O$30,IFERROR(MATCH(MIN(IF(STPH!$D$11:$D$30&gt;AVERAGE(B8,C8),STPH!$D$11:$D$30)),STPH!$D$11:$D$30),1))</f>
        <v>+III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+III</v>
      </c>
      <c r="H8" s="9">
        <f t="array" ref="H8">INDEX(DA!$K$50:$K$71,IFERROR(MATCH(MIN(IF(DA!$D$50:$D$71&gt;AVERAGE(B8,C8),DA!$D$50:$D$71)),DA!$D$50:$D$71),1))</f>
        <v>0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1.214</v>
      </c>
      <c r="C9" s="9">
        <v>1.383</v>
      </c>
      <c r="D9" s="23" t="str">
        <f t="shared" si="0"/>
        <v>+0</v>
      </c>
      <c r="E9" s="9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>
        <f t="array" ref="H9">INDEX(DA!$K$50:$K$71,IFERROR(MATCH(MIN(IF(DA!$D$50:$D$71&gt;AVERAGE(B9,C9),DA!$D$50:$D$71)),DA!$D$50:$D$71),1))</f>
        <v>0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1.383</v>
      </c>
      <c r="C10" s="9">
        <v>1.5289999999999999</v>
      </c>
      <c r="D10" s="23" t="str">
        <f t="shared" si="0"/>
        <v>+0</v>
      </c>
      <c r="E10" s="9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>
        <f t="array" ref="H10">INDEX(DA!$K$50:$K$71,IFERROR(MATCH(MIN(IF(DA!$D$50:$D$71&gt;AVERAGE(B10,C10),DA!$D$50:$D$71)),DA!$D$50:$D$71),1))</f>
        <v>0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1.5289999999999999</v>
      </c>
      <c r="C11" s="9">
        <v>1.661</v>
      </c>
      <c r="D11" s="23" t="str">
        <f t="shared" si="0"/>
        <v>+0</v>
      </c>
      <c r="E11" s="9" t="str">
        <f t="array" ref="E11">INDEX(STPH!$O$11:$O$30,IFERROR(MATCH(MIN(IF(STPH!$D$11:$D$30&gt;AVERAGE(B11,C11),STPH!$D$11:$D$30)),STPH!$D$11:$D$30),1))</f>
        <v>+III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>
        <f t="array" ref="H11">INDEX(DA!$K$50:$K$71,IFERROR(MATCH(MIN(IF(DA!$D$50:$D$71&gt;AVERAGE(B11,C11),DA!$D$50:$D$71)),DA!$D$50:$D$71),1))</f>
        <v>0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1.661</v>
      </c>
      <c r="C12" s="9">
        <v>1.79</v>
      </c>
      <c r="D12" s="23" t="str">
        <f t="shared" si="0"/>
        <v>+0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>
        <f t="array" ref="H12">INDEX(DA!$K$50:$K$71,IFERROR(MATCH(MIN(IF(DA!$D$50:$D$71&gt;AVERAGE(B12,C12),DA!$D$50:$D$71)),DA!$D$50:$D$71),1))</f>
        <v>0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1.79</v>
      </c>
      <c r="C13" s="9">
        <v>1.929</v>
      </c>
      <c r="D13" s="23" t="str">
        <f t="shared" si="0"/>
        <v>+0</v>
      </c>
      <c r="E13" s="9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>
        <f t="array" ref="H13">INDEX(DA!$K$50:$K$71,IFERROR(MATCH(MIN(IF(DA!$D$50:$D$71&gt;AVERAGE(B13,C13),DA!$D$50:$D$71)),DA!$D$50:$D$71),1))</f>
        <v>0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1.929</v>
      </c>
      <c r="C14" s="9">
        <v>2.0910000000000002</v>
      </c>
      <c r="D14" s="23" t="str">
        <f t="shared" si="0"/>
        <v>+0</v>
      </c>
      <c r="E14" s="9" t="str">
        <f t="array" ref="E14">INDEX(STPH!$O$11:$O$30,IFERROR(MATCH(MIN(IF(STPH!$D$11:$D$30&gt;AVERAGE(B14,C14),STPH!$D$11:$D$30)),STPH!$D$11:$D$30),1))</f>
        <v>+III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>
        <f t="array" ref="H14">INDEX(DA!$K$50:$K$71,IFERROR(MATCH(MIN(IF(DA!$D$50:$D$71&gt;AVERAGE(B14,C14),DA!$D$50:$D$71)),DA!$D$50:$D$71),1))</f>
        <v>0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2.0910000000000002</v>
      </c>
      <c r="C15" s="9">
        <v>2.254</v>
      </c>
      <c r="D15" s="23" t="str">
        <f t="shared" si="0"/>
        <v>+0</v>
      </c>
      <c r="E15" s="9" t="str">
        <f t="array" ref="E15">INDEX(STPH!$O$11:$O$30,IFERROR(MATCH(MIN(IF(STPH!$D$11:$D$30&gt;AVERAGE(B15,C15),STPH!$D$11:$D$30)),STPH!$D$11:$D$30),1))</f>
        <v>+III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>
        <f t="array" ref="H15">INDEX(DA!$K$50:$K$71,IFERROR(MATCH(MIN(IF(DA!$D$50:$D$71&gt;AVERAGE(B15,C15),DA!$D$50:$D$71)),DA!$D$50:$D$71),1))</f>
        <v>0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2.254</v>
      </c>
      <c r="C16" s="9">
        <v>2.395</v>
      </c>
      <c r="D16" s="23" t="str">
        <f t="shared" si="0"/>
        <v>+0</v>
      </c>
      <c r="E16" s="9" t="str">
        <f t="array" ref="E16">INDEX(STPH!$O$11:$O$30,IFERROR(MATCH(MIN(IF(STPH!$D$11:$D$30&gt;AVERAGE(B16,C16),STPH!$D$11:$D$30)),STPH!$D$11:$D$30),1))</f>
        <v>+III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>
        <f t="array" ref="H16">INDEX(DA!$K$50:$K$71,IFERROR(MATCH(MIN(IF(DA!$D$50:$D$71&gt;AVERAGE(B16,C16),DA!$D$50:$D$71)),DA!$D$50:$D$71),1))</f>
        <v>0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2.395</v>
      </c>
      <c r="C17" s="9">
        <v>2.524</v>
      </c>
      <c r="D17" s="23" t="str">
        <f t="shared" si="0"/>
        <v>+0</v>
      </c>
      <c r="E17" s="9" t="str">
        <f t="array" ref="E17">INDEX(STPH!$O$11:$O$30,IFERROR(MATCH(MIN(IF(STPH!$D$11:$D$30&gt;AVERAGE(B17,C17),STPH!$D$11:$D$30)),STPH!$D$11:$D$30),1))</f>
        <v>+III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>
        <f t="array" ref="H17">INDEX(DA!$K$50:$K$71,IFERROR(MATCH(MIN(IF(DA!$D$50:$D$71&gt;AVERAGE(B17,C17),DA!$D$50:$D$71)),DA!$D$50:$D$71),1))</f>
        <v>0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2.524</v>
      </c>
      <c r="C18" s="9">
        <v>2.6560000000000001</v>
      </c>
      <c r="D18" s="23" t="str">
        <f t="shared" si="0"/>
        <v>+0</v>
      </c>
      <c r="E18" s="9" t="str">
        <f t="array" ref="E18">INDEX(STPH!$O$11:$O$30,IFERROR(MATCH(MIN(IF(STPH!$D$11:$D$30&gt;AVERAGE(B18,C18),STPH!$D$11:$D$30)),STPH!$D$11:$D$30),1))</f>
        <v>+III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>
        <f t="array" ref="H18">INDEX(DA!$K$50:$K$71,IFERROR(MATCH(MIN(IF(DA!$D$50:$D$71&gt;AVERAGE(B18,C18),DA!$D$50:$D$71)),DA!$D$50:$D$71),1))</f>
        <v>0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2.6560000000000001</v>
      </c>
      <c r="C19" s="9">
        <v>2.7959999999999998</v>
      </c>
      <c r="D19" s="23" t="str">
        <f t="shared" si="0"/>
        <v>+0</v>
      </c>
      <c r="E19" s="9" t="str">
        <f t="array" ref="E19">INDEX(STPH!$O$11:$O$30,IFERROR(MATCH(MIN(IF(STPH!$D$11:$D$30&gt;AVERAGE(B19,C19),STPH!$D$11:$D$30)),STPH!$D$11:$D$30),1))</f>
        <v>+III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>
        <f t="array" ref="H19">INDEX(DA!$K$50:$K$71,IFERROR(MATCH(MIN(IF(DA!$D$50:$D$71&gt;AVERAGE(B19,C19),DA!$D$50:$D$71)),DA!$D$50:$D$71),1))</f>
        <v>0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2.7959999999999998</v>
      </c>
      <c r="C20" s="9">
        <v>2.9569999999999999</v>
      </c>
      <c r="D20" s="23" t="str">
        <f t="shared" si="0"/>
        <v>+0</v>
      </c>
      <c r="E20" s="9" t="str">
        <f t="array" ref="E20">INDEX(STPH!$O$11:$O$30,IFERROR(MATCH(MIN(IF(STPH!$D$11:$D$30&gt;AVERAGE(B20,C20),STPH!$D$11:$D$30)),STPH!$D$11:$D$30),1))</f>
        <v>+III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>
        <f t="array" ref="H20">INDEX(DA!$K$50:$K$71,IFERROR(MATCH(MIN(IF(DA!$D$50:$D$71&gt;AVERAGE(B20,C20),DA!$D$50:$D$71)),DA!$D$50:$D$71),1))</f>
        <v>0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2.9569999999999999</v>
      </c>
      <c r="C21" s="9">
        <v>3.129</v>
      </c>
      <c r="D21" s="23" t="str">
        <f t="shared" si="0"/>
        <v>+0</v>
      </c>
      <c r="E21" s="9" t="str">
        <f t="array" ref="E21">INDEX(STPH!$O$11:$O$30,IFERROR(MATCH(MIN(IF(STPH!$D$11:$D$30&gt;AVERAGE(B21,C21),STPH!$D$11:$D$30)),STPH!$D$11:$D$30),1))</f>
        <v>+III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>
        <f t="array" ref="H21">INDEX(DA!$K$50:$K$71,IFERROR(MATCH(MIN(IF(DA!$D$50:$D$71&gt;AVERAGE(B21,C21),DA!$D$50:$D$71)),DA!$D$50:$D$71),1))</f>
        <v>0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3.129</v>
      </c>
      <c r="C22" s="9">
        <v>3.302</v>
      </c>
      <c r="D22" s="23" t="str">
        <f t="shared" si="0"/>
        <v>+0</v>
      </c>
      <c r="E22" s="9" t="str">
        <f t="array" ref="E22">INDEX(STPH!$O$11:$O$30,IFERROR(MATCH(MIN(IF(STPH!$D$11:$D$30&gt;AVERAGE(B22,C22),STPH!$D$11:$D$30)),STPH!$D$11:$D$30),1))</f>
        <v>+III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>
        <f t="array" ref="H22">INDEX(DA!$K$50:$K$71,IFERROR(MATCH(MIN(IF(DA!$D$50:$D$71&gt;AVERAGE(B22,C22),DA!$D$50:$D$71)),DA!$D$50:$D$71),1))</f>
        <v>0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3.302</v>
      </c>
      <c r="C23" s="9">
        <v>3.4630000000000001</v>
      </c>
      <c r="D23" s="23" t="str">
        <f t="shared" si="0"/>
        <v>+0</v>
      </c>
      <c r="E23" s="9" t="str">
        <f t="array" ref="E23">INDEX(STPH!$O$11:$O$30,IFERROR(MATCH(MIN(IF(STPH!$D$11:$D$30&gt;AVERAGE(B23,C23),STPH!$D$11:$D$30)),STPH!$D$11:$D$30),1))</f>
        <v>+III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>
        <f t="array" ref="H23">INDEX(DA!$K$50:$K$71,IFERROR(MATCH(MIN(IF(DA!$D$50:$D$71&gt;AVERAGE(B23,C23),DA!$D$50:$D$71)),DA!$D$50:$D$71),1))</f>
        <v>0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3.4630000000000001</v>
      </c>
      <c r="C24" s="9">
        <v>3.5960000000000001</v>
      </c>
      <c r="D24" s="23" t="str">
        <f t="shared" si="0"/>
        <v>+0</v>
      </c>
      <c r="E24" s="9" t="str">
        <f t="array" ref="E24">INDEX(STPH!$O$11:$O$30,IFERROR(MATCH(MIN(IF(STPH!$D$11:$D$30&gt;AVERAGE(B24,C24),STPH!$D$11:$D$30)),STPH!$D$11:$D$30),1))</f>
        <v>+III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>
        <f t="array" ref="H24">INDEX(DA!$K$50:$K$71,IFERROR(MATCH(MIN(IF(DA!$D$50:$D$71&gt;AVERAGE(B24,C24),DA!$D$50:$D$71)),DA!$D$50:$D$71),1))</f>
        <v>0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3.5960000000000001</v>
      </c>
      <c r="C25" s="9">
        <v>3.726</v>
      </c>
      <c r="D25" s="23" t="str">
        <f t="shared" si="0"/>
        <v>+0</v>
      </c>
      <c r="E25" s="9" t="str">
        <f t="array" ref="E25">INDEX(STPH!$O$11:$O$30,IFERROR(MATCH(MIN(IF(STPH!$D$11:$D$30&gt;AVERAGE(B25,C25),STPH!$D$11:$D$30)),STPH!$D$11:$D$30),1))</f>
        <v>+III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>
        <f t="array" ref="H25">INDEX(DA!$K$50:$K$71,IFERROR(MATCH(MIN(IF(DA!$D$50:$D$71&gt;AVERAGE(B25,C25),DA!$D$50:$D$71)),DA!$D$50:$D$71),1))</f>
        <v>0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3.726</v>
      </c>
      <c r="C26" s="9">
        <v>3.8559999999999999</v>
      </c>
      <c r="D26" s="23" t="str">
        <f t="shared" si="0"/>
        <v>+0</v>
      </c>
      <c r="E26" s="9" t="str">
        <f t="array" ref="E26">INDEX(STPH!$O$11:$O$30,IFERROR(MATCH(MIN(IF(STPH!$D$11:$D$30&gt;AVERAGE(B26,C26),STPH!$D$11:$D$30)),STPH!$D$11:$D$30),1))</f>
        <v>+III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>
        <f t="array" ref="H26">INDEX(DA!$K$50:$K$71,IFERROR(MATCH(MIN(IF(DA!$D$50:$D$71&gt;AVERAGE(B26,C26),DA!$D$50:$D$71)),DA!$D$50:$D$71),1))</f>
        <v>0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3.8559999999999999</v>
      </c>
      <c r="C27" s="9">
        <v>3.9809999999999999</v>
      </c>
      <c r="D27" s="23" t="str">
        <f t="shared" si="0"/>
        <v>+0</v>
      </c>
      <c r="E27" s="9" t="str">
        <f t="array" ref="E27">INDEX(STPH!$O$11:$O$30,IFERROR(MATCH(MIN(IF(STPH!$D$11:$D$30&gt;AVERAGE(B27,C27),STPH!$D$11:$D$30)),STPH!$D$11:$D$30),1))</f>
        <v>+III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>
        <f t="array" ref="H27">INDEX(DA!$K$50:$K$71,IFERROR(MATCH(MIN(IF(DA!$D$50:$D$71&gt;AVERAGE(B27,C27),DA!$D$50:$D$71)),DA!$D$50:$D$71),1))</f>
        <v>0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3.9809999999999999</v>
      </c>
      <c r="C28" s="9">
        <v>4.1050000000000004</v>
      </c>
      <c r="D28" s="23" t="str">
        <f t="shared" si="0"/>
        <v>+0</v>
      </c>
      <c r="E28" s="9" t="str">
        <f t="array" ref="E28">INDEX(STPH!$O$11:$O$30,IFERROR(MATCH(MIN(IF(STPH!$D$11:$D$30&gt;AVERAGE(B28,C28),STPH!$D$11:$D$30)),STPH!$D$11:$D$30),1))</f>
        <v>+III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>
        <f t="array" ref="H28">INDEX(DA!$K$50:$K$71,IFERROR(MATCH(MIN(IF(DA!$D$50:$D$71&gt;AVERAGE(B28,C28),DA!$D$50:$D$71)),DA!$D$50:$D$71),1))</f>
        <v>0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4.1050000000000004</v>
      </c>
      <c r="C29" s="9">
        <v>4.2359999999999998</v>
      </c>
      <c r="D29" s="23" t="str">
        <f t="shared" si="0"/>
        <v>+0</v>
      </c>
      <c r="E29" s="9" t="str">
        <f t="array" ref="E29">INDEX(STPH!$O$11:$O$30,IFERROR(MATCH(MIN(IF(STPH!$D$11:$D$30&gt;AVERAGE(B29,C29),STPH!$D$11:$D$30)),STPH!$D$11:$D$30),1))</f>
        <v>+III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>
        <f t="array" ref="H29">INDEX(DA!$K$50:$K$71,IFERROR(MATCH(MIN(IF(DA!$D$50:$D$71&gt;AVERAGE(B29,C29),DA!$D$50:$D$71)),DA!$D$50:$D$71),1))</f>
        <v>0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4.2359999999999998</v>
      </c>
      <c r="C30" s="9">
        <v>4.38</v>
      </c>
      <c r="D30" s="23" t="str">
        <f t="shared" si="0"/>
        <v>+0</v>
      </c>
      <c r="E30" s="9" t="str">
        <f t="array" ref="E30">INDEX(STPH!$O$11:$O$30,IFERROR(MATCH(MIN(IF(STPH!$D$11:$D$30&gt;AVERAGE(B30,C30),STPH!$D$11:$D$30)),STPH!$D$11:$D$30),1))</f>
        <v>+III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>
        <f t="array" ref="H30">INDEX(DA!$K$50:$K$71,IFERROR(MATCH(MIN(IF(DA!$D$50:$D$71&gt;AVERAGE(B30,C30),DA!$D$50:$D$71)),DA!$D$50:$D$71),1))</f>
        <v>0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4.38</v>
      </c>
      <c r="C31" s="9">
        <v>4.5129999999999999</v>
      </c>
      <c r="D31" s="23" t="str">
        <f t="shared" si="0"/>
        <v>+0</v>
      </c>
      <c r="E31" s="9" t="str">
        <f t="array" ref="E31">INDEX(STPH!$O$11:$O$30,IFERROR(MATCH(MIN(IF(STPH!$D$11:$D$30&gt;AVERAGE(B31,C31),STPH!$D$11:$D$30)),STPH!$D$11:$D$30),1))</f>
        <v>+III</v>
      </c>
      <c r="F31" s="9" t="str">
        <f t="array" ref="F31">INDEX(STBI!$O$11:$O$30,IFERROR(MATCH(MIN(IF(STBI!$D$11:$D$30&gt;AVERAGE(B31,C31),STBI!$D$11:$D$30)),STBI!$D$11:$D$30),1))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>
        <f t="array" ref="H31">INDEX(DA!$K$50:$K$71,IFERROR(MATCH(MIN(IF(DA!$D$50:$D$71&gt;AVERAGE(B31,C31),DA!$D$50:$D$71)),DA!$D$50:$D$71),1))</f>
        <v>0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4.5129999999999999</v>
      </c>
      <c r="C32" s="9">
        <v>4.6340000000000003</v>
      </c>
      <c r="D32" s="23" t="str">
        <f t="shared" si="0"/>
        <v>+0</v>
      </c>
      <c r="E32" s="9" t="str">
        <f t="array" ref="E32">INDEX(STPH!$O$11:$O$30,IFERROR(MATCH(MIN(IF(STPH!$D$11:$D$30&gt;AVERAGE(B32,C32),STPH!$D$11:$D$30)),STPH!$D$11:$D$30),1))</f>
        <v>+III</v>
      </c>
      <c r="F32" s="9" t="str">
        <f t="array" ref="F32">INDEX(STBI!$O$11:$O$30,IFERROR(MATCH(MIN(IF(STBI!$D$11:$D$30&gt;AVERAGE(B32,C32),STBI!$D$11:$D$30)),STBI!$D$11:$D$30),1))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>
        <f t="array" ref="H32">INDEX(DA!$K$50:$K$71,IFERROR(MATCH(MIN(IF(DA!$D$50:$D$71&gt;AVERAGE(B32,C32),DA!$D$50:$D$71)),DA!$D$50:$D$71),1))</f>
        <v>0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4.6340000000000003</v>
      </c>
      <c r="C33" s="9">
        <v>4.7480000000000002</v>
      </c>
      <c r="D33" s="23" t="str">
        <f t="shared" si="0"/>
        <v>+0</v>
      </c>
      <c r="E33" s="9" t="str">
        <f t="array" ref="E33">INDEX(STPH!$O$11:$O$30,IFERROR(MATCH(MIN(IF(STPH!$D$11:$D$30&gt;AVERAGE(B33,C33),STPH!$D$11:$D$30)),STPH!$D$11:$D$30),1))</f>
        <v>+III</v>
      </c>
      <c r="F33" s="9" t="str">
        <f t="array" ref="F33">INDEX(STBI!$O$11:$O$30,IFERROR(MATCH(MIN(IF(STBI!$D$11:$D$30&gt;AVERAGE(B33,C33),STBI!$D$11:$D$30)),STBI!$D$11:$D$30),1))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>
        <f t="array" ref="H33">INDEX(DA!$K$50:$K$71,IFERROR(MATCH(MIN(IF(DA!$D$50:$D$71&gt;AVERAGE(B33,C33),DA!$D$50:$D$71)),DA!$D$50:$D$71),1))</f>
        <v>0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4.7480000000000002</v>
      </c>
      <c r="C34" s="9">
        <v>4.8609999999999998</v>
      </c>
      <c r="D34" s="23" t="str">
        <f t="shared" si="0"/>
        <v>+0</v>
      </c>
      <c r="E34" s="9" t="str">
        <f t="array" ref="E34">INDEX(STPH!$O$11:$O$30,IFERROR(MATCH(MIN(IF(STPH!$D$11:$D$30&gt;AVERAGE(B34,C34),STPH!$D$11:$D$30)),STPH!$D$11:$D$30),1))</f>
        <v>+III</v>
      </c>
      <c r="F34" s="9" t="str">
        <f t="array" ref="F34">INDEX(STBI!$O$11:$O$30,IFERROR(MATCH(MIN(IF(STBI!$D$11:$D$30&gt;AVERAGE(B34,C34),STBI!$D$11:$D$30)),STBI!$D$11:$D$30),1))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>
        <f t="array" ref="H34">INDEX(DA!$K$50:$K$71,IFERROR(MATCH(MIN(IF(DA!$D$50:$D$71&gt;AVERAGE(B34,C34),DA!$D$50:$D$71)),DA!$D$50:$D$71),1))</f>
        <v>0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4.8609999999999998</v>
      </c>
      <c r="C35" s="9">
        <v>4.9749999999999996</v>
      </c>
      <c r="D35" s="23" t="str">
        <f t="shared" si="0"/>
        <v>+0</v>
      </c>
      <c r="E35" s="9" t="str">
        <f t="array" ref="E35">INDEX(STPH!$O$11:$O$30,IFERROR(MATCH(MIN(IF(STPH!$D$11:$D$30&gt;AVERAGE(B35,C35),STPH!$D$11:$D$30)),STPH!$D$11:$D$30),1))</f>
        <v>+III</v>
      </c>
      <c r="F35" s="9" t="str">
        <f t="array" ref="F35">INDEX(STBI!$O$11:$O$30,IFERROR(MATCH(MIN(IF(STBI!$D$11:$D$30&gt;AVERAGE(B35,C35),STBI!$D$11:$D$30)),STBI!$D$11:$D$30),1))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>
        <f t="array" ref="H35">INDEX(DA!$K$50:$K$71,IFERROR(MATCH(MIN(IF(DA!$D$50:$D$71&gt;AVERAGE(B35,C35),DA!$D$50:$D$71)),DA!$D$50:$D$71),1))</f>
        <v>0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4.9749999999999996</v>
      </c>
      <c r="C36" s="9">
        <v>5.0910000000000002</v>
      </c>
      <c r="D36" s="23" t="str">
        <f t="shared" si="0"/>
        <v>+0</v>
      </c>
      <c r="E36" s="9" t="str">
        <f t="array" ref="E36">INDEX(STPH!$O$11:$O$30,IFERROR(MATCH(MIN(IF(STPH!$D$11:$D$30&gt;AVERAGE(B36,C36),STPH!$D$11:$D$30)),STPH!$D$11:$D$30),1))</f>
        <v>+III</v>
      </c>
      <c r="F36" s="9" t="str">
        <f t="array" ref="F36">INDEX(STBI!$O$11:$O$30,IFERROR(MATCH(MIN(IF(STBI!$D$11:$D$30&gt;AVERAGE(B36,C36),STBI!$D$11:$D$30)),STBI!$D$11:$D$30),1))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>
        <f t="array" ref="H36">INDEX(DA!$K$50:$K$71,IFERROR(MATCH(MIN(IF(DA!$D$50:$D$71&gt;AVERAGE(B36,C36),DA!$D$50:$D$71)),DA!$D$50:$D$71),1))</f>
        <v>0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5.0910000000000002</v>
      </c>
      <c r="C37" s="9">
        <v>5.2140000000000004</v>
      </c>
      <c r="D37" s="23" t="str">
        <f t="shared" si="0"/>
        <v>+0</v>
      </c>
      <c r="E37" s="9" t="str">
        <f t="array" ref="E37">INDEX(STPH!$O$11:$O$30,IFERROR(MATCH(MIN(IF(STPH!$D$11:$D$30&gt;AVERAGE(B37,C37),STPH!$D$11:$D$30)),STPH!$D$11:$D$30),1))</f>
        <v>+III</v>
      </c>
      <c r="F37" s="9" t="str">
        <f t="array" ref="F37">INDEX(STBI!$O$11:$O$30,IFERROR(MATCH(MIN(IF(STBI!$D$11:$D$30&gt;AVERAGE(B37,C37),STBI!$D$11:$D$30)),STBI!$D$11:$D$30),1))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>
        <f t="array" ref="H37">INDEX(DA!$K$50:$K$71,IFERROR(MATCH(MIN(IF(DA!$D$50:$D$71&gt;AVERAGE(B37,C37),DA!$D$50:$D$71)),DA!$D$50:$D$71),1))</f>
        <v>0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5.2140000000000004</v>
      </c>
      <c r="C38" s="9">
        <v>5.3390000000000004</v>
      </c>
      <c r="D38" s="23" t="str">
        <f t="shared" si="0"/>
        <v>+0</v>
      </c>
      <c r="E38" s="9" t="str">
        <f t="array" ref="E38">INDEX(STPH!$O$11:$O$30,IFERROR(MATCH(MIN(IF(STPH!$D$11:$D$30&gt;AVERAGE(B38,C38),STPH!$D$11:$D$30)),STPH!$D$11:$D$30),1))</f>
        <v>+III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>
        <f t="array" ref="H38">INDEX(DA!$K$50:$K$71,IFERROR(MATCH(MIN(IF(DA!$D$50:$D$71&gt;AVERAGE(B38,C38),DA!$D$50:$D$71)),DA!$D$50:$D$71),1))</f>
        <v>0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5.3390000000000004</v>
      </c>
      <c r="C39" s="9">
        <v>5.4950000000000001</v>
      </c>
      <c r="D39" s="23" t="str">
        <f t="shared" si="0"/>
        <v>+0</v>
      </c>
      <c r="E39" s="9" t="str">
        <f t="array" ref="E39">INDEX(STPH!$O$11:$O$30,IFERROR(MATCH(MIN(IF(STPH!$D$11:$D$30&gt;AVERAGE(B39,C39),STPH!$D$11:$D$30)),STPH!$D$11:$D$30),1))</f>
        <v>+III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>
        <f t="array" ref="H39">INDEX(DA!$K$50:$K$71,IFERROR(MATCH(MIN(IF(DA!$D$50:$D$71&gt;AVERAGE(B39,C39),DA!$D$50:$D$71)),DA!$D$50:$D$71),1))</f>
        <v>0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5.4950000000000001</v>
      </c>
      <c r="C40" s="9">
        <v>5.7050000000000001</v>
      </c>
      <c r="D40" s="23" t="str">
        <f t="shared" si="0"/>
        <v>+0</v>
      </c>
      <c r="E40" s="9" t="str">
        <f t="array" ref="E40">INDEX(STPH!$O$11:$O$30,IFERROR(MATCH(MIN(IF(STPH!$D$11:$D$30&gt;AVERAGE(B40,C40),STPH!$D$11:$D$30)),STPH!$D$11:$D$30),1))</f>
        <v>+III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>
        <f t="array" ref="H40">INDEX(DA!$K$50:$K$71,IFERROR(MATCH(MIN(IF(DA!$D$50:$D$71&gt;AVERAGE(B40,C40),DA!$D$50:$D$71)),DA!$D$50:$D$71),1))</f>
        <v>0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/>
      <c r="C41" s="9"/>
      <c r="D41" s="23"/>
      <c r="E41" s="9"/>
      <c r="F41" s="9"/>
      <c r="G41" s="9"/>
      <c r="H41" s="9"/>
      <c r="I41" s="9"/>
      <c r="J41" s="9"/>
      <c r="K41" s="12"/>
    </row>
    <row r="42" spans="2:11" x14ac:dyDescent="0.25">
      <c r="B42" s="8"/>
      <c r="C42" s="9"/>
      <c r="D42" s="23"/>
      <c r="E42" s="9"/>
      <c r="F42" s="9"/>
      <c r="G42" s="9"/>
      <c r="H42" s="9"/>
      <c r="I42" s="9"/>
      <c r="J42" s="9"/>
      <c r="K42" s="12"/>
    </row>
    <row r="43" spans="2:11" x14ac:dyDescent="0.25">
      <c r="B43" s="8"/>
      <c r="C43" s="9"/>
      <c r="D43" s="23"/>
      <c r="E43" s="9"/>
      <c r="F43" s="9"/>
      <c r="G43" s="9"/>
      <c r="H43" s="9"/>
      <c r="I43" s="9"/>
      <c r="J43" s="9"/>
      <c r="K43" s="12"/>
    </row>
    <row r="44" spans="2:11" x14ac:dyDescent="0.25">
      <c r="B44" s="8"/>
      <c r="C44" s="9"/>
      <c r="D44" s="23"/>
      <c r="E44" s="9"/>
      <c r="F44" s="9"/>
      <c r="G44" s="9"/>
      <c r="H44" s="9"/>
      <c r="I44" s="9"/>
      <c r="J44" s="9"/>
      <c r="K44" s="12"/>
    </row>
    <row r="45" spans="2:11" x14ac:dyDescent="0.25">
      <c r="B45" s="8"/>
      <c r="C45" s="9"/>
      <c r="D45" s="23"/>
      <c r="E45" s="9"/>
      <c r="F45" s="9"/>
      <c r="G45" s="9"/>
      <c r="H45" s="9"/>
      <c r="I45" s="9"/>
      <c r="J45" s="9"/>
      <c r="K45" s="12"/>
    </row>
    <row r="46" spans="2:11" x14ac:dyDescent="0.25">
      <c r="B46" s="8"/>
      <c r="C46" s="9"/>
      <c r="D46" s="23"/>
      <c r="E46" s="9"/>
      <c r="F46" s="9"/>
      <c r="G46" s="9"/>
      <c r="H46" s="9"/>
      <c r="I46" s="9"/>
      <c r="J46" s="9"/>
      <c r="K46" s="12"/>
    </row>
    <row r="47" spans="2:11" x14ac:dyDescent="0.25">
      <c r="B47" s="8"/>
      <c r="C47" s="9"/>
      <c r="D47" s="23"/>
      <c r="E47" s="9"/>
      <c r="F47" s="9"/>
      <c r="G47" s="9"/>
      <c r="H47" s="9"/>
      <c r="I47" s="9"/>
      <c r="J47" s="9"/>
      <c r="K47" s="12"/>
    </row>
    <row r="48" spans="2:11" x14ac:dyDescent="0.25">
      <c r="B48" s="8"/>
      <c r="C48" s="9"/>
      <c r="D48" s="23"/>
      <c r="E48" s="9"/>
      <c r="F48" s="9"/>
      <c r="G48" s="9"/>
      <c r="H48" s="9"/>
      <c r="I48" s="9"/>
      <c r="J48" s="9"/>
      <c r="K48" s="12"/>
    </row>
    <row r="49" spans="2:11" x14ac:dyDescent="0.25">
      <c r="B49" s="8"/>
      <c r="C49" s="9"/>
      <c r="D49" s="23"/>
      <c r="E49" s="9"/>
      <c r="F49" s="9"/>
      <c r="G49" s="9"/>
      <c r="H49" s="9"/>
      <c r="I49" s="9"/>
      <c r="J49" s="9"/>
      <c r="K49" s="12"/>
    </row>
    <row r="50" spans="2:11" x14ac:dyDescent="0.25">
      <c r="B50" s="8"/>
      <c r="C50" s="9"/>
      <c r="D50" s="23"/>
      <c r="E50" s="9"/>
      <c r="F50" s="9"/>
      <c r="G50" s="9"/>
      <c r="H50" s="9"/>
      <c r="I50" s="9"/>
      <c r="J50" s="9"/>
      <c r="K50" s="12"/>
    </row>
    <row r="51" spans="2:11" x14ac:dyDescent="0.25">
      <c r="B51" s="8"/>
      <c r="C51" s="9"/>
      <c r="D51" s="23"/>
      <c r="E51" s="9"/>
      <c r="F51" s="9"/>
      <c r="G51" s="9"/>
      <c r="H51" s="9"/>
      <c r="I51" s="9"/>
      <c r="J51" s="9"/>
      <c r="K51" s="12"/>
    </row>
    <row r="52" spans="2:11" x14ac:dyDescent="0.25">
      <c r="B52" s="8"/>
      <c r="C52" s="9"/>
      <c r="D52" s="23"/>
      <c r="E52" s="9"/>
      <c r="F52" s="9"/>
      <c r="G52" s="9"/>
      <c r="H52" s="9"/>
      <c r="I52" s="9"/>
      <c r="J52" s="9"/>
      <c r="K52" s="12"/>
    </row>
    <row r="53" spans="2:11" x14ac:dyDescent="0.25">
      <c r="B53" s="8"/>
      <c r="C53" s="9"/>
      <c r="D53" s="23"/>
      <c r="E53" s="9"/>
      <c r="F53" s="9"/>
      <c r="G53" s="9"/>
      <c r="H53" s="9"/>
      <c r="I53" s="9"/>
      <c r="J53" s="9"/>
      <c r="K53" s="12"/>
    </row>
    <row r="54" spans="2:11" x14ac:dyDescent="0.25">
      <c r="B54" s="8"/>
      <c r="C54" s="9"/>
      <c r="D54" s="23"/>
      <c r="E54" s="9"/>
      <c r="F54" s="9"/>
      <c r="G54" s="9"/>
      <c r="H54" s="9"/>
      <c r="I54" s="9"/>
      <c r="J54" s="9"/>
      <c r="K54" s="12"/>
    </row>
    <row r="55" spans="2:11" x14ac:dyDescent="0.25">
      <c r="B55" s="8"/>
      <c r="C55" s="9"/>
      <c r="D55" s="23"/>
      <c r="E55" s="9"/>
      <c r="F55" s="9"/>
      <c r="G55" s="9"/>
      <c r="H55" s="9"/>
      <c r="I55" s="9"/>
      <c r="J55" s="9"/>
      <c r="K55" s="12"/>
    </row>
    <row r="56" spans="2:11" x14ac:dyDescent="0.25">
      <c r="B56" s="8"/>
      <c r="C56" s="9"/>
      <c r="D56" s="23"/>
      <c r="E56" s="9"/>
      <c r="F56" s="9"/>
      <c r="G56" s="9"/>
      <c r="H56" s="9"/>
      <c r="I56" s="9"/>
      <c r="J56" s="9"/>
      <c r="K56" s="12"/>
    </row>
    <row r="57" spans="2:11" x14ac:dyDescent="0.25">
      <c r="B57" s="8"/>
      <c r="C57" s="9"/>
      <c r="D57" s="23"/>
      <c r="E57" s="9"/>
      <c r="F57" s="9"/>
      <c r="G57" s="9"/>
      <c r="H57" s="9"/>
      <c r="I57" s="9"/>
      <c r="J57" s="9"/>
      <c r="K57" s="12"/>
    </row>
    <row r="58" spans="2:11" x14ac:dyDescent="0.25">
      <c r="B58" s="8"/>
      <c r="C58" s="9"/>
      <c r="D58" s="23"/>
      <c r="E58" s="9"/>
      <c r="F58" s="9"/>
      <c r="G58" s="9"/>
      <c r="H58" s="9"/>
      <c r="I58" s="9"/>
      <c r="J58" s="9"/>
      <c r="K58" s="12"/>
    </row>
    <row r="59" spans="2:11" x14ac:dyDescent="0.25">
      <c r="B59" s="8"/>
      <c r="C59" s="9"/>
      <c r="D59" s="23"/>
      <c r="E59" s="9"/>
      <c r="F59" s="9"/>
      <c r="G59" s="9"/>
      <c r="H59" s="9"/>
      <c r="I59" s="9"/>
      <c r="J59" s="9"/>
      <c r="K59" s="12"/>
    </row>
    <row r="60" spans="2:11" x14ac:dyDescent="0.25">
      <c r="B60" s="8"/>
      <c r="C60" s="9"/>
      <c r="D60" s="23"/>
      <c r="E60" s="9"/>
      <c r="F60" s="9"/>
      <c r="G60" s="9"/>
      <c r="H60" s="9"/>
      <c r="I60" s="9"/>
      <c r="J60" s="9"/>
      <c r="K60" s="12"/>
    </row>
    <row r="61" spans="2:11" x14ac:dyDescent="0.25">
      <c r="B61" s="8"/>
      <c r="C61" s="9"/>
      <c r="D61" s="23"/>
      <c r="E61" s="9"/>
      <c r="F61" s="9"/>
      <c r="G61" s="9"/>
      <c r="H61" s="9"/>
      <c r="I61" s="9"/>
      <c r="J61" s="9"/>
      <c r="K61" s="12"/>
    </row>
    <row r="62" spans="2:11" x14ac:dyDescent="0.25">
      <c r="B62" s="8"/>
      <c r="C62" s="9"/>
      <c r="D62" s="23"/>
      <c r="E62" s="9"/>
      <c r="F62" s="9"/>
      <c r="G62" s="9"/>
      <c r="H62" s="9"/>
      <c r="I62" s="9"/>
      <c r="J62" s="9"/>
      <c r="K62" s="12"/>
    </row>
    <row r="63" spans="2:11" x14ac:dyDescent="0.25">
      <c r="B63" s="8"/>
      <c r="C63" s="9"/>
      <c r="D63" s="23"/>
      <c r="E63" s="9"/>
      <c r="F63" s="9"/>
      <c r="G63" s="9"/>
      <c r="H63" s="9"/>
      <c r="I63" s="9"/>
      <c r="J63" s="9"/>
      <c r="K63" s="12"/>
    </row>
    <row r="64" spans="2:11" x14ac:dyDescent="0.25">
      <c r="B64" s="8"/>
      <c r="C64" s="9"/>
      <c r="D64" s="23"/>
      <c r="E64" s="9"/>
      <c r="F64" s="9"/>
      <c r="G64" s="9"/>
      <c r="H64" s="9"/>
      <c r="I64" s="9"/>
      <c r="J64" s="9"/>
      <c r="K64" s="12"/>
    </row>
    <row r="65" spans="2:11" x14ac:dyDescent="0.25">
      <c r="B65" s="8"/>
      <c r="C65" s="9"/>
      <c r="D65" s="23"/>
      <c r="E65" s="9"/>
      <c r="F65" s="9"/>
      <c r="G65" s="9"/>
      <c r="H65" s="9"/>
      <c r="I65" s="9"/>
      <c r="J65" s="9"/>
      <c r="K65" s="12"/>
    </row>
    <row r="66" spans="2:11" x14ac:dyDescent="0.25">
      <c r="B66" s="8"/>
      <c r="C66" s="9"/>
      <c r="D66" s="23"/>
      <c r="E66" s="9"/>
      <c r="F66" s="9"/>
      <c r="G66" s="9"/>
      <c r="H66" s="9"/>
      <c r="I66" s="9"/>
      <c r="J66" s="9"/>
      <c r="K66" s="12"/>
    </row>
    <row r="67" spans="2:11" x14ac:dyDescent="0.25">
      <c r="B67" s="8"/>
      <c r="C67" s="9"/>
      <c r="D67" s="23"/>
      <c r="E67" s="9"/>
      <c r="F67" s="9"/>
      <c r="G67" s="9"/>
      <c r="H67" s="9"/>
      <c r="I67" s="9"/>
      <c r="J67" s="9"/>
      <c r="K67" s="12"/>
    </row>
    <row r="68" spans="2:11" x14ac:dyDescent="0.25">
      <c r="B68" s="8"/>
      <c r="C68" s="9"/>
      <c r="D68" s="23"/>
      <c r="E68" s="9"/>
      <c r="F68" s="9"/>
      <c r="G68" s="9"/>
      <c r="H68" s="9"/>
      <c r="I68" s="9"/>
      <c r="J68" s="9"/>
      <c r="K68" s="12"/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x14ac:dyDescent="0.25">
      <c r="B74" s="8"/>
      <c r="C74" s="9"/>
      <c r="D74" s="23"/>
      <c r="E74" s="9"/>
      <c r="F74" s="9"/>
      <c r="G74" s="9"/>
      <c r="H74" s="9"/>
      <c r="I74" s="9"/>
      <c r="J74" s="9"/>
      <c r="K74" s="12"/>
    </row>
    <row r="75" spans="2:11" x14ac:dyDescent="0.25">
      <c r="B75" s="8"/>
      <c r="C75" s="9"/>
      <c r="D75" s="23"/>
      <c r="E75" s="9"/>
      <c r="F75" s="9"/>
      <c r="G75" s="9"/>
      <c r="H75" s="9"/>
      <c r="I75" s="9"/>
      <c r="J75" s="9"/>
      <c r="K75" s="12"/>
    </row>
    <row r="76" spans="2:11" x14ac:dyDescent="0.25">
      <c r="B76" s="8"/>
      <c r="C76" s="9"/>
      <c r="D76" s="23"/>
      <c r="E76" s="9"/>
      <c r="F76" s="9"/>
      <c r="G76" s="9"/>
      <c r="H76" s="9"/>
      <c r="I76" s="9"/>
      <c r="J76" s="9"/>
      <c r="K76" s="12"/>
    </row>
    <row r="77" spans="2:11" x14ac:dyDescent="0.25">
      <c r="B77" s="8"/>
      <c r="C77" s="9"/>
      <c r="D77" s="23"/>
      <c r="E77" s="9"/>
      <c r="F77" s="9"/>
      <c r="G77" s="9"/>
      <c r="H77" s="9"/>
      <c r="I77" s="9"/>
      <c r="J77" s="9"/>
      <c r="K77" s="12"/>
    </row>
    <row r="78" spans="2:11" x14ac:dyDescent="0.25">
      <c r="B78" s="8"/>
      <c r="C78" s="9"/>
      <c r="D78" s="23"/>
      <c r="E78" s="9"/>
      <c r="F78" s="9"/>
      <c r="G78" s="9"/>
      <c r="H78" s="9"/>
      <c r="I78" s="9"/>
      <c r="J78" s="9"/>
      <c r="K78" s="12"/>
    </row>
    <row r="79" spans="2:11" x14ac:dyDescent="0.25">
      <c r="B79" s="8"/>
      <c r="C79" s="9"/>
      <c r="D79" s="23"/>
      <c r="E79" s="9"/>
      <c r="F79" s="9"/>
      <c r="G79" s="9"/>
      <c r="H79" s="9"/>
      <c r="I79" s="9"/>
      <c r="J79" s="9"/>
      <c r="K79" s="12"/>
    </row>
    <row r="80" spans="2:11" x14ac:dyDescent="0.25">
      <c r="B80" s="8"/>
      <c r="C80" s="9"/>
      <c r="D80" s="23"/>
      <c r="E80" s="9"/>
      <c r="F80" s="9"/>
      <c r="G80" s="9"/>
      <c r="H80" s="9"/>
      <c r="I80" s="9"/>
      <c r="J80" s="9"/>
      <c r="K80" s="12"/>
    </row>
    <row r="81" spans="2:11" x14ac:dyDescent="0.25">
      <c r="B81" s="8"/>
      <c r="C81" s="9"/>
      <c r="D81" s="23"/>
      <c r="E81" s="9"/>
      <c r="F81" s="9"/>
      <c r="G81" s="9"/>
      <c r="H81" s="9"/>
      <c r="I81" s="9"/>
      <c r="J81" s="9"/>
      <c r="K81" s="12"/>
    </row>
    <row r="82" spans="2:11" x14ac:dyDescent="0.25">
      <c r="B82" s="8"/>
      <c r="C82" s="9"/>
      <c r="D82" s="23"/>
      <c r="E82" s="9"/>
      <c r="F82" s="9"/>
      <c r="G82" s="9"/>
      <c r="H82" s="9"/>
      <c r="I82" s="9"/>
      <c r="J82" s="9"/>
      <c r="K82" s="12"/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ht="15.75" thickBot="1" x14ac:dyDescent="0.3">
      <c r="B106" s="13"/>
      <c r="C106" s="14"/>
      <c r="D106" s="24"/>
      <c r="E106" s="14"/>
      <c r="F106" s="14"/>
      <c r="G106" s="14"/>
      <c r="H106" s="14"/>
      <c r="I106" s="14"/>
      <c r="J106" s="14"/>
      <c r="K106" s="17"/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2022-03-02T16:23:27Z</dcterms:modified>
</cp:coreProperties>
</file>