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C3F4172-C461-473A-AE45-2FBCBC81C2DA}" xr6:coauthVersionLast="45" xr6:coauthVersionMax="45" xr10:uidLastSave="{00000000-0000-0000-0000-000000000000}"/>
  <bookViews>
    <workbookView xWindow="1560" yWindow="1560" windowWidth="28800" windowHeight="113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5" i="1" l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C11" i="1"/>
  <c r="C10" i="1"/>
  <c r="C9" i="1"/>
  <c r="C8" i="1"/>
</calcChain>
</file>

<file path=xl/sharedStrings.xml><?xml version="1.0" encoding="utf-8"?>
<sst xmlns="http://schemas.openxmlformats.org/spreadsheetml/2006/main" count="157" uniqueCount="67">
  <si>
    <t>Faalpad</t>
  </si>
  <si>
    <t>Piping</t>
  </si>
  <si>
    <t>Ntraject</t>
  </si>
  <si>
    <t>Lengte-effect</t>
  </si>
  <si>
    <t>Ja</t>
  </si>
  <si>
    <t>Faalkans</t>
  </si>
  <si>
    <t>Faalkans tussentijds</t>
  </si>
  <si>
    <t>Hulpkolommen</t>
  </si>
  <si>
    <t>Vaknaam</t>
  </si>
  <si>
    <t>Begin metrering</t>
  </si>
  <si>
    <t>Eind metrering</t>
  </si>
  <si>
    <t>Is relevant</t>
  </si>
  <si>
    <t>Resultaat initieel faalmechanisme</t>
  </si>
  <si>
    <t>Faalkans initieel mechanisme doorsnede</t>
  </si>
  <si>
    <t>Faalkans initieel mechanisme vak</t>
  </si>
  <si>
    <t>Is vervolganalyse nodig</t>
  </si>
  <si>
    <t>Aangescherpte faalkans doorsnede</t>
  </si>
  <si>
    <t>Aangescherpte faalkans vak</t>
  </si>
  <si>
    <t>Faalkans per doorsnede</t>
  </si>
  <si>
    <t>Faalkans per vak</t>
  </si>
  <si>
    <t>Resulterende Nvak</t>
  </si>
  <si>
    <t>Duidingsklasse faalkans per vak</t>
  </si>
  <si>
    <t>1-Pfalen</t>
  </si>
  <si>
    <t>1-Pfalen tussentijds</t>
  </si>
  <si>
    <t>Pfdrs*Ntraject</t>
  </si>
  <si>
    <t>Pfdrs*Ntraject tussentijds</t>
  </si>
  <si>
    <t>Grens duidingscategorie</t>
  </si>
  <si>
    <t>Index duidingscategorie</t>
  </si>
  <si>
    <t>Dominant and problem?</t>
  </si>
  <si>
    <t>Vak 1</t>
  </si>
  <si>
    <t>Overnemen</t>
  </si>
  <si>
    <t>Nee</t>
  </si>
  <si>
    <t>Vak 2</t>
  </si>
  <si>
    <t>Geen faalkans</t>
  </si>
  <si>
    <t>Vak 3</t>
  </si>
  <si>
    <t>Vak 4</t>
  </si>
  <si>
    <t>Vak 5</t>
  </si>
  <si>
    <t>Vak 6</t>
  </si>
  <si>
    <t>Vak 7</t>
  </si>
  <si>
    <t>Vak 8</t>
  </si>
  <si>
    <t>Vak 9</t>
  </si>
  <si>
    <t>Vak 10</t>
  </si>
  <si>
    <t>Vak 11</t>
  </si>
  <si>
    <t>Vak 12</t>
  </si>
  <si>
    <t>Vak 13</t>
  </si>
  <si>
    <t>Vak 14</t>
  </si>
  <si>
    <t>Vak 15</t>
  </si>
  <si>
    <t>Vak 16</t>
  </si>
  <si>
    <t>Vak 17</t>
  </si>
  <si>
    <t>Vak 18</t>
  </si>
  <si>
    <t>Vak 19</t>
  </si>
  <si>
    <t>Vak 20</t>
  </si>
  <si>
    <t>+0</t>
  </si>
  <si>
    <t>-III</t>
  </si>
  <si>
    <t>+III</t>
  </si>
  <si>
    <t>+I</t>
  </si>
  <si>
    <t>-II</t>
  </si>
  <si>
    <t>-I</t>
  </si>
  <si>
    <t>+II</t>
  </si>
  <si>
    <t>Methode</t>
  </si>
  <si>
    <t>P1</t>
  </si>
  <si>
    <t>Ondergrens</t>
  </si>
  <si>
    <t>Ondergrens tussentijds</t>
  </si>
  <si>
    <t>Bovengrens</t>
  </si>
  <si>
    <t>Bovengrens tussentijds</t>
  </si>
  <si>
    <t>Pfalen</t>
  </si>
  <si>
    <t>Pfalen tussenresultaten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</si>
</sst>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2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2" fontId="0" fillId="0" borderId="0" xfId="0" applyNumberFormat="1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14" xfId="0" applyNumberFormat="1" applyBorder="1"/>
    <xf numFmtId="11" fontId="0" fillId="0" borderId="6" xfId="0" applyNumberFormat="1" applyBorder="1"/>
    <xf numFmtId="11" fontId="0" fillId="0" borderId="5" xfId="0" applyNumberFormat="1" applyBorder="1"/>
    <xf numFmtId="2" fontId="0" fillId="0" borderId="14" xfId="0" applyNumberFormat="1" applyBorder="1"/>
    <xf numFmtId="11" fontId="2" fillId="0" borderId="6" xfId="0" applyNumberFormat="1" applyFont="1" applyBorder="1"/>
    <xf numFmtId="11" fontId="0" fillId="0" borderId="0" xfId="0" applyNumberFormat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7"/>
  <sheetViews>
    <sheetView tabSelected="1" topLeftCell="N7" workbookViewId="0">
      <selection activeCell="X20" sqref="X20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5.5703125" bestFit="1" customWidth="1"/>
    <col min="8" max="8" width="12.28515625" bestFit="1" customWidth="1"/>
    <col min="9" max="9" width="14.5703125" customWidth="1"/>
    <col min="10" max="10" width="14.85546875" customWidth="1"/>
    <col min="11" max="11" width="14.28515625" customWidth="1"/>
    <col min="12" max="12" width="11.42578125" customWidth="1"/>
    <col min="13" max="13" width="12.85546875" customWidth="1"/>
    <col min="14" max="14" width="14.5703125" customWidth="1"/>
    <col min="15" max="15" width="29.28515625" customWidth="1"/>
    <col min="20" max="20" width="12" bestFit="1" customWidth="1"/>
    <col min="24" max="24" width="22.85546875" bestFit="1" customWidth="1"/>
    <col min="26" max="26" width="22.5703125" bestFit="1" customWidth="1"/>
  </cols>
  <sheetData>
    <row r="2" spans="2:26" ht="15.75" thickBot="1" x14ac:dyDescent="0.3">
      <c r="B2" s="1" t="s">
        <v>0</v>
      </c>
      <c r="C2" s="1" t="s">
        <v>1</v>
      </c>
    </row>
    <row r="3" spans="2:26" x14ac:dyDescent="0.25">
      <c r="B3" s="2" t="s">
        <v>2</v>
      </c>
      <c r="C3" s="3">
        <v>28.9</v>
      </c>
    </row>
    <row r="4" spans="2:26" x14ac:dyDescent="0.25">
      <c r="B4" s="4" t="s">
        <v>3</v>
      </c>
      <c r="C4" s="5" t="s">
        <v>4</v>
      </c>
    </row>
    <row r="5" spans="2:26" x14ac:dyDescent="0.25">
      <c r="B5" s="4" t="s">
        <v>59</v>
      </c>
      <c r="C5" s="5" t="s">
        <v>60</v>
      </c>
    </row>
    <row r="6" spans="2:26" x14ac:dyDescent="0.25">
      <c r="B6" s="4" t="s">
        <v>5</v>
      </c>
      <c r="C6" s="6">
        <v>6.0666886439917911E-2</v>
      </c>
    </row>
    <row r="7" spans="2:26" x14ac:dyDescent="0.25">
      <c r="B7" s="4" t="s">
        <v>6</v>
      </c>
      <c r="C7" s="6">
        <v>6.0666886439917911E-2</v>
      </c>
    </row>
    <row r="8" spans="2:26" x14ac:dyDescent="0.25">
      <c r="B8" s="4" t="s">
        <v>61</v>
      </c>
      <c r="C8" s="6">
        <f>IFERROR(MAX(Y15:Y34),"GR")</f>
        <v>3.3120289000265313E-2</v>
      </c>
    </row>
    <row r="9" spans="2:26" x14ac:dyDescent="0.25">
      <c r="B9" s="4" t="s">
        <v>62</v>
      </c>
      <c r="C9" s="6">
        <f>MAX(Z15:Z34)</f>
        <v>3.3120289000265313E-2</v>
      </c>
    </row>
    <row r="10" spans="2:26" x14ac:dyDescent="0.25">
      <c r="B10" s="4" t="s">
        <v>63</v>
      </c>
      <c r="C10" s="6">
        <f>IFERROR(1-PRODUCT(Q15:Q34),"GR")</f>
        <v>6.0666875893912287E-2</v>
      </c>
    </row>
    <row r="11" spans="2:26" ht="15.75" thickBot="1" x14ac:dyDescent="0.3">
      <c r="B11" s="7" t="s">
        <v>64</v>
      </c>
      <c r="C11" s="33">
        <f>1-PRODUCT(R15:R34)</f>
        <v>6.0666875893912287E-2</v>
      </c>
    </row>
    <row r="12" spans="2:26" x14ac:dyDescent="0.25">
      <c r="B12" s="38"/>
      <c r="C12" s="24"/>
    </row>
    <row r="14" spans="2:26" ht="15.75" thickBot="1" x14ac:dyDescent="0.3">
      <c r="Q14" t="s">
        <v>7</v>
      </c>
    </row>
    <row r="15" spans="2:26" ht="60.75" thickBot="1" x14ac:dyDescent="0.3">
      <c r="B15" s="8" t="s">
        <v>8</v>
      </c>
      <c r="C15" s="9" t="s">
        <v>9</v>
      </c>
      <c r="D15" s="9" t="s">
        <v>10</v>
      </c>
      <c r="E15" s="10" t="s">
        <v>11</v>
      </c>
      <c r="F15" s="8" t="s">
        <v>12</v>
      </c>
      <c r="G15" s="9" t="s">
        <v>13</v>
      </c>
      <c r="H15" s="11" t="s">
        <v>14</v>
      </c>
      <c r="I15" s="8" t="s">
        <v>15</v>
      </c>
      <c r="J15" s="9" t="s">
        <v>16</v>
      </c>
      <c r="K15" s="11" t="s">
        <v>17</v>
      </c>
      <c r="L15" s="9" t="s">
        <v>18</v>
      </c>
      <c r="M15" s="9" t="s">
        <v>19</v>
      </c>
      <c r="N15" s="9" t="s">
        <v>20</v>
      </c>
      <c r="O15" s="11" t="s">
        <v>21</v>
      </c>
      <c r="P15" s="1"/>
      <c r="Q15" s="2" t="s">
        <v>22</v>
      </c>
      <c r="R15" s="12" t="s">
        <v>23</v>
      </c>
      <c r="S15" s="12" t="s">
        <v>24</v>
      </c>
      <c r="T15" s="12" t="s">
        <v>25</v>
      </c>
      <c r="U15" s="13" t="s">
        <v>26</v>
      </c>
      <c r="V15" s="13" t="s">
        <v>27</v>
      </c>
      <c r="W15" s="14"/>
      <c r="X15" s="13" t="s">
        <v>28</v>
      </c>
      <c r="Y15" s="12" t="s">
        <v>65</v>
      </c>
      <c r="Z15" s="39" t="s">
        <v>66</v>
      </c>
    </row>
    <row r="16" spans="2:26" x14ac:dyDescent="0.25">
      <c r="B16" s="15" t="s">
        <v>29</v>
      </c>
      <c r="C16" s="14">
        <v>0</v>
      </c>
      <c r="D16" s="14">
        <v>0.16564654600000001</v>
      </c>
      <c r="E16" s="16" t="s">
        <v>4</v>
      </c>
      <c r="F16" s="15" t="s">
        <v>30</v>
      </c>
      <c r="G16" s="17">
        <v>2.6412322020898397E-4</v>
      </c>
      <c r="H16" s="18">
        <v>3.224580190703381E-4</v>
      </c>
      <c r="I16" s="15" t="s">
        <v>31</v>
      </c>
      <c r="J16" s="17"/>
      <c r="K16" s="18"/>
      <c r="L16" s="19">
        <v>2.6412322020898397E-4</v>
      </c>
      <c r="M16" s="17">
        <v>3.224580190703381E-4</v>
      </c>
      <c r="N16" s="20">
        <v>1.2208620613333334</v>
      </c>
      <c r="O16" s="21" t="s">
        <v>52</v>
      </c>
      <c r="Q16" s="22">
        <v>0.99967754198092962</v>
      </c>
      <c r="R16" s="23">
        <v>0.99967754198092962</v>
      </c>
      <c r="S16" s="23">
        <v>7.6331610640396367E-3</v>
      </c>
      <c r="T16" s="23">
        <v>7.6331610640396367E-3</v>
      </c>
      <c r="U16" s="24">
        <v>3.3333333333333332E-4</v>
      </c>
      <c r="V16" s="24">
        <v>4</v>
      </c>
      <c r="W16" s="24" t="s">
        <v>52</v>
      </c>
      <c r="X16" s="24" t="b">
        <v>0</v>
      </c>
      <c r="Y16" s="23">
        <f>1-Q16</f>
        <v>3.2245801907038185E-4</v>
      </c>
      <c r="Z16" s="6">
        <f>1-R16</f>
        <v>3.2245801907038185E-4</v>
      </c>
    </row>
    <row r="17" spans="2:26" x14ac:dyDescent="0.25">
      <c r="B17" s="25" t="s">
        <v>32</v>
      </c>
      <c r="C17" s="24">
        <v>0.16564654600000001</v>
      </c>
      <c r="D17" s="24">
        <v>0.342187662</v>
      </c>
      <c r="E17" s="26" t="s">
        <v>4</v>
      </c>
      <c r="F17" s="25" t="s">
        <v>33</v>
      </c>
      <c r="G17" s="23"/>
      <c r="H17" s="6"/>
      <c r="I17" s="25" t="s">
        <v>4</v>
      </c>
      <c r="J17" s="23">
        <v>2.6809621636045101E-2</v>
      </c>
      <c r="K17" s="6">
        <v>3.3120289000265299E-2</v>
      </c>
      <c r="L17" s="22">
        <v>2.6809621636045101E-2</v>
      </c>
      <c r="M17" s="23">
        <v>3.3120289000265299E-2</v>
      </c>
      <c r="N17" s="27">
        <v>1.2353881546666667</v>
      </c>
      <c r="O17" s="28" t="s">
        <v>53</v>
      </c>
      <c r="Q17" s="22">
        <v>0.96687971099973469</v>
      </c>
      <c r="R17" s="23">
        <v>0.96687971099973469</v>
      </c>
      <c r="S17" s="23">
        <v>0.77479806528170336</v>
      </c>
      <c r="T17" s="23">
        <v>0.77479806528170336</v>
      </c>
      <c r="U17" s="24">
        <v>1</v>
      </c>
      <c r="V17" s="24">
        <v>7</v>
      </c>
      <c r="W17" s="24" t="s">
        <v>53</v>
      </c>
      <c r="X17" s="24" t="b">
        <v>0</v>
      </c>
      <c r="Y17" s="23">
        <f t="shared" ref="Y17:Z35" si="0">1-Q17</f>
        <v>3.3120289000265313E-2</v>
      </c>
      <c r="Z17" s="6">
        <f t="shared" si="0"/>
        <v>3.3120289000265313E-2</v>
      </c>
    </row>
    <row r="18" spans="2:26" x14ac:dyDescent="0.25">
      <c r="B18" s="25" t="s">
        <v>34</v>
      </c>
      <c r="C18" s="24">
        <v>0.342187662</v>
      </c>
      <c r="D18" s="24">
        <v>0.995927067</v>
      </c>
      <c r="E18" s="26" t="s">
        <v>4</v>
      </c>
      <c r="F18" s="25" t="s">
        <v>30</v>
      </c>
      <c r="G18" s="23">
        <v>5.62288806246054E-10</v>
      </c>
      <c r="H18" s="6">
        <v>1.0524092724239948E-9</v>
      </c>
      <c r="I18" s="25" t="s">
        <v>31</v>
      </c>
      <c r="J18" s="23"/>
      <c r="K18" s="6"/>
      <c r="L18" s="22">
        <v>5.62288806246054E-10</v>
      </c>
      <c r="M18" s="23">
        <v>1.0524092724239948E-9</v>
      </c>
      <c r="N18" s="27">
        <v>1.8716525399999999</v>
      </c>
      <c r="O18" s="28" t="s">
        <v>54</v>
      </c>
      <c r="Q18" s="22">
        <v>0.99999999894759073</v>
      </c>
      <c r="R18" s="23">
        <v>0.99999999894759073</v>
      </c>
      <c r="S18" s="23">
        <v>1.6250146500510961E-8</v>
      </c>
      <c r="T18" s="23">
        <v>1.6250146500510961E-8</v>
      </c>
      <c r="U18" s="24">
        <v>3.3333333333333335E-7</v>
      </c>
      <c r="V18" s="24">
        <v>1</v>
      </c>
      <c r="W18" s="24" t="s">
        <v>54</v>
      </c>
      <c r="X18" s="24" t="b">
        <v>0</v>
      </c>
      <c r="Y18" s="23">
        <f t="shared" si="0"/>
        <v>1.0524092708408261E-9</v>
      </c>
      <c r="Z18" s="6">
        <f t="shared" si="0"/>
        <v>1.0524092708408261E-9</v>
      </c>
    </row>
    <row r="19" spans="2:26" x14ac:dyDescent="0.25">
      <c r="B19" s="25" t="s">
        <v>35</v>
      </c>
      <c r="C19" s="24">
        <v>0.995927067</v>
      </c>
      <c r="D19" s="24">
        <v>1.545093896</v>
      </c>
      <c r="E19" s="26" t="s">
        <v>4</v>
      </c>
      <c r="F19" s="25" t="s">
        <v>30</v>
      </c>
      <c r="G19" s="23">
        <v>2.2386621095229898E-6</v>
      </c>
      <c r="H19" s="6">
        <v>3.8778607387085781E-6</v>
      </c>
      <c r="I19" s="25" t="s">
        <v>31</v>
      </c>
      <c r="J19" s="23"/>
      <c r="K19" s="6"/>
      <c r="L19" s="22">
        <v>2.2386621095229898E-6</v>
      </c>
      <c r="M19" s="23">
        <v>3.8778607387085781E-6</v>
      </c>
      <c r="N19" s="27">
        <v>1.7322224386666667</v>
      </c>
      <c r="O19" s="28" t="s">
        <v>55</v>
      </c>
      <c r="Q19" s="22">
        <v>0.99999612213926126</v>
      </c>
      <c r="R19" s="23">
        <v>0.99999612213926126</v>
      </c>
      <c r="S19" s="23">
        <v>6.46973349652144E-5</v>
      </c>
      <c r="T19" s="23">
        <v>6.46973349652144E-5</v>
      </c>
      <c r="U19" s="24">
        <v>3.3333333333333335E-5</v>
      </c>
      <c r="V19" s="24">
        <v>3</v>
      </c>
      <c r="W19" s="24" t="s">
        <v>55</v>
      </c>
      <c r="X19" s="24" t="b">
        <v>0</v>
      </c>
      <c r="Y19" s="23">
        <f t="shared" si="0"/>
        <v>3.8778607387435216E-6</v>
      </c>
      <c r="Z19" s="6">
        <f t="shared" si="0"/>
        <v>3.8778607387435216E-6</v>
      </c>
    </row>
    <row r="20" spans="2:26" x14ac:dyDescent="0.25">
      <c r="B20" s="25" t="s">
        <v>36</v>
      </c>
      <c r="C20" s="24">
        <v>1.545093896</v>
      </c>
      <c r="D20" s="24">
        <v>2.5196520410000001</v>
      </c>
      <c r="E20" s="26" t="s">
        <v>4</v>
      </c>
      <c r="F20" s="25" t="s">
        <v>30</v>
      </c>
      <c r="G20" s="23">
        <v>4.4997884737317503E-5</v>
      </c>
      <c r="H20" s="6">
        <v>1.0346862484201612E-4</v>
      </c>
      <c r="I20" s="25" t="s">
        <v>31</v>
      </c>
      <c r="J20" s="23"/>
      <c r="K20" s="6"/>
      <c r="L20" s="22">
        <v>4.4997884737317503E-5</v>
      </c>
      <c r="M20" s="23">
        <v>1.0346862484201612E-4</v>
      </c>
      <c r="N20" s="27">
        <v>2.2994108600000001</v>
      </c>
      <c r="O20" s="28" t="s">
        <v>52</v>
      </c>
      <c r="Q20" s="22">
        <v>0.99989653137515799</v>
      </c>
      <c r="R20" s="23">
        <v>0.99989653137515799</v>
      </c>
      <c r="S20" s="23">
        <v>1.3004388689084757E-3</v>
      </c>
      <c r="T20" s="23">
        <v>1.3004388689084757E-3</v>
      </c>
      <c r="U20" s="24">
        <v>3.3333333333333332E-4</v>
      </c>
      <c r="V20" s="24">
        <v>4</v>
      </c>
      <c r="W20" s="24" t="s">
        <v>52</v>
      </c>
      <c r="X20" s="24" t="b">
        <v>0</v>
      </c>
      <c r="Y20" s="23">
        <f t="shared" si="0"/>
        <v>1.0346862484200692E-4</v>
      </c>
      <c r="Z20" s="6">
        <f t="shared" si="0"/>
        <v>1.0346862484200692E-4</v>
      </c>
    </row>
    <row r="21" spans="2:26" x14ac:dyDescent="0.25">
      <c r="B21" s="25" t="s">
        <v>37</v>
      </c>
      <c r="C21" s="24">
        <v>2.5196520410000001</v>
      </c>
      <c r="D21" s="24">
        <v>3.327915993</v>
      </c>
      <c r="E21" s="26" t="s">
        <v>4</v>
      </c>
      <c r="F21" s="25" t="s">
        <v>30</v>
      </c>
      <c r="G21" s="23">
        <v>2.72088166428101E-6</v>
      </c>
      <c r="H21" s="6">
        <v>5.6531357534758179E-6</v>
      </c>
      <c r="I21" s="25" t="s">
        <v>31</v>
      </c>
      <c r="J21" s="23"/>
      <c r="K21" s="6"/>
      <c r="L21" s="22">
        <v>2.72088166428101E-6</v>
      </c>
      <c r="M21" s="23">
        <v>5.6531357534758179E-6</v>
      </c>
      <c r="N21" s="27">
        <v>2.0776852693333332</v>
      </c>
      <c r="O21" s="28" t="s">
        <v>55</v>
      </c>
      <c r="Q21" s="22">
        <v>0.99999434686424649</v>
      </c>
      <c r="R21" s="23">
        <v>0.99999434686424649</v>
      </c>
      <c r="S21" s="23">
        <v>7.8633480097721185E-5</v>
      </c>
      <c r="T21" s="23">
        <v>7.8633480097721185E-5</v>
      </c>
      <c r="U21" s="24">
        <v>3.3333333333333335E-5</v>
      </c>
      <c r="V21" s="24">
        <v>3</v>
      </c>
      <c r="W21" s="24" t="s">
        <v>55</v>
      </c>
      <c r="X21" s="24" t="b">
        <v>0</v>
      </c>
      <c r="Y21" s="23">
        <f t="shared" si="0"/>
        <v>5.6531357535138937E-6</v>
      </c>
      <c r="Z21" s="6">
        <f t="shared" si="0"/>
        <v>5.6531357535138937E-6</v>
      </c>
    </row>
    <row r="22" spans="2:26" x14ac:dyDescent="0.25">
      <c r="B22" s="25" t="s">
        <v>38</v>
      </c>
      <c r="C22" s="24">
        <v>3.327915993</v>
      </c>
      <c r="D22" s="24">
        <v>4.3705976250000003</v>
      </c>
      <c r="E22" s="26" t="s">
        <v>4</v>
      </c>
      <c r="F22" s="25" t="s">
        <v>30</v>
      </c>
      <c r="G22" s="23">
        <v>4.5974433001425799E-4</v>
      </c>
      <c r="H22" s="6">
        <v>1.0989002877769421E-3</v>
      </c>
      <c r="I22" s="25" t="s">
        <v>31</v>
      </c>
      <c r="J22" s="23"/>
      <c r="K22" s="6"/>
      <c r="L22" s="22">
        <v>4.5974433001425799E-4</v>
      </c>
      <c r="M22" s="23">
        <v>1.0989002877769421E-3</v>
      </c>
      <c r="N22" s="27">
        <v>2.3902421760000001</v>
      </c>
      <c r="O22" s="28" t="s">
        <v>56</v>
      </c>
      <c r="Q22" s="22">
        <v>0.99890109971222307</v>
      </c>
      <c r="R22" s="23">
        <v>0.99890109971222307</v>
      </c>
      <c r="S22" s="23">
        <v>1.3286611137412056E-2</v>
      </c>
      <c r="T22" s="23">
        <v>1.3286611137412056E-2</v>
      </c>
      <c r="U22" s="24">
        <v>0.01</v>
      </c>
      <c r="V22" s="24">
        <v>6</v>
      </c>
      <c r="W22" s="24" t="s">
        <v>56</v>
      </c>
      <c r="X22" s="24" t="b">
        <v>0</v>
      </c>
      <c r="Y22" s="23">
        <f t="shared" si="0"/>
        <v>1.0989002877769272E-3</v>
      </c>
      <c r="Z22" s="6">
        <f t="shared" si="0"/>
        <v>1.0989002877769272E-3</v>
      </c>
    </row>
    <row r="23" spans="2:26" x14ac:dyDescent="0.25">
      <c r="B23" s="25" t="s">
        <v>39</v>
      </c>
      <c r="C23" s="24">
        <v>4.3705976250000003</v>
      </c>
      <c r="D23" s="24">
        <v>5.6951114260000004</v>
      </c>
      <c r="E23" s="26" t="s">
        <v>4</v>
      </c>
      <c r="F23" s="25" t="s">
        <v>30</v>
      </c>
      <c r="G23" s="23">
        <v>1.26333937706196E-3</v>
      </c>
      <c r="H23" s="6">
        <v>3.494419964082372E-3</v>
      </c>
      <c r="I23" s="25" t="s">
        <v>31</v>
      </c>
      <c r="J23" s="23"/>
      <c r="K23" s="6"/>
      <c r="L23" s="22">
        <v>1.26333937706196E-3</v>
      </c>
      <c r="M23" s="23">
        <v>3.494419964082372E-3</v>
      </c>
      <c r="N23" s="27">
        <v>2.7660184013333335</v>
      </c>
      <c r="O23" s="28" t="s">
        <v>56</v>
      </c>
      <c r="Q23" s="22">
        <v>0.9965055800359176</v>
      </c>
      <c r="R23" s="23">
        <v>0.9965055800359176</v>
      </c>
      <c r="S23" s="23">
        <v>3.6510507997090644E-2</v>
      </c>
      <c r="T23" s="23">
        <v>3.6510507997090644E-2</v>
      </c>
      <c r="U23" s="24">
        <v>0.01</v>
      </c>
      <c r="V23" s="24">
        <v>6</v>
      </c>
      <c r="W23" s="24" t="s">
        <v>56</v>
      </c>
      <c r="X23" s="24" t="b">
        <v>0</v>
      </c>
      <c r="Y23" s="23">
        <f t="shared" si="0"/>
        <v>3.4944199640823959E-3</v>
      </c>
      <c r="Z23" s="6">
        <f t="shared" si="0"/>
        <v>3.4944199640823959E-3</v>
      </c>
    </row>
    <row r="24" spans="2:26" x14ac:dyDescent="0.25">
      <c r="B24" s="25" t="s">
        <v>40</v>
      </c>
      <c r="C24" s="24">
        <v>5.6951114260000004</v>
      </c>
      <c r="D24" s="24">
        <v>8.2464557510000009</v>
      </c>
      <c r="E24" s="26" t="s">
        <v>4</v>
      </c>
      <c r="F24" s="25" t="s">
        <v>30</v>
      </c>
      <c r="G24" s="23">
        <v>1.0026818021020699E-3</v>
      </c>
      <c r="H24" s="6">
        <v>4.4135971695339225E-3</v>
      </c>
      <c r="I24" s="25" t="s">
        <v>31</v>
      </c>
      <c r="J24" s="23"/>
      <c r="K24" s="6"/>
      <c r="L24" s="22">
        <v>1.0026818021020699E-3</v>
      </c>
      <c r="M24" s="23">
        <v>4.4135971695339225E-3</v>
      </c>
      <c r="N24" s="27">
        <v>4.401792433333334</v>
      </c>
      <c r="O24" s="28" t="s">
        <v>56</v>
      </c>
      <c r="Q24" s="22">
        <v>0.99558640283046607</v>
      </c>
      <c r="R24" s="23">
        <v>0.99558640283046607</v>
      </c>
      <c r="S24" s="23">
        <v>2.8977504080749821E-2</v>
      </c>
      <c r="T24" s="23">
        <v>2.8977504080749821E-2</v>
      </c>
      <c r="U24" s="24">
        <v>0.01</v>
      </c>
      <c r="V24" s="24">
        <v>6</v>
      </c>
      <c r="W24" s="24" t="s">
        <v>56</v>
      </c>
      <c r="X24" s="24" t="b">
        <v>0</v>
      </c>
      <c r="Y24" s="23">
        <f t="shared" si="0"/>
        <v>4.4135971695339338E-3</v>
      </c>
      <c r="Z24" s="6">
        <f t="shared" si="0"/>
        <v>4.4135971695339338E-3</v>
      </c>
    </row>
    <row r="25" spans="2:26" x14ac:dyDescent="0.25">
      <c r="B25" s="25" t="s">
        <v>41</v>
      </c>
      <c r="C25" s="24">
        <v>8.2464557510000009</v>
      </c>
      <c r="D25" s="24">
        <v>8.9463643600000005</v>
      </c>
      <c r="E25" s="26" t="s">
        <v>4</v>
      </c>
      <c r="F25" s="25" t="s">
        <v>30</v>
      </c>
      <c r="G25" s="23">
        <v>4.7687183333747701E-4</v>
      </c>
      <c r="H25" s="6">
        <v>9.2189410206082781E-4</v>
      </c>
      <c r="I25" s="25" t="s">
        <v>31</v>
      </c>
      <c r="J25" s="23"/>
      <c r="K25" s="6"/>
      <c r="L25" s="22">
        <v>4.7687183333747701E-4</v>
      </c>
      <c r="M25" s="23">
        <v>9.2189410206082781E-4</v>
      </c>
      <c r="N25" s="27">
        <v>1.9332114786666659</v>
      </c>
      <c r="O25" s="28" t="s">
        <v>57</v>
      </c>
      <c r="Q25" s="22">
        <v>0.99907810589793922</v>
      </c>
      <c r="R25" s="23">
        <v>0.99907810589793922</v>
      </c>
      <c r="S25" s="23">
        <v>1.3781595983453085E-2</v>
      </c>
      <c r="T25" s="23">
        <v>1.3781595983453085E-2</v>
      </c>
      <c r="U25" s="24">
        <v>1E-3</v>
      </c>
      <c r="V25" s="24">
        <v>5</v>
      </c>
      <c r="W25" s="24" t="s">
        <v>57</v>
      </c>
      <c r="X25" s="24" t="b">
        <v>0</v>
      </c>
      <c r="Y25" s="23">
        <f t="shared" si="0"/>
        <v>9.2189410206078293E-4</v>
      </c>
      <c r="Z25" s="6">
        <f t="shared" si="0"/>
        <v>9.2189410206078293E-4</v>
      </c>
    </row>
    <row r="26" spans="2:26" x14ac:dyDescent="0.25">
      <c r="B26" s="25" t="s">
        <v>42</v>
      </c>
      <c r="C26" s="24">
        <v>8.9463643600000005</v>
      </c>
      <c r="D26" s="24">
        <v>9.2968308060000009</v>
      </c>
      <c r="E26" s="26" t="s">
        <v>4</v>
      </c>
      <c r="F26" s="25" t="s">
        <v>30</v>
      </c>
      <c r="G26" s="23">
        <v>5.6920886379173901E-7</v>
      </c>
      <c r="H26" s="6">
        <v>8.3519367382479112E-7</v>
      </c>
      <c r="I26" s="25" t="s">
        <v>31</v>
      </c>
      <c r="J26" s="23"/>
      <c r="K26" s="6"/>
      <c r="L26" s="22">
        <v>5.6920886379173901E-7</v>
      </c>
      <c r="M26" s="23">
        <v>8.3519367382479112E-7</v>
      </c>
      <c r="N26" s="27">
        <v>1.4672885946666672</v>
      </c>
      <c r="O26" s="28" t="s">
        <v>58</v>
      </c>
      <c r="Q26" s="22">
        <v>0.99999916480632622</v>
      </c>
      <c r="R26" s="23">
        <v>0.99999916480632622</v>
      </c>
      <c r="S26" s="23">
        <v>1.6450136163581258E-5</v>
      </c>
      <c r="T26" s="23">
        <v>1.6450136163581258E-5</v>
      </c>
      <c r="U26" s="24">
        <v>3.3333333333333333E-6</v>
      </c>
      <c r="V26" s="24">
        <v>2</v>
      </c>
      <c r="W26" s="24" t="s">
        <v>58</v>
      </c>
      <c r="X26" s="24" t="b">
        <v>0</v>
      </c>
      <c r="Y26" s="23">
        <f t="shared" si="0"/>
        <v>8.3519367377604681E-7</v>
      </c>
      <c r="Z26" s="6">
        <f t="shared" si="0"/>
        <v>8.3519367377604681E-7</v>
      </c>
    </row>
    <row r="27" spans="2:26" x14ac:dyDescent="0.25">
      <c r="B27" s="25" t="s">
        <v>43</v>
      </c>
      <c r="C27" s="24">
        <v>9.2968308060000009</v>
      </c>
      <c r="D27" s="24">
        <v>9.7975727730000006</v>
      </c>
      <c r="E27" s="26" t="s">
        <v>4</v>
      </c>
      <c r="F27" s="25" t="s">
        <v>30</v>
      </c>
      <c r="G27" s="23">
        <v>3.2784804284156797E-17</v>
      </c>
      <c r="H27" s="6">
        <v>5.4673774130768381E-17</v>
      </c>
      <c r="I27" s="25" t="s">
        <v>31</v>
      </c>
      <c r="J27" s="23"/>
      <c r="K27" s="6"/>
      <c r="L27" s="22">
        <v>3.2784804284156797E-17</v>
      </c>
      <c r="M27" s="23">
        <v>5.4673774130768381E-17</v>
      </c>
      <c r="N27" s="27">
        <v>1.6676559559999995</v>
      </c>
      <c r="O27" s="28" t="s">
        <v>54</v>
      </c>
      <c r="Q27" s="22">
        <v>1</v>
      </c>
      <c r="R27" s="23">
        <v>1</v>
      </c>
      <c r="S27" s="23">
        <v>9.4748084381213148E-16</v>
      </c>
      <c r="T27" s="23">
        <v>9.4748084381213148E-16</v>
      </c>
      <c r="U27" s="24">
        <v>3.3333333333333335E-7</v>
      </c>
      <c r="V27" s="24">
        <v>1</v>
      </c>
      <c r="W27" s="24" t="s">
        <v>54</v>
      </c>
      <c r="X27" s="24" t="b">
        <v>0</v>
      </c>
      <c r="Y27" s="23">
        <f t="shared" si="0"/>
        <v>0</v>
      </c>
      <c r="Z27" s="6">
        <f t="shared" si="0"/>
        <v>0</v>
      </c>
    </row>
    <row r="28" spans="2:26" x14ac:dyDescent="0.25">
      <c r="B28" s="25" t="s">
        <v>44</v>
      </c>
      <c r="C28" s="24">
        <v>9.7975727730000006</v>
      </c>
      <c r="D28" s="24">
        <v>13.197809816000001</v>
      </c>
      <c r="E28" s="26" t="s">
        <v>4</v>
      </c>
      <c r="F28" s="25" t="s">
        <v>30</v>
      </c>
      <c r="G28" s="23">
        <v>6.1195786869129196E-4</v>
      </c>
      <c r="H28" s="6">
        <v>3.3863602871972401E-3</v>
      </c>
      <c r="I28" s="25" t="s">
        <v>31</v>
      </c>
      <c r="J28" s="23"/>
      <c r="K28" s="6"/>
      <c r="L28" s="22">
        <v>6.1195786869129196E-4</v>
      </c>
      <c r="M28" s="23">
        <v>3.3863602871972401E-3</v>
      </c>
      <c r="N28" s="27">
        <v>5.5336493906666675</v>
      </c>
      <c r="O28" s="28" t="s">
        <v>56</v>
      </c>
      <c r="Q28" s="22">
        <v>0.99661363971280281</v>
      </c>
      <c r="R28" s="23">
        <v>0.99661363971280281</v>
      </c>
      <c r="S28" s="23">
        <v>1.7685582405178337E-2</v>
      </c>
      <c r="T28" s="23">
        <v>1.7685582405178337E-2</v>
      </c>
      <c r="U28" s="24">
        <v>0.01</v>
      </c>
      <c r="V28" s="24">
        <v>6</v>
      </c>
      <c r="W28" s="24" t="s">
        <v>56</v>
      </c>
      <c r="X28" s="24" t="b">
        <v>0</v>
      </c>
      <c r="Y28" s="23">
        <f t="shared" si="0"/>
        <v>3.3863602871971876E-3</v>
      </c>
      <c r="Z28" s="6">
        <f t="shared" si="0"/>
        <v>3.3863602871971876E-3</v>
      </c>
    </row>
    <row r="29" spans="2:26" x14ac:dyDescent="0.25">
      <c r="B29" s="25" t="s">
        <v>45</v>
      </c>
      <c r="C29" s="24">
        <v>13.197809816000001</v>
      </c>
      <c r="D29" s="24">
        <v>14.104461709000001</v>
      </c>
      <c r="E29" s="26" t="s">
        <v>4</v>
      </c>
      <c r="F29" s="25" t="s">
        <v>30</v>
      </c>
      <c r="G29" s="23">
        <v>1.4156972664417999E-4</v>
      </c>
      <c r="H29" s="6">
        <v>3.1270900751543092E-4</v>
      </c>
      <c r="I29" s="25" t="s">
        <v>31</v>
      </c>
      <c r="J29" s="23"/>
      <c r="K29" s="6"/>
      <c r="L29" s="22">
        <v>1.4156972664417999E-4</v>
      </c>
      <c r="M29" s="23">
        <v>3.1270900751543092E-4</v>
      </c>
      <c r="N29" s="27">
        <v>2.2088691906666655</v>
      </c>
      <c r="O29" s="28" t="s">
        <v>52</v>
      </c>
      <c r="Q29" s="22">
        <v>0.99968729099248455</v>
      </c>
      <c r="R29" s="23">
        <v>0.99968729099248455</v>
      </c>
      <c r="S29" s="23">
        <v>4.0913651000168017E-3</v>
      </c>
      <c r="T29" s="23">
        <v>4.0913651000168017E-3</v>
      </c>
      <c r="U29" s="24">
        <v>3.3333333333333332E-4</v>
      </c>
      <c r="V29" s="24">
        <v>4</v>
      </c>
      <c r="W29" s="24" t="s">
        <v>52</v>
      </c>
      <c r="X29" s="24" t="b">
        <v>0</v>
      </c>
      <c r="Y29" s="23">
        <f t="shared" si="0"/>
        <v>3.1270900751545483E-4</v>
      </c>
      <c r="Z29" s="6">
        <f t="shared" si="0"/>
        <v>3.1270900751545483E-4</v>
      </c>
    </row>
    <row r="30" spans="2:26" x14ac:dyDescent="0.25">
      <c r="B30" s="25" t="s">
        <v>46</v>
      </c>
      <c r="C30" s="24">
        <v>14.104461709000001</v>
      </c>
      <c r="D30" s="24">
        <v>16.656083170000002</v>
      </c>
      <c r="E30" s="26" t="s">
        <v>4</v>
      </c>
      <c r="F30" s="25" t="s">
        <v>30</v>
      </c>
      <c r="G30" s="23">
        <v>2.33148490314728E-4</v>
      </c>
      <c r="H30" s="6">
        <v>1.0263574122971427E-3</v>
      </c>
      <c r="I30" s="25" t="s">
        <v>31</v>
      </c>
      <c r="J30" s="23"/>
      <c r="K30" s="6"/>
      <c r="L30" s="22">
        <v>2.33148490314728E-4</v>
      </c>
      <c r="M30" s="23">
        <v>1.0263574122971427E-3</v>
      </c>
      <c r="N30" s="27">
        <v>4.4021619480000025</v>
      </c>
      <c r="O30" s="28" t="s">
        <v>56</v>
      </c>
      <c r="Q30" s="22">
        <v>0.99897364258770283</v>
      </c>
      <c r="R30" s="23">
        <v>0.99897364258770283</v>
      </c>
      <c r="S30" s="23">
        <v>6.7379913700956386E-3</v>
      </c>
      <c r="T30" s="23">
        <v>6.7379913700956386E-3</v>
      </c>
      <c r="U30" s="24">
        <v>0.01</v>
      </c>
      <c r="V30" s="24">
        <v>6</v>
      </c>
      <c r="W30" s="24" t="s">
        <v>56</v>
      </c>
      <c r="X30" s="24" t="b">
        <v>0</v>
      </c>
      <c r="Y30" s="23">
        <f t="shared" si="0"/>
        <v>1.0263574122971741E-3</v>
      </c>
      <c r="Z30" s="6">
        <f t="shared" si="0"/>
        <v>1.0263574122971741E-3</v>
      </c>
    </row>
    <row r="31" spans="2:26" x14ac:dyDescent="0.25">
      <c r="B31" s="25" t="s">
        <v>47</v>
      </c>
      <c r="C31" s="24">
        <v>16.656083170000002</v>
      </c>
      <c r="D31" s="24">
        <v>17.155520158000002</v>
      </c>
      <c r="E31" s="26" t="s">
        <v>4</v>
      </c>
      <c r="F31" s="25" t="s">
        <v>30</v>
      </c>
      <c r="G31" s="23">
        <v>6.3744180696272295E-5</v>
      </c>
      <c r="H31" s="6">
        <v>1.0619244950890422E-4</v>
      </c>
      <c r="I31" s="25" t="s">
        <v>31</v>
      </c>
      <c r="J31" s="23"/>
      <c r="K31" s="6"/>
      <c r="L31" s="22">
        <v>6.3744180696272295E-5</v>
      </c>
      <c r="M31" s="23">
        <v>1.0619244950890422E-4</v>
      </c>
      <c r="N31" s="27">
        <v>1.6659159839999993</v>
      </c>
      <c r="O31" s="28" t="s">
        <v>52</v>
      </c>
      <c r="Q31" s="22">
        <v>0.99989380755049106</v>
      </c>
      <c r="R31" s="23">
        <v>0.99989380755049106</v>
      </c>
      <c r="S31" s="23">
        <v>1.8422068221222692E-3</v>
      </c>
      <c r="T31" s="23">
        <v>1.8422068221222692E-3</v>
      </c>
      <c r="U31" s="24">
        <v>3.3333333333333332E-4</v>
      </c>
      <c r="V31" s="24">
        <v>4</v>
      </c>
      <c r="W31" s="24" t="s">
        <v>52</v>
      </c>
      <c r="X31" s="24" t="b">
        <v>0</v>
      </c>
      <c r="Y31" s="23">
        <f t="shared" si="0"/>
        <v>1.0619244950893503E-4</v>
      </c>
      <c r="Z31" s="6">
        <f t="shared" si="0"/>
        <v>1.0619244950893503E-4</v>
      </c>
    </row>
    <row r="32" spans="2:26" x14ac:dyDescent="0.25">
      <c r="B32" s="25" t="s">
        <v>48</v>
      </c>
      <c r="C32" s="24">
        <v>17.155520158000002</v>
      </c>
      <c r="D32" s="24">
        <v>17.802979463</v>
      </c>
      <c r="E32" s="26" t="s">
        <v>4</v>
      </c>
      <c r="F32" s="25" t="s">
        <v>30</v>
      </c>
      <c r="G32" s="23">
        <v>4.7243242271195599E-5</v>
      </c>
      <c r="H32" s="6">
        <v>8.8027344680335383E-5</v>
      </c>
      <c r="I32" s="25" t="s">
        <v>31</v>
      </c>
      <c r="J32" s="23"/>
      <c r="K32" s="6"/>
      <c r="L32" s="22">
        <v>4.7243242271195599E-5</v>
      </c>
      <c r="M32" s="23">
        <v>8.8027344680335383E-5</v>
      </c>
      <c r="N32" s="27">
        <v>1.8632790733333309</v>
      </c>
      <c r="O32" s="28" t="s">
        <v>52</v>
      </c>
      <c r="Q32" s="22">
        <v>0.99991197265531961</v>
      </c>
      <c r="R32" s="23">
        <v>0.99991197265531961</v>
      </c>
      <c r="S32" s="23">
        <v>1.3653297016375527E-3</v>
      </c>
      <c r="T32" s="23">
        <v>1.3653297016375527E-3</v>
      </c>
      <c r="U32" s="24">
        <v>3.3333333333333332E-4</v>
      </c>
      <c r="V32" s="24">
        <v>4</v>
      </c>
      <c r="W32" s="24" t="s">
        <v>52</v>
      </c>
      <c r="X32" s="24" t="b">
        <v>0</v>
      </c>
      <c r="Y32" s="23">
        <f t="shared" si="0"/>
        <v>8.8027344680385866E-5</v>
      </c>
      <c r="Z32" s="6">
        <f t="shared" si="0"/>
        <v>8.8027344680385866E-5</v>
      </c>
    </row>
    <row r="33" spans="2:26" x14ac:dyDescent="0.25">
      <c r="B33" s="25" t="s">
        <v>49</v>
      </c>
      <c r="C33" s="24">
        <v>17.802979463</v>
      </c>
      <c r="D33" s="24">
        <v>18.605671771000001</v>
      </c>
      <c r="E33" s="26" t="s">
        <v>4</v>
      </c>
      <c r="F33" s="25" t="s">
        <v>30</v>
      </c>
      <c r="G33" s="23">
        <v>6.5227297530628097E-3</v>
      </c>
      <c r="H33" s="6">
        <v>1.3503723086324497E-2</v>
      </c>
      <c r="I33" s="25" t="s">
        <v>31</v>
      </c>
      <c r="J33" s="23"/>
      <c r="K33" s="6"/>
      <c r="L33" s="22">
        <v>6.5227297530628097E-3</v>
      </c>
      <c r="M33" s="23">
        <v>1.3503723086324497E-2</v>
      </c>
      <c r="N33" s="27">
        <v>2.0702564106666683</v>
      </c>
      <c r="O33" s="28" t="s">
        <v>53</v>
      </c>
      <c r="Q33" s="22">
        <v>0.98649627691367547</v>
      </c>
      <c r="R33" s="23">
        <v>0.98649627691367547</v>
      </c>
      <c r="S33" s="23">
        <v>0.18850688986351519</v>
      </c>
      <c r="T33" s="23">
        <v>0.18850688986351519</v>
      </c>
      <c r="U33" s="24">
        <v>1</v>
      </c>
      <c r="V33" s="24">
        <v>7</v>
      </c>
      <c r="W33" s="24" t="s">
        <v>53</v>
      </c>
      <c r="X33" s="24" t="b">
        <v>0</v>
      </c>
      <c r="Y33" s="23">
        <f t="shared" si="0"/>
        <v>1.3503723086324526E-2</v>
      </c>
      <c r="Z33" s="6">
        <f t="shared" si="0"/>
        <v>1.3503723086324526E-2</v>
      </c>
    </row>
    <row r="34" spans="2:26" x14ac:dyDescent="0.25">
      <c r="B34" s="25" t="s">
        <v>50</v>
      </c>
      <c r="C34" s="24">
        <v>18.605671771000001</v>
      </c>
      <c r="D34" s="24">
        <v>19.574514854</v>
      </c>
      <c r="E34" s="26" t="s">
        <v>4</v>
      </c>
      <c r="F34" s="25" t="s">
        <v>30</v>
      </c>
      <c r="G34" s="23">
        <v>5.4880372417329002E-8</v>
      </c>
      <c r="H34" s="6">
        <v>1.2577433136265322E-7</v>
      </c>
      <c r="I34" s="25" t="s">
        <v>31</v>
      </c>
      <c r="J34" s="23"/>
      <c r="K34" s="6"/>
      <c r="L34" s="22">
        <v>5.4880372417329002E-8</v>
      </c>
      <c r="M34" s="23">
        <v>1.2577433136265322E-7</v>
      </c>
      <c r="N34" s="27">
        <v>2.2917907773333326</v>
      </c>
      <c r="O34" s="28" t="s">
        <v>54</v>
      </c>
      <c r="Q34" s="22">
        <v>0.99999987422566861</v>
      </c>
      <c r="R34" s="23">
        <v>0.99999987422566861</v>
      </c>
      <c r="S34" s="23">
        <v>1.5860427628608081E-6</v>
      </c>
      <c r="T34" s="23">
        <v>1.5860427628608081E-6</v>
      </c>
      <c r="U34" s="24">
        <v>3.3333333333333335E-7</v>
      </c>
      <c r="V34" s="24">
        <v>1</v>
      </c>
      <c r="W34" s="24" t="s">
        <v>54</v>
      </c>
      <c r="X34" s="24" t="b">
        <v>0</v>
      </c>
      <c r="Y34" s="23">
        <f t="shared" si="0"/>
        <v>1.257743313942683E-7</v>
      </c>
      <c r="Z34" s="6">
        <f t="shared" si="0"/>
        <v>1.257743313942683E-7</v>
      </c>
    </row>
    <row r="35" spans="2:26" ht="15.75" thickBot="1" x14ac:dyDescent="0.3">
      <c r="B35" s="29" t="s">
        <v>51</v>
      </c>
      <c r="C35" s="30">
        <v>19.574514854</v>
      </c>
      <c r="D35" s="30">
        <v>20.93</v>
      </c>
      <c r="E35" s="31" t="s">
        <v>4</v>
      </c>
      <c r="F35" s="29" t="s">
        <v>30</v>
      </c>
      <c r="G35" s="32">
        <v>3.9992397582768299E-9</v>
      </c>
      <c r="H35" s="33">
        <v>1.1227119875125991E-8</v>
      </c>
      <c r="I35" s="29" t="s">
        <v>31</v>
      </c>
      <c r="J35" s="32"/>
      <c r="K35" s="33"/>
      <c r="L35" s="34">
        <v>3.9992397582768299E-9</v>
      </c>
      <c r="M35" s="32">
        <v>1.1227119875125991E-8</v>
      </c>
      <c r="N35" s="35">
        <v>2.807313527999999</v>
      </c>
      <c r="O35" s="36" t="s">
        <v>54</v>
      </c>
      <c r="Q35" s="34">
        <v>0.9999999887728801</v>
      </c>
      <c r="R35" s="32">
        <v>0.9999999887728801</v>
      </c>
      <c r="S35" s="32">
        <v>1.1557802901420038E-7</v>
      </c>
      <c r="T35" s="32">
        <v>1.1557802901420038E-7</v>
      </c>
      <c r="U35" s="30">
        <v>3.3333333333333335E-7</v>
      </c>
      <c r="V35" s="30">
        <v>1</v>
      </c>
      <c r="W35" s="30" t="s">
        <v>54</v>
      </c>
      <c r="X35" s="30" t="b">
        <v>0</v>
      </c>
      <c r="Y35" s="32">
        <f t="shared" si="0"/>
        <v>1.1227119900425464E-8</v>
      </c>
      <c r="Z35" s="33">
        <f t="shared" si="0"/>
        <v>1.1227119900425464E-8</v>
      </c>
    </row>
    <row r="36" spans="2:26" x14ac:dyDescent="0.25">
      <c r="Q36" s="37"/>
    </row>
    <row r="37" spans="2:26" x14ac:dyDescent="0.25">
      <c r="Q37" s="37"/>
    </row>
  </sheetData>
  <conditionalFormatting sqref="G16:H35">
    <cfRule type="expression" dxfId="10" priority="5">
      <formula>IF($E16="Nee",TRUE,FALSE)</formula>
    </cfRule>
  </conditionalFormatting>
  <conditionalFormatting sqref="J16:K35">
    <cfRule type="expression" dxfId="9" priority="4">
      <formula>IF($I16="Nee",TRUE,FALSE)</formula>
    </cfRule>
  </conditionalFormatting>
  <conditionalFormatting sqref="O16:O35">
    <cfRule type="cellIs" dxfId="8" priority="1" operator="equal">
      <formula>"0"</formula>
    </cfRule>
    <cfRule type="cellIs" dxfId="7" priority="2" operator="equal">
      <formula>"ND"</formula>
    </cfRule>
    <cfRule type="cellIs" dxfId="6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" operator="endsWith" id="{3A7D4C1A-2304-4E56-A52D-25A474E72B22}">
            <xm:f>RIGHT(O16,LEN('\src\wbi-assemblage-rekenkern\benchmarktests\testdefinitions\[Benchmartktest_traject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7" operator="endsWith" id="{5C89B6F4-368D-4937-BD15-7F247C2F27C7}">
            <xm:f>RIGHT(O16,LEN('\src\wbi-assemblage-rekenkern\benchmarktests\testdefinitions\[Benchmartktest_traject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8" operator="endsWith" id="{257B45CB-1734-41CB-8A15-42C75BD2C586}">
            <xm:f>RIGHT(O16,LEN('\src\wbi-assemblage-rekenkern\benchmarktests\testdefinitions\[Benchmartktest_traject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9" operator="endsWith" id="{ECF282B4-AC9F-4EA2-8323-47316743E30C}">
            <xm:f>RIGHT(O16,LEN('\src\wbi-assemblage-rekenkern\benchmarktests\testdefinitions\[Benchmartktest_traject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4E6277BD-0FBA-4260-BBCD-63CBDD263560}">
            <xm:f>NOT(ISERROR(SEARCH('\src\wbi-assemblage-rekenkern\benchmarktests\testdefinitions\[Benchmartktest_traject 14-2.xlsx]Normen en duidingsklassen'!#REF!,O16)))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11" operator="containsText" id="{0D6D6E36-CC6B-4C29-AA46-3E144D1690BF}">
            <xm:f>NOT(ISERROR(SEARCH('\src\wbi-assemblage-rekenkern\benchmarktests\testdefinitions\[Benchmartktest_traject 14-2.xlsx]Normen en duidingsklassen'!#REF!,O16)))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O16:O35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1DFD192-9C92-4279-8281-AA2DB6F563C2}">
          <x14:formula1>
            <xm:f>'C:\src\wbi-assemblage-rekenkern\benchmarktests\testdefinitions\[Benchmartktest_traject 14-2.xlsx]Informatiepagina'!#REF!</xm:f>
          </x14:formula1>
          <xm:sqref>E36:E51 F16:F35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2023-02-27T14:01:04Z</dcterms:modified>
</cp:coreProperties>
</file>