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8_{82758A0E-74F3-4E34-B36A-8E492142408D}" xr6:coauthVersionLast="47" xr6:coauthVersionMax="47" xr10:uidLastSave="{00000000-0000-0000-0000-000000000000}"/>
  <bookViews>
    <workbookView xWindow="31290" yWindow="4215" windowWidth="21600" windowHeight="11385" tabRatio="735" firstSheet="1" activeTab="1"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r:id="rId16"/>
    <sheet name="Summary" sheetId="8" r:id="rId17"/>
    <sheet name="Planning" sheetId="12" r:id="rId18"/>
    <sheet name="Waiting List Modelling" sheetId="19" state="hidden" r:id="rId19"/>
    <sheet name="WL Modelling (Hide)" sheetId="20" state="hidden" r:id="rId20"/>
    <sheet name="Planning Backing (Hide)" sheetId="13" state="hidden" r:id="rId21"/>
  </sheets>
  <functionGroups builtInGroupCount="19"/>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43" i="21" l="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N203" i="21" l="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AK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AK244"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AK182"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Y176" i="5" a="1"/>
  <c r="Y176" i="5" s="1"/>
  <c r="W176" i="5" a="1"/>
  <c r="W176" i="5" s="1"/>
  <c r="AK176" i="5" s="1"/>
  <c r="W163" i="5" a="1"/>
  <c r="W163" i="5" s="1"/>
  <c r="AK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88" i="5" l="1"/>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L115" i="5" s="1"/>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L91" i="5"/>
  <c r="AL177" i="5"/>
  <c r="AL83" i="5"/>
  <c r="AM113" i="5"/>
  <c r="AM93" i="5"/>
  <c r="AM27" i="5"/>
  <c r="AM107" i="5"/>
  <c r="AM114" i="5"/>
  <c r="AM128" i="5"/>
  <c r="AM126" i="5"/>
  <c r="AM144" i="5"/>
  <c r="AM60" i="5"/>
  <c r="AL262"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86" i="5"/>
  <c r="AL93" i="5"/>
  <c r="AM9" i="5"/>
  <c r="AM99" i="5"/>
  <c r="AM175" i="5"/>
  <c r="AM130" i="5"/>
  <c r="AM71" i="5"/>
  <c r="AM147" i="5"/>
  <c r="AM133" i="5"/>
  <c r="AM187" i="5"/>
  <c r="AM136" i="5"/>
  <c r="AM196" i="5"/>
  <c r="AM226" i="5"/>
  <c r="AM6" i="5"/>
  <c r="AM111" i="5"/>
  <c r="AM132" i="5"/>
  <c r="AM255" i="5"/>
  <c r="AM192" i="5"/>
  <c r="AM76" i="5"/>
  <c r="AM189" i="5"/>
  <c r="AM228" i="5"/>
  <c r="AM142" i="5"/>
  <c r="AL189" i="5"/>
  <c r="AL261" i="5"/>
  <c r="AL188" i="5"/>
  <c r="AM88" i="5"/>
  <c r="AM221" i="5"/>
  <c r="AM174" i="5"/>
  <c r="AL211" i="5"/>
  <c r="AM163" i="5"/>
  <c r="AM262" i="5"/>
  <c r="AN262" i="5" s="1"/>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M168" i="5"/>
  <c r="AM134" i="5"/>
  <c r="AL187" i="5"/>
  <c r="AL88" i="5"/>
  <c r="AL176" i="5"/>
  <c r="AM141" i="5"/>
  <c r="AM235" i="5"/>
  <c r="AM251" i="5"/>
  <c r="AM242" i="5"/>
  <c r="AM176" i="5"/>
  <c r="AL174" i="5"/>
  <c r="AM155"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78" i="5"/>
  <c r="AL190" i="5"/>
  <c r="AM205" i="5"/>
  <c r="AM149" i="5"/>
  <c r="AM123" i="5"/>
  <c r="AL107" i="5"/>
  <c r="AM112" i="5"/>
  <c r="AL90" i="5"/>
  <c r="AM90" i="5"/>
  <c r="AM164" i="5"/>
  <c r="AL82" i="5"/>
  <c r="AL8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222" i="5"/>
  <c r="AM179" i="5"/>
  <c r="AM191" i="5"/>
  <c r="AM185" i="5"/>
  <c r="AM257" i="5"/>
  <c r="AL237" i="5"/>
  <c r="AL108" i="5"/>
  <c r="AM159" i="5"/>
  <c r="AM108" i="5"/>
  <c r="AL106" i="5"/>
  <c r="AM219" i="5"/>
  <c r="AL247" i="5" l="1"/>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74" i="5" l="1"/>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BF6" i="10" s="1"/>
  <c r="E8" i="7"/>
  <c r="E9" i="7" s="1"/>
  <c r="A137" i="10"/>
  <c r="I7" i="13"/>
  <c r="C83" i="21" a="1"/>
  <c r="C83" i="21" s="1"/>
  <c r="C101" i="21" a="1"/>
  <c r="C101" i="21" s="1"/>
  <c r="C116"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238" i="21" l="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138" i="10"/>
  <c r="A8" i="10"/>
  <c r="A6" i="20" s="1"/>
  <c r="J138" i="11" a="1"/>
  <c r="J138" i="11" s="1"/>
  <c r="CJ137" i="10" s="1"/>
  <c r="D219" i="21" a="1"/>
  <c r="D219" i="21" s="1"/>
  <c r="D101" i="21" a="1"/>
  <c r="D101" i="21" s="1"/>
  <c r="D116" i="21" s="1"/>
  <c r="D83" i="21" a="1"/>
  <c r="D83" i="21" s="1"/>
  <c r="J35" i="11" a="1"/>
  <c r="J35" i="11" s="1"/>
  <c r="AB7" i="10" s="1"/>
  <c r="A16" i="21"/>
  <c r="A152" i="21"/>
  <c r="A17" i="21"/>
  <c r="A153" i="21"/>
  <c r="D205" i="10" a="1"/>
  <c r="D205" i="10" s="1"/>
  <c r="D234" i="10" s="1"/>
  <c r="D111" i="10" a="1"/>
  <c r="D111" i="10" s="1"/>
  <c r="D93" i="10" a="1"/>
  <c r="D93" i="10" s="1"/>
  <c r="D101" i="10" s="1"/>
  <c r="D223" i="10" a="1"/>
  <c r="D223" i="10" s="1"/>
  <c r="D241" i="10" a="1"/>
  <c r="D241" i="10" s="1"/>
  <c r="D75" i="10" a="1"/>
  <c r="D75" i="10" s="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O59" i="7"/>
  <c r="CC51" i="13"/>
  <c r="CT37" i="7"/>
  <c r="CV37" i="7" s="1"/>
  <c r="J37" i="7"/>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E241" i="10" a="1"/>
  <c r="E241" i="10" s="1"/>
  <c r="A283" i="21" a="1"/>
  <c r="A283" i="21" s="1"/>
  <c r="A368" i="21" a="1"/>
  <c r="A368" i="21" s="1"/>
  <c r="E101" i="21" a="1"/>
  <c r="E101" i="21" s="1"/>
  <c r="E116" i="21" s="1"/>
  <c r="A367" i="21" a="1"/>
  <c r="A367" i="21" s="1"/>
  <c r="C263" i="21"/>
  <c r="C266" i="21"/>
  <c r="E75" i="10" a="1"/>
  <c r="E75" i="10" s="1"/>
  <c r="C264" i="21"/>
  <c r="C259" i="21"/>
  <c r="C267" i="21"/>
  <c r="E255" i="21" a="1"/>
  <c r="E255" i="21" s="1"/>
  <c r="A282" i="21" a="1"/>
  <c r="A282" i="21" s="1"/>
  <c r="C269" i="21"/>
  <c r="C270" i="21"/>
  <c r="E111" i="10" a="1"/>
  <c r="E111" i="10" s="1"/>
  <c r="C265" i="21"/>
  <c r="E205" i="10" a="1"/>
  <c r="E205" i="10" s="1"/>
  <c r="E208" i="10" s="1"/>
  <c r="E93" i="10" a="1"/>
  <c r="E93" i="10" s="1"/>
  <c r="E223" i="10" a="1"/>
  <c r="E223" i="10" s="1"/>
  <c r="C262" i="21"/>
  <c r="C258" i="21"/>
  <c r="C253" i="21"/>
  <c r="C260" i="21"/>
  <c r="F237" i="21" a="1"/>
  <c r="F237" i="21" s="1"/>
  <c r="F255" i="21" a="1"/>
  <c r="F255" i="21" s="1"/>
  <c r="C235" i="21"/>
  <c r="K35" i="11" a="1"/>
  <c r="K35" i="11" s="1"/>
  <c r="CU8" i="10" s="1"/>
  <c r="E237" i="21" a="1"/>
  <c r="E237" i="21" s="1"/>
  <c r="AF137" i="10"/>
  <c r="BS137" i="10"/>
  <c r="AC137" i="10"/>
  <c r="K138" i="11" a="1"/>
  <c r="K138" i="11" s="1"/>
  <c r="B138" i="10" s="1"/>
  <c r="E219" i="21" a="1"/>
  <c r="E219" i="21" s="1"/>
  <c r="L138" i="11" a="1"/>
  <c r="L138" i="11" s="1"/>
  <c r="F219" i="21" a="1"/>
  <c r="F219" i="21" s="1"/>
  <c r="E119" i="21" a="1"/>
  <c r="E119" i="21" s="1"/>
  <c r="E83" i="21" a="1"/>
  <c r="E83" i="21" s="1"/>
  <c r="F83" i="21" a="1"/>
  <c r="F83" i="21" s="1"/>
  <c r="L35" i="11" a="1"/>
  <c r="L35" i="11" s="1"/>
  <c r="F101" i="21" a="1"/>
  <c r="F101" i="21" s="1"/>
  <c r="F116"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D107" i="10"/>
  <c r="AB137" i="10"/>
  <c r="U137"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BS7" i="10"/>
  <c r="BZ7" i="10"/>
  <c r="CH7" i="10"/>
  <c r="D100" i="10"/>
  <c r="AP7" i="10"/>
  <c r="BC7" i="10"/>
  <c r="AM7" i="10"/>
  <c r="AI7" i="10"/>
  <c r="D105" i="10"/>
  <c r="BE7" i="10"/>
  <c r="BH7" i="10"/>
  <c r="AG7" i="10"/>
  <c r="AD7"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E217" i="10"/>
  <c r="E206" i="10"/>
  <c r="E231" i="10"/>
  <c r="E211" i="10"/>
  <c r="E230" i="10"/>
  <c r="A284" i="21" a="1"/>
  <c r="A284" i="21" s="1"/>
  <c r="A369" i="21" a="1"/>
  <c r="A369" i="21" s="1"/>
  <c r="E207" i="10"/>
  <c r="E219" i="10"/>
  <c r="E216" i="10"/>
  <c r="E228" i="10"/>
  <c r="E214" i="10"/>
  <c r="E209" i="10"/>
  <c r="E233" i="10"/>
  <c r="E227" i="10"/>
  <c r="E218" i="10"/>
  <c r="E236" i="10"/>
  <c r="E238" i="10"/>
  <c r="E232" i="10"/>
  <c r="E213" i="10"/>
  <c r="E235" i="10"/>
  <c r="E220" i="10"/>
  <c r="E229" i="10"/>
  <c r="E215" i="10"/>
  <c r="E237" i="10"/>
  <c r="E234" i="10"/>
  <c r="E212" i="10"/>
  <c r="C271" i="21"/>
  <c r="D266" i="21"/>
  <c r="D270" i="21"/>
  <c r="D258" i="21"/>
  <c r="D259" i="21"/>
  <c r="D257" i="21"/>
  <c r="E99" i="10"/>
  <c r="E108" i="10"/>
  <c r="E101" i="10"/>
  <c r="E105" i="10"/>
  <c r="D267" i="21"/>
  <c r="D263" i="21"/>
  <c r="E107" i="10"/>
  <c r="E103" i="10"/>
  <c r="E106" i="10"/>
  <c r="E100" i="10"/>
  <c r="E104" i="10"/>
  <c r="E102" i="10"/>
  <c r="D261" i="21"/>
  <c r="D265" i="21"/>
  <c r="D264" i="21"/>
  <c r="D269" i="21"/>
  <c r="D253" i="21"/>
  <c r="D262" i="21"/>
  <c r="G237" i="21" a="1"/>
  <c r="G237" i="21" s="1"/>
  <c r="G255" i="21" a="1"/>
  <c r="G255" i="21" s="1"/>
  <c r="D235" i="21"/>
  <c r="AP8" i="10"/>
  <c r="AL8" i="10"/>
  <c r="BW8" i="10"/>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243" i="10"/>
  <c r="CW138" i="10"/>
  <c r="X138" i="10"/>
  <c r="BI138" i="10"/>
  <c r="BJ138" i="10"/>
  <c r="AR138" i="10"/>
  <c r="CO138" i="10"/>
  <c r="BG138" i="10"/>
  <c r="CP138" i="10"/>
  <c r="BB138" i="10"/>
  <c r="BA138" i="10"/>
  <c r="BE138" i="10"/>
  <c r="CF138" i="10"/>
  <c r="CH138" i="10"/>
  <c r="D244" i="10"/>
  <c r="Y138" i="10"/>
  <c r="AX138" i="10"/>
  <c r="BH138" i="10"/>
  <c r="R138" i="10"/>
  <c r="AT138" i="10"/>
  <c r="CN138" i="10"/>
  <c r="AG138" i="10"/>
  <c r="AY138" i="10"/>
  <c r="CB138" i="10"/>
  <c r="AK138" i="10"/>
  <c r="BT138" i="10"/>
  <c r="D138" i="10"/>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D255" i="10"/>
  <c r="O139" i="10"/>
  <c r="D251" i="10"/>
  <c r="M138" i="11" a="1"/>
  <c r="M138" i="11" s="1"/>
  <c r="G219" i="21" a="1"/>
  <c r="G219" i="21" s="1"/>
  <c r="M35" i="11" a="1"/>
  <c r="M35" i="11" s="1"/>
  <c r="D249" i="10"/>
  <c r="D245" i="10"/>
  <c r="D256" i="10"/>
  <c r="G101" i="21" a="1"/>
  <c r="G101" i="21" s="1"/>
  <c r="G116" i="21" s="1"/>
  <c r="G119" i="21" a="1"/>
  <c r="G119" i="21" s="1"/>
  <c r="G83" i="21" a="1"/>
  <c r="G83" i="21" s="1"/>
  <c r="D248" i="10"/>
  <c r="D254" i="10"/>
  <c r="D246" i="10"/>
  <c r="A19" i="21"/>
  <c r="A155" i="21"/>
  <c r="D247" i="10"/>
  <c r="D250" i="10"/>
  <c r="D253" i="10"/>
  <c r="D242" i="10"/>
  <c r="D221"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99" i="10"/>
  <c r="F103" i="10"/>
  <c r="F102" i="10"/>
  <c r="F106" i="10"/>
  <c r="F100" i="10"/>
  <c r="F101" i="10"/>
  <c r="F105" i="10"/>
  <c r="F107" i="10"/>
  <c r="F104" i="10"/>
  <c r="F108"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DA42" i="7" l="1"/>
  <c r="E248" i="10"/>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3" i="10"/>
  <c r="E256" i="21"/>
  <c r="E249" i="10"/>
  <c r="C280" i="21"/>
  <c r="E247" i="10"/>
  <c r="A285" i="21" a="1"/>
  <c r="A285" i="21" s="1"/>
  <c r="A370" i="21" a="1"/>
  <c r="A370" i="21" s="1"/>
  <c r="E252" i="10"/>
  <c r="E255" i="10"/>
  <c r="F264" i="21"/>
  <c r="E254" i="10"/>
  <c r="E250" i="10"/>
  <c r="E245" i="10"/>
  <c r="E251" i="10"/>
  <c r="E256" i="10"/>
  <c r="E221" i="10"/>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E246" i="10"/>
  <c r="N138" i="11" a="1"/>
  <c r="N138" i="11" s="1"/>
  <c r="H219" i="21" a="1"/>
  <c r="H219" i="21" s="1"/>
  <c r="N35" i="11" a="1"/>
  <c r="N35" i="11" s="1"/>
  <c r="H101" i="21" a="1"/>
  <c r="H101" i="21" s="1"/>
  <c r="H116" i="21" s="1"/>
  <c r="H83" i="21" a="1"/>
  <c r="H83" i="21" s="1"/>
  <c r="H119" i="21" a="1"/>
  <c r="H119" i="21" s="1"/>
  <c r="D257" i="10"/>
  <c r="A20" i="21"/>
  <c r="A371" i="21" s="1" a="1"/>
  <c r="A371" i="21" s="1"/>
  <c r="A156" i="21"/>
  <c r="B32" i="8"/>
  <c r="DA47" i="7"/>
  <c r="F224" i="10"/>
  <c r="F242" i="10" s="1"/>
  <c r="E243" i="10"/>
  <c r="E239" i="10"/>
  <c r="E242" i="10"/>
  <c r="F210" i="10"/>
  <c r="F226" i="10"/>
  <c r="F244"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256"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H205" i="10" a="1"/>
  <c r="H205" i="10" s="1"/>
  <c r="H75" i="10" a="1"/>
  <c r="H75" i="10" s="1"/>
  <c r="H223" i="10" a="1"/>
  <c r="H223" i="10" s="1"/>
  <c r="H93" i="10" a="1"/>
  <c r="H93" i="10" s="1"/>
  <c r="H111" i="10" a="1"/>
  <c r="H111" i="10" s="1"/>
  <c r="H241" i="10" a="1"/>
  <c r="H241" i="10" s="1"/>
  <c r="A12" i="10"/>
  <c r="A10" i="20" s="1"/>
  <c r="A142" i="1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I119" i="21" a="1"/>
  <c r="I119" i="21" s="1"/>
  <c r="I101" i="21" a="1"/>
  <c r="I101" i="21" s="1"/>
  <c r="I116" i="21" s="1"/>
  <c r="A21" i="21"/>
  <c r="A157" i="21"/>
  <c r="E257" i="10"/>
  <c r="F221" i="10"/>
  <c r="F246" i="10"/>
  <c r="F257" i="10" s="1"/>
  <c r="F239" i="10"/>
  <c r="G225" i="10"/>
  <c r="G256" i="10"/>
  <c r="G210" i="10"/>
  <c r="G246" i="10" s="1"/>
  <c r="G244" i="10"/>
  <c r="G249" i="10"/>
  <c r="G255" i="10"/>
  <c r="G253"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I205" i="10" a="1"/>
  <c r="I205" i="10" s="1"/>
  <c r="I93" i="10" a="1"/>
  <c r="I93" i="10" s="1"/>
  <c r="I223" i="10" a="1"/>
  <c r="I223" i="10" s="1"/>
  <c r="I241" i="10" a="1"/>
  <c r="I241" i="10" s="1"/>
  <c r="I111" i="10" a="1"/>
  <c r="I111" i="10" s="1"/>
  <c r="I75" i="10" a="1"/>
  <c r="I75" i="10" s="1"/>
  <c r="I13" i="13"/>
  <c r="E14" i="7"/>
  <c r="A13" i="10"/>
  <c r="A11" i="20" s="1"/>
  <c r="A143" i="1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J119" i="21" a="1"/>
  <c r="J119" i="21" s="1"/>
  <c r="A22" i="21"/>
  <c r="A158" i="21"/>
  <c r="C12"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248" i="10"/>
  <c r="H252" i="10"/>
  <c r="H25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100" i="10"/>
  <c r="I99" i="10"/>
  <c r="I102" i="10"/>
  <c r="I106" i="10"/>
  <c r="I101" i="10"/>
  <c r="I105" i="10"/>
  <c r="I104" i="10"/>
  <c r="I103" i="10"/>
  <c r="I108" i="10"/>
  <c r="I107" i="10"/>
  <c r="J241" i="10" a="1"/>
  <c r="J241" i="10" s="1"/>
  <c r="J111" i="10" a="1"/>
  <c r="J111" i="10" s="1"/>
  <c r="J93" i="10" a="1"/>
  <c r="J93" i="10" s="1"/>
  <c r="J223" i="10" a="1"/>
  <c r="J223" i="10" s="1"/>
  <c r="J205" i="10" a="1"/>
  <c r="J205" i="10" s="1"/>
  <c r="J75" i="10" a="1"/>
  <c r="J75" i="10" s="1"/>
  <c r="A144" i="10"/>
  <c r="E15" i="7"/>
  <c r="A14" i="10"/>
  <c r="A12" i="20" s="1"/>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99" i="10"/>
  <c r="J100" i="10"/>
  <c r="J103" i="10"/>
  <c r="J102" i="10"/>
  <c r="J106" i="10"/>
  <c r="J101" i="10"/>
  <c r="J105" i="10"/>
  <c r="J107" i="10"/>
  <c r="J104" i="10"/>
  <c r="J108" i="10"/>
  <c r="A145" i="10"/>
  <c r="E16" i="7"/>
  <c r="I15" i="13"/>
  <c r="A15" i="10"/>
  <c r="A13" i="20" s="1"/>
  <c r="K205" i="10" a="1"/>
  <c r="K205" i="10" s="1"/>
  <c r="K223" i="10" a="1"/>
  <c r="K223" i="10" s="1"/>
  <c r="K75" i="10" a="1"/>
  <c r="K75" i="10" s="1"/>
  <c r="K241" i="10" a="1"/>
  <c r="K241" i="10" s="1"/>
  <c r="K93" i="10" a="1"/>
  <c r="K93" i="10" s="1"/>
  <c r="K111" i="10" a="1"/>
  <c r="K111" i="10" s="1"/>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J256" i="10"/>
  <c r="J254" i="10"/>
  <c r="J249" i="10"/>
  <c r="J251" i="10"/>
  <c r="K100" i="10"/>
  <c r="K99" i="10"/>
  <c r="K104" i="10"/>
  <c r="K103" i="10"/>
  <c r="K102" i="10"/>
  <c r="K101" i="10"/>
  <c r="K108" i="10"/>
  <c r="K106" i="10"/>
  <c r="K107" i="10"/>
  <c r="K105" i="10"/>
  <c r="L223" i="10" a="1"/>
  <c r="L223" i="10" s="1"/>
  <c r="L75" i="10" a="1"/>
  <c r="L75" i="10" s="1"/>
  <c r="L111" i="10" a="1"/>
  <c r="L111" i="10" s="1"/>
  <c r="L241" i="10" a="1"/>
  <c r="L241" i="10" s="1"/>
  <c r="L93" i="10" a="1"/>
  <c r="L93" i="10" s="1"/>
  <c r="L205" i="10" a="1"/>
  <c r="L205" i="10" s="1"/>
  <c r="A146" i="10"/>
  <c r="A16" i="10"/>
  <c r="A14" i="20" s="1"/>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A25" i="21"/>
  <c r="A376" i="21" s="1" a="1"/>
  <c r="A376" i="21" s="1"/>
  <c r="A161" i="21"/>
  <c r="CE14" i="10"/>
  <c r="AU14" i="10"/>
  <c r="Y14" i="10"/>
  <c r="CR14" i="10"/>
  <c r="N14" i="10"/>
  <c r="BW14" i="10"/>
  <c r="S14" i="10"/>
  <c r="BI14" i="10"/>
  <c r="AO14" i="10"/>
  <c r="AB14" i="10"/>
  <c r="BV14" i="10"/>
  <c r="CM14" i="10"/>
  <c r="BC14" i="10"/>
  <c r="BZ15" i="10"/>
  <c r="BJ15" i="10"/>
  <c r="AN15" i="10"/>
  <c r="BH15" i="10"/>
  <c r="CK15" i="10"/>
  <c r="O15" i="10"/>
  <c r="BK15" i="10"/>
  <c r="BB15" i="10"/>
  <c r="CM15" i="10"/>
  <c r="BD15" i="10"/>
  <c r="Q15" i="10"/>
  <c r="P15" i="10"/>
  <c r="CR15" i="10"/>
  <c r="AG15" i="10"/>
  <c r="CO15" i="10"/>
  <c r="BA15" i="10"/>
  <c r="CP15" i="10"/>
  <c r="AE15" i="10"/>
  <c r="V15" i="10"/>
  <c r="BC15" i="10"/>
  <c r="W15"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253" i="10"/>
  <c r="K250" i="10"/>
  <c r="K251" i="10"/>
  <c r="K254" i="10"/>
  <c r="K252" i="10"/>
  <c r="K256" i="10"/>
  <c r="K248" i="10"/>
  <c r="K249"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A147" i="10"/>
  <c r="E18" i="7"/>
  <c r="I17" i="13"/>
  <c r="A17" i="10"/>
  <c r="A15" i="20" s="1"/>
  <c r="M241" i="10" a="1"/>
  <c r="M241" i="10" s="1"/>
  <c r="M93" i="10" a="1"/>
  <c r="M93" i="10" s="1"/>
  <c r="M111" i="10" a="1"/>
  <c r="M111" i="10" s="1"/>
  <c r="M205" i="10" a="1"/>
  <c r="M205" i="10" s="1"/>
  <c r="M75" i="10" a="1"/>
  <c r="M75" i="10" s="1"/>
  <c r="M223" i="10" a="1"/>
  <c r="M223" i="10" s="1"/>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100" i="10"/>
  <c r="M99" i="10"/>
  <c r="M102" i="10"/>
  <c r="M106" i="10"/>
  <c r="M101" i="10"/>
  <c r="M105" i="10"/>
  <c r="M104" i="10"/>
  <c r="M103" i="10"/>
  <c r="M108" i="10"/>
  <c r="M107" i="10"/>
  <c r="N75" i="10" a="1"/>
  <c r="N75" i="10" s="1"/>
  <c r="N241" i="10" a="1"/>
  <c r="N241" i="10" s="1"/>
  <c r="N93" i="10" a="1"/>
  <c r="N93" i="10" s="1"/>
  <c r="N223" i="10" a="1"/>
  <c r="N223" i="10" s="1"/>
  <c r="N111" i="10" a="1"/>
  <c r="N111" i="10" s="1"/>
  <c r="N205" i="10" a="1"/>
  <c r="N205" i="10" s="1"/>
  <c r="A18" i="10"/>
  <c r="A16" i="20" s="1"/>
  <c r="A148" i="1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M252" i="10"/>
  <c r="M248" i="10"/>
  <c r="N99" i="10"/>
  <c r="N103" i="10"/>
  <c r="N102" i="10"/>
  <c r="N106" i="10"/>
  <c r="N100" i="10"/>
  <c r="N101" i="10"/>
  <c r="N105" i="10"/>
  <c r="N107" i="10"/>
  <c r="N104" i="10"/>
  <c r="N108" i="10"/>
  <c r="O205" i="10" a="1"/>
  <c r="O205" i="10" s="1"/>
  <c r="O75" i="10" a="1"/>
  <c r="O75" i="10" s="1"/>
  <c r="O223" i="10" a="1"/>
  <c r="O223" i="10" s="1"/>
  <c r="O93" i="10" a="1"/>
  <c r="O93" i="10" s="1"/>
  <c r="O241" i="10" a="1"/>
  <c r="O241" i="10" s="1"/>
  <c r="O111" i="10" a="1"/>
  <c r="O111" i="10" s="1"/>
  <c r="A149" i="10"/>
  <c r="E20" i="7"/>
  <c r="I19" i="13"/>
  <c r="A19" i="10"/>
  <c r="A17" i="20" s="1"/>
  <c r="M98" i="10" l="1"/>
  <c r="M82" i="10"/>
  <c r="M118" i="10" s="1"/>
  <c r="M83" i="10"/>
  <c r="M119" i="10" s="1"/>
  <c r="M88" i="10"/>
  <c r="M124" i="10" s="1"/>
  <c r="M89" i="10"/>
  <c r="M125" i="10" s="1"/>
  <c r="M86" i="10"/>
  <c r="M122" i="10" s="1"/>
  <c r="M81" i="10"/>
  <c r="M117" i="10" s="1"/>
  <c r="M77" i="10"/>
  <c r="M80" i="10"/>
  <c r="M76" i="10"/>
  <c r="M85" i="10"/>
  <c r="M121" i="10" s="1"/>
  <c r="M79" i="10"/>
  <c r="M87" i="10"/>
  <c r="M123" i="10" s="1"/>
  <c r="M84" i="10"/>
  <c r="M120" i="10" s="1"/>
  <c r="M90" i="10"/>
  <c r="M126" i="10" s="1"/>
  <c r="M78" i="10"/>
  <c r="O238" i="2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96" i="10"/>
  <c r="M95" i="10"/>
  <c r="M97" i="10"/>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P119" i="21" a="1"/>
  <c r="P119" i="21" s="1"/>
  <c r="A28" i="21"/>
  <c r="A164" i="21"/>
  <c r="M94" i="10"/>
  <c r="B17" i="10"/>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A150" i="10"/>
  <c r="E21" i="7"/>
  <c r="I20" i="13"/>
  <c r="A20" i="10"/>
  <c r="A18" i="20" s="1"/>
  <c r="P223" i="10" a="1"/>
  <c r="P223" i="10" s="1"/>
  <c r="P93" i="10" a="1"/>
  <c r="P93" i="10" s="1"/>
  <c r="P75" i="10" a="1"/>
  <c r="P75" i="10" s="1"/>
  <c r="P205" i="10" a="1"/>
  <c r="P205" i="10" s="1"/>
  <c r="P241" i="10" a="1"/>
  <c r="P241" i="10" s="1"/>
  <c r="P111" i="10" a="1"/>
  <c r="P111" i="10" s="1"/>
  <c r="M115" i="10" l="1"/>
  <c r="M112" i="10"/>
  <c r="M113" i="10"/>
  <c r="M114" i="10"/>
  <c r="N98" i="10"/>
  <c r="N78" i="10"/>
  <c r="N90" i="10"/>
  <c r="N126" i="10" s="1"/>
  <c r="N79" i="10"/>
  <c r="N88" i="10"/>
  <c r="N124" i="10" s="1"/>
  <c r="N86" i="10"/>
  <c r="N122" i="10" s="1"/>
  <c r="N83" i="10"/>
  <c r="N119" i="10" s="1"/>
  <c r="N77" i="10"/>
  <c r="N87" i="10"/>
  <c r="N123" i="10" s="1"/>
  <c r="N85" i="10"/>
  <c r="N121" i="10" s="1"/>
  <c r="N89" i="10"/>
  <c r="N125" i="10" s="1"/>
  <c r="N81" i="10"/>
  <c r="N117" i="10" s="1"/>
  <c r="N84" i="10"/>
  <c r="N120" i="10" s="1"/>
  <c r="N76" i="10"/>
  <c r="N82" i="10"/>
  <c r="N118" i="10" s="1"/>
  <c r="N80" i="10"/>
  <c r="M91" i="10"/>
  <c r="M116" i="10"/>
  <c r="P239" i="2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94" i="10"/>
  <c r="N97" i="10"/>
  <c r="N96" i="10"/>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M109" i="10"/>
  <c r="Q101" i="21" a="1"/>
  <c r="Q101" i="21" s="1"/>
  <c r="Q116" i="21" s="1"/>
  <c r="W35" i="11" a="1"/>
  <c r="W35" i="11" s="1"/>
  <c r="Q119" i="21" a="1"/>
  <c r="Q119" i="21" s="1"/>
  <c r="A29" i="21"/>
  <c r="A380" i="21" s="1" a="1"/>
  <c r="A380" i="21" s="1"/>
  <c r="A165" i="21"/>
  <c r="N95" i="10"/>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BF18" i="10"/>
  <c r="AE18" i="10"/>
  <c r="CB18" i="10"/>
  <c r="BU18" i="10"/>
  <c r="AK18" i="10"/>
  <c r="N18" i="10"/>
  <c r="BC18" i="10"/>
  <c r="F18" i="10"/>
  <c r="CN18" i="10"/>
  <c r="T18" i="10"/>
  <c r="J18" i="10"/>
  <c r="S18" i="10"/>
  <c r="AM18" i="10"/>
  <c r="C19" i="10"/>
  <c r="O248"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247" i="10"/>
  <c r="O253" i="10"/>
  <c r="O256" i="10"/>
  <c r="O252" i="10"/>
  <c r="O249" i="10"/>
  <c r="O251"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O255" i="10"/>
  <c r="O254" i="10"/>
  <c r="P99" i="10"/>
  <c r="P101" i="10"/>
  <c r="P105" i="10"/>
  <c r="P104" i="10"/>
  <c r="P103" i="10"/>
  <c r="P106" i="10"/>
  <c r="P108" i="10"/>
  <c r="P102" i="10"/>
  <c r="P107" i="10"/>
  <c r="P100" i="10"/>
  <c r="Q205" i="10" a="1"/>
  <c r="Q205" i="10" s="1"/>
  <c r="Q75" i="10" a="1"/>
  <c r="Q75" i="10" s="1"/>
  <c r="Q93" i="10" a="1"/>
  <c r="Q93" i="10" s="1"/>
  <c r="Q111" i="10" a="1"/>
  <c r="Q111" i="10" s="1"/>
  <c r="Q223" i="10" a="1"/>
  <c r="Q223" i="10" s="1"/>
  <c r="Q241" i="10" a="1"/>
  <c r="Q241" i="10" s="1"/>
  <c r="A151" i="10"/>
  <c r="E22" i="7"/>
  <c r="I21" i="13"/>
  <c r="A21" i="10"/>
  <c r="A19" i="20" s="1"/>
  <c r="N112" i="10" l="1"/>
  <c r="N114" i="10"/>
  <c r="M127" i="10"/>
  <c r="N115" i="10"/>
  <c r="N113" i="10"/>
  <c r="O98" i="10"/>
  <c r="O77" i="10"/>
  <c r="O85" i="10"/>
  <c r="O121" i="10" s="1"/>
  <c r="O83" i="10"/>
  <c r="O119" i="10" s="1"/>
  <c r="O80" i="10"/>
  <c r="O90" i="10"/>
  <c r="O126" i="10" s="1"/>
  <c r="O79" i="10"/>
  <c r="O89" i="10"/>
  <c r="O125" i="10" s="1"/>
  <c r="O88" i="10"/>
  <c r="O124" i="10" s="1"/>
  <c r="O84" i="10"/>
  <c r="O120" i="10" s="1"/>
  <c r="O87" i="10"/>
  <c r="O123" i="10" s="1"/>
  <c r="O76" i="10"/>
  <c r="O86" i="10"/>
  <c r="O122" i="10" s="1"/>
  <c r="O78" i="10"/>
  <c r="O81" i="10"/>
  <c r="O117" i="10" s="1"/>
  <c r="O82" i="10"/>
  <c r="O118" i="10" s="1"/>
  <c r="N91" i="10"/>
  <c r="N116" i="10"/>
  <c r="P257" i="2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O96" i="10"/>
  <c r="P256" i="21"/>
  <c r="O94" i="10"/>
  <c r="O97" i="10"/>
  <c r="P269" i="21"/>
  <c r="O271" i="21"/>
  <c r="P266" i="21"/>
  <c r="P270" i="21"/>
  <c r="P263" i="21"/>
  <c r="P265" i="21"/>
  <c r="R255" i="21" a="1"/>
  <c r="R255" i="21" s="1"/>
  <c r="A295" i="21" a="1"/>
  <c r="A295" i="21" s="1"/>
  <c r="P258" i="21"/>
  <c r="N109" i="10"/>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R119" i="21" a="1"/>
  <c r="R119" i="21" s="1"/>
  <c r="A30" i="21"/>
  <c r="A381" i="21" s="1" a="1"/>
  <c r="A381" i="21" s="1"/>
  <c r="A166" i="21"/>
  <c r="O95" i="10"/>
  <c r="BF19" i="10"/>
  <c r="CC19" i="10"/>
  <c r="CG19" i="10"/>
  <c r="AI19" i="10"/>
  <c r="BW19" i="10"/>
  <c r="AF19" i="10"/>
  <c r="BE19" i="10"/>
  <c r="BO19" i="10"/>
  <c r="BS19" i="10"/>
  <c r="CM19" i="10"/>
  <c r="AX19" i="10"/>
  <c r="B19" i="10"/>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P247" i="10"/>
  <c r="P252" i="10"/>
  <c r="P253" i="10"/>
  <c r="Q100" i="10"/>
  <c r="Q99" i="10"/>
  <c r="Q102" i="10"/>
  <c r="Q106" i="10"/>
  <c r="Q101" i="10"/>
  <c r="Q105" i="10"/>
  <c r="Q104" i="10"/>
  <c r="Q108" i="10"/>
  <c r="Q103" i="10"/>
  <c r="Q107" i="10"/>
  <c r="A152" i="10"/>
  <c r="I22" i="13"/>
  <c r="E23" i="7"/>
  <c r="A22" i="10"/>
  <c r="A20" i="20" s="1"/>
  <c r="R205" i="10" a="1"/>
  <c r="R205" i="10" s="1"/>
  <c r="R93" i="10" a="1"/>
  <c r="R93" i="10" s="1"/>
  <c r="R111" i="10" a="1"/>
  <c r="R111" i="10" s="1"/>
  <c r="R75" i="10" a="1"/>
  <c r="R75" i="10" s="1"/>
  <c r="R241" i="10" a="1"/>
  <c r="R241" i="10" s="1"/>
  <c r="R223" i="10" a="1"/>
  <c r="R223" i="10" s="1"/>
  <c r="O113" i="10" l="1"/>
  <c r="N127" i="10"/>
  <c r="Q257" i="21"/>
  <c r="O112" i="10"/>
  <c r="O115" i="10"/>
  <c r="O116" i="10"/>
  <c r="O114" i="10"/>
  <c r="P98" i="10"/>
  <c r="P83" i="10"/>
  <c r="P119" i="10" s="1"/>
  <c r="P88" i="10"/>
  <c r="P124" i="10" s="1"/>
  <c r="P86" i="10"/>
  <c r="P122" i="10" s="1"/>
  <c r="P90" i="10"/>
  <c r="P126" i="10" s="1"/>
  <c r="P77" i="10"/>
  <c r="P81" i="10"/>
  <c r="P117" i="10" s="1"/>
  <c r="P89" i="10"/>
  <c r="P125" i="10" s="1"/>
  <c r="P87" i="10"/>
  <c r="P123" i="10" s="1"/>
  <c r="P84" i="10"/>
  <c r="P120" i="10" s="1"/>
  <c r="P80" i="10"/>
  <c r="P85" i="10"/>
  <c r="P121" i="10" s="1"/>
  <c r="P76" i="10"/>
  <c r="P82" i="10"/>
  <c r="P118" i="10" s="1"/>
  <c r="P78" i="10"/>
  <c r="P79" i="10"/>
  <c r="O91" i="10"/>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P96" i="10"/>
  <c r="P94" i="10"/>
  <c r="P97" i="10"/>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O109" i="10"/>
  <c r="Y138" i="11" a="1"/>
  <c r="Y138" i="11" s="1"/>
  <c r="S219" i="21" a="1"/>
  <c r="S219" i="21" s="1"/>
  <c r="Y35" i="11" a="1"/>
  <c r="Y35" i="11" s="1"/>
  <c r="S119" i="21" a="1"/>
  <c r="S119" i="21" s="1"/>
  <c r="A31" i="21"/>
  <c r="A167" i="21"/>
  <c r="P95" i="10"/>
  <c r="P113" i="10" s="1"/>
  <c r="B20" i="10"/>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S93" i="10" a="1"/>
  <c r="S93" i="10" s="1"/>
  <c r="S241" i="10" a="1"/>
  <c r="S241" i="10" s="1"/>
  <c r="S111" i="10" a="1"/>
  <c r="S111" i="10" s="1"/>
  <c r="S205" i="10" a="1"/>
  <c r="S205" i="10" s="1"/>
  <c r="S75" i="10" a="1"/>
  <c r="S75" i="10" s="1"/>
  <c r="S223" i="10" a="1"/>
  <c r="S223" i="10" s="1"/>
  <c r="I23" i="13"/>
  <c r="A23" i="10"/>
  <c r="A21" i="20" s="1"/>
  <c r="A153" i="10"/>
  <c r="E24" i="7"/>
  <c r="P114" i="10" l="1"/>
  <c r="O127" i="10"/>
  <c r="P112" i="10"/>
  <c r="P115" i="10"/>
  <c r="P116" i="10"/>
  <c r="Q98" i="10"/>
  <c r="Q90" i="10"/>
  <c r="Q126" i="10" s="1"/>
  <c r="Q88" i="10"/>
  <c r="Q124" i="10" s="1"/>
  <c r="Q81" i="10"/>
  <c r="Q117" i="10" s="1"/>
  <c r="Q89" i="10"/>
  <c r="Q125" i="10" s="1"/>
  <c r="Q79" i="10"/>
  <c r="Q80" i="10"/>
  <c r="Q78" i="10"/>
  <c r="Q84" i="10"/>
  <c r="Q120" i="10" s="1"/>
  <c r="Q86" i="10"/>
  <c r="Q122" i="10" s="1"/>
  <c r="Q87" i="10"/>
  <c r="Q123" i="10" s="1"/>
  <c r="Q85" i="10"/>
  <c r="Q121" i="10" s="1"/>
  <c r="Q83" i="10"/>
  <c r="Q119" i="10" s="1"/>
  <c r="Q82" i="10"/>
  <c r="Q118" i="10" s="1"/>
  <c r="Q76" i="10"/>
  <c r="Q77" i="10"/>
  <c r="P91" i="10"/>
  <c r="S238" i="2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95" i="10"/>
  <c r="Q97" i="10"/>
  <c r="Q96" i="10"/>
  <c r="Q271" i="21"/>
  <c r="R268" i="21"/>
  <c r="R257" i="21"/>
  <c r="R262" i="21"/>
  <c r="R270" i="21"/>
  <c r="R256" i="21"/>
  <c r="R264" i="21"/>
  <c r="R265" i="21"/>
  <c r="R259" i="21"/>
  <c r="R267" i="21"/>
  <c r="R263" i="21"/>
  <c r="R260" i="21"/>
  <c r="R258" i="21"/>
  <c r="T237" i="21" a="1"/>
  <c r="T237" i="21" s="1"/>
  <c r="T255" i="21" a="1"/>
  <c r="T255" i="21" s="1"/>
  <c r="R253" i="21"/>
  <c r="R235" i="21"/>
  <c r="T83" i="21" a="1"/>
  <c r="T83" i="21" s="1"/>
  <c r="P109" i="10"/>
  <c r="Z138" i="11" a="1"/>
  <c r="Z138" i="11" s="1"/>
  <c r="T219" i="21" a="1"/>
  <c r="T219" i="21" s="1"/>
  <c r="T101" i="21" a="1"/>
  <c r="T101" i="21" s="1"/>
  <c r="T116" i="21" s="1"/>
  <c r="Z35" i="11" a="1"/>
  <c r="Z35" i="11" s="1"/>
  <c r="T119" i="21" a="1"/>
  <c r="T119" i="21" s="1"/>
  <c r="A32" i="21"/>
  <c r="U119" i="21" s="1" a="1"/>
  <c r="U119" i="21" s="1"/>
  <c r="A168" i="21"/>
  <c r="Q94" i="10"/>
  <c r="Q112" i="10"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T111" i="10" a="1"/>
  <c r="T111" i="10" s="1"/>
  <c r="T241" i="10" a="1"/>
  <c r="T241" i="10" s="1"/>
  <c r="T205" i="10" a="1"/>
  <c r="T205" i="10" s="1"/>
  <c r="T223" i="10" a="1"/>
  <c r="T223" i="10" s="1"/>
  <c r="T93" i="10" a="1"/>
  <c r="T93" i="10" s="1"/>
  <c r="T75" i="10" a="1"/>
  <c r="T75" i="10" s="1"/>
  <c r="E25" i="7"/>
  <c r="A24" i="10"/>
  <c r="A22" i="20" s="1"/>
  <c r="A154" i="10"/>
  <c r="I24" i="13"/>
  <c r="Q115" i="10" l="1"/>
  <c r="P127" i="10"/>
  <c r="Q114" i="10"/>
  <c r="Q113" i="10"/>
  <c r="Q116" i="10"/>
  <c r="S262" i="21"/>
  <c r="Q91" i="10"/>
  <c r="R98" i="10"/>
  <c r="R78" i="10"/>
  <c r="R80" i="10"/>
  <c r="R84" i="10"/>
  <c r="R120" i="10" s="1"/>
  <c r="R87" i="10"/>
  <c r="R123" i="10" s="1"/>
  <c r="R90" i="10"/>
  <c r="R126" i="10" s="1"/>
  <c r="R85" i="10"/>
  <c r="R121" i="10" s="1"/>
  <c r="R79" i="10"/>
  <c r="R77" i="10"/>
  <c r="R89" i="10"/>
  <c r="R125" i="10" s="1"/>
  <c r="R88" i="10"/>
  <c r="R124" i="10" s="1"/>
  <c r="R82" i="10"/>
  <c r="R118" i="10" s="1"/>
  <c r="R86" i="10"/>
  <c r="R122" i="10" s="1"/>
  <c r="R83" i="10"/>
  <c r="R119" i="10" s="1"/>
  <c r="R81" i="10"/>
  <c r="R117" i="10" s="1"/>
  <c r="R76" i="10"/>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Q127" i="10"/>
  <c r="R94" i="10"/>
  <c r="R97" i="10"/>
  <c r="R96" i="10"/>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99" i="10"/>
  <c r="T101" i="10"/>
  <c r="T105" i="10"/>
  <c r="T100" i="10"/>
  <c r="T104" i="10"/>
  <c r="T103" i="10"/>
  <c r="T108" i="10"/>
  <c r="T106" i="10"/>
  <c r="T107" i="10"/>
  <c r="T102" i="10"/>
  <c r="A155" i="10"/>
  <c r="E26" i="7"/>
  <c r="I25" i="13"/>
  <c r="A25" i="10"/>
  <c r="A23" i="20" s="1"/>
  <c r="U223" i="10" a="1"/>
  <c r="U223" i="10" s="1"/>
  <c r="U93" i="10" a="1"/>
  <c r="U93" i="10" s="1"/>
  <c r="U241" i="10" a="1"/>
  <c r="U241" i="10" s="1"/>
  <c r="U205" i="10" a="1"/>
  <c r="U205" i="10" s="1"/>
  <c r="U111" i="10" a="1"/>
  <c r="U111" i="10" s="1"/>
  <c r="U75" i="10" a="1"/>
  <c r="U75" i="10" s="1"/>
  <c r="R112" i="10" l="1"/>
  <c r="R115" i="10"/>
  <c r="R114" i="10"/>
  <c r="R116" i="10"/>
  <c r="S98" i="10"/>
  <c r="S85" i="10"/>
  <c r="S121" i="10" s="1"/>
  <c r="S84" i="10"/>
  <c r="S120" i="10" s="1"/>
  <c r="S78" i="10"/>
  <c r="S87" i="10"/>
  <c r="S123" i="10" s="1"/>
  <c r="S88" i="10"/>
  <c r="S124" i="10" s="1"/>
  <c r="S90" i="10"/>
  <c r="S126" i="10" s="1"/>
  <c r="S79" i="10"/>
  <c r="S89" i="10"/>
  <c r="S125" i="10" s="1"/>
  <c r="S80" i="10"/>
  <c r="S76" i="10"/>
  <c r="S77" i="10"/>
  <c r="S82" i="10"/>
  <c r="S118" i="10" s="1"/>
  <c r="S86" i="10"/>
  <c r="S122" i="10" s="1"/>
  <c r="S83" i="10"/>
  <c r="S119" i="10" s="1"/>
  <c r="S81" i="10"/>
  <c r="S117" i="10" s="1"/>
  <c r="R91" i="10"/>
  <c r="T260" i="2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96" i="10"/>
  <c r="S94" i="10"/>
  <c r="S97" i="10"/>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S95" i="10"/>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256" i="10"/>
  <c r="T248" i="10"/>
  <c r="T251" i="10"/>
  <c r="T249" i="10"/>
  <c r="T253" i="10"/>
  <c r="T255" i="10"/>
  <c r="T250"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100" i="10"/>
  <c r="U99" i="10"/>
  <c r="U102" i="10"/>
  <c r="U106" i="10"/>
  <c r="U101" i="10"/>
  <c r="U105" i="10"/>
  <c r="U104" i="10"/>
  <c r="U103" i="10"/>
  <c r="U108" i="10"/>
  <c r="U107" i="10"/>
  <c r="V241" i="10" a="1"/>
  <c r="V241" i="10" s="1"/>
  <c r="V205" i="10" a="1"/>
  <c r="V205" i="10" s="1"/>
  <c r="V223" i="10" a="1"/>
  <c r="V223" i="10" s="1"/>
  <c r="V111" i="10" a="1"/>
  <c r="V111" i="10" s="1"/>
  <c r="V93" i="10" a="1"/>
  <c r="V93" i="10" s="1"/>
  <c r="V75" i="10" a="1"/>
  <c r="V75" i="10" s="1"/>
  <c r="I26" i="13"/>
  <c r="A26" i="10"/>
  <c r="A24" i="20" s="1"/>
  <c r="E27" i="7"/>
  <c r="A156" i="10"/>
  <c r="R127" i="10" l="1"/>
  <c r="S112" i="10"/>
  <c r="S113" i="10"/>
  <c r="S114" i="10"/>
  <c r="U263" i="21"/>
  <c r="S115" i="10"/>
  <c r="S116" i="10"/>
  <c r="S91" i="10"/>
  <c r="T98" i="10"/>
  <c r="T76" i="10"/>
  <c r="T78" i="10"/>
  <c r="T77" i="10"/>
  <c r="T86" i="10"/>
  <c r="T122" i="10" s="1"/>
  <c r="T89" i="10"/>
  <c r="T125" i="10" s="1"/>
  <c r="T87" i="10"/>
  <c r="T123" i="10" s="1"/>
  <c r="T85" i="10"/>
  <c r="T121" i="10" s="1"/>
  <c r="T88" i="10"/>
  <c r="T124" i="10" s="1"/>
  <c r="T81" i="10"/>
  <c r="T117" i="10" s="1"/>
  <c r="T84" i="10"/>
  <c r="T120" i="10" s="1"/>
  <c r="T82" i="10"/>
  <c r="T118" i="10" s="1"/>
  <c r="T83" i="10"/>
  <c r="T119" i="10" s="1"/>
  <c r="T90" i="10"/>
  <c r="T126" i="10" s="1"/>
  <c r="T80" i="10"/>
  <c r="T79" i="10"/>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T95" i="10"/>
  <c r="U264" i="21"/>
  <c r="T94" i="10"/>
  <c r="T97" i="10"/>
  <c r="T96" i="10"/>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W119" i="21" a="1"/>
  <c r="W119" i="21" s="1"/>
  <c r="AC138" i="11" a="1"/>
  <c r="AC138" i="11" s="1"/>
  <c r="W219" i="21" a="1"/>
  <c r="W219" i="21" s="1"/>
  <c r="A35" i="21"/>
  <c r="A171" i="21"/>
  <c r="BR24" i="10"/>
  <c r="BS24" i="10"/>
  <c r="CO24" i="10"/>
  <c r="BU24" i="10"/>
  <c r="CQ24" i="10"/>
  <c r="CH24" i="10"/>
  <c r="B24" i="10"/>
  <c r="S109" i="10"/>
  <c r="K24" i="10"/>
  <c r="CE25"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U249" i="10"/>
  <c r="U254" i="10"/>
  <c r="V99" i="10"/>
  <c r="V103" i="10"/>
  <c r="V102" i="10"/>
  <c r="V106" i="10"/>
  <c r="V100" i="10"/>
  <c r="V101" i="10"/>
  <c r="V105" i="10"/>
  <c r="V107" i="10"/>
  <c r="V104" i="10"/>
  <c r="V108" i="10"/>
  <c r="W111" i="10" a="1"/>
  <c r="W111" i="10" s="1"/>
  <c r="W223" i="10" a="1"/>
  <c r="W223" i="10" s="1"/>
  <c r="W93" i="10" a="1"/>
  <c r="W93" i="10" s="1"/>
  <c r="W205" i="10" a="1"/>
  <c r="W205" i="10" s="1"/>
  <c r="W241" i="10" a="1"/>
  <c r="W241" i="10" s="1"/>
  <c r="W75" i="10" a="1"/>
  <c r="W75" i="10" s="1"/>
  <c r="I27" i="13"/>
  <c r="A27" i="10"/>
  <c r="A25" i="20" s="1"/>
  <c r="A157" i="10"/>
  <c r="E28" i="7"/>
  <c r="T115" i="10" l="1"/>
  <c r="S127" i="10"/>
  <c r="T112" i="10"/>
  <c r="T114" i="10"/>
  <c r="T113" i="10"/>
  <c r="U98" i="10"/>
  <c r="U77" i="10"/>
  <c r="U87" i="10"/>
  <c r="U123" i="10" s="1"/>
  <c r="U90" i="10"/>
  <c r="U126" i="10" s="1"/>
  <c r="U81" i="10"/>
  <c r="U117" i="10" s="1"/>
  <c r="U80" i="10"/>
  <c r="U89" i="10"/>
  <c r="U125" i="10" s="1"/>
  <c r="U78" i="10"/>
  <c r="U84" i="10"/>
  <c r="U120" i="10" s="1"/>
  <c r="U82" i="10"/>
  <c r="U118" i="10" s="1"/>
  <c r="U86" i="10"/>
  <c r="U122" i="10" s="1"/>
  <c r="U79" i="10"/>
  <c r="U88" i="10"/>
  <c r="U124" i="10" s="1"/>
  <c r="U76" i="10"/>
  <c r="U85" i="10"/>
  <c r="U121" i="10" s="1"/>
  <c r="U83" i="10"/>
  <c r="U119" i="10" s="1"/>
  <c r="T91" i="10"/>
  <c r="T116" i="10"/>
  <c r="V261" i="2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T109" i="10"/>
  <c r="U94" i="10"/>
  <c r="U97" i="10"/>
  <c r="U96" i="10"/>
  <c r="U271" i="21"/>
  <c r="V257" i="21"/>
  <c r="V267" i="21"/>
  <c r="V268" i="21"/>
  <c r="V264" i="21"/>
  <c r="V262" i="21"/>
  <c r="V270" i="21"/>
  <c r="V263" i="21"/>
  <c r="V259" i="21"/>
  <c r="V265" i="21"/>
  <c r="V258" i="21"/>
  <c r="V256" i="21"/>
  <c r="X101" i="21" a="1"/>
  <c r="X101" i="21" s="1"/>
  <c r="X116" i="21" s="1"/>
  <c r="X255" i="21" a="1"/>
  <c r="X255" i="21" s="1"/>
  <c r="V253" i="21"/>
  <c r="V235" i="21"/>
  <c r="X83" i="21" a="1"/>
  <c r="X83" i="21" s="1"/>
  <c r="U95" i="10"/>
  <c r="AD35" i="11" a="1"/>
  <c r="AD35" i="11" s="1"/>
  <c r="X237" i="21" a="1"/>
  <c r="X237" i="21" s="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254" i="10"/>
  <c r="V24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V251" i="10"/>
  <c r="V252" i="10"/>
  <c r="V255" i="10"/>
  <c r="W100" i="10"/>
  <c r="W104" i="10"/>
  <c r="W103" i="10"/>
  <c r="W102" i="10"/>
  <c r="W108" i="10"/>
  <c r="W107" i="10"/>
  <c r="W99" i="10"/>
  <c r="W105" i="10"/>
  <c r="W101" i="10"/>
  <c r="W106" i="10"/>
  <c r="X223" i="10" a="1"/>
  <c r="X223" i="10" s="1"/>
  <c r="X93" i="10" a="1"/>
  <c r="X93" i="10" s="1"/>
  <c r="X111" i="10" a="1"/>
  <c r="X111" i="10" s="1"/>
  <c r="X241" i="10" a="1"/>
  <c r="X241" i="10" s="1"/>
  <c r="X205" i="10" a="1"/>
  <c r="X205" i="10" s="1"/>
  <c r="X75" i="10" a="1"/>
  <c r="X75" i="10" s="1"/>
  <c r="A158" i="10"/>
  <c r="I28" i="13"/>
  <c r="E29" i="7"/>
  <c r="A28" i="10"/>
  <c r="A26" i="20" s="1"/>
  <c r="T127" i="10" l="1"/>
  <c r="U114" i="10"/>
  <c r="U113" i="10"/>
  <c r="U115" i="10"/>
  <c r="W78" i="10"/>
  <c r="W86" i="10"/>
  <c r="W122" i="10" s="1"/>
  <c r="W90" i="10"/>
  <c r="W126" i="10" s="1"/>
  <c r="W85" i="10"/>
  <c r="W121" i="10" s="1"/>
  <c r="W79" i="10"/>
  <c r="W89" i="10"/>
  <c r="W125" i="10" s="1"/>
  <c r="W77" i="10"/>
  <c r="W84" i="10"/>
  <c r="W120" i="10" s="1"/>
  <c r="W80" i="10"/>
  <c r="W116" i="10" s="1"/>
  <c r="W88" i="10"/>
  <c r="W124" i="10" s="1"/>
  <c r="W83" i="10"/>
  <c r="W119" i="10" s="1"/>
  <c r="W82" i="10"/>
  <c r="W118" i="10" s="1"/>
  <c r="W87" i="10"/>
  <c r="W81" i="10"/>
  <c r="W117" i="10" s="1"/>
  <c r="W76" i="10"/>
  <c r="U116" i="10"/>
  <c r="U112" i="10"/>
  <c r="V98" i="10"/>
  <c r="V88" i="10"/>
  <c r="V124" i="10" s="1"/>
  <c r="V79" i="10"/>
  <c r="V86" i="10"/>
  <c r="V122" i="10" s="1"/>
  <c r="V81" i="10"/>
  <c r="V117" i="10" s="1"/>
  <c r="V80" i="10"/>
  <c r="V85" i="10"/>
  <c r="V121" i="10" s="1"/>
  <c r="V76" i="10"/>
  <c r="V78" i="10"/>
  <c r="V89" i="10"/>
  <c r="V125" i="10" s="1"/>
  <c r="V87" i="10"/>
  <c r="V123" i="10" s="1"/>
  <c r="V90" i="10"/>
  <c r="V126" i="10" s="1"/>
  <c r="V77" i="10"/>
  <c r="V84" i="10"/>
  <c r="V120" i="10" s="1"/>
  <c r="V83" i="10"/>
  <c r="V119" i="10" s="1"/>
  <c r="V82" i="10"/>
  <c r="V118" i="10" s="1"/>
  <c r="U91" i="10"/>
  <c r="X239" i="2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97" i="10"/>
  <c r="W115" i="10" s="1"/>
  <c r="V94" i="10"/>
  <c r="V97" i="10"/>
  <c r="V96" i="10"/>
  <c r="W264" i="21"/>
  <c r="W260" i="21"/>
  <c r="V271" i="21"/>
  <c r="W270" i="21"/>
  <c r="W268" i="21"/>
  <c r="W265" i="21"/>
  <c r="W263" i="21"/>
  <c r="U109" i="10"/>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E138" i="11" a="1"/>
  <c r="AE138" i="11" s="1"/>
  <c r="Y219" i="21" a="1"/>
  <c r="Y219" i="21" s="1"/>
  <c r="A37" i="21"/>
  <c r="A173" i="21"/>
  <c r="W95" i="10"/>
  <c r="V95" i="10"/>
  <c r="K26" i="10"/>
  <c r="C27" i="10"/>
  <c r="W94" i="10"/>
  <c r="W112" i="10" s="1"/>
  <c r="W96" i="10"/>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W247" i="10"/>
  <c r="X99" i="10"/>
  <c r="X101" i="10"/>
  <c r="X105" i="10"/>
  <c r="X104" i="10"/>
  <c r="X103" i="10"/>
  <c r="X100" i="10"/>
  <c r="X102" i="10"/>
  <c r="X106" i="10"/>
  <c r="X108" i="10"/>
  <c r="X107" i="10"/>
  <c r="W123" i="10"/>
  <c r="Y93" i="10" a="1"/>
  <c r="Y93" i="10" s="1"/>
  <c r="Y205" i="10" a="1"/>
  <c r="Y205" i="10" s="1"/>
  <c r="Y223" i="10" a="1"/>
  <c r="Y223" i="10" s="1"/>
  <c r="Y75" i="10" a="1"/>
  <c r="Y75" i="10" s="1"/>
  <c r="Y241" i="10" a="1"/>
  <c r="Y241" i="10" s="1"/>
  <c r="Y111" i="10" a="1"/>
  <c r="Y111" i="10" s="1"/>
  <c r="I29" i="13"/>
  <c r="A29" i="10"/>
  <c r="A27" i="20" s="1"/>
  <c r="A159" i="10"/>
  <c r="E30" i="7"/>
  <c r="V114" i="10" l="1"/>
  <c r="V112" i="10"/>
  <c r="W114" i="10"/>
  <c r="U127" i="10"/>
  <c r="W113" i="10"/>
  <c r="W91" i="10"/>
  <c r="V115" i="10"/>
  <c r="V113" i="10"/>
  <c r="V116" i="10"/>
  <c r="V91" i="10"/>
  <c r="Y240" i="2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F138" i="11" a="1"/>
  <c r="AF138" i="11" s="1"/>
  <c r="Z219" i="21" a="1"/>
  <c r="Z219" i="21" s="1"/>
  <c r="V109" i="10"/>
  <c r="A38" i="21"/>
  <c r="A389" i="21" s="1" a="1"/>
  <c r="A389" i="21" s="1"/>
  <c r="A174" i="21"/>
  <c r="B27" i="10"/>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247" i="10"/>
  <c r="X252" i="10"/>
  <c r="X251" i="10"/>
  <c r="X249"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100" i="10"/>
  <c r="Y99" i="10"/>
  <c r="Y102" i="10"/>
  <c r="Y106" i="10"/>
  <c r="Y101" i="10"/>
  <c r="Y105" i="10"/>
  <c r="Y104" i="10"/>
  <c r="Y103" i="10"/>
  <c r="Y108" i="10"/>
  <c r="Y107" i="10"/>
  <c r="W127" i="10"/>
  <c r="I30" i="13"/>
  <c r="E31" i="7"/>
  <c r="A30" i="10"/>
  <c r="A28" i="20" s="1"/>
  <c r="A160" i="10"/>
  <c r="Z205" i="10" a="1"/>
  <c r="Z205" i="10" s="1"/>
  <c r="Z111" i="10" a="1"/>
  <c r="Z111" i="10" s="1"/>
  <c r="Z241" i="10" a="1"/>
  <c r="Z241" i="10" s="1"/>
  <c r="Z93" i="10" a="1"/>
  <c r="Z93" i="10" s="1"/>
  <c r="Z223" i="10" a="1"/>
  <c r="Z223" i="10" s="1"/>
  <c r="Z75" i="10" a="1"/>
  <c r="Z75" i="10" s="1"/>
  <c r="V127" i="10" l="1"/>
  <c r="X98" i="10"/>
  <c r="X76" i="10"/>
  <c r="X78" i="10"/>
  <c r="X87" i="10"/>
  <c r="X123" i="10" s="1"/>
  <c r="X79" i="10"/>
  <c r="X88" i="10"/>
  <c r="X124" i="10" s="1"/>
  <c r="X82" i="10"/>
  <c r="X118" i="10" s="1"/>
  <c r="X80" i="10"/>
  <c r="X90" i="10"/>
  <c r="X126" i="10" s="1"/>
  <c r="X83" i="10"/>
  <c r="X119" i="10" s="1"/>
  <c r="X85" i="10"/>
  <c r="X121" i="10" s="1"/>
  <c r="X81" i="10"/>
  <c r="X117" i="10" s="1"/>
  <c r="X84" i="10"/>
  <c r="X120" i="10" s="1"/>
  <c r="X89" i="10"/>
  <c r="X125" i="10" s="1"/>
  <c r="X77" i="10"/>
  <c r="X86" i="10"/>
  <c r="X122" i="10" s="1"/>
  <c r="Y269" i="2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94" i="10"/>
  <c r="X97" i="10"/>
  <c r="X96" i="10"/>
  <c r="X114" i="10" s="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119" i="21" a="1"/>
  <c r="AA119" i="21" s="1"/>
  <c r="A39" i="21"/>
  <c r="A390" i="21" s="1" a="1"/>
  <c r="A390" i="21" s="1"/>
  <c r="A175" i="21"/>
  <c r="X95" i="10"/>
  <c r="CW28" i="10"/>
  <c r="AO28" i="10"/>
  <c r="S28" i="10"/>
  <c r="CK28" i="10"/>
  <c r="B28" i="10"/>
  <c r="BT28" i="10"/>
  <c r="AD28" i="10"/>
  <c r="AF28" i="10"/>
  <c r="CN28" i="10"/>
  <c r="CR28" i="10"/>
  <c r="AT28" i="10"/>
  <c r="T28" i="10"/>
  <c r="BD28" i="10"/>
  <c r="P28" i="10"/>
  <c r="L28" i="10"/>
  <c r="BK28" i="10"/>
  <c r="AA28" i="10"/>
  <c r="C28" i="10"/>
  <c r="AM28" i="10"/>
  <c r="O29" i="10"/>
  <c r="Y96" i="10"/>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Y249" i="10"/>
  <c r="Y251" i="10"/>
  <c r="Z99" i="10"/>
  <c r="Z100" i="10"/>
  <c r="Z103" i="10"/>
  <c r="Z102" i="10"/>
  <c r="Z106" i="10"/>
  <c r="Z101" i="10"/>
  <c r="Z107" i="10"/>
  <c r="Z104" i="10"/>
  <c r="Z105" i="10"/>
  <c r="Z108" i="10"/>
  <c r="AA223" i="10" a="1"/>
  <c r="AA223" i="10" s="1"/>
  <c r="AA93" i="10" a="1"/>
  <c r="AA93" i="10" s="1"/>
  <c r="AA241" i="10" a="1"/>
  <c r="AA241" i="10" s="1"/>
  <c r="AA205" i="10" a="1"/>
  <c r="AA205" i="10" s="1"/>
  <c r="AA111" i="10" a="1"/>
  <c r="AA111" i="10" s="1"/>
  <c r="AA75" i="10" a="1"/>
  <c r="AA75" i="10" s="1"/>
  <c r="I31" i="13"/>
  <c r="A31" i="10"/>
  <c r="A29" i="20" s="1"/>
  <c r="E32" i="7"/>
  <c r="A161" i="10"/>
  <c r="X112" i="10" l="1"/>
  <c r="X115" i="10"/>
  <c r="X113" i="10"/>
  <c r="X116" i="10"/>
  <c r="X91" i="10"/>
  <c r="Y98" i="10"/>
  <c r="Y85" i="10"/>
  <c r="Y121" i="10" s="1"/>
  <c r="Y79" i="10"/>
  <c r="Y78" i="10"/>
  <c r="Y114" i="10" s="1"/>
  <c r="Y88" i="10"/>
  <c r="Y124" i="10" s="1"/>
  <c r="Y76" i="10"/>
  <c r="Y87" i="10"/>
  <c r="Y123" i="10" s="1"/>
  <c r="Y86" i="10"/>
  <c r="Y122" i="10" s="1"/>
  <c r="Y77" i="10"/>
  <c r="Y89" i="10"/>
  <c r="Y125" i="10" s="1"/>
  <c r="Y82" i="10"/>
  <c r="Y118" i="10" s="1"/>
  <c r="Y84" i="10"/>
  <c r="Y120" i="10" s="1"/>
  <c r="Y90" i="10"/>
  <c r="Y126" i="10" s="1"/>
  <c r="Y83" i="10"/>
  <c r="Y119" i="10" s="1"/>
  <c r="Y81" i="10"/>
  <c r="Y117" i="10" s="1"/>
  <c r="Y80" i="10"/>
  <c r="Z263" i="2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94" i="10"/>
  <c r="Y97" i="10"/>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B119" i="21" a="1"/>
  <c r="AB119" i="21" s="1"/>
  <c r="AB101" i="21" a="1"/>
  <c r="AB101" i="21" s="1"/>
  <c r="AB116" i="21" s="1"/>
  <c r="X109" i="10"/>
  <c r="A40" i="21"/>
  <c r="A176" i="21"/>
  <c r="Y95" i="10"/>
  <c r="BO29" i="10"/>
  <c r="CE29" i="10"/>
  <c r="AJ29" i="10"/>
  <c r="C29" i="10"/>
  <c r="B29" i="10"/>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Z247" i="10"/>
  <c r="AA100" i="10"/>
  <c r="AA99" i="10"/>
  <c r="AA104" i="10"/>
  <c r="AA103" i="10"/>
  <c r="AA102" i="10"/>
  <c r="AA101" i="10"/>
  <c r="AA105" i="10"/>
  <c r="AA108" i="10"/>
  <c r="AA106" i="10"/>
  <c r="AA107" i="10"/>
  <c r="AB223" i="10" a="1"/>
  <c r="AB223" i="10" s="1"/>
  <c r="AB93" i="10" a="1"/>
  <c r="AB93" i="10" s="1"/>
  <c r="AB241" i="10" a="1"/>
  <c r="AB241" i="10" s="1"/>
  <c r="AB205" i="10" a="1"/>
  <c r="AB205" i="10" s="1"/>
  <c r="AB75" i="10" a="1"/>
  <c r="AB75" i="10" s="1"/>
  <c r="AB111" i="10" a="1"/>
  <c r="AB111" i="10" s="1"/>
  <c r="I32" i="13"/>
  <c r="E33" i="7"/>
  <c r="A32" i="10"/>
  <c r="A30" i="20" s="1"/>
  <c r="A162" i="10"/>
  <c r="Y113" i="10" l="1"/>
  <c r="Y115" i="10"/>
  <c r="X127" i="10"/>
  <c r="Y116" i="10"/>
  <c r="Y112" i="10"/>
  <c r="Y91" i="10"/>
  <c r="Z96" i="10"/>
  <c r="Z90" i="10"/>
  <c r="Z126" i="10" s="1"/>
  <c r="Z89" i="10"/>
  <c r="Z125" i="10" s="1"/>
  <c r="Z77" i="10"/>
  <c r="Z79" i="10"/>
  <c r="Z82" i="10"/>
  <c r="Z118" i="10" s="1"/>
  <c r="Z76" i="10"/>
  <c r="Z88" i="10"/>
  <c r="Z124" i="10" s="1"/>
  <c r="Z85" i="10"/>
  <c r="Z121" i="10" s="1"/>
  <c r="Z78" i="10"/>
  <c r="Z86" i="10"/>
  <c r="Z122" i="10" s="1"/>
  <c r="Z80" i="10"/>
  <c r="Z83" i="10"/>
  <c r="Z119" i="10" s="1"/>
  <c r="Z84" i="10"/>
  <c r="Z120" i="10" s="1"/>
  <c r="Z87" i="10"/>
  <c r="Z123" i="10" s="1"/>
  <c r="Z81" i="10"/>
  <c r="Z117" i="10" s="1"/>
  <c r="AB239" i="2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97" i="10"/>
  <c r="Z115" i="10" s="1"/>
  <c r="Z98" i="10"/>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C101" i="21" a="1"/>
  <c r="AC101" i="21" s="1"/>
  <c r="AC116" i="21" s="1"/>
  <c r="AC83" i="21" a="1"/>
  <c r="AC83" i="21" s="1"/>
  <c r="AC119" i="21" a="1"/>
  <c r="AC119" i="21" s="1"/>
  <c r="A41" i="21"/>
  <c r="A392" i="21" s="1" a="1"/>
  <c r="A392" i="21" s="1"/>
  <c r="A177" i="21"/>
  <c r="Y109" i="10"/>
  <c r="Z95" i="10"/>
  <c r="Z94" i="10"/>
  <c r="B30" i="10"/>
  <c r="AA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251" i="10"/>
  <c r="AA253" i="10"/>
  <c r="AA254" i="10"/>
  <c r="AA247"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99" i="10"/>
  <c r="AB101" i="10"/>
  <c r="AB105" i="10"/>
  <c r="AB100" i="10"/>
  <c r="AB104" i="10"/>
  <c r="AB103" i="10"/>
  <c r="AB102" i="10"/>
  <c r="AB108" i="10"/>
  <c r="AB106" i="10"/>
  <c r="AB107" i="10"/>
  <c r="A163" i="10"/>
  <c r="E34" i="7"/>
  <c r="A33" i="10"/>
  <c r="A31" i="20" s="1"/>
  <c r="I33" i="13"/>
  <c r="AC205" i="10" a="1"/>
  <c r="AC205" i="10" s="1"/>
  <c r="AC75" i="10" a="1"/>
  <c r="AC75" i="10" s="1"/>
  <c r="AC241" i="10" a="1"/>
  <c r="AC241" i="10" s="1"/>
  <c r="AC93" i="10" a="1"/>
  <c r="AC93" i="10" s="1"/>
  <c r="AC223" i="10" a="1"/>
  <c r="AC223" i="10" s="1"/>
  <c r="AC111" i="10" a="1"/>
  <c r="AC111" i="10" s="1"/>
  <c r="Z112" i="10" l="1"/>
  <c r="Y127" i="10"/>
  <c r="Z113" i="10"/>
  <c r="Z116" i="10"/>
  <c r="Z114" i="10"/>
  <c r="Z91" i="10"/>
  <c r="AA98" i="10"/>
  <c r="AA87" i="10"/>
  <c r="AA123" i="10" s="1"/>
  <c r="AA89" i="10"/>
  <c r="AA125" i="10" s="1"/>
  <c r="AA81" i="10"/>
  <c r="AA117" i="10" s="1"/>
  <c r="AA76" i="10"/>
  <c r="AA84" i="10"/>
  <c r="AA120" i="10" s="1"/>
  <c r="AA82" i="10"/>
  <c r="AA118" i="10" s="1"/>
  <c r="AA88" i="10"/>
  <c r="AA124" i="10" s="1"/>
  <c r="AA85" i="10"/>
  <c r="AA121" i="10" s="1"/>
  <c r="AA77" i="10"/>
  <c r="AA83" i="10"/>
  <c r="AA119" i="10" s="1"/>
  <c r="AA80" i="10"/>
  <c r="AA90" i="10"/>
  <c r="AA126" i="10" s="1"/>
  <c r="AA79" i="10"/>
  <c r="AA86" i="10"/>
  <c r="AA122" i="10" s="1"/>
  <c r="AA78" i="10"/>
  <c r="AC240" i="2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96" i="10"/>
  <c r="AA95" i="10"/>
  <c r="AA97" i="10"/>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Z109" i="10"/>
  <c r="AJ138" i="11" a="1"/>
  <c r="AJ138" i="11" s="1"/>
  <c r="AD219" i="21" a="1"/>
  <c r="AD219" i="21" s="1"/>
  <c r="A42" i="21"/>
  <c r="A393" i="21" s="1" a="1"/>
  <c r="A393" i="21" s="1"/>
  <c r="A178" i="21"/>
  <c r="AA94" i="10"/>
  <c r="BV31" i="10"/>
  <c r="C31" i="10"/>
  <c r="BC31" i="10"/>
  <c r="B31" i="10"/>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247" i="10"/>
  <c r="AB253" i="10"/>
  <c r="AB256" i="10"/>
  <c r="AB248" i="10"/>
  <c r="AB254" i="10"/>
  <c r="AB255" i="10"/>
  <c r="AB249" i="10"/>
  <c r="AB251" i="10"/>
  <c r="AB252"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C100" i="10"/>
  <c r="AC99" i="10"/>
  <c r="AC102" i="10"/>
  <c r="AC106" i="10"/>
  <c r="AC101" i="10"/>
  <c r="AC105" i="10"/>
  <c r="AC104" i="10"/>
  <c r="AC103" i="10"/>
  <c r="AC108" i="10"/>
  <c r="AC107" i="10"/>
  <c r="AD111" i="10" a="1"/>
  <c r="AD111" i="10" s="1"/>
  <c r="AD241" i="10" a="1"/>
  <c r="AD241" i="10" s="1"/>
  <c r="AD205" i="10" a="1"/>
  <c r="AD205" i="10" s="1"/>
  <c r="AD223" i="10" a="1"/>
  <c r="AD223" i="10" s="1"/>
  <c r="AD75" i="10" a="1"/>
  <c r="AD75" i="10" s="1"/>
  <c r="AD93" i="10" a="1"/>
  <c r="AD93" i="10" s="1"/>
  <c r="I34" i="13"/>
  <c r="E35" i="7"/>
  <c r="A34" i="10"/>
  <c r="A32" i="20" s="1"/>
  <c r="A164" i="10"/>
  <c r="AA114" i="10" l="1"/>
  <c r="AA112" i="10"/>
  <c r="AA113" i="10"/>
  <c r="Z127" i="10"/>
  <c r="AA115" i="10"/>
  <c r="AA91" i="10"/>
  <c r="AB98" i="10"/>
  <c r="AB78" i="10"/>
  <c r="AB90" i="10"/>
  <c r="AB126" i="10" s="1"/>
  <c r="AB80" i="10"/>
  <c r="AB88" i="10"/>
  <c r="AB124" i="10" s="1"/>
  <c r="AB86" i="10"/>
  <c r="AB122" i="10" s="1"/>
  <c r="AB79" i="10"/>
  <c r="AB85" i="10"/>
  <c r="AB121" i="10" s="1"/>
  <c r="AB87" i="10"/>
  <c r="AB123" i="10" s="1"/>
  <c r="AB81" i="10"/>
  <c r="AB117" i="10" s="1"/>
  <c r="AB83" i="10"/>
  <c r="AB119" i="10" s="1"/>
  <c r="AB84" i="10"/>
  <c r="AB120" i="10" s="1"/>
  <c r="AB89" i="10"/>
  <c r="AB125" i="10" s="1"/>
  <c r="AB76" i="10"/>
  <c r="AB82" i="10"/>
  <c r="AB118" i="10" s="1"/>
  <c r="AB77" i="10"/>
  <c r="AA116" i="10"/>
  <c r="AC256" i="2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B94" i="10"/>
  <c r="AB97" i="10"/>
  <c r="AB96" i="10"/>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E119" i="21" a="1"/>
  <c r="AE119" i="21" s="1"/>
  <c r="A43" i="21"/>
  <c r="A394" i="21" s="1" a="1"/>
  <c r="A394" i="21" s="1"/>
  <c r="A179" i="21"/>
  <c r="AA109" i="10"/>
  <c r="BX32" i="10"/>
  <c r="CK32" i="10"/>
  <c r="AM32" i="10"/>
  <c r="B32" i="10"/>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99" i="10"/>
  <c r="AD103" i="10"/>
  <c r="AD102" i="10"/>
  <c r="AD106" i="10"/>
  <c r="AD100" i="10"/>
  <c r="AD101" i="10"/>
  <c r="AD107" i="10"/>
  <c r="AD105" i="10"/>
  <c r="AD104" i="10"/>
  <c r="AD108" i="10"/>
  <c r="AE241" i="10" a="1"/>
  <c r="AE241" i="10" s="1"/>
  <c r="AE75" i="10" a="1"/>
  <c r="AE75" i="10" s="1"/>
  <c r="AE111" i="10" a="1"/>
  <c r="AE111" i="10" s="1"/>
  <c r="AE93" i="10" a="1"/>
  <c r="AE93" i="10" s="1"/>
  <c r="AE205" i="10" a="1"/>
  <c r="AE205" i="10" s="1"/>
  <c r="AE223" i="10" a="1"/>
  <c r="AE223" i="10" s="1"/>
  <c r="A165" i="10"/>
  <c r="E36" i="7"/>
  <c r="I35" i="13"/>
  <c r="A35" i="10"/>
  <c r="A33" i="20" s="1"/>
  <c r="AB114" i="10" l="1"/>
  <c r="AA127" i="10"/>
  <c r="AB112" i="10"/>
  <c r="AB115" i="10"/>
  <c r="AB91" i="10"/>
  <c r="AB116" i="10"/>
  <c r="AC98" i="10"/>
  <c r="AC86" i="10"/>
  <c r="AC122" i="10" s="1"/>
  <c r="AC77" i="10"/>
  <c r="AC81" i="10"/>
  <c r="AC117" i="10" s="1"/>
  <c r="AC83" i="10"/>
  <c r="AC119" i="10" s="1"/>
  <c r="AC78" i="10"/>
  <c r="AC82" i="10"/>
  <c r="AC118" i="10" s="1"/>
  <c r="AC88" i="10"/>
  <c r="AC124" i="10" s="1"/>
  <c r="AC90" i="10"/>
  <c r="AC126" i="10" s="1"/>
  <c r="AC87" i="10"/>
  <c r="AC123" i="10" s="1"/>
  <c r="AC79" i="10"/>
  <c r="AC80" i="10"/>
  <c r="AC85" i="10"/>
  <c r="AC121" i="10" s="1"/>
  <c r="AC89" i="10"/>
  <c r="AC125" i="10" s="1"/>
  <c r="AC84" i="10"/>
  <c r="AC120" i="10" s="1"/>
  <c r="AC76" i="10"/>
  <c r="AE238" i="2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96" i="10"/>
  <c r="AC114" i="10" s="1"/>
  <c r="AC94" i="10"/>
  <c r="AC97" i="10"/>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44" i="21"/>
  <c r="A395" i="21" s="1" a="1"/>
  <c r="A395" i="21" s="1"/>
  <c r="A180" i="21"/>
  <c r="AC95" i="10"/>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09" i="10"/>
  <c r="B33" i="10"/>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D249" i="10"/>
  <c r="AD255" i="10"/>
  <c r="AD247" i="10"/>
  <c r="AD248" i="10"/>
  <c r="AE100" i="10"/>
  <c r="AE104" i="10"/>
  <c r="AE99" i="10"/>
  <c r="AE103" i="10"/>
  <c r="AE102" i="10"/>
  <c r="AE108" i="10"/>
  <c r="AE101" i="10"/>
  <c r="AE107" i="10"/>
  <c r="AE105" i="10"/>
  <c r="AE106" i="10"/>
  <c r="AF241" i="10" a="1"/>
  <c r="AF241" i="10" s="1"/>
  <c r="AF223" i="10" a="1"/>
  <c r="AF223" i="10" s="1"/>
  <c r="AF75" i="10" a="1"/>
  <c r="AF75" i="10" s="1"/>
  <c r="AF205" i="10" a="1"/>
  <c r="AF205" i="10" s="1"/>
  <c r="AF111" i="10" a="1"/>
  <c r="AF111" i="10" s="1"/>
  <c r="AF93" i="10" a="1"/>
  <c r="AF93" i="10" s="1"/>
  <c r="A36" i="10"/>
  <c r="A34" i="20" s="1"/>
  <c r="I36" i="13"/>
  <c r="A166" i="10"/>
  <c r="E37" i="7"/>
  <c r="AB127" i="10" l="1"/>
  <c r="AE261" i="21"/>
  <c r="AC112" i="10"/>
  <c r="AE266" i="21"/>
  <c r="AC115" i="10"/>
  <c r="AC113" i="10"/>
  <c r="AC116" i="10"/>
  <c r="AD98" i="10"/>
  <c r="AD84" i="10"/>
  <c r="AD120" i="10" s="1"/>
  <c r="AD79" i="10"/>
  <c r="AD76" i="10"/>
  <c r="AD78" i="10"/>
  <c r="AD90" i="10"/>
  <c r="AD126" i="10" s="1"/>
  <c r="AD87" i="10"/>
  <c r="AD123" i="10" s="1"/>
  <c r="AD86" i="10"/>
  <c r="AD122" i="10" s="1"/>
  <c r="AD82" i="10"/>
  <c r="AD118" i="10" s="1"/>
  <c r="AD85" i="10"/>
  <c r="AD121" i="10" s="1"/>
  <c r="AD88" i="10"/>
  <c r="AD124" i="10" s="1"/>
  <c r="AD81" i="10"/>
  <c r="AD117" i="10" s="1"/>
  <c r="AD83" i="10"/>
  <c r="AD119" i="10" s="1"/>
  <c r="AD80" i="10"/>
  <c r="AD89" i="10"/>
  <c r="AD125" i="10" s="1"/>
  <c r="AD77" i="10"/>
  <c r="AC91" i="10"/>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D94" i="10"/>
  <c r="AD97" i="10"/>
  <c r="AD96" i="10"/>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C109" i="10"/>
  <c r="AM35" i="11" a="1"/>
  <c r="AM35" i="11" s="1"/>
  <c r="AG119" i="21" a="1"/>
  <c r="AG119" i="21" s="1"/>
  <c r="A45" i="21"/>
  <c r="A181" i="21"/>
  <c r="AD95" i="10"/>
  <c r="BI34" i="10"/>
  <c r="AG34" i="10"/>
  <c r="AJ34" i="10"/>
  <c r="CQ34" i="10"/>
  <c r="AF34" i="10"/>
  <c r="BT34" i="10"/>
  <c r="S34" i="10"/>
  <c r="O34" i="10"/>
  <c r="CU34" i="10"/>
  <c r="B34" i="10"/>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248" i="10"/>
  <c r="AE247" i="10"/>
  <c r="AE253"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99" i="10"/>
  <c r="AF101" i="10"/>
  <c r="AF105" i="10"/>
  <c r="AF104" i="10"/>
  <c r="AF103" i="10"/>
  <c r="AF106" i="10"/>
  <c r="AF100" i="10"/>
  <c r="AF108" i="10"/>
  <c r="AF102" i="10"/>
  <c r="AF107" i="10"/>
  <c r="A167" i="10"/>
  <c r="I37" i="13"/>
  <c r="A37" i="10"/>
  <c r="A35" i="20" s="1"/>
  <c r="E38" i="7"/>
  <c r="AG111" i="10" a="1"/>
  <c r="AG111" i="10" s="1"/>
  <c r="AG223" i="10" a="1"/>
  <c r="AG223" i="10" s="1"/>
  <c r="AG75" i="10" a="1"/>
  <c r="AG75" i="10" s="1"/>
  <c r="AG241" i="10" a="1"/>
  <c r="AG241" i="10" s="1"/>
  <c r="AG93" i="10" a="1"/>
  <c r="AG93" i="10" s="1"/>
  <c r="AG205" i="10" a="1"/>
  <c r="AG205" i="10" s="1"/>
  <c r="AC127" i="10" l="1"/>
  <c r="AD113" i="10"/>
  <c r="AD115" i="10"/>
  <c r="AD114" i="10"/>
  <c r="AD112" i="10"/>
  <c r="AE98" i="10"/>
  <c r="AE81" i="10"/>
  <c r="AE117" i="10" s="1"/>
  <c r="AE84" i="10"/>
  <c r="AE120" i="10" s="1"/>
  <c r="AE77" i="10"/>
  <c r="AE88" i="10"/>
  <c r="AE124" i="10" s="1"/>
  <c r="AE78" i="10"/>
  <c r="AE83" i="10"/>
  <c r="AE119" i="10" s="1"/>
  <c r="AE87" i="10"/>
  <c r="AE123" i="10" s="1"/>
  <c r="AE80" i="10"/>
  <c r="AE76" i="10"/>
  <c r="AE90" i="10"/>
  <c r="AE126" i="10" s="1"/>
  <c r="AE79" i="10"/>
  <c r="AE82" i="10"/>
  <c r="AE118" i="10" s="1"/>
  <c r="AE86" i="10"/>
  <c r="AE122" i="10" s="1"/>
  <c r="AE85" i="10"/>
  <c r="AE121" i="10" s="1"/>
  <c r="AE89" i="10"/>
  <c r="AE125" i="10" s="1"/>
  <c r="AD91" i="10"/>
  <c r="AD116" i="10"/>
  <c r="AF261" i="2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E96" i="10"/>
  <c r="AE94" i="10"/>
  <c r="AE97" i="10"/>
  <c r="AF269" i="21"/>
  <c r="AE271" i="21"/>
  <c r="AF263" i="21"/>
  <c r="AF265" i="21"/>
  <c r="AF270" i="21"/>
  <c r="AF268" i="21"/>
  <c r="AF260" i="21"/>
  <c r="AF256" i="21"/>
  <c r="AF262" i="21"/>
  <c r="AF259" i="21"/>
  <c r="AF267" i="21"/>
  <c r="AF266" i="21"/>
  <c r="AF253" i="21"/>
  <c r="AH83" i="21" a="1"/>
  <c r="AH83" i="21" s="1"/>
  <c r="AH255" i="21" a="1"/>
  <c r="AH255" i="21" s="1"/>
  <c r="AF235" i="21"/>
  <c r="AE95" i="10"/>
  <c r="AN35" i="11" a="1"/>
  <c r="AN35" i="11" s="1"/>
  <c r="AH237" i="21" a="1"/>
  <c r="AH237" i="21" s="1"/>
  <c r="AH101" i="21" a="1"/>
  <c r="AH101" i="21" s="1"/>
  <c r="AH116" i="21" s="1"/>
  <c r="AN138" i="11" a="1"/>
  <c r="AN138" i="11" s="1"/>
  <c r="AH219" i="21" a="1"/>
  <c r="AH219" i="21" s="1"/>
  <c r="AD109" i="10"/>
  <c r="AH119" i="21" a="1"/>
  <c r="AH119" i="21" s="1"/>
  <c r="A46" i="21"/>
  <c r="A182" i="21"/>
  <c r="AV35" i="10"/>
  <c r="CW35" i="10"/>
  <c r="U35" i="10"/>
  <c r="D35" i="10"/>
  <c r="P35" i="10"/>
  <c r="BF35" i="10"/>
  <c r="B35" i="10"/>
  <c r="AA35" i="10"/>
  <c r="C35" i="10"/>
  <c r="AX36" i="10"/>
  <c r="C36"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250" i="10"/>
  <c r="AF248" i="10"/>
  <c r="AF255" i="10"/>
  <c r="AF251"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100" i="10"/>
  <c r="AG102" i="10"/>
  <c r="AG106" i="10"/>
  <c r="AG101" i="10"/>
  <c r="AG105" i="10"/>
  <c r="AG99" i="10"/>
  <c r="AG104" i="10"/>
  <c r="AG108" i="10"/>
  <c r="AG103" i="10"/>
  <c r="AG107" i="10"/>
  <c r="A168" i="10"/>
  <c r="I38" i="13"/>
  <c r="E39" i="7"/>
  <c r="A38" i="10"/>
  <c r="A36" i="20" s="1"/>
  <c r="AH205" i="10" a="1"/>
  <c r="AH205" i="10" s="1"/>
  <c r="AH111" i="10" a="1"/>
  <c r="AH111" i="10" s="1"/>
  <c r="AH241" i="10" a="1"/>
  <c r="AH241" i="10" s="1"/>
  <c r="AH75" i="10" a="1"/>
  <c r="AH75" i="10" s="1"/>
  <c r="AH223" i="10" a="1"/>
  <c r="AH223" i="10" s="1"/>
  <c r="AH93" i="10" a="1"/>
  <c r="AH93" i="10" s="1"/>
  <c r="AD127" i="10" l="1"/>
  <c r="AE112" i="10"/>
  <c r="AE114" i="10"/>
  <c r="AE113" i="10"/>
  <c r="AE115" i="10"/>
  <c r="AF98" i="10"/>
  <c r="AF90" i="10"/>
  <c r="AF126" i="10" s="1"/>
  <c r="AF85" i="10"/>
  <c r="AF121" i="10" s="1"/>
  <c r="AF86" i="10"/>
  <c r="AF122" i="10" s="1"/>
  <c r="AF84" i="10"/>
  <c r="AF120" i="10" s="1"/>
  <c r="AF81" i="10"/>
  <c r="AF117" i="10" s="1"/>
  <c r="AF87" i="10"/>
  <c r="AF123" i="10" s="1"/>
  <c r="AF80" i="10"/>
  <c r="AF76" i="10"/>
  <c r="AF89" i="10"/>
  <c r="AF125" i="10" s="1"/>
  <c r="AF79" i="10"/>
  <c r="AF77" i="10"/>
  <c r="AF82" i="10"/>
  <c r="AF118" i="10" s="1"/>
  <c r="AF78" i="10"/>
  <c r="AF83" i="10"/>
  <c r="AF119" i="10" s="1"/>
  <c r="AF88" i="10"/>
  <c r="AF124" i="10" s="1"/>
  <c r="AE91" i="10"/>
  <c r="AE116" i="10"/>
  <c r="AH241" i="2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94" i="10"/>
  <c r="AF97" i="10"/>
  <c r="AF96" i="10"/>
  <c r="AF271" i="21"/>
  <c r="AG256" i="21"/>
  <c r="AG269" i="21"/>
  <c r="AG261" i="21"/>
  <c r="AG270" i="21"/>
  <c r="AG258" i="21"/>
  <c r="AG262" i="21"/>
  <c r="AG263" i="21"/>
  <c r="AG264" i="21"/>
  <c r="AG267" i="21"/>
  <c r="AG265" i="21"/>
  <c r="AG257" i="21"/>
  <c r="AG266" i="21"/>
  <c r="AG260" i="21"/>
  <c r="AG268" i="21"/>
  <c r="AI237" i="21" a="1"/>
  <c r="AI237" i="21" s="1"/>
  <c r="AI255" i="21" a="1"/>
  <c r="AI255" i="21" s="1"/>
  <c r="AE109" i="10"/>
  <c r="AG253" i="21"/>
  <c r="AG235" i="21"/>
  <c r="AI83" i="21" a="1"/>
  <c r="AI83" i="21" s="1"/>
  <c r="AO138" i="11" a="1"/>
  <c r="AO138" i="11" s="1"/>
  <c r="AI219" i="21" a="1"/>
  <c r="AI219" i="21" s="1"/>
  <c r="AI101" i="21" a="1"/>
  <c r="AI101" i="21" s="1"/>
  <c r="AI116" i="21" s="1"/>
  <c r="AI119" i="21" a="1"/>
  <c r="AI119" i="21" s="1"/>
  <c r="AO35" i="11" a="1"/>
  <c r="AO35" i="11" s="1"/>
  <c r="A47" i="21"/>
  <c r="A183" i="21"/>
  <c r="AF95" i="10"/>
  <c r="B36" i="10"/>
  <c r="B37" i="10"/>
  <c r="AH98" i="10" s="1"/>
  <c r="AG250" i="10"/>
  <c r="C37" i="10"/>
  <c r="BH37" i="10"/>
  <c r="BY37" i="10"/>
  <c r="BW37" i="10"/>
  <c r="I37" i="10"/>
  <c r="BA37" i="10"/>
  <c r="AL37" i="10"/>
  <c r="CB37" i="10"/>
  <c r="CF37" i="10"/>
  <c r="CD37" i="10"/>
  <c r="P37" i="10"/>
  <c r="AR37" i="10"/>
  <c r="N37" i="10"/>
  <c r="CL37" i="10"/>
  <c r="W37"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99" i="10"/>
  <c r="AH100" i="10"/>
  <c r="AH103" i="10"/>
  <c r="AH102" i="10"/>
  <c r="AH101" i="10"/>
  <c r="AH104" i="10"/>
  <c r="AH107" i="10"/>
  <c r="AH106" i="10"/>
  <c r="AH105" i="10"/>
  <c r="AH108" i="10"/>
  <c r="AI205" i="10" a="1"/>
  <c r="AI205" i="10" s="1"/>
  <c r="AI75" i="10" a="1"/>
  <c r="AI75" i="10" s="1"/>
  <c r="AI223" i="10" a="1"/>
  <c r="AI223" i="10" s="1"/>
  <c r="AI111" i="10" a="1"/>
  <c r="AI111" i="10" s="1"/>
  <c r="AI241" i="10" a="1"/>
  <c r="AI241" i="10" s="1"/>
  <c r="AI93" i="10" a="1"/>
  <c r="AI93" i="10" s="1"/>
  <c r="I39" i="13"/>
  <c r="A169" i="10"/>
  <c r="E40" i="7"/>
  <c r="A39" i="10"/>
  <c r="A37" i="20" s="1"/>
  <c r="AF114" i="10" l="1"/>
  <c r="AE127" i="10"/>
  <c r="AF115" i="10"/>
  <c r="AF112" i="10"/>
  <c r="AF113" i="10"/>
  <c r="AH80" i="10"/>
  <c r="AH116" i="10" s="1"/>
  <c r="AH77" i="10"/>
  <c r="AH87" i="10"/>
  <c r="AH123" i="10" s="1"/>
  <c r="AH76" i="10"/>
  <c r="AH85" i="10"/>
  <c r="AH121" i="10" s="1"/>
  <c r="AH86" i="10"/>
  <c r="AH122" i="10" s="1"/>
  <c r="AH81" i="10"/>
  <c r="AH117" i="10" s="1"/>
  <c r="AH79" i="10"/>
  <c r="AH90" i="10"/>
  <c r="AH126" i="10" s="1"/>
  <c r="AH84" i="10"/>
  <c r="AH120" i="10" s="1"/>
  <c r="AH78" i="10"/>
  <c r="AH89" i="10"/>
  <c r="AH125" i="10" s="1"/>
  <c r="AH82" i="10"/>
  <c r="AH118" i="10" s="1"/>
  <c r="AH88" i="10"/>
  <c r="AH124" i="10" s="1"/>
  <c r="AH83" i="10"/>
  <c r="AH119" i="10" s="1"/>
  <c r="AG98" i="10"/>
  <c r="AG83" i="10"/>
  <c r="AG119" i="10" s="1"/>
  <c r="AG89" i="10"/>
  <c r="AG125" i="10" s="1"/>
  <c r="AG82" i="10"/>
  <c r="AG118" i="10" s="1"/>
  <c r="AG77" i="10"/>
  <c r="AG86" i="10"/>
  <c r="AG122" i="10" s="1"/>
  <c r="AG90" i="10"/>
  <c r="AG126" i="10" s="1"/>
  <c r="AG85" i="10"/>
  <c r="AG121" i="10" s="1"/>
  <c r="AG80" i="10"/>
  <c r="AG81" i="10"/>
  <c r="AG117" i="10" s="1"/>
  <c r="AG84" i="10"/>
  <c r="AG120" i="10" s="1"/>
  <c r="AG79" i="10"/>
  <c r="AG88" i="10"/>
  <c r="AG124" i="10" s="1"/>
  <c r="AG78" i="10"/>
  <c r="AG76" i="10"/>
  <c r="AG87" i="10"/>
  <c r="AG123" i="10" s="1"/>
  <c r="AF91" i="10"/>
  <c r="AF116" i="10"/>
  <c r="AI238" i="2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H97" i="10"/>
  <c r="AG95" i="10"/>
  <c r="AG97" i="10"/>
  <c r="AG96" i="10"/>
  <c r="AG114" i="10"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J119" i="21" a="1"/>
  <c r="AJ119" i="21" s="1"/>
  <c r="A48" i="21"/>
  <c r="A399" i="21" s="1" a="1"/>
  <c r="A399" i="21" s="1"/>
  <c r="A184" i="21"/>
  <c r="AG94" i="10"/>
  <c r="CH37" i="10"/>
  <c r="D37" i="10"/>
  <c r="AH96"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95"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H254" i="10"/>
  <c r="AH252" i="10"/>
  <c r="AI100" i="10"/>
  <c r="AI104" i="10"/>
  <c r="AI103" i="10"/>
  <c r="AI102" i="10"/>
  <c r="AI105" i="10"/>
  <c r="AI108" i="10"/>
  <c r="AI107" i="10"/>
  <c r="AI101" i="10"/>
  <c r="AI106" i="10"/>
  <c r="AI99" i="10"/>
  <c r="A40" i="10"/>
  <c r="A38" i="20" s="1"/>
  <c r="E41" i="7"/>
  <c r="A170" i="10"/>
  <c r="I40" i="13"/>
  <c r="AJ241" i="10" a="1"/>
  <c r="AJ241" i="10" s="1"/>
  <c r="AJ205" i="10" a="1"/>
  <c r="AJ205" i="10" s="1"/>
  <c r="AJ111" i="10" a="1"/>
  <c r="AJ111" i="10" s="1"/>
  <c r="AJ75" i="10" a="1"/>
  <c r="AJ75" i="10" s="1"/>
  <c r="AJ223" i="10" a="1"/>
  <c r="AJ223" i="10" s="1"/>
  <c r="AJ93" i="10" a="1"/>
  <c r="AJ93" i="10" s="1"/>
  <c r="AH113" i="10" l="1"/>
  <c r="AF127" i="10"/>
  <c r="AH115" i="10"/>
  <c r="AH114" i="10"/>
  <c r="AH112" i="10"/>
  <c r="AG113" i="10"/>
  <c r="AI259" i="21"/>
  <c r="AH91" i="10"/>
  <c r="AG115" i="10"/>
  <c r="AG112" i="10"/>
  <c r="AG91" i="10"/>
  <c r="AG116" i="10"/>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K237" i="21" a="1"/>
  <c r="AK237" i="21" s="1"/>
  <c r="AK101" i="21" a="1"/>
  <c r="AK101" i="21" s="1"/>
  <c r="AK116" i="21" s="1"/>
  <c r="AG109" i="10"/>
  <c r="AK83" i="21" a="1"/>
  <c r="AK83"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H127" i="10"/>
  <c r="A171" i="10"/>
  <c r="E42" i="7"/>
  <c r="I41" i="13"/>
  <c r="A41" i="10"/>
  <c r="A39" i="20" s="1"/>
  <c r="AK205" i="10" a="1"/>
  <c r="AK205" i="10" s="1"/>
  <c r="AK241" i="10" a="1"/>
  <c r="AK241" i="10" s="1"/>
  <c r="AK75" i="10" a="1"/>
  <c r="AK75" i="10" s="1"/>
  <c r="AK111" i="10" a="1"/>
  <c r="AK111" i="10" s="1"/>
  <c r="AK223" i="10" a="1"/>
  <c r="AK223" i="10" s="1"/>
  <c r="AK93" i="10" a="1"/>
  <c r="AK93" i="10" s="1"/>
  <c r="AG127" i="10" l="1"/>
  <c r="AI98" i="10"/>
  <c r="AI88" i="10"/>
  <c r="AI124" i="10" s="1"/>
  <c r="AI87" i="10"/>
  <c r="AI123" i="10" s="1"/>
  <c r="AI89" i="10"/>
  <c r="AI125" i="10" s="1"/>
  <c r="AI76" i="10"/>
  <c r="AI83" i="10"/>
  <c r="AI119" i="10" s="1"/>
  <c r="AI80" i="10"/>
  <c r="AI78" i="10"/>
  <c r="AI81" i="10"/>
  <c r="AI117" i="10" s="1"/>
  <c r="AI79" i="10"/>
  <c r="AI82" i="10"/>
  <c r="AI118" i="10" s="1"/>
  <c r="AI84" i="10"/>
  <c r="AI120" i="10" s="1"/>
  <c r="AI85" i="10"/>
  <c r="AI121" i="10" s="1"/>
  <c r="AI77" i="10"/>
  <c r="AI90" i="10"/>
  <c r="AI126" i="10" s="1"/>
  <c r="AI86" i="10"/>
  <c r="AI122" i="10" s="1"/>
  <c r="AJ261" i="2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97" i="10"/>
  <c r="AI96" i="10"/>
  <c r="AJ269" i="21"/>
  <c r="AJ262" i="21"/>
  <c r="AI94" i="10"/>
  <c r="AI97" i="10"/>
  <c r="AJ265" i="21"/>
  <c r="AJ253" i="21"/>
  <c r="AI271" i="21"/>
  <c r="AJ263" i="21"/>
  <c r="AL101" i="21" a="1"/>
  <c r="AL101" i="21" s="1"/>
  <c r="AL116" i="21" s="1"/>
  <c r="AR35" i="11" a="1"/>
  <c r="AR35" i="11" s="1"/>
  <c r="AL255" i="21" a="1"/>
  <c r="AL255" i="21" s="1"/>
  <c r="AJ235" i="21"/>
  <c r="AL83" i="21" a="1"/>
  <c r="AL83" i="21" s="1"/>
  <c r="AL119" i="21" a="1"/>
  <c r="AL119" i="21" s="1"/>
  <c r="AL237" i="21" a="1"/>
  <c r="AL237" i="21" s="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D39" i="10"/>
  <c r="BI39" i="10"/>
  <c r="AJ39" i="10"/>
  <c r="AR39" i="10"/>
  <c r="AX39" i="10"/>
  <c r="AU39" i="10"/>
  <c r="BZ39" i="10"/>
  <c r="CF39" i="10"/>
  <c r="BX39" i="10"/>
  <c r="CN39" i="10"/>
  <c r="CA39" i="10"/>
  <c r="AM39" i="10"/>
  <c r="C40" i="10"/>
  <c r="AJ96" i="10"/>
  <c r="AJ94" i="10"/>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L75" i="10" a="1"/>
  <c r="AL75" i="10" s="1"/>
  <c r="AL223" i="10" a="1"/>
  <c r="AL223" i="10" s="1"/>
  <c r="AL111" i="10" a="1"/>
  <c r="AL111" i="10" s="1"/>
  <c r="AL205" i="10" a="1"/>
  <c r="AL205" i="10" s="1"/>
  <c r="AL93" i="10" a="1"/>
  <c r="AL93" i="10" s="1"/>
  <c r="AL241" i="10" a="1"/>
  <c r="AL241" i="10" s="1"/>
  <c r="A172" i="10"/>
  <c r="I42" i="13"/>
  <c r="E43" i="7"/>
  <c r="A42" i="10"/>
  <c r="A40" i="20" s="1"/>
  <c r="AI115" i="10" l="1"/>
  <c r="AJ88" i="10"/>
  <c r="AJ124" i="10" s="1"/>
  <c r="AJ76" i="10"/>
  <c r="AJ112" i="10" s="1"/>
  <c r="AJ78" i="10"/>
  <c r="AJ114" i="10" s="1"/>
  <c r="AJ81" i="10"/>
  <c r="AJ117" i="10" s="1"/>
  <c r="AJ82" i="10"/>
  <c r="AJ118" i="10" s="1"/>
  <c r="AJ87" i="10"/>
  <c r="AJ123" i="10" s="1"/>
  <c r="AJ83" i="10"/>
  <c r="AJ119" i="10" s="1"/>
  <c r="AJ89" i="10"/>
  <c r="AJ125" i="10" s="1"/>
  <c r="AJ77" i="10"/>
  <c r="AJ113" i="10" s="1"/>
  <c r="AJ86" i="10"/>
  <c r="AJ122" i="10" s="1"/>
  <c r="AJ80" i="10"/>
  <c r="AJ116" i="10" s="1"/>
  <c r="AJ84" i="10"/>
  <c r="AJ120" i="10" s="1"/>
  <c r="AJ85" i="10"/>
  <c r="AJ121" i="10" s="1"/>
  <c r="AJ79" i="10"/>
  <c r="AJ115" i="10" s="1"/>
  <c r="AJ90" i="10"/>
  <c r="AJ126" i="10" s="1"/>
  <c r="AI114" i="10"/>
  <c r="AI116" i="10"/>
  <c r="AI112" i="10"/>
  <c r="AI91" i="10"/>
  <c r="AL241" i="2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M119" i="21" a="1"/>
  <c r="AM119" i="21" s="1"/>
  <c r="AS138" i="11" a="1"/>
  <c r="AS138" i="11" s="1"/>
  <c r="AM219" i="21" a="1"/>
  <c r="AM219" i="21" s="1"/>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BJ40" i="10"/>
  <c r="W41" i="10"/>
  <c r="AJ109" i="10"/>
  <c r="CI41" i="10"/>
  <c r="X41" i="10"/>
  <c r="AL41" i="10"/>
  <c r="U41" i="10"/>
  <c r="CS41" i="10"/>
  <c r="E41" i="10"/>
  <c r="P41" i="10"/>
  <c r="BE41" i="10"/>
  <c r="V41" i="10"/>
  <c r="BC41" i="10"/>
  <c r="AB41" i="10"/>
  <c r="AZ41" i="10"/>
  <c r="BP41" i="10"/>
  <c r="BB41" i="10"/>
  <c r="AR41" i="10"/>
  <c r="BG41" i="10"/>
  <c r="Q41" i="10"/>
  <c r="BM41" i="10"/>
  <c r="BF41" i="10"/>
  <c r="AK25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K250" i="10"/>
  <c r="AK249" i="10"/>
  <c r="AK254" i="10"/>
  <c r="AL99" i="10"/>
  <c r="AL103" i="10"/>
  <c r="AL102" i="10"/>
  <c r="AL101" i="10"/>
  <c r="AL107" i="10"/>
  <c r="AL104" i="10"/>
  <c r="AL105" i="10"/>
  <c r="AL106" i="10"/>
  <c r="AL100" i="10"/>
  <c r="AL108" i="10"/>
  <c r="AM93" i="10" a="1"/>
  <c r="AM93" i="10" s="1"/>
  <c r="AM223" i="10" a="1"/>
  <c r="AM223" i="10" s="1"/>
  <c r="AM241" i="10" a="1"/>
  <c r="AM241" i="10" s="1"/>
  <c r="AM111" i="10" a="1"/>
  <c r="AM111" i="10" s="1"/>
  <c r="AM205" i="10" a="1"/>
  <c r="AM205" i="10" s="1"/>
  <c r="AM75" i="10" a="1"/>
  <c r="AM75" i="10" s="1"/>
  <c r="I43" i="13"/>
  <c r="A43" i="10"/>
  <c r="A41" i="20" s="1"/>
  <c r="A173" i="10"/>
  <c r="E44" i="7"/>
  <c r="AI127" i="10" l="1"/>
  <c r="AJ91" i="10"/>
  <c r="AJ127" i="10"/>
  <c r="AK98" i="10"/>
  <c r="AK90" i="10"/>
  <c r="AK126" i="10" s="1"/>
  <c r="AK79" i="10"/>
  <c r="AK76" i="10"/>
  <c r="AK81" i="10"/>
  <c r="AK117" i="10" s="1"/>
  <c r="AK78" i="10"/>
  <c r="AK84" i="10"/>
  <c r="AK120" i="10" s="1"/>
  <c r="AK80" i="10"/>
  <c r="AK88" i="10"/>
  <c r="AK124" i="10" s="1"/>
  <c r="AK83" i="10"/>
  <c r="AK119" i="10" s="1"/>
  <c r="AK85" i="10"/>
  <c r="AK121" i="10" s="1"/>
  <c r="AK86" i="10"/>
  <c r="AK122" i="10" s="1"/>
  <c r="AK87" i="10"/>
  <c r="AK123" i="10" s="1"/>
  <c r="AK89" i="10"/>
  <c r="AK125" i="10" s="1"/>
  <c r="AK77" i="10"/>
  <c r="AK82" i="10"/>
  <c r="AK118" i="10" s="1"/>
  <c r="AM238" i="2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95" i="10"/>
  <c r="AK97" i="10"/>
  <c r="AK96" i="10"/>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L254" i="10"/>
  <c r="AN101" i="21" a="1"/>
  <c r="AN101" i="21" s="1"/>
  <c r="AN116" i="21" s="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255" i="10"/>
  <c r="AL247"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L252" i="10"/>
  <c r="AL250" i="10"/>
  <c r="AM100" i="10"/>
  <c r="AM104" i="10"/>
  <c r="AM99" i="10"/>
  <c r="AM103" i="10"/>
  <c r="AM102" i="10"/>
  <c r="AM108" i="10"/>
  <c r="AM107" i="10"/>
  <c r="AM105" i="10"/>
  <c r="AM106" i="10"/>
  <c r="AM101" i="10"/>
  <c r="AN223" i="10" a="1"/>
  <c r="AN223" i="10" s="1"/>
  <c r="AN111" i="10" a="1"/>
  <c r="AN111" i="10" s="1"/>
  <c r="AN241" i="10" a="1"/>
  <c r="AN241" i="10" s="1"/>
  <c r="AN93" i="10" a="1"/>
  <c r="AN93" i="10" s="1"/>
  <c r="AN205" i="10" a="1"/>
  <c r="AN205" i="10" s="1"/>
  <c r="AN75" i="10" a="1"/>
  <c r="AN75" i="10" s="1"/>
  <c r="A174" i="10"/>
  <c r="E45" i="7"/>
  <c r="I44" i="13"/>
  <c r="A44" i="10"/>
  <c r="A42" i="20" s="1"/>
  <c r="AK115" i="10" l="1"/>
  <c r="AK114" i="10"/>
  <c r="AK113" i="10"/>
  <c r="AK116" i="10"/>
  <c r="AL89" i="10"/>
  <c r="AL125" i="10" s="1"/>
  <c r="AL85" i="10"/>
  <c r="AL121" i="10" s="1"/>
  <c r="AL83" i="10"/>
  <c r="AL119" i="10" s="1"/>
  <c r="AL81" i="10"/>
  <c r="AL117" i="10" s="1"/>
  <c r="AL87" i="10"/>
  <c r="AL123" i="10" s="1"/>
  <c r="AL77" i="10"/>
  <c r="AL90" i="10"/>
  <c r="AL126" i="10" s="1"/>
  <c r="AL86" i="10"/>
  <c r="AL122" i="10" s="1"/>
  <c r="AL84" i="10"/>
  <c r="AL120" i="10" s="1"/>
  <c r="AL82" i="10"/>
  <c r="AL118" i="10" s="1"/>
  <c r="AL76" i="10"/>
  <c r="AL80" i="10"/>
  <c r="AL88" i="10"/>
  <c r="AL124" i="10" s="1"/>
  <c r="AL78" i="10"/>
  <c r="AL79" i="10"/>
  <c r="AK91" i="10"/>
  <c r="AM256" i="2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K109" i="10"/>
  <c r="AM269" i="21"/>
  <c r="AM262" i="21"/>
  <c r="AM263" i="21"/>
  <c r="AL97" i="10"/>
  <c r="AL98" i="10"/>
  <c r="AL96" i="10"/>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U138" i="11" a="1"/>
  <c r="AU138" i="11" s="1"/>
  <c r="AO219" i="21" a="1"/>
  <c r="AO219" i="21" s="1"/>
  <c r="AK112" i="10"/>
  <c r="A53" i="21"/>
  <c r="A189" i="21"/>
  <c r="AL95" i="10"/>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C43"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254" i="10"/>
  <c r="AM253" i="10"/>
  <c r="AM25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I45" i="13"/>
  <c r="E46" i="7"/>
  <c r="A45" i="10"/>
  <c r="A43" i="20" s="1"/>
  <c r="A175" i="10"/>
  <c r="AO93" i="10" a="1"/>
  <c r="AO93" i="10" s="1"/>
  <c r="AO111" i="10" a="1"/>
  <c r="AO111" i="10" s="1"/>
  <c r="AO205" i="10" a="1"/>
  <c r="AO205" i="10" s="1"/>
  <c r="AO223" i="10" a="1"/>
  <c r="AO223" i="10" s="1"/>
  <c r="AO241" i="10" a="1"/>
  <c r="AO241" i="10" s="1"/>
  <c r="AO75" i="10" a="1"/>
  <c r="AO75" i="10" s="1"/>
  <c r="AL113" i="10" l="1"/>
  <c r="AK127" i="10"/>
  <c r="AL116" i="10"/>
  <c r="AL114" i="10"/>
  <c r="AL115" i="10"/>
  <c r="AM98" i="10"/>
  <c r="AM86" i="10"/>
  <c r="AM122" i="10" s="1"/>
  <c r="AM83" i="10"/>
  <c r="AM119" i="10" s="1"/>
  <c r="AM81" i="10"/>
  <c r="AM117" i="10" s="1"/>
  <c r="AM88" i="10"/>
  <c r="AM124" i="10" s="1"/>
  <c r="AM89" i="10"/>
  <c r="AM125" i="10" s="1"/>
  <c r="AM90" i="10"/>
  <c r="AM126" i="10" s="1"/>
  <c r="AM84" i="10"/>
  <c r="AM120" i="10" s="1"/>
  <c r="AM76" i="10"/>
  <c r="AM87" i="10"/>
  <c r="AM123" i="10" s="1"/>
  <c r="AM78" i="10"/>
  <c r="AM79" i="10"/>
  <c r="AM77" i="10"/>
  <c r="AM82" i="10"/>
  <c r="AM118" i="10" s="1"/>
  <c r="AM80" i="10"/>
  <c r="AM85" i="10"/>
  <c r="AM121" i="10" s="1"/>
  <c r="AL91" i="10"/>
  <c r="AO240" i="2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96" i="10"/>
  <c r="AM94" i="10"/>
  <c r="AM97" i="10"/>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L109" i="10"/>
  <c r="AP83" i="21" a="1"/>
  <c r="AP83" i="21" s="1"/>
  <c r="AV35" i="11" a="1"/>
  <c r="AV35" i="11" s="1"/>
  <c r="AM95" i="10"/>
  <c r="AP119" i="21" a="1"/>
  <c r="AP119" i="21" s="1"/>
  <c r="A54" i="21"/>
  <c r="A190" i="21"/>
  <c r="Y43" i="10"/>
  <c r="BD43" i="10"/>
  <c r="BZ43" i="10"/>
  <c r="BG43" i="10"/>
  <c r="CF43" i="10"/>
  <c r="Z43" i="10"/>
  <c r="B43" i="10"/>
  <c r="CE43" i="10"/>
  <c r="CD43" i="10"/>
  <c r="B44" i="10"/>
  <c r="AO97" i="10" s="1"/>
  <c r="C44"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249" i="10"/>
  <c r="AN251" i="10"/>
  <c r="AN252" i="10"/>
  <c r="AN253" i="10"/>
  <c r="AN255" i="10"/>
  <c r="AN250" i="10"/>
  <c r="AN256" i="10"/>
  <c r="AN25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P205" i="10" a="1"/>
  <c r="AP205" i="10" s="1"/>
  <c r="AP241" i="10" a="1"/>
  <c r="AP241" i="10" s="1"/>
  <c r="AP75" i="10" a="1"/>
  <c r="AP75" i="10" s="1"/>
  <c r="AP93" i="10" a="1"/>
  <c r="AP93" i="10" s="1"/>
  <c r="AP111" i="10" a="1"/>
  <c r="AP111" i="10" s="1"/>
  <c r="AP223" i="10" a="1"/>
  <c r="AP223" i="10" s="1"/>
  <c r="A176" i="10"/>
  <c r="E47" i="7"/>
  <c r="I46" i="13"/>
  <c r="A46" i="10"/>
  <c r="A44" i="20" s="1"/>
  <c r="AL127" i="10" l="1"/>
  <c r="AM112" i="10"/>
  <c r="AM114" i="10"/>
  <c r="AO89" i="10"/>
  <c r="AO78" i="10"/>
  <c r="AO84" i="10"/>
  <c r="AO120" i="10" s="1"/>
  <c r="AO88" i="10"/>
  <c r="AO124" i="10" s="1"/>
  <c r="AO81" i="10"/>
  <c r="AO117" i="10" s="1"/>
  <c r="AO83" i="10"/>
  <c r="AO119" i="10" s="1"/>
  <c r="AO79" i="10"/>
  <c r="AO115" i="10" s="1"/>
  <c r="AO85" i="10"/>
  <c r="AO121" i="10" s="1"/>
  <c r="AO86" i="10"/>
  <c r="AO122" i="10" s="1"/>
  <c r="AO90" i="10"/>
  <c r="AO82" i="10"/>
  <c r="AO118" i="10" s="1"/>
  <c r="AO80" i="10"/>
  <c r="AO87" i="10"/>
  <c r="AO123" i="10" s="1"/>
  <c r="AO77" i="10"/>
  <c r="AO76" i="10"/>
  <c r="AM115" i="10"/>
  <c r="AM113" i="10"/>
  <c r="AM116" i="10"/>
  <c r="AM91" i="10"/>
  <c r="AN98" i="10"/>
  <c r="AN77" i="10"/>
  <c r="AN80" i="10"/>
  <c r="AN87" i="10"/>
  <c r="AN123" i="10" s="1"/>
  <c r="AN78" i="10"/>
  <c r="AN84" i="10"/>
  <c r="AN120" i="10" s="1"/>
  <c r="AN88" i="10"/>
  <c r="AN124" i="10" s="1"/>
  <c r="AN89" i="10"/>
  <c r="AN125" i="10" s="1"/>
  <c r="AN90" i="10"/>
  <c r="AN126" i="10" s="1"/>
  <c r="AN82" i="10"/>
  <c r="AN118" i="10" s="1"/>
  <c r="AN85" i="10"/>
  <c r="AN121" i="10" s="1"/>
  <c r="AN83" i="10"/>
  <c r="AN119" i="10" s="1"/>
  <c r="AN81" i="10"/>
  <c r="AN117" i="10" s="1"/>
  <c r="AN86" i="10"/>
  <c r="AN122" i="10" s="1"/>
  <c r="AN76" i="10"/>
  <c r="AN79" i="10"/>
  <c r="AP241" i="2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O98" i="10"/>
  <c r="AO116" i="10" s="1"/>
  <c r="AN96" i="10"/>
  <c r="AN95" i="10"/>
  <c r="AN97" i="10"/>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M109" i="10"/>
  <c r="AN94" i="10"/>
  <c r="AW138" i="11" a="1"/>
  <c r="AW138" i="11" s="1"/>
  <c r="AQ219" i="21" a="1"/>
  <c r="AQ219" i="21" s="1"/>
  <c r="AQ101" i="21" a="1"/>
  <c r="AQ101" i="21" s="1"/>
  <c r="AQ116" i="21" s="1"/>
  <c r="AW35" i="11" a="1"/>
  <c r="AW35" i="11" s="1"/>
  <c r="AQ83" i="21" a="1"/>
  <c r="AQ83" i="21" s="1"/>
  <c r="AQ119" i="21" a="1"/>
  <c r="AQ119" i="21" s="1"/>
  <c r="A55" i="21"/>
  <c r="A191" i="21"/>
  <c r="BF44" i="10"/>
  <c r="AO95" i="10"/>
  <c r="AO113" i="10" s="1"/>
  <c r="C45" i="10"/>
  <c r="AO96"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O126" i="10"/>
  <c r="AO125" i="10"/>
  <c r="I47" i="13"/>
  <c r="E48" i="7"/>
  <c r="A177" i="10"/>
  <c r="A47" i="10"/>
  <c r="A45" i="20" s="1"/>
  <c r="AQ111" i="10" a="1"/>
  <c r="AQ111" i="10" s="1"/>
  <c r="AQ205" i="10" a="1"/>
  <c r="AQ205" i="10" s="1"/>
  <c r="AQ93" i="10" a="1"/>
  <c r="AQ93" i="10" s="1"/>
  <c r="AQ241" i="10" a="1"/>
  <c r="AQ241" i="10" s="1"/>
  <c r="AQ75" i="10" a="1"/>
  <c r="AQ75" i="10" s="1"/>
  <c r="AQ223" i="10" a="1"/>
  <c r="AQ223" i="10" s="1"/>
  <c r="AO114" i="10" l="1"/>
  <c r="AN115" i="10"/>
  <c r="AN113" i="10"/>
  <c r="AO91" i="10"/>
  <c r="AM127" i="10"/>
  <c r="AN112" i="10"/>
  <c r="AN114" i="10"/>
  <c r="AN116" i="10"/>
  <c r="AN91" i="10"/>
  <c r="AP259" i="2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N109" i="10"/>
  <c r="AX138" i="11" a="1"/>
  <c r="AX138" i="11" s="1"/>
  <c r="AR219" i="21" a="1"/>
  <c r="AR219" i="21" s="1"/>
  <c r="AR101" i="21" a="1"/>
  <c r="AR101" i="21" s="1"/>
  <c r="AR116" i="21" s="1"/>
  <c r="AR83" i="21" a="1"/>
  <c r="AR83" i="21" s="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100" i="10"/>
  <c r="AQ104" i="10"/>
  <c r="AQ103" i="10"/>
  <c r="AQ102" i="10"/>
  <c r="AQ99" i="10"/>
  <c r="AQ101" i="10"/>
  <c r="AQ105" i="10"/>
  <c r="AQ108" i="10"/>
  <c r="AQ107" i="10"/>
  <c r="AQ106" i="10"/>
  <c r="AR223" i="10" a="1"/>
  <c r="AR223" i="10" s="1"/>
  <c r="AR75" i="10" a="1"/>
  <c r="AR75" i="10" s="1"/>
  <c r="AR93" i="10" a="1"/>
  <c r="AR93" i="10" s="1"/>
  <c r="AR241" i="10" a="1"/>
  <c r="AR241" i="10" s="1"/>
  <c r="AR205" i="10" a="1"/>
  <c r="AR205" i="10" s="1"/>
  <c r="AR111" i="10" a="1"/>
  <c r="AR111" i="10" s="1"/>
  <c r="I48" i="13"/>
  <c r="A48" i="10"/>
  <c r="A46" i="20" s="1"/>
  <c r="A178" i="10"/>
  <c r="E49" i="7"/>
  <c r="AN127" i="10" l="1"/>
  <c r="AQ262" i="2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S83" i="21" a="1"/>
  <c r="AS83" i="21" s="1"/>
  <c r="AS101" i="21" a="1"/>
  <c r="AS101" i="21" s="1"/>
  <c r="AS116" i="21" s="1"/>
  <c r="AS119" i="21" a="1"/>
  <c r="AS119" i="21" s="1"/>
  <c r="A57" i="21"/>
  <c r="A193" i="21"/>
  <c r="BP46" i="10"/>
  <c r="BJ46" i="10"/>
  <c r="C47"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252"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Q253" i="10"/>
  <c r="AQ247" i="10"/>
  <c r="AQ248" i="10"/>
  <c r="AQ255" i="10"/>
  <c r="AQ249" i="10"/>
  <c r="AR99" i="10"/>
  <c r="AR101" i="10"/>
  <c r="AR105" i="10"/>
  <c r="AR100" i="10"/>
  <c r="AR104" i="10"/>
  <c r="AR103" i="10"/>
  <c r="AR102" i="10"/>
  <c r="AR108" i="10"/>
  <c r="AR107" i="10"/>
  <c r="AR106" i="10"/>
  <c r="AS111" i="10" a="1"/>
  <c r="AS111" i="10" s="1"/>
  <c r="AS223" i="10" a="1"/>
  <c r="AS223" i="10" s="1"/>
  <c r="AS93" i="10" a="1"/>
  <c r="AS93" i="10" s="1"/>
  <c r="AS205" i="10" a="1"/>
  <c r="AS205" i="10" s="1"/>
  <c r="AS241" i="10" a="1"/>
  <c r="AS241" i="10" s="1"/>
  <c r="AS75" i="10" a="1"/>
  <c r="AS75" i="10" s="1"/>
  <c r="I49" i="13"/>
  <c r="E50" i="7"/>
  <c r="A49" i="10"/>
  <c r="A47" i="20" s="1"/>
  <c r="A179" i="1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T83" i="21" a="1"/>
  <c r="AT83" i="21" s="1"/>
  <c r="AT119" i="21" a="1"/>
  <c r="AT119" i="21" s="1"/>
  <c r="A58" i="21"/>
  <c r="A409" i="21" s="1" a="1"/>
  <c r="A409" i="21" s="1"/>
  <c r="A194" i="21"/>
  <c r="AM47" i="10"/>
  <c r="O47" i="10"/>
  <c r="BY47" i="10"/>
  <c r="AS47" i="10"/>
  <c r="CN47" i="10"/>
  <c r="AK47" i="10"/>
  <c r="E47" i="10"/>
  <c r="BM47" i="10"/>
  <c r="B47" i="10"/>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255" i="10"/>
  <c r="AR256" i="10"/>
  <c r="AR254" i="10"/>
  <c r="AR248" i="10"/>
  <c r="AR251" i="10"/>
  <c r="AR250"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180" i="10"/>
  <c r="E51" i="7"/>
  <c r="A50" i="10"/>
  <c r="A48" i="20" s="1"/>
  <c r="I50" i="13"/>
  <c r="AT205" i="10" a="1"/>
  <c r="AT205" i="10" s="1"/>
  <c r="AT111" i="10" a="1"/>
  <c r="AT111" i="10" s="1"/>
  <c r="AT241" i="10" a="1"/>
  <c r="AT241" i="10" s="1"/>
  <c r="AT93" i="10" a="1"/>
  <c r="AT93" i="10" s="1"/>
  <c r="AT223" i="10" a="1"/>
  <c r="AT223" i="10" s="1"/>
  <c r="AT75" i="10" a="1"/>
  <c r="AT75" i="10" s="1"/>
  <c r="AR98" i="10" l="1"/>
  <c r="AR90" i="10"/>
  <c r="AR126" i="10" s="1"/>
  <c r="AR89" i="10"/>
  <c r="AR125" i="10" s="1"/>
  <c r="AR77" i="10"/>
  <c r="AR86" i="10"/>
  <c r="AR122" i="10" s="1"/>
  <c r="AR84" i="10"/>
  <c r="AR120" i="10" s="1"/>
  <c r="AR78" i="10"/>
  <c r="AR87" i="10"/>
  <c r="AR123" i="10" s="1"/>
  <c r="AR88" i="10"/>
  <c r="AR124" i="10" s="1"/>
  <c r="AR82" i="10"/>
  <c r="AR118" i="10" s="1"/>
  <c r="AR80" i="10"/>
  <c r="AR81" i="10"/>
  <c r="AR117" i="10" s="1"/>
  <c r="AR83" i="10"/>
  <c r="AR119" i="10" s="1"/>
  <c r="AR85" i="10"/>
  <c r="AR121" i="10" s="1"/>
  <c r="AR76" i="10"/>
  <c r="AR79" i="10"/>
  <c r="AS257" i="2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R96" i="10"/>
  <c r="AS269" i="21"/>
  <c r="AR94" i="10"/>
  <c r="AR97" i="10"/>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R95" i="10"/>
  <c r="AU119" i="21" a="1"/>
  <c r="AU119" i="21" s="1"/>
  <c r="BA35" i="11" a="1"/>
  <c r="BA35" i="11" s="1"/>
  <c r="A59" i="21"/>
  <c r="A195" i="21"/>
  <c r="Q48" i="10"/>
  <c r="L48" i="10"/>
  <c r="P48" i="10"/>
  <c r="CI48" i="10"/>
  <c r="W48" i="10"/>
  <c r="B48" i="10"/>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S247" i="10"/>
  <c r="AT98" i="10"/>
  <c r="AT97" i="10"/>
  <c r="AT99" i="10"/>
  <c r="AT103" i="10"/>
  <c r="AT102" i="10"/>
  <c r="AT101" i="10"/>
  <c r="AT100" i="10"/>
  <c r="AT107" i="10"/>
  <c r="AT105" i="10"/>
  <c r="AT106" i="10"/>
  <c r="AT104" i="10"/>
  <c r="AT108" i="10"/>
  <c r="AU205" i="10" a="1"/>
  <c r="AU205" i="10" s="1"/>
  <c r="AU75" i="10" a="1"/>
  <c r="AU75" i="10" s="1"/>
  <c r="AU93" i="10" a="1"/>
  <c r="AU93" i="10" s="1"/>
  <c r="AU111" i="10" a="1"/>
  <c r="AU111" i="10" s="1"/>
  <c r="AU223" i="10" a="1"/>
  <c r="AU223" i="10" s="1"/>
  <c r="AU241" i="10" a="1"/>
  <c r="AU241" i="10" s="1"/>
  <c r="A181" i="10"/>
  <c r="I51" i="13"/>
  <c r="E52" i="7"/>
  <c r="A51" i="10"/>
  <c r="A49" i="20" s="1"/>
  <c r="AR115" i="10" l="1"/>
  <c r="AR112" i="10"/>
  <c r="AR114" i="10"/>
  <c r="AR91" i="10"/>
  <c r="AS98" i="10"/>
  <c r="AS76" i="10"/>
  <c r="AS86" i="10"/>
  <c r="AS122" i="10" s="1"/>
  <c r="AS78" i="10"/>
  <c r="AS87" i="10"/>
  <c r="AS123" i="10" s="1"/>
  <c r="AS82" i="10"/>
  <c r="AS118" i="10" s="1"/>
  <c r="AS83" i="10"/>
  <c r="AS119" i="10" s="1"/>
  <c r="AS88" i="10"/>
  <c r="AS124" i="10" s="1"/>
  <c r="AS80" i="10"/>
  <c r="AS89" i="10"/>
  <c r="AS125" i="10" s="1"/>
  <c r="AS85" i="10"/>
  <c r="AS121" i="10" s="1"/>
  <c r="AS79" i="10"/>
  <c r="AS90" i="10"/>
  <c r="AS126" i="10" s="1"/>
  <c r="AS84" i="10"/>
  <c r="AS120" i="10" s="1"/>
  <c r="AS77" i="10"/>
  <c r="AS81" i="10"/>
  <c r="AS117" i="10" s="1"/>
  <c r="AR116" i="10"/>
  <c r="AT258" i="2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R109" i="10"/>
  <c r="AS94" i="10"/>
  <c r="AS112" i="10" s="1"/>
  <c r="AS97" i="10"/>
  <c r="AS96" i="10"/>
  <c r="AT268" i="21"/>
  <c r="AT260" i="21"/>
  <c r="AT264" i="21"/>
  <c r="AS271" i="21"/>
  <c r="AT269" i="21"/>
  <c r="AT263" i="21"/>
  <c r="AT262" i="21"/>
  <c r="AT266" i="21"/>
  <c r="AT270" i="21"/>
  <c r="AT267" i="21"/>
  <c r="AT265" i="21"/>
  <c r="AT256" i="21"/>
  <c r="AT259" i="21"/>
  <c r="AT253" i="21"/>
  <c r="AT261" i="21"/>
  <c r="AV237" i="21" a="1"/>
  <c r="AV237" i="21" s="1"/>
  <c r="AV255" i="21" a="1"/>
  <c r="AV255" i="21" s="1"/>
  <c r="AT235" i="21"/>
  <c r="AR113" i="10"/>
  <c r="BB138" i="11" a="1"/>
  <c r="BB138" i="11" s="1"/>
  <c r="AV219" i="21" a="1"/>
  <c r="AV219" i="21" s="1"/>
  <c r="AV101" i="21" a="1"/>
  <c r="AV101" i="21" s="1"/>
  <c r="AV116" i="21" s="1"/>
  <c r="AV83" i="21" a="1"/>
  <c r="AV83"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CA49" i="10"/>
  <c r="AD49" i="10"/>
  <c r="Q49" i="10"/>
  <c r="Y49" i="10"/>
  <c r="X49" i="10"/>
  <c r="CQ49" i="10"/>
  <c r="CE49" i="10"/>
  <c r="AE49" i="10"/>
  <c r="S49" i="10"/>
  <c r="E49" i="10"/>
  <c r="AG49" i="10"/>
  <c r="AF49" i="10"/>
  <c r="CT49" i="10"/>
  <c r="BH49" i="10"/>
  <c r="BE49" i="10"/>
  <c r="AI49" i="10"/>
  <c r="Z49" i="10"/>
  <c r="CH49" i="10"/>
  <c r="BA49" i="10"/>
  <c r="C49" i="10"/>
  <c r="BC49" i="10"/>
  <c r="C50"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251" i="10"/>
  <c r="AT249" i="10"/>
  <c r="AT247" i="10"/>
  <c r="AT256" i="10"/>
  <c r="AT253" i="10"/>
  <c r="AT250" i="10"/>
  <c r="AT254" i="10"/>
  <c r="AT25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182" i="10"/>
  <c r="E53" i="7"/>
  <c r="A52" i="10"/>
  <c r="A50" i="20" s="1"/>
  <c r="I52" i="13"/>
  <c r="AV223" i="10" a="1"/>
  <c r="AV223" i="10" s="1"/>
  <c r="AV75" i="10" a="1"/>
  <c r="AV75" i="10" s="1"/>
  <c r="AV241" i="10" a="1"/>
  <c r="AV241" i="10" s="1"/>
  <c r="AV93" i="10" a="1"/>
  <c r="AV93" i="10" s="1"/>
  <c r="AV111" i="10" a="1"/>
  <c r="AV111" i="10" s="1"/>
  <c r="AV205" i="10" a="1"/>
  <c r="AV205" i="10" s="1"/>
  <c r="AR127" i="10" l="1"/>
  <c r="AT95" i="10"/>
  <c r="AT82" i="10"/>
  <c r="AT118" i="10" s="1"/>
  <c r="AT86" i="10"/>
  <c r="AT122" i="10" s="1"/>
  <c r="AT80" i="10"/>
  <c r="AT116" i="10" s="1"/>
  <c r="AT79" i="10"/>
  <c r="AT115" i="10" s="1"/>
  <c r="AT81" i="10"/>
  <c r="AT117" i="10" s="1"/>
  <c r="AT85" i="10"/>
  <c r="AT121" i="10" s="1"/>
  <c r="AT84" i="10"/>
  <c r="AT120" i="10" s="1"/>
  <c r="AT78" i="10"/>
  <c r="AT114" i="10" s="1"/>
  <c r="AT90" i="10"/>
  <c r="AT126" i="10" s="1"/>
  <c r="AT87" i="10"/>
  <c r="AT123" i="10" s="1"/>
  <c r="AT89" i="10"/>
  <c r="AT125" i="10" s="1"/>
  <c r="AT77" i="10"/>
  <c r="AT88" i="10"/>
  <c r="AT124" i="10" s="1"/>
  <c r="AT76" i="10"/>
  <c r="AT83" i="10"/>
  <c r="AT119" i="10" s="1"/>
  <c r="AS114" i="10"/>
  <c r="AS115" i="10"/>
  <c r="AS91" i="10"/>
  <c r="AS116" i="10"/>
  <c r="AV239" i="21"/>
  <c r="AV238" i="21"/>
  <c r="AV242" i="21"/>
  <c r="AV241" i="21"/>
  <c r="AV240" i="21"/>
  <c r="AV244" i="21"/>
  <c r="AV248" i="21"/>
  <c r="AV243" i="21"/>
  <c r="AV247" i="21"/>
  <c r="AV246" i="21"/>
  <c r="AV245" i="21"/>
  <c r="AV249" i="21"/>
  <c r="AV252" i="21"/>
  <c r="AV251" i="21"/>
  <c r="AV250" i="21"/>
  <c r="AV223" i="21"/>
  <c r="AV221" i="21"/>
  <c r="AV257" i="21" s="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W119" i="21" a="1"/>
  <c r="AW119" i="21" s="1"/>
  <c r="A61" i="21"/>
  <c r="A197" i="21"/>
  <c r="AS109" i="10"/>
  <c r="Y50" i="10"/>
  <c r="CV50" i="10"/>
  <c r="CM50" i="10"/>
  <c r="BY50" i="10"/>
  <c r="AR50" i="10"/>
  <c r="BA50" i="10"/>
  <c r="BC50" i="10"/>
  <c r="B50" i="10"/>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248" i="10"/>
  <c r="AU252" i="10"/>
  <c r="AU256" i="10"/>
  <c r="AU247"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U249" i="10"/>
  <c r="AU251" i="10"/>
  <c r="AU250" i="10"/>
  <c r="AU255" i="10"/>
  <c r="AU254" i="10"/>
  <c r="AV99" i="10"/>
  <c r="AV101" i="10"/>
  <c r="AV105" i="10"/>
  <c r="AV100" i="10"/>
  <c r="AV104" i="10"/>
  <c r="AV103" i="10"/>
  <c r="AV108" i="10"/>
  <c r="AV102" i="10"/>
  <c r="AV107" i="10"/>
  <c r="AV106" i="10"/>
  <c r="AW111" i="10" a="1"/>
  <c r="AW111" i="10" s="1"/>
  <c r="AW223" i="10" a="1"/>
  <c r="AW223" i="10" s="1"/>
  <c r="AW241" i="10" a="1"/>
  <c r="AW241" i="10" s="1"/>
  <c r="AW75" i="10" a="1"/>
  <c r="AW75" i="10" s="1"/>
  <c r="AW205" i="10" a="1"/>
  <c r="AW205" i="10" s="1"/>
  <c r="AW93" i="10" a="1"/>
  <c r="AW93" i="10" s="1"/>
  <c r="A53" i="10"/>
  <c r="A51" i="20" s="1"/>
  <c r="I53" i="13"/>
  <c r="E54" i="7"/>
  <c r="A183" i="10"/>
  <c r="AT113" i="10" l="1"/>
  <c r="AT112" i="10"/>
  <c r="AT91" i="10"/>
  <c r="AS127" i="10"/>
  <c r="AU98" i="10"/>
  <c r="AU88" i="10"/>
  <c r="AU124" i="10" s="1"/>
  <c r="AU86" i="10"/>
  <c r="AU122" i="10" s="1"/>
  <c r="AU87" i="10"/>
  <c r="AU123" i="10" s="1"/>
  <c r="AU76" i="10"/>
  <c r="AU79" i="10"/>
  <c r="AU89" i="10"/>
  <c r="AU125" i="10" s="1"/>
  <c r="AU82" i="10"/>
  <c r="AU118" i="10" s="1"/>
  <c r="AU84" i="10"/>
  <c r="AU120" i="10" s="1"/>
  <c r="AU90" i="10"/>
  <c r="AU126" i="10" s="1"/>
  <c r="AU80" i="10"/>
  <c r="AU81" i="10"/>
  <c r="AU117" i="10" s="1"/>
  <c r="AU85" i="10"/>
  <c r="AU121" i="10" s="1"/>
  <c r="AU77" i="10"/>
  <c r="AU78" i="10"/>
  <c r="AU83" i="10"/>
  <c r="AU119" i="10" s="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U96" i="10"/>
  <c r="AU94" i="10"/>
  <c r="AU112" i="10" s="1"/>
  <c r="AU97" i="10"/>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X237" i="21" a="1"/>
  <c r="AX237" i="21" s="1"/>
  <c r="AU95" i="10"/>
  <c r="BD138" i="11" a="1"/>
  <c r="BD138" i="11" s="1"/>
  <c r="AX219" i="21" a="1"/>
  <c r="AX219" i="21" s="1"/>
  <c r="AX119" i="21" a="1"/>
  <c r="AX119" i="21" s="1"/>
  <c r="A62" i="21"/>
  <c r="A198" i="21"/>
  <c r="AC51" i="10"/>
  <c r="BY51" i="10"/>
  <c r="AU51" i="10"/>
  <c r="AJ51" i="10"/>
  <c r="O51" i="10"/>
  <c r="BR51" i="10"/>
  <c r="H51" i="10"/>
  <c r="T51" i="10"/>
  <c r="CM51" i="10"/>
  <c r="X51" i="10"/>
  <c r="C51" i="10"/>
  <c r="B51" i="10"/>
  <c r="W51" i="10"/>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X205" i="10" a="1"/>
  <c r="AX205" i="10" s="1"/>
  <c r="AX111" i="10" a="1"/>
  <c r="AX111" i="10" s="1"/>
  <c r="AX241" i="10" a="1"/>
  <c r="AX241" i="10" s="1"/>
  <c r="AX75" i="10" a="1"/>
  <c r="AX75" i="10" s="1"/>
  <c r="AX223" i="10" a="1"/>
  <c r="AX223" i="10" s="1"/>
  <c r="AX93" i="10" a="1"/>
  <c r="AX93" i="10" s="1"/>
  <c r="A184" i="10"/>
  <c r="E55" i="7"/>
  <c r="I54" i="13"/>
  <c r="A54" i="10"/>
  <c r="A52" i="20" s="1"/>
  <c r="AU113" i="10" l="1"/>
  <c r="AU115" i="10"/>
  <c r="AT127" i="10"/>
  <c r="AV98" i="10"/>
  <c r="AV85" i="10"/>
  <c r="AV121" i="10" s="1"/>
  <c r="AV80" i="10"/>
  <c r="AV81" i="10"/>
  <c r="AV117" i="10" s="1"/>
  <c r="AV82" i="10"/>
  <c r="AV118" i="10" s="1"/>
  <c r="AV76" i="10"/>
  <c r="AV83" i="10"/>
  <c r="AV119" i="10" s="1"/>
  <c r="AV78" i="10"/>
  <c r="AV86" i="10"/>
  <c r="AV122" i="10" s="1"/>
  <c r="AV88" i="10"/>
  <c r="AV124" i="10" s="1"/>
  <c r="AV89" i="10"/>
  <c r="AV125" i="10" s="1"/>
  <c r="AV77" i="10"/>
  <c r="AV90" i="10"/>
  <c r="AV126" i="10" s="1"/>
  <c r="AV87" i="10"/>
  <c r="AV123" i="10" s="1"/>
  <c r="AV84" i="10"/>
  <c r="AV120" i="10" s="1"/>
  <c r="AV79" i="10"/>
  <c r="AU91" i="10"/>
  <c r="AU114" i="10"/>
  <c r="AU116" i="10"/>
  <c r="AW261" i="2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68" i="21" s="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V94" i="10"/>
  <c r="AV97" i="10"/>
  <c r="AV96" i="10"/>
  <c r="AW259" i="21"/>
  <c r="AV271" i="21"/>
  <c r="AW269" i="21"/>
  <c r="AW266" i="21"/>
  <c r="AW268" i="21"/>
  <c r="AW270" i="21"/>
  <c r="AW267" i="21"/>
  <c r="AW262" i="21"/>
  <c r="AW256" i="21"/>
  <c r="AW257" i="21"/>
  <c r="AW258" i="21"/>
  <c r="AW253" i="21"/>
  <c r="AY237" i="21" a="1"/>
  <c r="AY237" i="21" s="1"/>
  <c r="AY255" i="21" a="1"/>
  <c r="AY255" i="21" s="1"/>
  <c r="AW235" i="21"/>
  <c r="AU109" i="10"/>
  <c r="AY101" i="21" a="1"/>
  <c r="AY101" i="21" s="1"/>
  <c r="AY116" i="21" s="1"/>
  <c r="AY83" i="21" a="1"/>
  <c r="AY83" i="21" s="1"/>
  <c r="BE138" i="11" a="1"/>
  <c r="BE138" i="11" s="1"/>
  <c r="AY219" i="21" a="1"/>
  <c r="AY219" i="21" s="1"/>
  <c r="AY119" i="21" a="1"/>
  <c r="AY119" i="21" s="1"/>
  <c r="BE35" i="11" a="1"/>
  <c r="BE35" i="11" s="1"/>
  <c r="A63" i="21"/>
  <c r="A199" i="21"/>
  <c r="AV95" i="10"/>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185" i="10"/>
  <c r="I55" i="13"/>
  <c r="E56" i="7"/>
  <c r="A55" i="10"/>
  <c r="A53" i="20" s="1"/>
  <c r="AY223" i="10" a="1"/>
  <c r="AY223" i="10" s="1"/>
  <c r="AY93" i="10" a="1"/>
  <c r="AY93" i="10" s="1"/>
  <c r="AY75" i="10" a="1"/>
  <c r="AY75" i="10" s="1"/>
  <c r="AY205" i="10" a="1"/>
  <c r="AY205" i="10" s="1"/>
  <c r="AY111" i="10" a="1"/>
  <c r="AY111" i="10" s="1"/>
  <c r="AY241" i="10" a="1"/>
  <c r="AY241" i="10" s="1"/>
  <c r="AV113" i="10" l="1"/>
  <c r="AU127" i="10"/>
  <c r="AV112" i="10"/>
  <c r="AV116" i="10"/>
  <c r="AV114" i="10"/>
  <c r="AV115" i="10"/>
  <c r="AX256" i="21"/>
  <c r="AV91" i="10"/>
  <c r="AW98" i="10"/>
  <c r="AW87" i="10"/>
  <c r="AW123" i="10" s="1"/>
  <c r="AW78" i="10"/>
  <c r="AW80" i="10"/>
  <c r="AW90" i="10"/>
  <c r="AW126" i="10" s="1"/>
  <c r="AW86" i="10"/>
  <c r="AW122" i="10" s="1"/>
  <c r="AW81" i="10"/>
  <c r="AW117" i="10" s="1"/>
  <c r="AW88" i="10"/>
  <c r="AW124" i="10" s="1"/>
  <c r="AW76" i="10"/>
  <c r="AW89" i="10"/>
  <c r="AW125" i="10" s="1"/>
  <c r="AW79" i="10"/>
  <c r="AW85" i="10"/>
  <c r="AW121" i="10" s="1"/>
  <c r="AW82" i="10"/>
  <c r="AW118" i="10" s="1"/>
  <c r="AW83" i="10"/>
  <c r="AW119" i="10" s="1"/>
  <c r="AW77" i="10"/>
  <c r="AW84" i="10"/>
  <c r="AW120" i="10" s="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96" i="10"/>
  <c r="AW94" i="10"/>
  <c r="AW97" i="10"/>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AV109" i="10"/>
  <c r="BF35" i="11" a="1"/>
  <c r="BF35" i="11" s="1"/>
  <c r="AZ119" i="21" a="1"/>
  <c r="AZ119" i="21" s="1"/>
  <c r="AW95" i="10"/>
  <c r="A64" i="21"/>
  <c r="A415" i="21" s="1" a="1"/>
  <c r="A415" i="21" s="1"/>
  <c r="A200" i="21"/>
  <c r="B53" i="10"/>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X255" i="10"/>
  <c r="AY100" i="10"/>
  <c r="AY104" i="10"/>
  <c r="AY103" i="10"/>
  <c r="AY102" i="10"/>
  <c r="AY105" i="10"/>
  <c r="AY108" i="10"/>
  <c r="AY99" i="10"/>
  <c r="AY107" i="10"/>
  <c r="AY101" i="10"/>
  <c r="AY106" i="10"/>
  <c r="AZ223" i="10" a="1"/>
  <c r="AZ223" i="10" s="1"/>
  <c r="AZ241" i="10" a="1"/>
  <c r="AZ241" i="10" s="1"/>
  <c r="AZ75" i="10" a="1"/>
  <c r="AZ75" i="10" s="1"/>
  <c r="AZ111" i="10" a="1"/>
  <c r="AZ111" i="10" s="1"/>
  <c r="AZ93" i="10" a="1"/>
  <c r="AZ93" i="10" s="1"/>
  <c r="AZ205" i="10" a="1"/>
  <c r="AZ205" i="10" s="1"/>
  <c r="I56" i="13"/>
  <c r="A56" i="10"/>
  <c r="A54" i="20" s="1"/>
  <c r="A186" i="10"/>
  <c r="AV127" i="10" l="1"/>
  <c r="AY84" i="10"/>
  <c r="AY90" i="10"/>
  <c r="AY81" i="10"/>
  <c r="AY83" i="10"/>
  <c r="AY82" i="10"/>
  <c r="AY118" i="10" s="1"/>
  <c r="AY79" i="10"/>
  <c r="AY89" i="10"/>
  <c r="AY125" i="10" s="1"/>
  <c r="AY80" i="10"/>
  <c r="AY88" i="10"/>
  <c r="AY124" i="10" s="1"/>
  <c r="AY76" i="10"/>
  <c r="AY86" i="10"/>
  <c r="AY87" i="10"/>
  <c r="AY77" i="10"/>
  <c r="AY78" i="10"/>
  <c r="AY85" i="10"/>
  <c r="AY121" i="10" s="1"/>
  <c r="AW112" i="10"/>
  <c r="AW116" i="10"/>
  <c r="AW114" i="10"/>
  <c r="AW115" i="10"/>
  <c r="AW113" i="10"/>
  <c r="AW91" i="10"/>
  <c r="AX98" i="10"/>
  <c r="AX83" i="10"/>
  <c r="AX119" i="10" s="1"/>
  <c r="AX76" i="10"/>
  <c r="AX84" i="10"/>
  <c r="AX120" i="10" s="1"/>
  <c r="AX77" i="10"/>
  <c r="AX80" i="10"/>
  <c r="AX82" i="10"/>
  <c r="AX118" i="10" s="1"/>
  <c r="AX78" i="10"/>
  <c r="AX86" i="10"/>
  <c r="AX122" i="10" s="1"/>
  <c r="AX87" i="10"/>
  <c r="AX123" i="10" s="1"/>
  <c r="AX85" i="10"/>
  <c r="AX121" i="10" s="1"/>
  <c r="AX89" i="10"/>
  <c r="AX125" i="10" s="1"/>
  <c r="AX81" i="10"/>
  <c r="AX117" i="10" s="1"/>
  <c r="AX88" i="10"/>
  <c r="AX124" i="10" s="1"/>
  <c r="AX79" i="10"/>
  <c r="AX90" i="10"/>
  <c r="AX126" i="10" s="1"/>
  <c r="AY259" i="2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269" i="21" s="1"/>
  <c r="AZ102" i="21"/>
  <c r="AZ103" i="21"/>
  <c r="AZ104" i="21"/>
  <c r="AZ105" i="21"/>
  <c r="AZ106" i="21"/>
  <c r="AZ107" i="21"/>
  <c r="AZ108" i="21"/>
  <c r="AZ109" i="21"/>
  <c r="AZ110" i="21"/>
  <c r="AZ111" i="21"/>
  <c r="AZ112" i="21"/>
  <c r="AZ113" i="21"/>
  <c r="AZ114" i="21"/>
  <c r="AZ115" i="21"/>
  <c r="C326" i="21"/>
  <c r="AY262" i="21"/>
  <c r="AY257" i="21"/>
  <c r="AY256" i="21"/>
  <c r="AY261" i="21"/>
  <c r="AY98" i="10"/>
  <c r="AY116" i="10" s="1"/>
  <c r="AX96" i="10"/>
  <c r="AY265" i="21"/>
  <c r="AY97" i="10"/>
  <c r="AX95" i="10"/>
  <c r="AX97" i="10"/>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AW109" i="10"/>
  <c r="BG35" i="11" a="1"/>
  <c r="BG35" i="11" s="1"/>
  <c r="B56" i="10" s="1"/>
  <c r="BA119" i="21" a="1"/>
  <c r="BA119" i="21" s="1"/>
  <c r="AX94" i="10"/>
  <c r="AY96" i="10"/>
  <c r="AY95"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255" i="10"/>
  <c r="AY123" i="10"/>
  <c r="AY253" i="10"/>
  <c r="AY247" i="10"/>
  <c r="AY256" i="10"/>
  <c r="AY249" i="10"/>
  <c r="AY251"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Y126" i="10"/>
  <c r="AY119" i="10"/>
  <c r="AY117" i="10"/>
  <c r="BA93" i="10" a="1"/>
  <c r="BA93" i="10" s="1"/>
  <c r="BA75" i="10" a="1"/>
  <c r="BA75" i="10" s="1"/>
  <c r="BA223" i="10" a="1"/>
  <c r="BA223" i="10" s="1"/>
  <c r="BA111" i="10" a="1"/>
  <c r="BA111" i="10" s="1"/>
  <c r="BA205" i="10" a="1"/>
  <c r="BA205" i="10" s="1"/>
  <c r="BA241" i="10" a="1"/>
  <c r="BA241" i="10" s="1"/>
  <c r="AY112" i="10"/>
  <c r="AX115" i="10" l="1"/>
  <c r="AY114" i="10"/>
  <c r="AY115" i="10"/>
  <c r="AY113" i="10"/>
  <c r="AX114" i="10"/>
  <c r="AW127" i="10"/>
  <c r="AY91" i="10"/>
  <c r="AX113" i="10"/>
  <c r="AX112" i="10"/>
  <c r="AX116" i="10"/>
  <c r="AX91" i="10"/>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256" i="10"/>
  <c r="AZ209" i="10"/>
  <c r="AZ245" i="10" s="1"/>
  <c r="AZ255" i="10"/>
  <c r="AZ252" i="10"/>
  <c r="AZ251" i="10"/>
  <c r="BA78" i="10"/>
  <c r="BA88" i="10"/>
  <c r="BA87" i="10"/>
  <c r="BA84" i="10"/>
  <c r="BA86" i="10"/>
  <c r="BA77" i="10"/>
  <c r="BA90" i="10"/>
  <c r="BA81" i="10"/>
  <c r="BA89" i="10"/>
  <c r="BA76" i="10"/>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A79" i="10"/>
  <c r="AY127" i="10"/>
  <c r="C436" i="21" l="1"/>
  <c r="C94" i="13" s="1"/>
  <c r="AX127" i="10"/>
  <c r="AZ85" i="10"/>
  <c r="AZ121" i="10" s="1"/>
  <c r="AZ88" i="10"/>
  <c r="AZ124" i="10" s="1"/>
  <c r="AZ79" i="10"/>
  <c r="AZ80" i="10"/>
  <c r="AZ78" i="10"/>
  <c r="AZ114" i="10" s="1"/>
  <c r="AZ90" i="10"/>
  <c r="AZ126" i="10" s="1"/>
  <c r="AZ81" i="10"/>
  <c r="AZ117" i="10" s="1"/>
  <c r="AZ82" i="10"/>
  <c r="AZ118" i="10" s="1"/>
  <c r="AZ83" i="10"/>
  <c r="AZ119" i="10" s="1"/>
  <c r="AZ76" i="10"/>
  <c r="AZ86" i="10"/>
  <c r="AZ122" i="10" s="1"/>
  <c r="AZ77" i="10"/>
  <c r="AZ84" i="10"/>
  <c r="AZ120" i="10" s="1"/>
  <c r="AZ87" i="10"/>
  <c r="AZ123" i="10" s="1"/>
  <c r="AZ89" i="10"/>
  <c r="AZ125" i="10"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AZ97" i="10"/>
  <c r="AZ115" i="10" s="1"/>
  <c r="AZ98" i="10"/>
  <c r="BA270" i="21"/>
  <c r="P420" i="21" s="1"/>
  <c r="P38" i="8" s="1"/>
  <c r="BA260" i="21"/>
  <c r="F420" i="21" s="1"/>
  <c r="F38" i="8" s="1"/>
  <c r="AZ271" i="21"/>
  <c r="BA262" i="21"/>
  <c r="H420" i="21" s="1"/>
  <c r="H38" i="8" s="1"/>
  <c r="BA263" i="21"/>
  <c r="BA269" i="21"/>
  <c r="O420" i="21" s="1"/>
  <c r="O38" i="8" s="1"/>
  <c r="BA265" i="21"/>
  <c r="K420" i="21" s="1"/>
  <c r="K38" i="8" s="1"/>
  <c r="BA253" i="21"/>
  <c r="BA235" i="21"/>
  <c r="AZ95" i="10"/>
  <c r="Q57" i="10"/>
  <c r="CG57" i="10"/>
  <c r="AN57" i="10"/>
  <c r="CE57" i="10"/>
  <c r="AZ94" i="10"/>
  <c r="D57" i="10"/>
  <c r="CR57" i="10"/>
  <c r="AL57" i="10"/>
  <c r="I57" i="10"/>
  <c r="BS57" i="10"/>
  <c r="G57" i="10"/>
  <c r="AW57" i="10"/>
  <c r="BC57" i="10"/>
  <c r="CF57" i="10"/>
  <c r="CJ57" i="10"/>
  <c r="BJ57"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A120" i="10"/>
  <c r="BA118" i="10"/>
  <c r="BA122" i="10"/>
  <c r="BA121" i="10"/>
  <c r="BA126" i="10"/>
  <c r="BA123" i="10"/>
  <c r="BA119" i="10"/>
  <c r="BA117" i="10"/>
  <c r="BA115" i="10"/>
  <c r="BA116" i="10"/>
  <c r="BA124" i="10"/>
  <c r="BA91" i="10"/>
  <c r="AZ112" i="10" l="1"/>
  <c r="AZ116" i="10"/>
  <c r="AZ113" i="10"/>
  <c r="AZ91" i="10"/>
  <c r="I420" i="21"/>
  <c r="I38" i="8" s="1"/>
  <c r="C329" i="21"/>
  <c r="BA271" i="21"/>
  <c r="B420" i="21" s="1"/>
  <c r="B38" i="8" s="1"/>
  <c r="AZ109" i="10"/>
  <c r="G257" i="10"/>
  <c r="E271" i="10"/>
  <c r="E269" i="10"/>
  <c r="E272" i="10"/>
  <c r="E270" i="10"/>
  <c r="E262" i="10"/>
  <c r="E273" i="10"/>
  <c r="E267" i="10"/>
  <c r="E261" i="10"/>
  <c r="E274" i="10"/>
  <c r="E275" i="10"/>
  <c r="E268" i="10"/>
  <c r="E263" i="10"/>
  <c r="E266" i="10"/>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AZ127" i="10" l="1"/>
  <c r="C330" i="21"/>
  <c r="R257" i="10"/>
  <c r="AV257" i="10"/>
  <c r="K257" i="10"/>
  <c r="AK257" i="10"/>
  <c r="I257" i="10"/>
  <c r="AT257" i="10"/>
  <c r="H257" i="10"/>
  <c r="AB257" i="10"/>
  <c r="O257" i="10"/>
  <c r="AH257" i="10"/>
  <c r="F263" i="10"/>
  <c r="E265" i="10"/>
  <c r="F261" i="10"/>
  <c r="E264" i="10"/>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C279" i="10" a="1"/>
  <c r="C279" i="10" s="1"/>
  <c r="C280" i="10" a="1"/>
  <c r="C280" i="10" s="1"/>
  <c r="BA257" i="10"/>
  <c r="BC242" i="10"/>
  <c r="G261" i="10" s="1"/>
  <c r="BC239" i="10"/>
  <c r="F276" i="10" l="1"/>
  <c r="E276" i="10"/>
  <c r="BC257" i="10"/>
  <c r="C281" i="10" a="1"/>
  <c r="C281" i="10" s="1"/>
  <c r="G276" i="10"/>
  <c r="C278" i="10" a="1"/>
  <c r="C278" i="10" s="1"/>
  <c r="E2" i="20" l="1"/>
  <c r="B13" i="10"/>
  <c r="B6" i="10"/>
  <c r="B7" i="21" a="1"/>
  <c r="B7" i="21" s="1"/>
  <c r="B8" i="21" s="1"/>
  <c r="F36" i="11" s="1" a="1"/>
  <c r="F36" i="11" s="1"/>
  <c r="C78" i="10" l="1"/>
  <c r="C79" i="10"/>
  <c r="C76" i="10"/>
  <c r="C88" i="10"/>
  <c r="C124" i="10" s="1"/>
  <c r="C82" i="10"/>
  <c r="C118" i="10" s="1"/>
  <c r="C86" i="10"/>
  <c r="C122" i="10" s="1"/>
  <c r="C87" i="10"/>
  <c r="C123" i="10" s="1"/>
  <c r="C77" i="10"/>
  <c r="C85" i="10"/>
  <c r="C121" i="10" s="1"/>
  <c r="C90" i="10"/>
  <c r="C126" i="10" s="1"/>
  <c r="C89" i="10"/>
  <c r="C125" i="10" s="1"/>
  <c r="C81" i="10"/>
  <c r="C117" i="10" s="1"/>
  <c r="C84" i="10"/>
  <c r="C120" i="10" s="1"/>
  <c r="C80" i="10"/>
  <c r="C83" i="10"/>
  <c r="C119" i="10" s="1"/>
  <c r="J98" i="10"/>
  <c r="J88" i="10"/>
  <c r="J124" i="10" s="1"/>
  <c r="J76" i="10"/>
  <c r="J85" i="10"/>
  <c r="J121" i="10" s="1"/>
  <c r="J78" i="10"/>
  <c r="J90" i="10"/>
  <c r="J126" i="10" s="1"/>
  <c r="J87" i="10"/>
  <c r="J123" i="10" s="1"/>
  <c r="J86" i="10"/>
  <c r="J122" i="10" s="1"/>
  <c r="J89" i="10"/>
  <c r="J125" i="10" s="1"/>
  <c r="J84" i="10"/>
  <c r="J120" i="10" s="1"/>
  <c r="J81" i="10"/>
  <c r="J117" i="10" s="1"/>
  <c r="J83" i="10"/>
  <c r="J119" i="10" s="1"/>
  <c r="J77" i="10"/>
  <c r="J82" i="10"/>
  <c r="J118" i="10" s="1"/>
  <c r="J80" i="10"/>
  <c r="J79" i="10"/>
  <c r="B3" i="20"/>
  <c r="F2" i="20"/>
  <c r="C97" i="10"/>
  <c r="C98" i="10"/>
  <c r="J96" i="10"/>
  <c r="J114" i="10" s="1"/>
  <c r="J97" i="10"/>
  <c r="C95" i="10"/>
  <c r="C96" i="10"/>
  <c r="C114" i="10" s="1"/>
  <c r="J95" i="10"/>
  <c r="J113" i="10" s="1"/>
  <c r="J94" i="10"/>
  <c r="B9" i="21"/>
  <c r="B8" i="10"/>
  <c r="B14" i="10"/>
  <c r="B45" i="10"/>
  <c r="B5" i="10"/>
  <c r="B9" i="10"/>
  <c r="B15" i="10"/>
  <c r="B46" i="10"/>
  <c r="B10" i="10"/>
  <c r="B7" i="10"/>
  <c r="B12" i="10"/>
  <c r="B11" i="10"/>
  <c r="C94" i="10"/>
  <c r="C115" i="10" l="1"/>
  <c r="C116" i="10"/>
  <c r="C113" i="10"/>
  <c r="J115" i="10"/>
  <c r="L98" i="10"/>
  <c r="L81" i="10"/>
  <c r="L117" i="10" s="1"/>
  <c r="L87" i="10"/>
  <c r="L123" i="10" s="1"/>
  <c r="L89" i="10"/>
  <c r="L125" i="10" s="1"/>
  <c r="L85" i="10"/>
  <c r="L121" i="10" s="1"/>
  <c r="L79" i="10"/>
  <c r="L78" i="10"/>
  <c r="L84" i="10"/>
  <c r="L120" i="10" s="1"/>
  <c r="L80" i="10"/>
  <c r="L88" i="10"/>
  <c r="L124" i="10" s="1"/>
  <c r="L83" i="10"/>
  <c r="L119" i="10" s="1"/>
  <c r="L90" i="10"/>
  <c r="L126" i="10" s="1"/>
  <c r="L82" i="10"/>
  <c r="L118" i="10" s="1"/>
  <c r="L76" i="10"/>
  <c r="L86" i="10"/>
  <c r="L122" i="10" s="1"/>
  <c r="L77" i="10"/>
  <c r="J116" i="10"/>
  <c r="F98" i="10"/>
  <c r="F83" i="10"/>
  <c r="F119" i="10" s="1"/>
  <c r="F81" i="10"/>
  <c r="F117" i="10" s="1"/>
  <c r="F78" i="10"/>
  <c r="F89" i="10"/>
  <c r="F125" i="10" s="1"/>
  <c r="F90" i="10"/>
  <c r="F126" i="10" s="1"/>
  <c r="F80" i="10"/>
  <c r="F77" i="10"/>
  <c r="F86" i="10"/>
  <c r="F122" i="10" s="1"/>
  <c r="F79" i="10"/>
  <c r="F76" i="10"/>
  <c r="F82" i="10"/>
  <c r="F118" i="10" s="1"/>
  <c r="F85" i="10"/>
  <c r="F121" i="10" s="1"/>
  <c r="F87" i="10"/>
  <c r="F123" i="10" s="1"/>
  <c r="F88" i="10"/>
  <c r="F124" i="10" s="1"/>
  <c r="F84" i="10"/>
  <c r="F120" i="10" s="1"/>
  <c r="B98" i="10"/>
  <c r="B79" i="10"/>
  <c r="B83" i="10"/>
  <c r="B80" i="10"/>
  <c r="B77" i="10"/>
  <c r="B78" i="10"/>
  <c r="B87" i="10"/>
  <c r="B88" i="10"/>
  <c r="B90" i="10"/>
  <c r="B85" i="10"/>
  <c r="B81" i="10"/>
  <c r="B89" i="10"/>
  <c r="B76" i="10"/>
  <c r="B84" i="10"/>
  <c r="B86" i="10"/>
  <c r="B82" i="10"/>
  <c r="H98" i="10"/>
  <c r="H78" i="10"/>
  <c r="H82" i="10"/>
  <c r="H118" i="10" s="1"/>
  <c r="H88" i="10"/>
  <c r="H124" i="10" s="1"/>
  <c r="H83" i="10"/>
  <c r="H119" i="10" s="1"/>
  <c r="H90" i="10"/>
  <c r="H126" i="10" s="1"/>
  <c r="H85" i="10"/>
  <c r="H121" i="10" s="1"/>
  <c r="H89" i="10"/>
  <c r="H125" i="10" s="1"/>
  <c r="H81" i="10"/>
  <c r="H117" i="10" s="1"/>
  <c r="H76" i="10"/>
  <c r="H86" i="10"/>
  <c r="H122" i="10" s="1"/>
  <c r="H77" i="10"/>
  <c r="H87" i="10"/>
  <c r="H123" i="10" s="1"/>
  <c r="H79" i="10"/>
  <c r="H80" i="10"/>
  <c r="H84" i="10"/>
  <c r="H120" i="10" s="1"/>
  <c r="AP98" i="10"/>
  <c r="AP86" i="10"/>
  <c r="AP122" i="10" s="1"/>
  <c r="AP84" i="10"/>
  <c r="AP120" i="10" s="1"/>
  <c r="AP88" i="10"/>
  <c r="AP124" i="10" s="1"/>
  <c r="AP81" i="10"/>
  <c r="AP117" i="10" s="1"/>
  <c r="AP82" i="10"/>
  <c r="AP118" i="10" s="1"/>
  <c r="AP76" i="10"/>
  <c r="AP83" i="10"/>
  <c r="AP119" i="10" s="1"/>
  <c r="AP77" i="10"/>
  <c r="AP89" i="10"/>
  <c r="AP125" i="10" s="1"/>
  <c r="AP79" i="10"/>
  <c r="AP78" i="10"/>
  <c r="AP90" i="10"/>
  <c r="AP126" i="10" s="1"/>
  <c r="AP80" i="10"/>
  <c r="AP87" i="10"/>
  <c r="AP123" i="10" s="1"/>
  <c r="AP85" i="10"/>
  <c r="AP121" i="10" s="1"/>
  <c r="K98" i="10"/>
  <c r="K90" i="10"/>
  <c r="K126" i="10" s="1"/>
  <c r="K88" i="10"/>
  <c r="K124" i="10" s="1"/>
  <c r="K79" i="10"/>
  <c r="K80" i="10"/>
  <c r="K76" i="10"/>
  <c r="K78" i="10"/>
  <c r="K82" i="10"/>
  <c r="K118" i="10" s="1"/>
  <c r="K81" i="10"/>
  <c r="K117" i="10" s="1"/>
  <c r="K87" i="10"/>
  <c r="K123" i="10" s="1"/>
  <c r="K86" i="10"/>
  <c r="K122" i="10" s="1"/>
  <c r="K84" i="10"/>
  <c r="K120" i="10" s="1"/>
  <c r="K83" i="10"/>
  <c r="K119" i="10" s="1"/>
  <c r="K85" i="10"/>
  <c r="K121" i="10" s="1"/>
  <c r="K77" i="10"/>
  <c r="K89" i="10"/>
  <c r="K125" i="10" s="1"/>
  <c r="I98" i="10"/>
  <c r="I76" i="10"/>
  <c r="I85" i="10"/>
  <c r="I121" i="10" s="1"/>
  <c r="I77" i="10"/>
  <c r="I84" i="10"/>
  <c r="I120" i="10" s="1"/>
  <c r="I90" i="10"/>
  <c r="I126" i="10" s="1"/>
  <c r="I82" i="10"/>
  <c r="I118" i="10" s="1"/>
  <c r="I81" i="10"/>
  <c r="I117" i="10" s="1"/>
  <c r="I78" i="10"/>
  <c r="I89" i="10"/>
  <c r="I125" i="10" s="1"/>
  <c r="I88" i="10"/>
  <c r="I124" i="10" s="1"/>
  <c r="I83" i="10"/>
  <c r="I119" i="10" s="1"/>
  <c r="I87" i="10"/>
  <c r="I123" i="10" s="1"/>
  <c r="I80" i="10"/>
  <c r="I86" i="10"/>
  <c r="I122" i="10" s="1"/>
  <c r="I79" i="10"/>
  <c r="E98" i="10"/>
  <c r="E89" i="10"/>
  <c r="E125" i="10" s="1"/>
  <c r="E80" i="10"/>
  <c r="E85" i="10"/>
  <c r="E121" i="10" s="1"/>
  <c r="E82" i="10"/>
  <c r="E118" i="10" s="1"/>
  <c r="E90" i="10"/>
  <c r="E126" i="10" s="1"/>
  <c r="E77" i="10"/>
  <c r="E84" i="10"/>
  <c r="E120" i="10" s="1"/>
  <c r="E86" i="10"/>
  <c r="E122" i="10" s="1"/>
  <c r="E78" i="10"/>
  <c r="E79" i="10"/>
  <c r="E76" i="10"/>
  <c r="E81" i="10"/>
  <c r="E117" i="10" s="1"/>
  <c r="E83" i="10"/>
  <c r="E119" i="10" s="1"/>
  <c r="E88" i="10"/>
  <c r="E124" i="10" s="1"/>
  <c r="E87" i="10"/>
  <c r="E123" i="10" s="1"/>
  <c r="C91" i="10"/>
  <c r="G98" i="10"/>
  <c r="G82" i="10"/>
  <c r="G118" i="10" s="1"/>
  <c r="G85" i="10"/>
  <c r="G121" i="10" s="1"/>
  <c r="G79" i="10"/>
  <c r="G89" i="10"/>
  <c r="G125" i="10" s="1"/>
  <c r="G80" i="10"/>
  <c r="G77" i="10"/>
  <c r="G84" i="10"/>
  <c r="G120" i="10" s="1"/>
  <c r="G78" i="10"/>
  <c r="G87" i="10"/>
  <c r="G123" i="10" s="1"/>
  <c r="G90" i="10"/>
  <c r="G126" i="10" s="1"/>
  <c r="G81" i="10"/>
  <c r="G117" i="10" s="1"/>
  <c r="G86" i="10"/>
  <c r="G122" i="10" s="1"/>
  <c r="G88" i="10"/>
  <c r="G124" i="10" s="1"/>
  <c r="G76" i="10"/>
  <c r="G83" i="10"/>
  <c r="G119" i="10" s="1"/>
  <c r="J91" i="10"/>
  <c r="D98" i="10"/>
  <c r="D77" i="10"/>
  <c r="D89" i="10"/>
  <c r="D125" i="10" s="1"/>
  <c r="D85" i="10"/>
  <c r="D121" i="10" s="1"/>
  <c r="D84" i="10"/>
  <c r="D120" i="10" s="1"/>
  <c r="D88" i="10"/>
  <c r="D124" i="10" s="1"/>
  <c r="D90" i="10"/>
  <c r="D126" i="10" s="1"/>
  <c r="D81" i="10"/>
  <c r="D117" i="10" s="1"/>
  <c r="D76" i="10"/>
  <c r="D87" i="10"/>
  <c r="D123" i="10" s="1"/>
  <c r="D80" i="10"/>
  <c r="D78" i="10"/>
  <c r="D79" i="10"/>
  <c r="D86" i="10"/>
  <c r="D122" i="10" s="1"/>
  <c r="D82" i="10"/>
  <c r="D118" i="10" s="1"/>
  <c r="D83" i="10"/>
  <c r="D119" i="10" s="1"/>
  <c r="AQ98" i="10"/>
  <c r="AQ83" i="10"/>
  <c r="AQ119" i="10" s="1"/>
  <c r="AQ76" i="10"/>
  <c r="AQ81" i="10"/>
  <c r="AQ117" i="10" s="1"/>
  <c r="AQ82" i="10"/>
  <c r="AQ118" i="10" s="1"/>
  <c r="AQ89" i="10"/>
  <c r="AQ125" i="10" s="1"/>
  <c r="AQ87" i="10"/>
  <c r="AQ123" i="10" s="1"/>
  <c r="AQ77" i="10"/>
  <c r="AQ85" i="10"/>
  <c r="AQ121" i="10" s="1"/>
  <c r="AQ79" i="10"/>
  <c r="AQ78" i="10"/>
  <c r="AQ90" i="10"/>
  <c r="AQ126" i="10" s="1"/>
  <c r="AQ80" i="10"/>
  <c r="AQ86" i="10"/>
  <c r="AQ122" i="10" s="1"/>
  <c r="AQ84" i="10"/>
  <c r="AQ120" i="10" s="1"/>
  <c r="AQ88" i="10"/>
  <c r="AQ124" i="10" s="1"/>
  <c r="A9" i="19"/>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D96" i="10"/>
  <c r="D97" i="10"/>
  <c r="F96" i="10"/>
  <c r="F97" i="10"/>
  <c r="E96" i="10"/>
  <c r="E97" i="10"/>
  <c r="G96" i="10"/>
  <c r="G97" i="10"/>
  <c r="B96" i="10"/>
  <c r="B97" i="10"/>
  <c r="AQ96" i="10"/>
  <c r="AQ97" i="10"/>
  <c r="AP96" i="10"/>
  <c r="AP97" i="10"/>
  <c r="H96" i="10"/>
  <c r="H97" i="10"/>
  <c r="I96" i="10"/>
  <c r="I97" i="10"/>
  <c r="L96" i="10"/>
  <c r="L97" i="10"/>
  <c r="K96" i="10"/>
  <c r="K114" i="10" s="1"/>
  <c r="K97" i="10"/>
  <c r="C112" i="10"/>
  <c r="C127" i="10" s="1"/>
  <c r="C109" i="10"/>
  <c r="G94" i="10"/>
  <c r="G95" i="10"/>
  <c r="B57" i="10"/>
  <c r="B94" i="10"/>
  <c r="B95" i="10"/>
  <c r="D95" i="10"/>
  <c r="D94" i="10"/>
  <c r="H94" i="10"/>
  <c r="H95" i="10"/>
  <c r="AQ94" i="10"/>
  <c r="AQ95" i="10"/>
  <c r="AP95" i="10"/>
  <c r="AP94" i="10"/>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L94" i="10"/>
  <c r="L95" i="10"/>
  <c r="L113" i="10" s="1"/>
  <c r="K95" i="10"/>
  <c r="K113" i="10" s="1"/>
  <c r="K94" i="10"/>
  <c r="J112" i="10"/>
  <c r="J127" i="10" s="1"/>
  <c r="J109" i="10"/>
  <c r="I94" i="10"/>
  <c r="I95" i="10"/>
  <c r="F94" i="10"/>
  <c r="F95" i="10"/>
  <c r="E95" i="10"/>
  <c r="E113" i="10" s="1"/>
  <c r="E94" i="10"/>
  <c r="B116" i="10" l="1"/>
  <c r="F113" i="10"/>
  <c r="L114" i="10"/>
  <c r="H114" i="10"/>
  <c r="AP113" i="10"/>
  <c r="I114" i="10"/>
  <c r="F115" i="10"/>
  <c r="B114" i="10"/>
  <c r="E114" i="10"/>
  <c r="AQ113" i="10"/>
  <c r="AP115" i="10"/>
  <c r="G114" i="10"/>
  <c r="G113" i="10"/>
  <c r="I115" i="10"/>
  <c r="E115" i="10"/>
  <c r="E116" i="10"/>
  <c r="AQ116" i="10"/>
  <c r="H113" i="10"/>
  <c r="D113" i="10"/>
  <c r="K115" i="10"/>
  <c r="AP114" i="10"/>
  <c r="AQ115" i="10"/>
  <c r="F114" i="10"/>
  <c r="I113" i="10"/>
  <c r="H116" i="10"/>
  <c r="D115" i="10"/>
  <c r="D114" i="10"/>
  <c r="H115" i="10"/>
  <c r="I116" i="10"/>
  <c r="AP116" i="10"/>
  <c r="G115" i="10"/>
  <c r="K116" i="10"/>
  <c r="L115" i="10"/>
  <c r="AQ114" i="10"/>
  <c r="D116" i="10"/>
  <c r="G116" i="10"/>
  <c r="F116" i="10"/>
  <c r="K87" i="2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93" i="21"/>
  <c r="H129" i="21" s="1"/>
  <c r="H88" i="21"/>
  <c r="H124" i="21" s="1"/>
  <c r="H96" i="21"/>
  <c r="H132" i="21" s="1"/>
  <c r="F85" i="21"/>
  <c r="F121" i="21" s="1"/>
  <c r="F92" i="21"/>
  <c r="F128" i="21" s="1"/>
  <c r="F86" i="21"/>
  <c r="F122" i="21" s="1"/>
  <c r="F96" i="21"/>
  <c r="F132" i="21" s="1"/>
  <c r="F87" i="2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93" i="21"/>
  <c r="P129" i="21" s="1"/>
  <c r="P85" i="21"/>
  <c r="P121" i="21" s="1"/>
  <c r="P97" i="21"/>
  <c r="P133" i="21" s="1"/>
  <c r="E96" i="21"/>
  <c r="E132" i="21" s="1"/>
  <c r="E85" i="21"/>
  <c r="E121" i="21" s="1"/>
  <c r="E87" i="2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AP91" i="10"/>
  <c r="B122" i="10"/>
  <c r="BC122" i="10" s="1"/>
  <c r="D271" i="10" s="1"/>
  <c r="BC86" i="10"/>
  <c r="B271" i="10" s="1"/>
  <c r="H271" i="10" s="1"/>
  <c r="B123" i="10"/>
  <c r="BC123" i="10" s="1"/>
  <c r="D272" i="10" s="1"/>
  <c r="BC87" i="10"/>
  <c r="B272" i="10" s="1"/>
  <c r="H272" i="10" s="1"/>
  <c r="K91" i="10"/>
  <c r="B120" i="10"/>
  <c r="BC120" i="10" s="1"/>
  <c r="D269" i="10" s="1"/>
  <c r="BC84" i="10"/>
  <c r="B269" i="10" s="1"/>
  <c r="H269" i="10" s="1"/>
  <c r="BC78" i="10"/>
  <c r="B263" i="10" s="1"/>
  <c r="H263" i="10" s="1"/>
  <c r="BC98" i="10"/>
  <c r="C265" i="10" s="1"/>
  <c r="I265" i="10" s="1"/>
  <c r="AQ91" i="10"/>
  <c r="B91" i="10"/>
  <c r="BC76" i="10"/>
  <c r="B261" i="10" s="1"/>
  <c r="BC77" i="10"/>
  <c r="B262" i="10" s="1"/>
  <c r="H262" i="10" s="1"/>
  <c r="L91" i="10"/>
  <c r="E91" i="10"/>
  <c r="B125" i="10"/>
  <c r="BC125" i="10" s="1"/>
  <c r="D274" i="10" s="1"/>
  <c r="BC89" i="10"/>
  <c r="B274" i="10" s="1"/>
  <c r="H274" i="10" s="1"/>
  <c r="BC80" i="10"/>
  <c r="B265" i="10" s="1"/>
  <c r="H265" i="10" s="1"/>
  <c r="D91" i="10"/>
  <c r="B117" i="10"/>
  <c r="BC117" i="10" s="1"/>
  <c r="D266" i="10" s="1"/>
  <c r="BC81" i="10"/>
  <c r="B266" i="10" s="1"/>
  <c r="H266" i="10" s="1"/>
  <c r="B119" i="10"/>
  <c r="BC119" i="10" s="1"/>
  <c r="D268" i="10" s="1"/>
  <c r="BC83" i="10"/>
  <c r="B268" i="10" s="1"/>
  <c r="H268" i="10" s="1"/>
  <c r="F91" i="10"/>
  <c r="I91" i="10"/>
  <c r="H91" i="10"/>
  <c r="B121" i="10"/>
  <c r="BC121" i="10" s="1"/>
  <c r="D270" i="10" s="1"/>
  <c r="BC85" i="10"/>
  <c r="B270" i="10" s="1"/>
  <c r="H270" i="10" s="1"/>
  <c r="BC79" i="10"/>
  <c r="B264" i="10" s="1"/>
  <c r="H264" i="10" s="1"/>
  <c r="B126" i="10"/>
  <c r="BC126" i="10" s="1"/>
  <c r="D275" i="10" s="1"/>
  <c r="BC90" i="10"/>
  <c r="B275" i="10" s="1"/>
  <c r="H275" i="10" s="1"/>
  <c r="G91" i="10"/>
  <c r="B118" i="10"/>
  <c r="BC118" i="10" s="1"/>
  <c r="D267" i="10" s="1"/>
  <c r="BC82" i="10"/>
  <c r="B267" i="10" s="1"/>
  <c r="H267" i="10" s="1"/>
  <c r="B124" i="10"/>
  <c r="BC124" i="10" s="1"/>
  <c r="D273" i="10" s="1"/>
  <c r="BC88" i="10"/>
  <c r="B273" i="10" s="1"/>
  <c r="H273" i="10" s="1"/>
  <c r="L116" i="10"/>
  <c r="K2" i="20"/>
  <c r="A10" i="19" s="1"/>
  <c r="J2" i="20"/>
  <c r="AZ117" i="21"/>
  <c r="AH117" i="21"/>
  <c r="R117" i="21"/>
  <c r="S117" i="21"/>
  <c r="AK117" i="21"/>
  <c r="U117" i="21"/>
  <c r="AM117" i="21"/>
  <c r="AT117" i="21"/>
  <c r="AB117" i="21"/>
  <c r="AW117" i="21"/>
  <c r="AV117" i="21"/>
  <c r="AD117" i="21"/>
  <c r="N117" i="21"/>
  <c r="AY117" i="21"/>
  <c r="AG117" i="21"/>
  <c r="Q117" i="21"/>
  <c r="AA120"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P120" i="21"/>
  <c r="C428" i="21"/>
  <c r="C86" i="13" s="1"/>
  <c r="C67" i="12" s="1"/>
  <c r="BC96" i="10"/>
  <c r="C263" i="10" s="1"/>
  <c r="I263" i="10" s="1"/>
  <c r="H123" i="21"/>
  <c r="E123" i="21"/>
  <c r="F123" i="21"/>
  <c r="B115" i="10"/>
  <c r="BC97" i="10"/>
  <c r="C264" i="10" s="1"/>
  <c r="I264" i="10" s="1"/>
  <c r="E112" i="10"/>
  <c r="E109" i="10"/>
  <c r="K112" i="10"/>
  <c r="K109" i="10"/>
  <c r="AQ112" i="10"/>
  <c r="AQ109" i="10"/>
  <c r="AP112" i="10"/>
  <c r="AP109" i="10"/>
  <c r="B113" i="10"/>
  <c r="BC95" i="10"/>
  <c r="C262" i="10" s="1"/>
  <c r="I262" i="10" s="1"/>
  <c r="G112" i="10"/>
  <c r="G109" i="10"/>
  <c r="G121" i="21"/>
  <c r="H109" i="10"/>
  <c r="H112" i="10"/>
  <c r="BC94" i="10"/>
  <c r="C261" i="10" s="1"/>
  <c r="B112" i="10"/>
  <c r="B109" i="10"/>
  <c r="I112" i="10"/>
  <c r="I109" i="10"/>
  <c r="F109" i="10"/>
  <c r="F112" i="10"/>
  <c r="F127" i="10" s="1"/>
  <c r="L109" i="10"/>
  <c r="L112" i="10"/>
  <c r="D112" i="10"/>
  <c r="D109" i="10"/>
  <c r="K127" i="10" l="1"/>
  <c r="E127" i="10"/>
  <c r="G127" i="10"/>
  <c r="AQ127" i="10"/>
  <c r="AP127" i="10"/>
  <c r="I127" i="10"/>
  <c r="BC115" i="10"/>
  <c r="D264" i="10" s="1"/>
  <c r="B281" i="10" s="1" a="1"/>
  <c r="B281" i="10" s="1"/>
  <c r="H127" i="10"/>
  <c r="BC114" i="10"/>
  <c r="D263" i="10" s="1"/>
  <c r="B280" i="10" s="1" a="1"/>
  <c r="B280" i="10" s="1"/>
  <c r="BC113" i="10"/>
  <c r="D262" i="10" s="1"/>
  <c r="D127" i="10"/>
  <c r="BC116" i="10"/>
  <c r="D265" i="10" s="1"/>
  <c r="J265" i="10" s="1"/>
  <c r="AL99" i="2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L127" i="10"/>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J275" i="10"/>
  <c r="B292" i="10" a="1"/>
  <c r="B292" i="10" s="1"/>
  <c r="J268" i="10"/>
  <c r="B285" i="10" a="1"/>
  <c r="B285" i="10" s="1"/>
  <c r="B286" i="10" a="1"/>
  <c r="B286" i="10" s="1"/>
  <c r="J269" i="10"/>
  <c r="B283" i="10" a="1"/>
  <c r="B283" i="10" s="1"/>
  <c r="J266" i="10"/>
  <c r="J273" i="10"/>
  <c r="B290" i="10" a="1"/>
  <c r="B290" i="10" s="1"/>
  <c r="J270" i="10"/>
  <c r="B287" i="10" a="1"/>
  <c r="B287" i="10" s="1"/>
  <c r="B276" i="10"/>
  <c r="H261" i="10"/>
  <c r="BC91" i="10"/>
  <c r="B289" i="10" a="1"/>
  <c r="B289" i="10" s="1"/>
  <c r="J272" i="10"/>
  <c r="J267" i="10"/>
  <c r="B284" i="10" a="1"/>
  <c r="B284" i="10" s="1"/>
  <c r="J274" i="10"/>
  <c r="B291" i="10" a="1"/>
  <c r="B291" i="10" s="1"/>
  <c r="J271" i="10"/>
  <c r="B288" i="10" a="1"/>
  <c r="B288" i="10" s="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C276" i="10"/>
  <c r="I261" i="10"/>
  <c r="K120" i="21"/>
  <c r="K135" i="21" s="1"/>
  <c r="K117" i="21"/>
  <c r="AQ120" i="21"/>
  <c r="AQ135" i="21" s="1"/>
  <c r="AQ117" i="21"/>
  <c r="J120" i="21"/>
  <c r="J135" i="21" s="1"/>
  <c r="J117" i="21"/>
  <c r="C120" i="21"/>
  <c r="C135" i="21" s="1"/>
  <c r="C117" i="21"/>
  <c r="BC109" i="10"/>
  <c r="G117" i="21"/>
  <c r="G120" i="21"/>
  <c r="G135" i="21" s="1"/>
  <c r="E117" i="21"/>
  <c r="E120" i="21"/>
  <c r="E135" i="21" s="1"/>
  <c r="J264" i="10" l="1"/>
  <c r="J263" i="10"/>
  <c r="B282" i="10" a="1"/>
  <c r="B282" i="10" s="1"/>
  <c r="D350" i="21"/>
  <c r="B74" i="12"/>
  <c r="F83" i="13"/>
  <c r="B76" i="12"/>
  <c r="BC127" i="10"/>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H276" i="10"/>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J261" i="10"/>
  <c r="J276" i="10" s="1"/>
  <c r="B278" i="10" a="1"/>
  <c r="B278" i="10" s="1"/>
  <c r="D276" i="10"/>
  <c r="I276" i="10"/>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<sst xmlns="http://schemas.openxmlformats.org/spreadsheetml/2006/main" count="947" uniqueCount="294">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</sst>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2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2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25">
      <c r="B4" t="str">
        <f>Setup!A22</f>
        <v>Caseload 3</v>
      </c>
      <c r="D4">
        <v>3</v>
      </c>
      <c r="F4" t="s">
        <v>60</v>
      </c>
      <c r="H4" t="s">
        <v>75</v>
      </c>
      <c r="I4">
        <v>0.75</v>
      </c>
      <c r="K4" t="s">
        <v>78</v>
      </c>
      <c r="L4">
        <v>2</v>
      </c>
      <c r="R4" t="str">
        <v/>
      </c>
      <c r="T4" t="str">
        <f>Setup!A21</f>
        <v>Caseload 2</v>
      </c>
      <c r="X4" s="76" t="s">
        <v>164</v>
      </c>
    </row>
    <row r="5" spans="1:30" x14ac:dyDescent="0.25">
      <c r="B5" t="str">
        <f>Setup!A23</f>
        <v>Caseload 4</v>
      </c>
      <c r="D5">
        <v>4</v>
      </c>
      <c r="H5" t="s">
        <v>76</v>
      </c>
      <c r="I5">
        <v>0.8</v>
      </c>
      <c r="K5" t="s">
        <v>79</v>
      </c>
      <c r="L5">
        <v>1</v>
      </c>
      <c r="R5" t="str">
        <v/>
      </c>
      <c r="T5" t="str">
        <f>Setup!A22</f>
        <v>Caseload 3</v>
      </c>
      <c r="X5" s="76" t="s">
        <v>165</v>
      </c>
    </row>
    <row r="6" spans="1:30" x14ac:dyDescent="0.25">
      <c r="B6" t="str">
        <f>Setup!A24</f>
        <v>Caseload 5</v>
      </c>
      <c r="D6">
        <v>5</v>
      </c>
      <c r="K6" t="s">
        <v>80</v>
      </c>
      <c r="L6">
        <v>0.5</v>
      </c>
      <c r="R6" t="str">
        <v/>
      </c>
      <c r="T6" t="str">
        <f>Setup!A23</f>
        <v>Caseload 4</v>
      </c>
      <c r="X6" s="76" t="s">
        <v>166</v>
      </c>
    </row>
    <row r="7" spans="1:30" x14ac:dyDescent="0.25">
      <c r="B7" t="str">
        <f>Setup!A25</f>
        <v>Caseload 6</v>
      </c>
      <c r="D7">
        <v>6</v>
      </c>
      <c r="K7" t="s">
        <v>81</v>
      </c>
      <c r="L7">
        <v>0.25</v>
      </c>
      <c r="R7" t="str">
        <v/>
      </c>
      <c r="T7" t="str">
        <f>Setup!A24</f>
        <v>Caseload 5</v>
      </c>
      <c r="X7" s="76" t="s">
        <v>167</v>
      </c>
    </row>
    <row r="8" spans="1:30" x14ac:dyDescent="0.25">
      <c r="B8" t="str">
        <f>Setup!A26</f>
        <v>Caseload 7</v>
      </c>
      <c r="D8">
        <v>7</v>
      </c>
      <c r="K8" t="s">
        <v>82</v>
      </c>
      <c r="L8">
        <v>3.7999999999999999E-2</v>
      </c>
      <c r="R8" t="str">
        <v/>
      </c>
      <c r="T8" t="str">
        <f>Setup!A25</f>
        <v>Caseload 6</v>
      </c>
      <c r="X8" s="76" t="s">
        <v>168</v>
      </c>
    </row>
    <row r="9" spans="1:30" x14ac:dyDescent="0.25">
      <c r="B9" t="str">
        <f>Setup!A27</f>
        <v>Caseload 8</v>
      </c>
      <c r="D9">
        <v>8</v>
      </c>
      <c r="K9" t="s">
        <v>83</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abSelected="1" topLeftCell="A3" workbookViewId="0">
      <selection activeCell="A12" sqref="A12"/>
    </sheetView>
  </sheetViews>
  <sheetFormatPr defaultRowHeight="15" x14ac:dyDescent="0.25"/>
  <cols>
    <col min="1" max="1" width="15" bestFit="1" customWidth="1"/>
    <col min="2" max="2" width="15.7109375" customWidth="1"/>
    <col min="3" max="3" width="84.28515625" bestFit="1" customWidth="1"/>
  </cols>
  <sheetData>
    <row r="1" spans="1:3" x14ac:dyDescent="0.25">
      <c r="A1" s="172" t="s">
        <v>211</v>
      </c>
      <c r="B1" s="172" t="s">
        <v>212</v>
      </c>
      <c r="C1" s="172" t="s">
        <v>213</v>
      </c>
    </row>
    <row r="2" spans="1:3" ht="60" x14ac:dyDescent="0.25">
      <c r="A2" s="170" t="s">
        <v>210</v>
      </c>
      <c r="B2" s="170" t="s">
        <v>214</v>
      </c>
      <c r="C2" s="171" t="s">
        <v>215</v>
      </c>
    </row>
    <row r="3" spans="1:3" ht="45" x14ac:dyDescent="0.25">
      <c r="A3" s="170" t="s">
        <v>216</v>
      </c>
      <c r="B3" s="170" t="s">
        <v>217</v>
      </c>
      <c r="C3" s="171" t="s">
        <v>218</v>
      </c>
    </row>
    <row r="4" spans="1:3" x14ac:dyDescent="0.25">
      <c r="A4" s="170" t="s">
        <v>219</v>
      </c>
      <c r="B4" s="170" t="s">
        <v>217</v>
      </c>
      <c r="C4" s="170" t="s">
        <v>220</v>
      </c>
    </row>
    <row r="5" spans="1:3" ht="30" x14ac:dyDescent="0.25">
      <c r="A5" s="170" t="s">
        <v>221</v>
      </c>
      <c r="B5" s="170" t="s">
        <v>214</v>
      </c>
      <c r="C5" s="171" t="s">
        <v>224</v>
      </c>
    </row>
    <row r="6" spans="1:3" ht="30" x14ac:dyDescent="0.25">
      <c r="A6" s="170" t="s">
        <v>227</v>
      </c>
      <c r="B6" s="170" t="s">
        <v>214</v>
      </c>
      <c r="C6" s="171" t="s">
        <v>228</v>
      </c>
    </row>
    <row r="7" spans="1:3" ht="45" x14ac:dyDescent="0.25">
      <c r="A7" s="170" t="s">
        <v>240</v>
      </c>
      <c r="B7" s="170" t="s">
        <v>214</v>
      </c>
      <c r="C7" s="171" t="s">
        <v>245</v>
      </c>
    </row>
    <row r="8" spans="1:3" ht="45" x14ac:dyDescent="0.25">
      <c r="A8" s="170" t="s">
        <v>248</v>
      </c>
      <c r="B8" s="170" t="s">
        <v>214</v>
      </c>
      <c r="C8" s="171" t="s">
        <v>249</v>
      </c>
    </row>
    <row r="9" spans="1:3" ht="30" x14ac:dyDescent="0.25">
      <c r="A9" s="170" t="s">
        <v>279</v>
      </c>
      <c r="B9" s="170" t="s">
        <v>214</v>
      </c>
      <c r="C9" s="171" t="s">
        <v>280</v>
      </c>
    </row>
    <row r="10" spans="1:3" ht="30" x14ac:dyDescent="0.25">
      <c r="A10" s="170" t="s">
        <v>288</v>
      </c>
      <c r="B10" s="170" t="s">
        <v>214</v>
      </c>
      <c r="C10" s="171" t="s">
        <v>289</v>
      </c>
    </row>
    <row r="11" spans="1:3" ht="30" x14ac:dyDescent="0.25">
      <c r="A11" s="170" t="s">
        <v>290</v>
      </c>
      <c r="B11" s="170" t="s">
        <v>291</v>
      </c>
      <c r="C11" s="171" t="s">
        <v>292</v>
      </c>
    </row>
    <row r="12" spans="1:3" x14ac:dyDescent="0.25">
      <c r="A12" s="170"/>
      <c r="B12" s="170"/>
      <c r="C12" s="170"/>
    </row>
    <row r="13" spans="1:3" x14ac:dyDescent="0.25">
      <c r="A13" s="170"/>
      <c r="B13" s="170"/>
      <c r="C13" s="170"/>
    </row>
    <row r="14" spans="1:3" x14ac:dyDescent="0.25">
      <c r="A14" s="170"/>
      <c r="B14" s="170"/>
      <c r="C14" s="170"/>
    </row>
    <row r="15" spans="1:3" x14ac:dyDescent="0.25">
      <c r="A15" s="170"/>
      <c r="B15" s="170"/>
      <c r="C15" s="170"/>
    </row>
    <row r="16" spans="1:3" x14ac:dyDescent="0.25">
      <c r="A16" s="170"/>
      <c r="B16" s="170"/>
      <c r="C16" s="170"/>
    </row>
    <row r="17" spans="1:3" x14ac:dyDescent="0.25">
      <c r="A17" s="170"/>
      <c r="B17" s="170"/>
      <c r="C17" s="170"/>
    </row>
    <row r="18" spans="1:3" x14ac:dyDescent="0.25">
      <c r="A18" s="170"/>
      <c r="B18" s="170"/>
      <c r="C18" s="170"/>
    </row>
    <row r="19" spans="1:3" x14ac:dyDescent="0.25">
      <c r="A19" s="170"/>
      <c r="B19" s="170"/>
      <c r="C19" s="170"/>
    </row>
    <row r="20" spans="1:3" x14ac:dyDescent="0.25">
      <c r="A20" s="170"/>
      <c r="B20" s="170"/>
      <c r="C20" s="170"/>
    </row>
    <row r="21" spans="1:3" x14ac:dyDescent="0.25">
      <c r="A21" s="170"/>
      <c r="B21" s="170"/>
      <c r="C21" s="170"/>
    </row>
    <row r="22" spans="1:3" x14ac:dyDescent="0.25">
      <c r="A22" s="170"/>
      <c r="B22" s="170"/>
      <c r="C22" s="170"/>
    </row>
    <row r="23" spans="1:3" x14ac:dyDescent="0.25">
      <c r="A23" s="170"/>
      <c r="B23" s="170"/>
      <c r="C23" s="170"/>
    </row>
    <row r="24" spans="1:3" x14ac:dyDescent="0.25">
      <c r="A24" s="170"/>
      <c r="B24" s="170"/>
      <c r="C24" s="170"/>
    </row>
    <row r="25" spans="1:3" x14ac:dyDescent="0.25">
      <c r="A25" s="170"/>
      <c r="B25" s="170"/>
      <c r="C25" s="170"/>
    </row>
    <row r="26" spans="1:3" x14ac:dyDescent="0.25">
      <c r="A26" s="170"/>
      <c r="B26" s="170"/>
      <c r="C26" s="170"/>
    </row>
    <row r="27" spans="1:3" x14ac:dyDescent="0.25">
      <c r="A27" s="170"/>
      <c r="B27" s="170"/>
      <c r="C27" s="170"/>
    </row>
    <row r="28" spans="1:3" x14ac:dyDescent="0.25">
      <c r="A28" s="170"/>
      <c r="B28" s="170"/>
      <c r="C28" s="170"/>
    </row>
    <row r="29" spans="1:3" x14ac:dyDescent="0.25">
      <c r="A29" s="170"/>
      <c r="B29" s="170"/>
      <c r="C29" s="170"/>
    </row>
    <row r="30" spans="1:3" x14ac:dyDescent="0.25">
      <c r="A30" s="170"/>
      <c r="B30" s="170"/>
      <c r="C30" s="170"/>
    </row>
    <row r="31" spans="1:3" x14ac:dyDescent="0.25">
      <c r="A31" s="170"/>
      <c r="B31" s="170"/>
      <c r="C31" s="170"/>
    </row>
    <row r="32" spans="1:3" x14ac:dyDescent="0.25">
      <c r="A32" s="170"/>
      <c r="B32" s="170"/>
      <c r="C32" s="170"/>
    </row>
    <row r="33" spans="1:3" x14ac:dyDescent="0.25">
      <c r="A33" s="170"/>
      <c r="B33" s="170"/>
      <c r="C33" s="170"/>
    </row>
    <row r="34" spans="1:3" x14ac:dyDescent="0.25">
      <c r="A34" s="170"/>
      <c r="B34" s="170"/>
      <c r="C34" s="170"/>
    </row>
  </sheetData>
  <sheetProtection algorithmName="SHA-512" hashValue="X/OiRYq1MRn9YazHFFTndPlQ43Cp20qZlrznngtnqi5wX8TUans5iHpbrkm9KIqhAtfI6yCz5wRlSjRSNv6lYg==" saltValue="5dHMkCheq4fIG1SyVBQTJg=="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82" t="str">
        <f>"Demand and capacity analysis notes for "&amp;Setup!B5</f>
        <v xml:space="preserve">Demand and capacity analysis notes for </v>
      </c>
      <c r="C2" s="182"/>
      <c r="D2" s="182"/>
      <c r="E2" s="182"/>
      <c r="F2" s="182"/>
      <c r="G2" s="182"/>
      <c r="H2" s="182"/>
      <c r="I2" s="182"/>
      <c r="J2" s="182"/>
      <c r="K2" s="182"/>
      <c r="L2" s="182"/>
      <c r="M2" s="182"/>
      <c r="N2" s="182"/>
      <c r="O2" s="182"/>
      <c r="P2" s="182"/>
      <c r="Q2" s="182"/>
      <c r="R2" s="182"/>
      <c r="S2" s="182"/>
      <c r="T2" s="182"/>
      <c r="U2" s="182"/>
    </row>
    <row r="3" spans="2:21" ht="15.75" thickBot="1" x14ac:dyDescent="0.3">
      <c r="B3" s="173" t="s">
        <v>222</v>
      </c>
    </row>
    <row r="4" spans="2:21" ht="15.75" thickBot="1" x14ac:dyDescent="0.3">
      <c r="B4" s="179"/>
      <c r="C4" s="180"/>
      <c r="D4" s="180"/>
      <c r="E4" s="180"/>
      <c r="F4" s="180"/>
      <c r="G4" s="180"/>
      <c r="H4" s="180"/>
      <c r="I4" s="180"/>
      <c r="J4" s="180"/>
      <c r="K4" s="180"/>
      <c r="L4" s="180"/>
      <c r="M4" s="180"/>
      <c r="N4" s="180"/>
      <c r="O4" s="180"/>
      <c r="P4" s="180"/>
      <c r="Q4" s="180"/>
      <c r="R4" s="180"/>
      <c r="S4" s="180"/>
      <c r="T4" s="180"/>
      <c r="U4" s="181"/>
    </row>
    <row r="5" spans="2:21" x14ac:dyDescent="0.25">
      <c r="B5" s="183"/>
      <c r="C5" s="183"/>
      <c r="D5" s="183"/>
      <c r="E5" s="183"/>
      <c r="F5" s="183"/>
      <c r="G5" s="183"/>
      <c r="H5" s="183"/>
      <c r="I5" s="183"/>
      <c r="J5" s="183"/>
      <c r="K5" s="183"/>
      <c r="L5" s="183"/>
      <c r="M5" s="183"/>
      <c r="N5" s="183"/>
      <c r="O5" s="183"/>
      <c r="P5" s="183"/>
      <c r="Q5" s="183"/>
      <c r="R5" s="183"/>
      <c r="S5" s="183"/>
      <c r="T5" s="183"/>
      <c r="U5" s="183"/>
    </row>
    <row r="6" spans="2:21" x14ac:dyDescent="0.25">
      <c r="B6" s="184"/>
      <c r="C6" s="184"/>
      <c r="D6" s="184"/>
      <c r="E6" s="184"/>
      <c r="F6" s="184"/>
      <c r="G6" s="184"/>
      <c r="H6" s="184"/>
      <c r="I6" s="184"/>
      <c r="J6" s="184"/>
      <c r="K6" s="184"/>
      <c r="L6" s="184"/>
      <c r="M6" s="184"/>
      <c r="N6" s="184"/>
      <c r="O6" s="184"/>
      <c r="P6" s="184"/>
      <c r="Q6" s="184"/>
      <c r="R6" s="184"/>
      <c r="S6" s="184"/>
      <c r="T6" s="184"/>
      <c r="U6" s="184"/>
    </row>
    <row r="7" spans="2:21" x14ac:dyDescent="0.25">
      <c r="B7" s="184"/>
      <c r="C7" s="184"/>
      <c r="D7" s="184"/>
      <c r="E7" s="184"/>
      <c r="F7" s="184"/>
      <c r="G7" s="184"/>
      <c r="H7" s="184"/>
      <c r="I7" s="184"/>
      <c r="J7" s="184"/>
      <c r="K7" s="184"/>
      <c r="L7" s="184"/>
      <c r="M7" s="184"/>
      <c r="N7" s="184"/>
      <c r="O7" s="184"/>
      <c r="P7" s="184"/>
      <c r="Q7" s="184"/>
      <c r="R7" s="184"/>
      <c r="S7" s="184"/>
      <c r="T7" s="184"/>
      <c r="U7" s="184"/>
    </row>
    <row r="8" spans="2:21" x14ac:dyDescent="0.25">
      <c r="B8" s="184"/>
      <c r="C8" s="184"/>
      <c r="D8" s="184"/>
      <c r="E8" s="184"/>
      <c r="F8" s="184"/>
      <c r="G8" s="184"/>
      <c r="H8" s="184"/>
      <c r="I8" s="184"/>
      <c r="J8" s="184"/>
      <c r="K8" s="184"/>
      <c r="L8" s="184"/>
      <c r="M8" s="184"/>
      <c r="N8" s="184"/>
      <c r="O8" s="184"/>
      <c r="P8" s="184"/>
      <c r="Q8" s="184"/>
      <c r="R8" s="184"/>
      <c r="S8" s="184"/>
      <c r="T8" s="184"/>
      <c r="U8" s="184"/>
    </row>
    <row r="9" spans="2:21" x14ac:dyDescent="0.25">
      <c r="B9" s="184"/>
      <c r="C9" s="184"/>
      <c r="D9" s="184"/>
      <c r="E9" s="184"/>
      <c r="F9" s="184"/>
      <c r="G9" s="184"/>
      <c r="H9" s="184"/>
      <c r="I9" s="184"/>
      <c r="J9" s="184"/>
      <c r="K9" s="184"/>
      <c r="L9" s="184"/>
      <c r="M9" s="184"/>
      <c r="N9" s="184"/>
      <c r="O9" s="184"/>
      <c r="P9" s="184"/>
      <c r="Q9" s="184"/>
      <c r="R9" s="184"/>
      <c r="S9" s="184"/>
      <c r="T9" s="184"/>
      <c r="U9" s="184"/>
    </row>
    <row r="10" spans="2:21" x14ac:dyDescent="0.25">
      <c r="B10" s="184"/>
      <c r="C10" s="184"/>
      <c r="D10" s="184"/>
      <c r="E10" s="184"/>
      <c r="F10" s="184"/>
      <c r="G10" s="184"/>
      <c r="H10" s="184"/>
      <c r="I10" s="184"/>
      <c r="J10" s="184"/>
      <c r="K10" s="184"/>
      <c r="L10" s="184"/>
      <c r="M10" s="184"/>
      <c r="N10" s="184"/>
      <c r="O10" s="184"/>
      <c r="P10" s="184"/>
      <c r="Q10" s="184"/>
      <c r="R10" s="184"/>
      <c r="S10" s="184"/>
      <c r="T10" s="184"/>
      <c r="U10" s="184"/>
    </row>
    <row r="11" spans="2:21" x14ac:dyDescent="0.25">
      <c r="B11" s="184"/>
      <c r="C11" s="184"/>
      <c r="D11" s="184"/>
      <c r="E11" s="184"/>
      <c r="F11" s="184"/>
      <c r="G11" s="184"/>
      <c r="H11" s="184"/>
      <c r="I11" s="184"/>
      <c r="J11" s="184"/>
      <c r="K11" s="184"/>
      <c r="L11" s="184"/>
      <c r="M11" s="184"/>
      <c r="N11" s="184"/>
      <c r="O11" s="184"/>
      <c r="P11" s="184"/>
      <c r="Q11" s="184"/>
      <c r="R11" s="184"/>
      <c r="S11" s="184"/>
      <c r="T11" s="184"/>
      <c r="U11" s="184"/>
    </row>
    <row r="12" spans="2:21" x14ac:dyDescent="0.25">
      <c r="B12" s="184"/>
      <c r="C12" s="184"/>
      <c r="D12" s="184"/>
      <c r="E12" s="184"/>
      <c r="F12" s="184"/>
      <c r="G12" s="184"/>
      <c r="H12" s="184"/>
      <c r="I12" s="184"/>
      <c r="J12" s="184"/>
      <c r="K12" s="184"/>
      <c r="L12" s="184"/>
      <c r="M12" s="184"/>
      <c r="N12" s="184"/>
      <c r="O12" s="184"/>
      <c r="P12" s="184"/>
      <c r="Q12" s="184"/>
      <c r="R12" s="184"/>
      <c r="S12" s="184"/>
      <c r="T12" s="184"/>
      <c r="U12" s="184"/>
    </row>
    <row r="13" spans="2:21" x14ac:dyDescent="0.25">
      <c r="B13" s="184"/>
      <c r="C13" s="184"/>
      <c r="D13" s="184"/>
      <c r="E13" s="184"/>
      <c r="F13" s="184"/>
      <c r="G13" s="184"/>
      <c r="H13" s="184"/>
      <c r="I13" s="184"/>
      <c r="J13" s="184"/>
      <c r="K13" s="184"/>
      <c r="L13" s="184"/>
      <c r="M13" s="184"/>
      <c r="N13" s="184"/>
      <c r="O13" s="184"/>
      <c r="P13" s="184"/>
      <c r="Q13" s="184"/>
      <c r="R13" s="184"/>
      <c r="S13" s="184"/>
      <c r="T13" s="184"/>
      <c r="U13" s="184"/>
    </row>
    <row r="14" spans="2:21" x14ac:dyDescent="0.25">
      <c r="B14" s="184"/>
      <c r="C14" s="184"/>
      <c r="D14" s="184"/>
      <c r="E14" s="184"/>
      <c r="F14" s="184"/>
      <c r="G14" s="184"/>
      <c r="H14" s="184"/>
      <c r="I14" s="184"/>
      <c r="J14" s="184"/>
      <c r="K14" s="184"/>
      <c r="L14" s="184"/>
      <c r="M14" s="184"/>
      <c r="N14" s="184"/>
      <c r="O14" s="184"/>
      <c r="P14" s="184"/>
      <c r="Q14" s="184"/>
      <c r="R14" s="184"/>
      <c r="S14" s="184"/>
      <c r="T14" s="184"/>
      <c r="U14" s="184"/>
    </row>
    <row r="15" spans="2:21" x14ac:dyDescent="0.25">
      <c r="B15" s="184"/>
      <c r="C15" s="184"/>
      <c r="D15" s="184"/>
      <c r="E15" s="184"/>
      <c r="F15" s="184"/>
      <c r="G15" s="184"/>
      <c r="H15" s="184"/>
      <c r="I15" s="184"/>
      <c r="J15" s="184"/>
      <c r="K15" s="184"/>
      <c r="L15" s="184"/>
      <c r="M15" s="184"/>
      <c r="N15" s="184"/>
      <c r="O15" s="184"/>
      <c r="P15" s="184"/>
      <c r="Q15" s="184"/>
      <c r="R15" s="184"/>
      <c r="S15" s="184"/>
      <c r="T15" s="184"/>
      <c r="U15" s="184"/>
    </row>
    <row r="16" spans="2:21" x14ac:dyDescent="0.25">
      <c r="B16" s="184"/>
      <c r="C16" s="184"/>
      <c r="D16" s="184"/>
      <c r="E16" s="184"/>
      <c r="F16" s="184"/>
      <c r="G16" s="184"/>
      <c r="H16" s="184"/>
      <c r="I16" s="184"/>
      <c r="J16" s="184"/>
      <c r="K16" s="184"/>
      <c r="L16" s="184"/>
      <c r="M16" s="184"/>
      <c r="N16" s="184"/>
      <c r="O16" s="184"/>
      <c r="P16" s="184"/>
      <c r="Q16" s="184"/>
      <c r="R16" s="184"/>
      <c r="S16" s="184"/>
      <c r="T16" s="184"/>
      <c r="U16" s="184"/>
    </row>
    <row r="17" spans="2:21" x14ac:dyDescent="0.25">
      <c r="B17" s="184"/>
      <c r="C17" s="184"/>
      <c r="D17" s="184"/>
      <c r="E17" s="184"/>
      <c r="F17" s="184"/>
      <c r="G17" s="184"/>
      <c r="H17" s="184"/>
      <c r="I17" s="184"/>
      <c r="J17" s="184"/>
      <c r="K17" s="184"/>
      <c r="L17" s="184"/>
      <c r="M17" s="184"/>
      <c r="N17" s="184"/>
      <c r="O17" s="184"/>
      <c r="P17" s="184"/>
      <c r="Q17" s="184"/>
      <c r="R17" s="184"/>
      <c r="S17" s="184"/>
      <c r="T17" s="184"/>
      <c r="U17" s="184"/>
    </row>
    <row r="18" spans="2:21" x14ac:dyDescent="0.25">
      <c r="B18" s="184"/>
      <c r="C18" s="184"/>
      <c r="D18" s="184"/>
      <c r="E18" s="184"/>
      <c r="F18" s="184"/>
      <c r="G18" s="184"/>
      <c r="H18" s="184"/>
      <c r="I18" s="184"/>
      <c r="J18" s="184"/>
      <c r="K18" s="184"/>
      <c r="L18" s="184"/>
      <c r="M18" s="184"/>
      <c r="N18" s="184"/>
      <c r="O18" s="184"/>
      <c r="P18" s="184"/>
      <c r="Q18" s="184"/>
      <c r="R18" s="184"/>
      <c r="S18" s="184"/>
      <c r="T18" s="184"/>
      <c r="U18" s="184"/>
    </row>
    <row r="19" spans="2:21" x14ac:dyDescent="0.25">
      <c r="B19" s="184"/>
      <c r="C19" s="184"/>
      <c r="D19" s="184"/>
      <c r="E19" s="184"/>
      <c r="F19" s="184"/>
      <c r="G19" s="184"/>
      <c r="H19" s="184"/>
      <c r="I19" s="184"/>
      <c r="J19" s="184"/>
      <c r="K19" s="184"/>
      <c r="L19" s="184"/>
      <c r="M19" s="184"/>
      <c r="N19" s="184"/>
      <c r="O19" s="184"/>
      <c r="P19" s="184"/>
      <c r="Q19" s="184"/>
      <c r="R19" s="184"/>
      <c r="S19" s="184"/>
      <c r="T19" s="184"/>
      <c r="U19" s="184"/>
    </row>
    <row r="20" spans="2:21" x14ac:dyDescent="0.25">
      <c r="B20" s="184"/>
      <c r="C20" s="184"/>
      <c r="D20" s="184"/>
      <c r="E20" s="184"/>
      <c r="F20" s="184"/>
      <c r="G20" s="184"/>
      <c r="H20" s="184"/>
      <c r="I20" s="184"/>
      <c r="J20" s="184"/>
      <c r="K20" s="184"/>
      <c r="L20" s="184"/>
      <c r="M20" s="184"/>
      <c r="N20" s="184"/>
      <c r="O20" s="184"/>
      <c r="P20" s="184"/>
      <c r="Q20" s="184"/>
      <c r="R20" s="184"/>
      <c r="S20" s="184"/>
      <c r="T20" s="184"/>
      <c r="U20" s="184"/>
    </row>
    <row r="21" spans="2:21" x14ac:dyDescent="0.25">
      <c r="B21" s="184"/>
      <c r="C21" s="184"/>
      <c r="D21" s="184"/>
      <c r="E21" s="184"/>
      <c r="F21" s="184"/>
      <c r="G21" s="184"/>
      <c r="H21" s="184"/>
      <c r="I21" s="184"/>
      <c r="J21" s="184"/>
      <c r="K21" s="184"/>
      <c r="L21" s="184"/>
      <c r="M21" s="184"/>
      <c r="N21" s="184"/>
      <c r="O21" s="184"/>
      <c r="P21" s="184"/>
      <c r="Q21" s="184"/>
      <c r="R21" s="184"/>
      <c r="S21" s="184"/>
      <c r="T21" s="184"/>
      <c r="U21" s="184"/>
    </row>
    <row r="22" spans="2:21" x14ac:dyDescent="0.25">
      <c r="B22" s="184"/>
      <c r="C22" s="184"/>
      <c r="D22" s="184"/>
      <c r="E22" s="184"/>
      <c r="F22" s="184"/>
      <c r="G22" s="184"/>
      <c r="H22" s="184"/>
      <c r="I22" s="184"/>
      <c r="J22" s="184"/>
      <c r="K22" s="184"/>
      <c r="L22" s="184"/>
      <c r="M22" s="184"/>
      <c r="N22" s="184"/>
      <c r="O22" s="184"/>
      <c r="P22" s="184"/>
      <c r="Q22" s="184"/>
      <c r="R22" s="184"/>
      <c r="S22" s="184"/>
      <c r="T22" s="184"/>
      <c r="U22" s="184"/>
    </row>
    <row r="23" spans="2:21" x14ac:dyDescent="0.25">
      <c r="B23" s="184"/>
      <c r="C23" s="184"/>
      <c r="D23" s="184"/>
      <c r="E23" s="184"/>
      <c r="F23" s="184"/>
      <c r="G23" s="184"/>
      <c r="H23" s="184"/>
      <c r="I23" s="184"/>
      <c r="J23" s="184"/>
      <c r="K23" s="184"/>
      <c r="L23" s="184"/>
      <c r="M23" s="184"/>
      <c r="N23" s="184"/>
      <c r="O23" s="184"/>
      <c r="P23" s="184"/>
      <c r="Q23" s="184"/>
      <c r="R23" s="184"/>
      <c r="S23" s="184"/>
      <c r="T23" s="184"/>
      <c r="U23" s="184"/>
    </row>
    <row r="24" spans="2:21" x14ac:dyDescent="0.25">
      <c r="B24" s="184"/>
      <c r="C24" s="184"/>
      <c r="D24" s="184"/>
      <c r="E24" s="184"/>
      <c r="F24" s="184"/>
      <c r="G24" s="184"/>
      <c r="H24" s="184"/>
      <c r="I24" s="184"/>
      <c r="J24" s="184"/>
      <c r="K24" s="184"/>
      <c r="L24" s="184"/>
      <c r="M24" s="184"/>
      <c r="N24" s="184"/>
      <c r="O24" s="184"/>
      <c r="P24" s="184"/>
      <c r="Q24" s="184"/>
      <c r="R24" s="184"/>
      <c r="S24" s="184"/>
      <c r="T24" s="184"/>
      <c r="U24" s="184"/>
    </row>
    <row r="25" spans="2:21" x14ac:dyDescent="0.25">
      <c r="B25" s="184"/>
      <c r="C25" s="184"/>
      <c r="D25" s="184"/>
      <c r="E25" s="184"/>
      <c r="F25" s="184"/>
      <c r="G25" s="184"/>
      <c r="H25" s="184"/>
      <c r="I25" s="184"/>
      <c r="J25" s="184"/>
      <c r="K25" s="184"/>
      <c r="L25" s="184"/>
      <c r="M25" s="184"/>
      <c r="N25" s="184"/>
      <c r="O25" s="184"/>
      <c r="P25" s="184"/>
      <c r="Q25" s="184"/>
      <c r="R25" s="184"/>
      <c r="S25" s="184"/>
      <c r="T25" s="184"/>
      <c r="U25" s="184"/>
    </row>
    <row r="26" spans="2:21" x14ac:dyDescent="0.25">
      <c r="B26" s="184"/>
      <c r="C26" s="184"/>
      <c r="D26" s="184"/>
      <c r="E26" s="184"/>
      <c r="F26" s="184"/>
      <c r="G26" s="184"/>
      <c r="H26" s="184"/>
      <c r="I26" s="184"/>
      <c r="J26" s="184"/>
      <c r="K26" s="184"/>
      <c r="L26" s="184"/>
      <c r="M26" s="184"/>
      <c r="N26" s="184"/>
      <c r="O26" s="184"/>
      <c r="P26" s="184"/>
      <c r="Q26" s="184"/>
      <c r="R26" s="184"/>
      <c r="S26" s="184"/>
      <c r="T26" s="184"/>
      <c r="U26" s="184"/>
    </row>
    <row r="27" spans="2:21" x14ac:dyDescent="0.25">
      <c r="B27" s="184"/>
      <c r="C27" s="184"/>
      <c r="D27" s="184"/>
      <c r="E27" s="184"/>
      <c r="F27" s="184"/>
      <c r="G27" s="184"/>
      <c r="H27" s="184"/>
      <c r="I27" s="184"/>
      <c r="J27" s="184"/>
      <c r="K27" s="184"/>
      <c r="L27" s="184"/>
      <c r="M27" s="184"/>
      <c r="N27" s="184"/>
      <c r="O27" s="184"/>
      <c r="P27" s="184"/>
      <c r="Q27" s="184"/>
      <c r="R27" s="184"/>
      <c r="S27" s="184"/>
      <c r="T27" s="184"/>
      <c r="U27" s="184"/>
    </row>
    <row r="28" spans="2:21" x14ac:dyDescent="0.25">
      <c r="B28" s="184"/>
      <c r="C28" s="184"/>
      <c r="D28" s="184"/>
      <c r="E28" s="184"/>
      <c r="F28" s="184"/>
      <c r="G28" s="184"/>
      <c r="H28" s="184"/>
      <c r="I28" s="184"/>
      <c r="J28" s="184"/>
      <c r="K28" s="184"/>
      <c r="L28" s="184"/>
      <c r="M28" s="184"/>
      <c r="N28" s="184"/>
      <c r="O28" s="184"/>
      <c r="P28" s="184"/>
      <c r="Q28" s="184"/>
      <c r="R28" s="184"/>
      <c r="S28" s="184"/>
      <c r="T28" s="184"/>
      <c r="U28" s="184"/>
    </row>
    <row r="29" spans="2:21" x14ac:dyDescent="0.25">
      <c r="B29" s="184"/>
      <c r="C29" s="184"/>
      <c r="D29" s="184"/>
      <c r="E29" s="184"/>
      <c r="F29" s="184"/>
      <c r="G29" s="184"/>
      <c r="H29" s="184"/>
      <c r="I29" s="184"/>
      <c r="J29" s="184"/>
      <c r="K29" s="184"/>
      <c r="L29" s="184"/>
      <c r="M29" s="184"/>
      <c r="N29" s="184"/>
      <c r="O29" s="184"/>
      <c r="P29" s="184"/>
      <c r="Q29" s="184"/>
      <c r="R29" s="184"/>
      <c r="S29" s="184"/>
      <c r="T29" s="184"/>
      <c r="U29" s="184"/>
    </row>
    <row r="30" spans="2:21" x14ac:dyDescent="0.25">
      <c r="B30" s="184"/>
      <c r="C30" s="184"/>
      <c r="D30" s="184"/>
      <c r="E30" s="184"/>
      <c r="F30" s="184"/>
      <c r="G30" s="184"/>
      <c r="H30" s="184"/>
      <c r="I30" s="184"/>
      <c r="J30" s="184"/>
      <c r="K30" s="184"/>
      <c r="L30" s="184"/>
      <c r="M30" s="184"/>
      <c r="N30" s="184"/>
      <c r="O30" s="184"/>
      <c r="P30" s="184"/>
      <c r="Q30" s="184"/>
      <c r="R30" s="184"/>
      <c r="S30" s="184"/>
      <c r="T30" s="184"/>
      <c r="U30" s="184"/>
    </row>
    <row r="31" spans="2:21" x14ac:dyDescent="0.25">
      <c r="B31" s="184"/>
      <c r="C31" s="184"/>
      <c r="D31" s="184"/>
      <c r="E31" s="184"/>
      <c r="F31" s="184"/>
      <c r="G31" s="184"/>
      <c r="H31" s="184"/>
      <c r="I31" s="184"/>
      <c r="J31" s="184"/>
      <c r="K31" s="184"/>
      <c r="L31" s="184"/>
      <c r="M31" s="184"/>
      <c r="N31" s="184"/>
      <c r="O31" s="184"/>
      <c r="P31" s="184"/>
      <c r="Q31" s="184"/>
      <c r="R31" s="184"/>
      <c r="S31" s="184"/>
      <c r="T31" s="184"/>
      <c r="U31" s="184"/>
    </row>
    <row r="32" spans="2:21" x14ac:dyDescent="0.25">
      <c r="B32" s="184"/>
      <c r="C32" s="184"/>
      <c r="D32" s="184"/>
      <c r="E32" s="184"/>
      <c r="F32" s="184"/>
      <c r="G32" s="184"/>
      <c r="H32" s="184"/>
      <c r="I32" s="184"/>
      <c r="J32" s="184"/>
      <c r="K32" s="184"/>
      <c r="L32" s="184"/>
      <c r="M32" s="184"/>
      <c r="N32" s="184"/>
      <c r="O32" s="184"/>
      <c r="P32" s="184"/>
      <c r="Q32" s="184"/>
      <c r="R32" s="184"/>
      <c r="S32" s="184"/>
      <c r="T32" s="184"/>
      <c r="U32" s="184"/>
    </row>
    <row r="33" spans="2:21" x14ac:dyDescent="0.25">
      <c r="B33" s="184"/>
      <c r="C33" s="184"/>
      <c r="D33" s="184"/>
      <c r="E33" s="184"/>
      <c r="F33" s="184"/>
      <c r="G33" s="184"/>
      <c r="H33" s="184"/>
      <c r="I33" s="184"/>
      <c r="J33" s="184"/>
      <c r="K33" s="184"/>
      <c r="L33" s="184"/>
      <c r="M33" s="184"/>
      <c r="N33" s="184"/>
      <c r="O33" s="184"/>
      <c r="P33" s="184"/>
      <c r="Q33" s="184"/>
      <c r="R33" s="184"/>
      <c r="S33" s="184"/>
      <c r="T33" s="184"/>
      <c r="U33" s="184"/>
    </row>
    <row r="34" spans="2:21" x14ac:dyDescent="0.25">
      <c r="B34" s="184"/>
      <c r="C34" s="184"/>
      <c r="D34" s="184"/>
      <c r="E34" s="184"/>
      <c r="F34" s="184"/>
      <c r="G34" s="184"/>
      <c r="H34" s="184"/>
      <c r="I34" s="184"/>
      <c r="J34" s="184"/>
      <c r="K34" s="184"/>
      <c r="L34" s="184"/>
      <c r="M34" s="184"/>
      <c r="N34" s="184"/>
      <c r="O34" s="184"/>
      <c r="P34" s="184"/>
      <c r="Q34" s="184"/>
      <c r="R34" s="184"/>
      <c r="S34" s="184"/>
      <c r="T34" s="184"/>
      <c r="U34" s="184"/>
    </row>
    <row r="35" spans="2:21" x14ac:dyDescent="0.25">
      <c r="B35" s="184"/>
      <c r="C35" s="184"/>
      <c r="D35" s="184"/>
      <c r="E35" s="184"/>
      <c r="F35" s="184"/>
      <c r="G35" s="184"/>
      <c r="H35" s="184"/>
      <c r="I35" s="184"/>
      <c r="J35" s="184"/>
      <c r="K35" s="184"/>
      <c r="L35" s="184"/>
      <c r="M35" s="184"/>
      <c r="N35" s="184"/>
      <c r="O35" s="184"/>
      <c r="P35" s="184"/>
      <c r="Q35" s="184"/>
      <c r="R35" s="184"/>
      <c r="S35" s="184"/>
      <c r="T35" s="184"/>
      <c r="U35" s="184"/>
    </row>
    <row r="36" spans="2:21" x14ac:dyDescent="0.25">
      <c r="B36" s="184"/>
      <c r="C36" s="184"/>
      <c r="D36" s="184"/>
      <c r="E36" s="184"/>
      <c r="F36" s="184"/>
      <c r="G36" s="184"/>
      <c r="H36" s="184"/>
      <c r="I36" s="184"/>
      <c r="J36" s="184"/>
      <c r="K36" s="184"/>
      <c r="L36" s="184"/>
      <c r="M36" s="184"/>
      <c r="N36" s="184"/>
      <c r="O36" s="184"/>
      <c r="P36" s="184"/>
      <c r="Q36" s="184"/>
      <c r="R36" s="184"/>
      <c r="S36" s="184"/>
      <c r="T36" s="184"/>
      <c r="U36" s="184"/>
    </row>
    <row r="37" spans="2:21" x14ac:dyDescent="0.25">
      <c r="B37" s="184"/>
      <c r="C37" s="184"/>
      <c r="D37" s="184"/>
      <c r="E37" s="184"/>
      <c r="F37" s="184"/>
      <c r="G37" s="184"/>
      <c r="H37" s="184"/>
      <c r="I37" s="184"/>
      <c r="J37" s="184"/>
      <c r="K37" s="184"/>
      <c r="L37" s="184"/>
      <c r="M37" s="184"/>
      <c r="N37" s="184"/>
      <c r="O37" s="184"/>
      <c r="P37" s="184"/>
      <c r="Q37" s="184"/>
      <c r="R37" s="184"/>
      <c r="S37" s="184"/>
      <c r="T37" s="184"/>
      <c r="U37" s="184"/>
    </row>
    <row r="38" spans="2:21" x14ac:dyDescent="0.25">
      <c r="B38" s="184"/>
      <c r="C38" s="184"/>
      <c r="D38" s="184"/>
      <c r="E38" s="184"/>
      <c r="F38" s="184"/>
      <c r="G38" s="184"/>
      <c r="H38" s="184"/>
      <c r="I38" s="184"/>
      <c r="J38" s="184"/>
      <c r="K38" s="184"/>
      <c r="L38" s="184"/>
      <c r="M38" s="184"/>
      <c r="N38" s="184"/>
      <c r="O38" s="184"/>
      <c r="P38" s="184"/>
      <c r="Q38" s="184"/>
      <c r="R38" s="184"/>
      <c r="S38" s="184"/>
      <c r="T38" s="184"/>
      <c r="U38" s="184"/>
    </row>
    <row r="39" spans="2:21" x14ac:dyDescent="0.25">
      <c r="B39" s="184"/>
      <c r="C39" s="184"/>
      <c r="D39" s="184"/>
      <c r="E39" s="184"/>
      <c r="F39" s="184"/>
      <c r="G39" s="184"/>
      <c r="H39" s="184"/>
      <c r="I39" s="184"/>
      <c r="J39" s="184"/>
      <c r="K39" s="184"/>
      <c r="L39" s="184"/>
      <c r="M39" s="184"/>
      <c r="N39" s="184"/>
      <c r="O39" s="184"/>
      <c r="P39" s="184"/>
      <c r="Q39" s="184"/>
      <c r="R39" s="184"/>
      <c r="S39" s="184"/>
      <c r="T39" s="184"/>
      <c r="U39" s="184"/>
    </row>
    <row r="40" spans="2:21" x14ac:dyDescent="0.25">
      <c r="B40" s="184"/>
      <c r="C40" s="184"/>
      <c r="D40" s="184"/>
      <c r="E40" s="184"/>
      <c r="F40" s="184"/>
      <c r="G40" s="184"/>
      <c r="H40" s="184"/>
      <c r="I40" s="184"/>
      <c r="J40" s="184"/>
      <c r="K40" s="184"/>
      <c r="L40" s="184"/>
      <c r="M40" s="184"/>
      <c r="N40" s="184"/>
      <c r="O40" s="184"/>
      <c r="P40" s="184"/>
      <c r="Q40" s="184"/>
      <c r="R40" s="184"/>
      <c r="S40" s="184"/>
      <c r="T40" s="184"/>
      <c r="U40" s="184"/>
    </row>
    <row r="41" spans="2:21" x14ac:dyDescent="0.25">
      <c r="B41" s="184"/>
      <c r="C41" s="184"/>
      <c r="D41" s="184"/>
      <c r="E41" s="184"/>
      <c r="F41" s="184"/>
      <c r="G41" s="184"/>
      <c r="H41" s="184"/>
      <c r="I41" s="184"/>
      <c r="J41" s="184"/>
      <c r="K41" s="184"/>
      <c r="L41" s="184"/>
      <c r="M41" s="184"/>
      <c r="N41" s="184"/>
      <c r="O41" s="184"/>
      <c r="P41" s="184"/>
      <c r="Q41" s="184"/>
      <c r="R41" s="184"/>
      <c r="S41" s="184"/>
      <c r="T41" s="184"/>
      <c r="U41" s="184"/>
    </row>
    <row r="42" spans="2:21" x14ac:dyDescent="0.25">
      <c r="B42" s="184"/>
      <c r="C42" s="184"/>
      <c r="D42" s="184"/>
      <c r="E42" s="184"/>
      <c r="F42" s="184"/>
      <c r="G42" s="184"/>
      <c r="H42" s="184"/>
      <c r="I42" s="184"/>
      <c r="J42" s="184"/>
      <c r="K42" s="184"/>
      <c r="L42" s="184"/>
      <c r="M42" s="184"/>
      <c r="N42" s="184"/>
      <c r="O42" s="184"/>
      <c r="P42" s="184"/>
      <c r="Q42" s="184"/>
      <c r="R42" s="184"/>
      <c r="S42" s="184"/>
      <c r="T42" s="184"/>
      <c r="U42" s="184"/>
    </row>
    <row r="43" spans="2:21" x14ac:dyDescent="0.25">
      <c r="B43" s="184"/>
      <c r="C43" s="184"/>
      <c r="D43" s="184"/>
      <c r="E43" s="184"/>
      <c r="F43" s="184"/>
      <c r="G43" s="184"/>
      <c r="H43" s="184"/>
      <c r="I43" s="184"/>
      <c r="J43" s="184"/>
      <c r="K43" s="184"/>
      <c r="L43" s="184"/>
      <c r="M43" s="184"/>
      <c r="N43" s="184"/>
      <c r="O43" s="184"/>
      <c r="P43" s="184"/>
      <c r="Q43" s="184"/>
      <c r="R43" s="184"/>
      <c r="S43" s="184"/>
      <c r="T43" s="184"/>
      <c r="U43" s="184"/>
    </row>
    <row r="44" spans="2:21" x14ac:dyDescent="0.25">
      <c r="B44" s="184"/>
      <c r="C44" s="184"/>
      <c r="D44" s="184"/>
      <c r="E44" s="184"/>
      <c r="F44" s="184"/>
      <c r="G44" s="184"/>
      <c r="H44" s="184"/>
      <c r="I44" s="184"/>
      <c r="J44" s="184"/>
      <c r="K44" s="184"/>
      <c r="L44" s="184"/>
      <c r="M44" s="184"/>
      <c r="N44" s="184"/>
      <c r="O44" s="184"/>
      <c r="P44" s="184"/>
      <c r="Q44" s="184"/>
      <c r="R44" s="184"/>
      <c r="S44" s="184"/>
      <c r="T44" s="184"/>
      <c r="U44" s="184"/>
    </row>
    <row r="45" spans="2:21" x14ac:dyDescent="0.25">
      <c r="B45" s="184"/>
      <c r="C45" s="184"/>
      <c r="D45" s="184"/>
      <c r="E45" s="184"/>
      <c r="F45" s="184"/>
      <c r="G45" s="184"/>
      <c r="H45" s="184"/>
      <c r="I45" s="184"/>
      <c r="J45" s="184"/>
      <c r="K45" s="184"/>
      <c r="L45" s="184"/>
      <c r="M45" s="184"/>
      <c r="N45" s="184"/>
      <c r="O45" s="184"/>
      <c r="P45" s="184"/>
      <c r="Q45" s="184"/>
      <c r="R45" s="184"/>
      <c r="S45" s="184"/>
      <c r="T45" s="184"/>
      <c r="U45" s="184"/>
    </row>
    <row r="46" spans="2:21" x14ac:dyDescent="0.25">
      <c r="B46" s="184"/>
      <c r="C46" s="184"/>
      <c r="D46" s="184"/>
      <c r="E46" s="184"/>
      <c r="F46" s="184"/>
      <c r="G46" s="184"/>
      <c r="H46" s="184"/>
      <c r="I46" s="184"/>
      <c r="J46" s="184"/>
      <c r="K46" s="184"/>
      <c r="L46" s="184"/>
      <c r="M46" s="184"/>
      <c r="N46" s="184"/>
      <c r="O46" s="184"/>
      <c r="P46" s="184"/>
      <c r="Q46" s="184"/>
      <c r="R46" s="184"/>
      <c r="S46" s="184"/>
      <c r="T46" s="184"/>
      <c r="U46" s="184"/>
    </row>
    <row r="47" spans="2:21" x14ac:dyDescent="0.25">
      <c r="B47" s="184"/>
      <c r="C47" s="184"/>
      <c r="D47" s="184"/>
      <c r="E47" s="184"/>
      <c r="F47" s="184"/>
      <c r="G47" s="184"/>
      <c r="H47" s="184"/>
      <c r="I47" s="184"/>
      <c r="J47" s="184"/>
      <c r="K47" s="184"/>
      <c r="L47" s="184"/>
      <c r="M47" s="184"/>
      <c r="N47" s="184"/>
      <c r="O47" s="184"/>
      <c r="P47" s="184"/>
      <c r="Q47" s="184"/>
      <c r="R47" s="184"/>
      <c r="S47" s="184"/>
      <c r="T47" s="184"/>
      <c r="U47" s="184"/>
    </row>
    <row r="48" spans="2:21" x14ac:dyDescent="0.25">
      <c r="B48" s="184"/>
      <c r="C48" s="184"/>
      <c r="D48" s="184"/>
      <c r="E48" s="184"/>
      <c r="F48" s="184"/>
      <c r="G48" s="184"/>
      <c r="H48" s="184"/>
      <c r="I48" s="184"/>
      <c r="J48" s="184"/>
      <c r="K48" s="184"/>
      <c r="L48" s="184"/>
      <c r="M48" s="184"/>
      <c r="N48" s="184"/>
      <c r="O48" s="184"/>
      <c r="P48" s="184"/>
      <c r="Q48" s="184"/>
      <c r="R48" s="184"/>
      <c r="S48" s="184"/>
      <c r="T48" s="184"/>
      <c r="U48" s="184"/>
    </row>
    <row r="49" spans="2:21" x14ac:dyDescent="0.25">
      <c r="B49" s="184"/>
      <c r="C49" s="184"/>
      <c r="D49" s="184"/>
      <c r="E49" s="184"/>
      <c r="F49" s="184"/>
      <c r="G49" s="184"/>
      <c r="H49" s="184"/>
      <c r="I49" s="184"/>
      <c r="J49" s="184"/>
      <c r="K49" s="184"/>
      <c r="L49" s="184"/>
      <c r="M49" s="184"/>
      <c r="N49" s="184"/>
      <c r="O49" s="184"/>
      <c r="P49" s="184"/>
      <c r="Q49" s="184"/>
      <c r="R49" s="184"/>
      <c r="S49" s="184"/>
      <c r="T49" s="184"/>
      <c r="U49" s="184"/>
    </row>
    <row r="50" spans="2:21" x14ac:dyDescent="0.25">
      <c r="B50" s="184"/>
      <c r="C50" s="184"/>
      <c r="D50" s="184"/>
      <c r="E50" s="184"/>
      <c r="F50" s="184"/>
      <c r="G50" s="184"/>
      <c r="H50" s="184"/>
      <c r="I50" s="184"/>
      <c r="J50" s="184"/>
      <c r="K50" s="184"/>
      <c r="L50" s="184"/>
      <c r="M50" s="184"/>
      <c r="N50" s="184"/>
      <c r="O50" s="184"/>
      <c r="P50" s="184"/>
      <c r="Q50" s="184"/>
      <c r="R50" s="184"/>
      <c r="S50" s="184"/>
      <c r="T50" s="184"/>
      <c r="U50" s="184"/>
    </row>
    <row r="51" spans="2:21" x14ac:dyDescent="0.25">
      <c r="B51" s="184"/>
      <c r="C51" s="184"/>
      <c r="D51" s="184"/>
      <c r="E51" s="184"/>
      <c r="F51" s="184"/>
      <c r="G51" s="184"/>
      <c r="H51" s="184"/>
      <c r="I51" s="184"/>
      <c r="J51" s="184"/>
      <c r="K51" s="184"/>
      <c r="L51" s="184"/>
      <c r="M51" s="184"/>
      <c r="N51" s="184"/>
      <c r="O51" s="184"/>
      <c r="P51" s="184"/>
      <c r="Q51" s="184"/>
      <c r="R51" s="184"/>
      <c r="S51" s="184"/>
      <c r="T51" s="184"/>
      <c r="U51" s="184"/>
    </row>
    <row r="52" spans="2:21" x14ac:dyDescent="0.25">
      <c r="B52" s="184"/>
      <c r="C52" s="184"/>
      <c r="D52" s="184"/>
      <c r="E52" s="184"/>
      <c r="F52" s="184"/>
      <c r="G52" s="184"/>
      <c r="H52" s="184"/>
      <c r="I52" s="184"/>
      <c r="J52" s="184"/>
      <c r="K52" s="184"/>
      <c r="L52" s="184"/>
      <c r="M52" s="184"/>
      <c r="N52" s="184"/>
      <c r="O52" s="184"/>
      <c r="P52" s="184"/>
      <c r="Q52" s="184"/>
      <c r="R52" s="184"/>
      <c r="S52" s="184"/>
      <c r="T52" s="184"/>
      <c r="U52" s="184"/>
    </row>
    <row r="53" spans="2:21" x14ac:dyDescent="0.25">
      <c r="B53" s="184"/>
      <c r="C53" s="184"/>
      <c r="D53" s="184"/>
      <c r="E53" s="184"/>
      <c r="F53" s="184"/>
      <c r="G53" s="184"/>
      <c r="H53" s="184"/>
      <c r="I53" s="184"/>
      <c r="J53" s="184"/>
      <c r="K53" s="184"/>
      <c r="L53" s="184"/>
      <c r="M53" s="184"/>
      <c r="N53" s="184"/>
      <c r="O53" s="184"/>
      <c r="P53" s="184"/>
      <c r="Q53" s="184"/>
      <c r="R53" s="184"/>
      <c r="S53" s="184"/>
      <c r="T53" s="184"/>
      <c r="U53" s="184"/>
    </row>
    <row r="54" spans="2:21" x14ac:dyDescent="0.25">
      <c r="B54" s="184"/>
      <c r="C54" s="184"/>
      <c r="D54" s="184"/>
      <c r="E54" s="184"/>
      <c r="F54" s="184"/>
      <c r="G54" s="184"/>
      <c r="H54" s="184"/>
      <c r="I54" s="184"/>
      <c r="J54" s="184"/>
      <c r="K54" s="184"/>
      <c r="L54" s="184"/>
      <c r="M54" s="184"/>
      <c r="N54" s="184"/>
      <c r="O54" s="184"/>
      <c r="P54" s="184"/>
      <c r="Q54" s="184"/>
      <c r="R54" s="184"/>
      <c r="S54" s="184"/>
      <c r="T54" s="184"/>
      <c r="U54" s="184"/>
    </row>
    <row r="55" spans="2:21" x14ac:dyDescent="0.25">
      <c r="B55" s="184"/>
      <c r="C55" s="184"/>
      <c r="D55" s="184"/>
      <c r="E55" s="184"/>
      <c r="F55" s="184"/>
      <c r="G55" s="184"/>
      <c r="H55" s="184"/>
      <c r="I55" s="184"/>
      <c r="J55" s="184"/>
      <c r="K55" s="184"/>
      <c r="L55" s="184"/>
      <c r="M55" s="184"/>
      <c r="N55" s="184"/>
      <c r="O55" s="184"/>
      <c r="P55" s="184"/>
      <c r="Q55" s="184"/>
      <c r="R55" s="184"/>
      <c r="S55" s="184"/>
      <c r="T55" s="184"/>
      <c r="U55" s="184"/>
    </row>
    <row r="56" spans="2:21" x14ac:dyDescent="0.25">
      <c r="B56" s="184"/>
      <c r="C56" s="184"/>
      <c r="D56" s="184"/>
      <c r="E56" s="184"/>
      <c r="F56" s="184"/>
      <c r="G56" s="184"/>
      <c r="H56" s="184"/>
      <c r="I56" s="184"/>
      <c r="J56" s="184"/>
      <c r="K56" s="184"/>
      <c r="L56" s="184"/>
      <c r="M56" s="184"/>
      <c r="N56" s="184"/>
      <c r="O56" s="184"/>
      <c r="P56" s="184"/>
      <c r="Q56" s="184"/>
      <c r="R56" s="184"/>
      <c r="S56" s="184"/>
      <c r="T56" s="184"/>
      <c r="U56" s="184"/>
    </row>
    <row r="57" spans="2:21" x14ac:dyDescent="0.25">
      <c r="B57" s="184"/>
      <c r="C57" s="184"/>
      <c r="D57" s="184"/>
      <c r="E57" s="184"/>
      <c r="F57" s="184"/>
      <c r="G57" s="184"/>
      <c r="H57" s="184"/>
      <c r="I57" s="184"/>
      <c r="J57" s="184"/>
      <c r="K57" s="184"/>
      <c r="L57" s="184"/>
      <c r="M57" s="184"/>
      <c r="N57" s="184"/>
      <c r="O57" s="184"/>
      <c r="P57" s="184"/>
      <c r="Q57" s="184"/>
      <c r="R57" s="184"/>
      <c r="S57" s="184"/>
      <c r="T57" s="184"/>
      <c r="U57" s="184"/>
    </row>
    <row r="58" spans="2:21" x14ac:dyDescent="0.25">
      <c r="B58" s="184"/>
      <c r="C58" s="184"/>
      <c r="D58" s="184"/>
      <c r="E58" s="184"/>
      <c r="F58" s="184"/>
      <c r="G58" s="184"/>
      <c r="H58" s="184"/>
      <c r="I58" s="184"/>
      <c r="J58" s="184"/>
      <c r="K58" s="184"/>
      <c r="L58" s="184"/>
      <c r="M58" s="184"/>
      <c r="N58" s="184"/>
      <c r="O58" s="184"/>
      <c r="P58" s="184"/>
      <c r="Q58" s="184"/>
      <c r="R58" s="184"/>
      <c r="S58" s="184"/>
      <c r="T58" s="184"/>
      <c r="U58" s="184"/>
    </row>
    <row r="59" spans="2:21" x14ac:dyDescent="0.25">
      <c r="B59" s="184"/>
      <c r="C59" s="184"/>
      <c r="D59" s="184"/>
      <c r="E59" s="184"/>
      <c r="F59" s="184"/>
      <c r="G59" s="184"/>
      <c r="H59" s="184"/>
      <c r="I59" s="184"/>
      <c r="J59" s="184"/>
      <c r="K59" s="184"/>
      <c r="L59" s="184"/>
      <c r="M59" s="184"/>
      <c r="N59" s="184"/>
      <c r="O59" s="184"/>
      <c r="P59" s="184"/>
      <c r="Q59" s="184"/>
      <c r="R59" s="184"/>
      <c r="S59" s="184"/>
      <c r="T59" s="184"/>
      <c r="U59" s="184"/>
    </row>
    <row r="60" spans="2:21" x14ac:dyDescent="0.25">
      <c r="B60" s="184"/>
      <c r="C60" s="184"/>
      <c r="D60" s="184"/>
      <c r="E60" s="184"/>
      <c r="F60" s="184"/>
      <c r="G60" s="184"/>
      <c r="H60" s="184"/>
      <c r="I60" s="184"/>
      <c r="J60" s="184"/>
      <c r="K60" s="184"/>
      <c r="L60" s="184"/>
      <c r="M60" s="184"/>
      <c r="N60" s="184"/>
      <c r="O60" s="184"/>
      <c r="P60" s="184"/>
      <c r="Q60" s="184"/>
      <c r="R60" s="184"/>
      <c r="S60" s="184"/>
      <c r="T60" s="184"/>
      <c r="U60" s="184"/>
    </row>
    <row r="61" spans="2:21" x14ac:dyDescent="0.25">
      <c r="B61" s="184"/>
      <c r="C61" s="184"/>
      <c r="D61" s="184"/>
      <c r="E61" s="184"/>
      <c r="F61" s="184"/>
      <c r="G61" s="184"/>
      <c r="H61" s="184"/>
      <c r="I61" s="184"/>
      <c r="J61" s="184"/>
      <c r="K61" s="184"/>
      <c r="L61" s="184"/>
      <c r="M61" s="184"/>
      <c r="N61" s="184"/>
      <c r="O61" s="184"/>
      <c r="P61" s="184"/>
      <c r="Q61" s="184"/>
      <c r="R61" s="184"/>
      <c r="S61" s="184"/>
      <c r="T61" s="184"/>
      <c r="U61" s="184"/>
    </row>
    <row r="62" spans="2:21" x14ac:dyDescent="0.25">
      <c r="B62" s="184"/>
      <c r="C62" s="184"/>
      <c r="D62" s="184"/>
      <c r="E62" s="184"/>
      <c r="F62" s="184"/>
      <c r="G62" s="184"/>
      <c r="H62" s="184"/>
      <c r="I62" s="184"/>
      <c r="J62" s="184"/>
      <c r="K62" s="184"/>
      <c r="L62" s="184"/>
      <c r="M62" s="184"/>
      <c r="N62" s="184"/>
      <c r="O62" s="184"/>
      <c r="P62" s="184"/>
      <c r="Q62" s="184"/>
      <c r="R62" s="184"/>
      <c r="S62" s="184"/>
      <c r="T62" s="184"/>
      <c r="U62" s="184"/>
    </row>
    <row r="63" spans="2:21" x14ac:dyDescent="0.25">
      <c r="B63" s="184"/>
      <c r="C63" s="184"/>
      <c r="D63" s="184"/>
      <c r="E63" s="184"/>
      <c r="F63" s="184"/>
      <c r="G63" s="184"/>
      <c r="H63" s="184"/>
      <c r="I63" s="184"/>
      <c r="J63" s="184"/>
      <c r="K63" s="184"/>
      <c r="L63" s="184"/>
      <c r="M63" s="184"/>
      <c r="N63" s="184"/>
      <c r="O63" s="184"/>
      <c r="P63" s="184"/>
      <c r="Q63" s="184"/>
      <c r="R63" s="184"/>
      <c r="S63" s="184"/>
      <c r="T63" s="184"/>
      <c r="U63" s="184"/>
    </row>
    <row r="64" spans="2:21" x14ac:dyDescent="0.25">
      <c r="B64" s="184"/>
      <c r="C64" s="184"/>
      <c r="D64" s="184"/>
      <c r="E64" s="184"/>
      <c r="F64" s="184"/>
      <c r="G64" s="184"/>
      <c r="H64" s="184"/>
      <c r="I64" s="184"/>
      <c r="J64" s="184"/>
      <c r="K64" s="184"/>
      <c r="L64" s="184"/>
      <c r="M64" s="184"/>
      <c r="N64" s="184"/>
      <c r="O64" s="184"/>
      <c r="P64" s="184"/>
      <c r="Q64" s="184"/>
      <c r="R64" s="184"/>
      <c r="S64" s="184"/>
      <c r="T64" s="184"/>
      <c r="U64" s="184"/>
    </row>
    <row r="65" spans="2:21" x14ac:dyDescent="0.25">
      <c r="B65" s="184"/>
      <c r="C65" s="184"/>
      <c r="D65" s="184"/>
      <c r="E65" s="184"/>
      <c r="F65" s="184"/>
      <c r="G65" s="184"/>
      <c r="H65" s="184"/>
      <c r="I65" s="184"/>
      <c r="J65" s="184"/>
      <c r="K65" s="184"/>
      <c r="L65" s="184"/>
      <c r="M65" s="184"/>
      <c r="N65" s="184"/>
      <c r="O65" s="184"/>
      <c r="P65" s="184"/>
      <c r="Q65" s="184"/>
      <c r="R65" s="184"/>
      <c r="S65" s="184"/>
      <c r="T65" s="184"/>
      <c r="U65" s="184"/>
    </row>
    <row r="66" spans="2:21" x14ac:dyDescent="0.25">
      <c r="B66" s="184"/>
      <c r="C66" s="184"/>
      <c r="D66" s="184"/>
      <c r="E66" s="184"/>
      <c r="F66" s="184"/>
      <c r="G66" s="184"/>
      <c r="H66" s="184"/>
      <c r="I66" s="184"/>
      <c r="J66" s="184"/>
      <c r="K66" s="184"/>
      <c r="L66" s="184"/>
      <c r="M66" s="184"/>
      <c r="N66" s="184"/>
      <c r="O66" s="184"/>
      <c r="P66" s="184"/>
      <c r="Q66" s="184"/>
      <c r="R66" s="184"/>
      <c r="S66" s="184"/>
      <c r="T66" s="184"/>
      <c r="U66" s="184"/>
    </row>
    <row r="67" spans="2:21" x14ac:dyDescent="0.25">
      <c r="B67" s="184"/>
      <c r="C67" s="184"/>
      <c r="D67" s="184"/>
      <c r="E67" s="184"/>
      <c r="F67" s="184"/>
      <c r="G67" s="184"/>
      <c r="H67" s="184"/>
      <c r="I67" s="184"/>
      <c r="J67" s="184"/>
      <c r="K67" s="184"/>
      <c r="L67" s="184"/>
      <c r="M67" s="184"/>
      <c r="N67" s="184"/>
      <c r="O67" s="184"/>
      <c r="P67" s="184"/>
      <c r="Q67" s="184"/>
      <c r="R67" s="184"/>
      <c r="S67" s="184"/>
      <c r="T67" s="184"/>
      <c r="U67" s="184"/>
    </row>
    <row r="68" spans="2:21" x14ac:dyDescent="0.25">
      <c r="B68" s="184"/>
      <c r="C68" s="184"/>
      <c r="D68" s="184"/>
      <c r="E68" s="184"/>
      <c r="F68" s="184"/>
      <c r="G68" s="184"/>
      <c r="H68" s="184"/>
      <c r="I68" s="184"/>
      <c r="J68" s="184"/>
      <c r="K68" s="184"/>
      <c r="L68" s="184"/>
      <c r="M68" s="184"/>
      <c r="N68" s="184"/>
      <c r="O68" s="184"/>
      <c r="P68" s="184"/>
      <c r="Q68" s="184"/>
      <c r="R68" s="184"/>
      <c r="S68" s="184"/>
      <c r="T68" s="184"/>
      <c r="U68" s="184"/>
    </row>
    <row r="69" spans="2:21" x14ac:dyDescent="0.25">
      <c r="B69" s="184"/>
      <c r="C69" s="184"/>
      <c r="D69" s="184"/>
      <c r="E69" s="184"/>
      <c r="F69" s="184"/>
      <c r="G69" s="184"/>
      <c r="H69" s="184"/>
      <c r="I69" s="184"/>
      <c r="J69" s="184"/>
      <c r="K69" s="184"/>
      <c r="L69" s="184"/>
      <c r="M69" s="184"/>
      <c r="N69" s="184"/>
      <c r="O69" s="184"/>
      <c r="P69" s="184"/>
      <c r="Q69" s="184"/>
      <c r="R69" s="184"/>
      <c r="S69" s="184"/>
      <c r="T69" s="184"/>
      <c r="U69" s="184"/>
    </row>
    <row r="70" spans="2:21" x14ac:dyDescent="0.25">
      <c r="B70" s="184"/>
      <c r="C70" s="184"/>
      <c r="D70" s="184"/>
      <c r="E70" s="184"/>
      <c r="F70" s="184"/>
      <c r="G70" s="184"/>
      <c r="H70" s="184"/>
      <c r="I70" s="184"/>
      <c r="J70" s="184"/>
      <c r="K70" s="184"/>
      <c r="L70" s="184"/>
      <c r="M70" s="184"/>
      <c r="N70" s="184"/>
      <c r="O70" s="184"/>
      <c r="P70" s="184"/>
      <c r="Q70" s="184"/>
      <c r="R70" s="184"/>
      <c r="S70" s="184"/>
      <c r="T70" s="184"/>
      <c r="U70" s="184"/>
    </row>
    <row r="71" spans="2:21" x14ac:dyDescent="0.25">
      <c r="B71" s="184"/>
      <c r="C71" s="184"/>
      <c r="D71" s="184"/>
      <c r="E71" s="184"/>
      <c r="F71" s="184"/>
      <c r="G71" s="184"/>
      <c r="H71" s="184"/>
      <c r="I71" s="184"/>
      <c r="J71" s="184"/>
      <c r="K71" s="184"/>
      <c r="L71" s="184"/>
      <c r="M71" s="184"/>
      <c r="N71" s="184"/>
      <c r="O71" s="184"/>
      <c r="P71" s="184"/>
      <c r="Q71" s="184"/>
      <c r="R71" s="184"/>
      <c r="S71" s="184"/>
      <c r="T71" s="184"/>
      <c r="U71" s="184"/>
    </row>
    <row r="72" spans="2:21" x14ac:dyDescent="0.25">
      <c r="B72" s="184"/>
      <c r="C72" s="184"/>
      <c r="D72" s="184"/>
      <c r="E72" s="184"/>
      <c r="F72" s="184"/>
      <c r="G72" s="184"/>
      <c r="H72" s="184"/>
      <c r="I72" s="184"/>
      <c r="J72" s="184"/>
      <c r="K72" s="184"/>
      <c r="L72" s="184"/>
      <c r="M72" s="184"/>
      <c r="N72" s="184"/>
      <c r="O72" s="184"/>
      <c r="P72" s="184"/>
      <c r="Q72" s="184"/>
      <c r="R72" s="184"/>
      <c r="S72" s="184"/>
      <c r="T72" s="184"/>
      <c r="U72" s="184"/>
    </row>
    <row r="73" spans="2:21" x14ac:dyDescent="0.25">
      <c r="B73" s="184"/>
      <c r="C73" s="184"/>
      <c r="D73" s="184"/>
      <c r="E73" s="184"/>
      <c r="F73" s="184"/>
      <c r="G73" s="184"/>
      <c r="H73" s="184"/>
      <c r="I73" s="184"/>
      <c r="J73" s="184"/>
      <c r="K73" s="184"/>
      <c r="L73" s="184"/>
      <c r="M73" s="184"/>
      <c r="N73" s="184"/>
      <c r="O73" s="184"/>
      <c r="P73" s="184"/>
      <c r="Q73" s="184"/>
      <c r="R73" s="184"/>
      <c r="S73" s="184"/>
      <c r="T73" s="184"/>
      <c r="U73" s="184"/>
    </row>
    <row r="74" spans="2:21" x14ac:dyDescent="0.25">
      <c r="B74" s="184"/>
      <c r="C74" s="184"/>
      <c r="D74" s="184"/>
      <c r="E74" s="184"/>
      <c r="F74" s="184"/>
      <c r="G74" s="184"/>
      <c r="H74" s="184"/>
      <c r="I74" s="184"/>
      <c r="J74" s="184"/>
      <c r="K74" s="184"/>
      <c r="L74" s="184"/>
      <c r="M74" s="184"/>
      <c r="N74" s="184"/>
      <c r="O74" s="184"/>
      <c r="P74" s="184"/>
      <c r="Q74" s="184"/>
      <c r="R74" s="184"/>
      <c r="S74" s="184"/>
      <c r="T74" s="184"/>
      <c r="U74" s="184"/>
    </row>
    <row r="75" spans="2:21" x14ac:dyDescent="0.25">
      <c r="B75" s="184"/>
      <c r="C75" s="184"/>
      <c r="D75" s="184"/>
      <c r="E75" s="184"/>
      <c r="F75" s="184"/>
      <c r="G75" s="184"/>
      <c r="H75" s="184"/>
      <c r="I75" s="184"/>
      <c r="J75" s="184"/>
      <c r="K75" s="184"/>
      <c r="L75" s="184"/>
      <c r="M75" s="184"/>
      <c r="N75" s="184"/>
      <c r="O75" s="184"/>
      <c r="P75" s="184"/>
      <c r="Q75" s="184"/>
      <c r="R75" s="184"/>
      <c r="S75" s="184"/>
      <c r="T75" s="184"/>
      <c r="U75" s="184"/>
    </row>
    <row r="76" spans="2:21" x14ac:dyDescent="0.25">
      <c r="B76" s="184"/>
      <c r="C76" s="184"/>
      <c r="D76" s="184"/>
      <c r="E76" s="184"/>
      <c r="F76" s="184"/>
      <c r="G76" s="184"/>
      <c r="H76" s="184"/>
      <c r="I76" s="184"/>
      <c r="J76" s="184"/>
      <c r="K76" s="184"/>
      <c r="L76" s="184"/>
      <c r="M76" s="184"/>
      <c r="N76" s="184"/>
      <c r="O76" s="184"/>
      <c r="P76" s="184"/>
      <c r="Q76" s="184"/>
      <c r="R76" s="184"/>
      <c r="S76" s="184"/>
      <c r="T76" s="184"/>
      <c r="U76" s="184"/>
    </row>
    <row r="77" spans="2:21" x14ac:dyDescent="0.25">
      <c r="B77" s="184"/>
      <c r="C77" s="184"/>
      <c r="D77" s="184"/>
      <c r="E77" s="184"/>
      <c r="F77" s="184"/>
      <c r="G77" s="184"/>
      <c r="H77" s="184"/>
      <c r="I77" s="184"/>
      <c r="J77" s="184"/>
      <c r="K77" s="184"/>
      <c r="L77" s="184"/>
      <c r="M77" s="184"/>
      <c r="N77" s="184"/>
      <c r="O77" s="184"/>
      <c r="P77" s="184"/>
      <c r="Q77" s="184"/>
      <c r="R77" s="184"/>
      <c r="S77" s="184"/>
      <c r="T77" s="184"/>
      <c r="U77" s="184"/>
    </row>
    <row r="78" spans="2:21" x14ac:dyDescent="0.25">
      <c r="B78" s="184"/>
      <c r="C78" s="184"/>
      <c r="D78" s="184"/>
      <c r="E78" s="184"/>
      <c r="F78" s="184"/>
      <c r="G78" s="184"/>
      <c r="H78" s="184"/>
      <c r="I78" s="184"/>
      <c r="J78" s="184"/>
      <c r="K78" s="184"/>
      <c r="L78" s="184"/>
      <c r="M78" s="184"/>
      <c r="N78" s="184"/>
      <c r="O78" s="184"/>
      <c r="P78" s="184"/>
      <c r="Q78" s="184"/>
      <c r="R78" s="184"/>
      <c r="S78" s="184"/>
      <c r="T78" s="184"/>
      <c r="U78" s="184"/>
    </row>
    <row r="79" spans="2:21" x14ac:dyDescent="0.25">
      <c r="B79" s="184"/>
      <c r="C79" s="184"/>
      <c r="D79" s="184"/>
      <c r="E79" s="184"/>
      <c r="F79" s="184"/>
      <c r="G79" s="184"/>
      <c r="H79" s="184"/>
      <c r="I79" s="184"/>
      <c r="J79" s="184"/>
      <c r="K79" s="184"/>
      <c r="L79" s="184"/>
      <c r="M79" s="184"/>
      <c r="N79" s="184"/>
      <c r="O79" s="184"/>
      <c r="P79" s="184"/>
      <c r="Q79" s="184"/>
      <c r="R79" s="184"/>
      <c r="S79" s="184"/>
      <c r="T79" s="184"/>
      <c r="U79" s="184"/>
    </row>
    <row r="80" spans="2:21" x14ac:dyDescent="0.25">
      <c r="B80" s="184"/>
      <c r="C80" s="184"/>
      <c r="D80" s="184"/>
      <c r="E80" s="184"/>
      <c r="F80" s="184"/>
      <c r="G80" s="184"/>
      <c r="H80" s="184"/>
      <c r="I80" s="184"/>
      <c r="J80" s="184"/>
      <c r="K80" s="184"/>
      <c r="L80" s="184"/>
      <c r="M80" s="184"/>
      <c r="N80" s="184"/>
      <c r="O80" s="184"/>
      <c r="P80" s="184"/>
      <c r="Q80" s="184"/>
      <c r="R80" s="184"/>
      <c r="S80" s="184"/>
      <c r="T80" s="184"/>
      <c r="U80" s="184"/>
    </row>
    <row r="81" spans="2:21" x14ac:dyDescent="0.25">
      <c r="B81" s="184"/>
      <c r="C81" s="184"/>
      <c r="D81" s="184"/>
      <c r="E81" s="184"/>
      <c r="F81" s="184"/>
      <c r="G81" s="184"/>
      <c r="H81" s="184"/>
      <c r="I81" s="184"/>
      <c r="J81" s="184"/>
      <c r="K81" s="184"/>
      <c r="L81" s="184"/>
      <c r="M81" s="184"/>
      <c r="N81" s="184"/>
      <c r="O81" s="184"/>
      <c r="P81" s="184"/>
      <c r="Q81" s="184"/>
      <c r="R81" s="184"/>
      <c r="S81" s="184"/>
      <c r="T81" s="184"/>
      <c r="U81" s="184"/>
    </row>
    <row r="82" spans="2:21" x14ac:dyDescent="0.25">
      <c r="B82" s="184"/>
      <c r="C82" s="184"/>
      <c r="D82" s="184"/>
      <c r="E82" s="184"/>
      <c r="F82" s="184"/>
      <c r="G82" s="184"/>
      <c r="H82" s="184"/>
      <c r="I82" s="184"/>
      <c r="J82" s="184"/>
      <c r="K82" s="184"/>
      <c r="L82" s="184"/>
      <c r="M82" s="184"/>
      <c r="N82" s="184"/>
      <c r="O82" s="184"/>
      <c r="P82" s="184"/>
      <c r="Q82" s="184"/>
      <c r="R82" s="184"/>
      <c r="S82" s="184"/>
      <c r="T82" s="184"/>
      <c r="U82" s="184"/>
    </row>
    <row r="83" spans="2:21" x14ac:dyDescent="0.25">
      <c r="B83" s="184"/>
      <c r="C83" s="184"/>
      <c r="D83" s="184"/>
      <c r="E83" s="184"/>
      <c r="F83" s="184"/>
      <c r="G83" s="184"/>
      <c r="H83" s="184"/>
      <c r="I83" s="184"/>
      <c r="J83" s="184"/>
      <c r="K83" s="184"/>
      <c r="L83" s="184"/>
      <c r="M83" s="184"/>
      <c r="N83" s="184"/>
      <c r="O83" s="184"/>
      <c r="P83" s="184"/>
      <c r="Q83" s="184"/>
      <c r="R83" s="184"/>
      <c r="S83" s="184"/>
      <c r="T83" s="184"/>
      <c r="U83" s="184"/>
    </row>
    <row r="84" spans="2:21" x14ac:dyDescent="0.25">
      <c r="B84" s="184"/>
      <c r="C84" s="184"/>
      <c r="D84" s="184"/>
      <c r="E84" s="184"/>
      <c r="F84" s="184"/>
      <c r="G84" s="184"/>
      <c r="H84" s="184"/>
      <c r="I84" s="184"/>
      <c r="J84" s="184"/>
      <c r="K84" s="184"/>
      <c r="L84" s="184"/>
      <c r="M84" s="184"/>
      <c r="N84" s="184"/>
      <c r="O84" s="184"/>
      <c r="P84" s="184"/>
      <c r="Q84" s="184"/>
      <c r="R84" s="184"/>
      <c r="S84" s="184"/>
      <c r="T84" s="184"/>
      <c r="U84" s="184"/>
    </row>
    <row r="85" spans="2:21" x14ac:dyDescent="0.25">
      <c r="B85" s="184"/>
      <c r="C85" s="184"/>
      <c r="D85" s="184"/>
      <c r="E85" s="184"/>
      <c r="F85" s="184"/>
      <c r="G85" s="184"/>
      <c r="H85" s="184"/>
      <c r="I85" s="184"/>
      <c r="J85" s="184"/>
      <c r="K85" s="184"/>
      <c r="L85" s="184"/>
      <c r="M85" s="184"/>
      <c r="N85" s="184"/>
      <c r="O85" s="184"/>
      <c r="P85" s="184"/>
      <c r="Q85" s="184"/>
      <c r="R85" s="184"/>
      <c r="S85" s="184"/>
      <c r="T85" s="184"/>
      <c r="U85" s="184"/>
    </row>
    <row r="86" spans="2:21" x14ac:dyDescent="0.25">
      <c r="B86" s="184"/>
      <c r="C86" s="184"/>
      <c r="D86" s="184"/>
      <c r="E86" s="184"/>
      <c r="F86" s="184"/>
      <c r="G86" s="184"/>
      <c r="H86" s="184"/>
      <c r="I86" s="184"/>
      <c r="J86" s="184"/>
      <c r="K86" s="184"/>
      <c r="L86" s="184"/>
      <c r="M86" s="184"/>
      <c r="N86" s="184"/>
      <c r="O86" s="184"/>
      <c r="P86" s="184"/>
      <c r="Q86" s="184"/>
      <c r="R86" s="184"/>
      <c r="S86" s="184"/>
      <c r="T86" s="184"/>
      <c r="U86" s="184"/>
    </row>
    <row r="87" spans="2:21" x14ac:dyDescent="0.25">
      <c r="B87" s="184"/>
      <c r="C87" s="184"/>
      <c r="D87" s="184"/>
      <c r="E87" s="184"/>
      <c r="F87" s="184"/>
      <c r="G87" s="184"/>
      <c r="H87" s="184"/>
      <c r="I87" s="184"/>
      <c r="J87" s="184"/>
      <c r="K87" s="184"/>
      <c r="L87" s="184"/>
      <c r="M87" s="184"/>
      <c r="N87" s="184"/>
      <c r="O87" s="184"/>
      <c r="P87" s="184"/>
      <c r="Q87" s="184"/>
      <c r="R87" s="184"/>
      <c r="S87" s="184"/>
      <c r="T87" s="184"/>
      <c r="U87" s="184"/>
    </row>
    <row r="88" spans="2:21" x14ac:dyDescent="0.25">
      <c r="B88" s="184"/>
      <c r="C88" s="184"/>
      <c r="D88" s="184"/>
      <c r="E88" s="184"/>
      <c r="F88" s="184"/>
      <c r="G88" s="184"/>
      <c r="H88" s="184"/>
      <c r="I88" s="184"/>
      <c r="J88" s="184"/>
      <c r="K88" s="184"/>
      <c r="L88" s="184"/>
      <c r="M88" s="184"/>
      <c r="N88" s="184"/>
      <c r="O88" s="184"/>
      <c r="P88" s="184"/>
      <c r="Q88" s="184"/>
      <c r="R88" s="184"/>
      <c r="S88" s="184"/>
      <c r="T88" s="184"/>
      <c r="U88" s="184"/>
    </row>
    <row r="89" spans="2:21" x14ac:dyDescent="0.25">
      <c r="B89" s="184"/>
      <c r="C89" s="184"/>
      <c r="D89" s="184"/>
      <c r="E89" s="184"/>
      <c r="F89" s="184"/>
      <c r="G89" s="184"/>
      <c r="H89" s="184"/>
      <c r="I89" s="184"/>
      <c r="J89" s="184"/>
      <c r="K89" s="184"/>
      <c r="L89" s="184"/>
      <c r="M89" s="184"/>
      <c r="N89" s="184"/>
      <c r="O89" s="184"/>
      <c r="P89" s="184"/>
      <c r="Q89" s="184"/>
      <c r="R89" s="184"/>
      <c r="S89" s="184"/>
      <c r="T89" s="184"/>
      <c r="U89" s="184"/>
    </row>
    <row r="90" spans="2:21" x14ac:dyDescent="0.25">
      <c r="B90" s="184"/>
      <c r="C90" s="184"/>
      <c r="D90" s="184"/>
      <c r="E90" s="184"/>
      <c r="F90" s="184"/>
      <c r="G90" s="184"/>
      <c r="H90" s="184"/>
      <c r="I90" s="184"/>
      <c r="J90" s="184"/>
      <c r="K90" s="184"/>
      <c r="L90" s="184"/>
      <c r="M90" s="184"/>
      <c r="N90" s="184"/>
      <c r="O90" s="184"/>
      <c r="P90" s="184"/>
      <c r="Q90" s="184"/>
      <c r="R90" s="184"/>
      <c r="S90" s="184"/>
      <c r="T90" s="184"/>
      <c r="U90" s="184"/>
    </row>
    <row r="91" spans="2:21" x14ac:dyDescent="0.25">
      <c r="B91" s="184"/>
      <c r="C91" s="184"/>
      <c r="D91" s="184"/>
      <c r="E91" s="184"/>
      <c r="F91" s="184"/>
      <c r="G91" s="184"/>
      <c r="H91" s="184"/>
      <c r="I91" s="184"/>
      <c r="J91" s="184"/>
      <c r="K91" s="184"/>
      <c r="L91" s="184"/>
      <c r="M91" s="184"/>
      <c r="N91" s="184"/>
      <c r="O91" s="184"/>
      <c r="P91" s="184"/>
      <c r="Q91" s="184"/>
      <c r="R91" s="184"/>
      <c r="S91" s="184"/>
      <c r="T91" s="184"/>
      <c r="U91" s="184"/>
    </row>
    <row r="92" spans="2:21" x14ac:dyDescent="0.25">
      <c r="B92" s="184"/>
      <c r="C92" s="184"/>
      <c r="D92" s="184"/>
      <c r="E92" s="184"/>
      <c r="F92" s="184"/>
      <c r="G92" s="184"/>
      <c r="H92" s="184"/>
      <c r="I92" s="184"/>
      <c r="J92" s="184"/>
      <c r="K92" s="184"/>
      <c r="L92" s="184"/>
      <c r="M92" s="184"/>
      <c r="N92" s="184"/>
      <c r="O92" s="184"/>
      <c r="P92" s="184"/>
      <c r="Q92" s="184"/>
      <c r="R92" s="184"/>
      <c r="S92" s="184"/>
      <c r="T92" s="184"/>
      <c r="U92" s="184"/>
    </row>
    <row r="93" spans="2:21" x14ac:dyDescent="0.25">
      <c r="B93" s="184"/>
      <c r="C93" s="184"/>
      <c r="D93" s="184"/>
      <c r="E93" s="184"/>
      <c r="F93" s="184"/>
      <c r="G93" s="184"/>
      <c r="H93" s="184"/>
      <c r="I93" s="184"/>
      <c r="J93" s="184"/>
      <c r="K93" s="184"/>
      <c r="L93" s="184"/>
      <c r="M93" s="184"/>
      <c r="N93" s="184"/>
      <c r="O93" s="184"/>
      <c r="P93" s="184"/>
      <c r="Q93" s="184"/>
      <c r="R93" s="184"/>
      <c r="S93" s="184"/>
      <c r="T93" s="184"/>
      <c r="U93" s="184"/>
    </row>
    <row r="94" spans="2:21" x14ac:dyDescent="0.25">
      <c r="B94" s="184"/>
      <c r="C94" s="184"/>
      <c r="D94" s="184"/>
      <c r="E94" s="184"/>
      <c r="F94" s="184"/>
      <c r="G94" s="184"/>
      <c r="H94" s="184"/>
      <c r="I94" s="184"/>
      <c r="J94" s="184"/>
      <c r="K94" s="184"/>
      <c r="L94" s="184"/>
      <c r="M94" s="184"/>
      <c r="N94" s="184"/>
      <c r="O94" s="184"/>
      <c r="P94" s="184"/>
      <c r="Q94" s="184"/>
      <c r="R94" s="184"/>
      <c r="S94" s="184"/>
      <c r="T94" s="184"/>
      <c r="U94" s="184"/>
    </row>
    <row r="95" spans="2:21" x14ac:dyDescent="0.25">
      <c r="B95" s="184"/>
      <c r="C95" s="184"/>
      <c r="D95" s="184"/>
      <c r="E95" s="184"/>
      <c r="F95" s="184"/>
      <c r="G95" s="184"/>
      <c r="H95" s="184"/>
      <c r="I95" s="184"/>
      <c r="J95" s="184"/>
      <c r="K95" s="184"/>
      <c r="L95" s="184"/>
      <c r="M95" s="184"/>
      <c r="N95" s="184"/>
      <c r="O95" s="184"/>
      <c r="P95" s="184"/>
      <c r="Q95" s="184"/>
      <c r="R95" s="184"/>
      <c r="S95" s="184"/>
      <c r="T95" s="184"/>
      <c r="U95" s="184"/>
    </row>
    <row r="96" spans="2:21" x14ac:dyDescent="0.25">
      <c r="B96" s="184"/>
      <c r="C96" s="184"/>
      <c r="D96" s="184"/>
      <c r="E96" s="184"/>
      <c r="F96" s="184"/>
      <c r="G96" s="184"/>
      <c r="H96" s="184"/>
      <c r="I96" s="184"/>
      <c r="J96" s="184"/>
      <c r="K96" s="184"/>
      <c r="L96" s="184"/>
      <c r="M96" s="184"/>
      <c r="N96" s="184"/>
      <c r="O96" s="184"/>
      <c r="P96" s="184"/>
      <c r="Q96" s="184"/>
      <c r="R96" s="184"/>
      <c r="S96" s="184"/>
      <c r="T96" s="184"/>
      <c r="U96" s="184"/>
    </row>
    <row r="97" spans="2:21" x14ac:dyDescent="0.25">
      <c r="B97" s="184"/>
      <c r="C97" s="184"/>
      <c r="D97" s="184"/>
      <c r="E97" s="184"/>
      <c r="F97" s="184"/>
      <c r="G97" s="184"/>
      <c r="H97" s="184"/>
      <c r="I97" s="184"/>
      <c r="J97" s="184"/>
      <c r="K97" s="184"/>
      <c r="L97" s="184"/>
      <c r="M97" s="184"/>
      <c r="N97" s="184"/>
      <c r="O97" s="184"/>
      <c r="P97" s="184"/>
      <c r="Q97" s="184"/>
      <c r="R97" s="184"/>
      <c r="S97" s="184"/>
      <c r="T97" s="184"/>
      <c r="U97" s="184"/>
    </row>
    <row r="98" spans="2:21" x14ac:dyDescent="0.25">
      <c r="B98" s="184"/>
      <c r="C98" s="184"/>
      <c r="D98" s="184"/>
      <c r="E98" s="184"/>
      <c r="F98" s="184"/>
      <c r="G98" s="184"/>
      <c r="H98" s="184"/>
      <c r="I98" s="184"/>
      <c r="J98" s="184"/>
      <c r="K98" s="184"/>
      <c r="L98" s="184"/>
      <c r="M98" s="184"/>
      <c r="N98" s="184"/>
      <c r="O98" s="184"/>
      <c r="P98" s="184"/>
      <c r="Q98" s="184"/>
      <c r="R98" s="184"/>
      <c r="S98" s="184"/>
      <c r="T98" s="184"/>
      <c r="U98" s="184"/>
    </row>
    <row r="99" spans="2:21" x14ac:dyDescent="0.25">
      <c r="B99" s="184"/>
      <c r="C99" s="184"/>
      <c r="D99" s="184"/>
      <c r="E99" s="184"/>
      <c r="F99" s="184"/>
      <c r="G99" s="184"/>
      <c r="H99" s="184"/>
      <c r="I99" s="184"/>
      <c r="J99" s="184"/>
      <c r="K99" s="184"/>
      <c r="L99" s="184"/>
      <c r="M99" s="184"/>
      <c r="N99" s="184"/>
      <c r="O99" s="184"/>
      <c r="P99" s="184"/>
      <c r="Q99" s="184"/>
      <c r="R99" s="184"/>
      <c r="S99" s="184"/>
      <c r="T99" s="184"/>
      <c r="U99" s="184"/>
    </row>
    <row r="100" spans="2:21" x14ac:dyDescent="0.25">
      <c r="B100" s="184"/>
      <c r="C100" s="184"/>
      <c r="D100" s="184"/>
      <c r="E100" s="184"/>
      <c r="F100" s="184"/>
      <c r="G100" s="184"/>
      <c r="H100" s="184"/>
      <c r="I100" s="184"/>
      <c r="J100" s="184"/>
      <c r="K100" s="184"/>
      <c r="L100" s="184"/>
      <c r="M100" s="184"/>
      <c r="N100" s="184"/>
      <c r="O100" s="184"/>
      <c r="P100" s="184"/>
      <c r="Q100" s="184"/>
      <c r="R100" s="184"/>
      <c r="S100" s="184"/>
      <c r="T100" s="184"/>
      <c r="U100" s="184"/>
    </row>
    <row r="101" spans="2:21" x14ac:dyDescent="0.25">
      <c r="B101" s="184"/>
      <c r="C101" s="184"/>
      <c r="D101" s="184"/>
      <c r="E101" s="184"/>
      <c r="F101" s="184"/>
      <c r="G101" s="184"/>
      <c r="H101" s="184"/>
      <c r="I101" s="184"/>
      <c r="J101" s="184"/>
      <c r="K101" s="184"/>
      <c r="L101" s="184"/>
      <c r="M101" s="184"/>
      <c r="N101" s="184"/>
      <c r="O101" s="184"/>
      <c r="P101" s="184"/>
      <c r="Q101" s="184"/>
      <c r="R101" s="184"/>
      <c r="S101" s="184"/>
      <c r="T101" s="184"/>
      <c r="U101" s="184"/>
    </row>
    <row r="102" spans="2:21" x14ac:dyDescent="0.25">
      <c r="B102" s="184"/>
      <c r="C102" s="184"/>
      <c r="D102" s="184"/>
      <c r="E102" s="184"/>
      <c r="F102" s="184"/>
      <c r="G102" s="184"/>
      <c r="H102" s="184"/>
      <c r="I102" s="184"/>
      <c r="J102" s="184"/>
      <c r="K102" s="184"/>
      <c r="L102" s="184"/>
      <c r="M102" s="184"/>
      <c r="N102" s="184"/>
      <c r="O102" s="184"/>
      <c r="P102" s="184"/>
      <c r="Q102" s="184"/>
      <c r="R102" s="184"/>
      <c r="S102" s="184"/>
      <c r="T102" s="184"/>
      <c r="U102" s="184"/>
    </row>
    <row r="103" spans="2:21" x14ac:dyDescent="0.25">
      <c r="B103" s="184"/>
      <c r="C103" s="184"/>
      <c r="D103" s="184"/>
      <c r="E103" s="184"/>
      <c r="F103" s="184"/>
      <c r="G103" s="184"/>
      <c r="H103" s="184"/>
      <c r="I103" s="184"/>
      <c r="J103" s="184"/>
      <c r="K103" s="184"/>
      <c r="L103" s="184"/>
      <c r="M103" s="184"/>
      <c r="N103" s="184"/>
      <c r="O103" s="184"/>
      <c r="P103" s="184"/>
      <c r="Q103" s="184"/>
      <c r="R103" s="184"/>
      <c r="S103" s="184"/>
      <c r="T103" s="184"/>
      <c r="U103" s="184"/>
    </row>
    <row r="104" spans="2:21" x14ac:dyDescent="0.25">
      <c r="B104" s="184"/>
      <c r="C104" s="184"/>
      <c r="D104" s="184"/>
      <c r="E104" s="184"/>
      <c r="F104" s="184"/>
      <c r="G104" s="184"/>
      <c r="H104" s="184"/>
      <c r="I104" s="184"/>
      <c r="J104" s="184"/>
      <c r="K104" s="184"/>
      <c r="L104" s="184"/>
      <c r="M104" s="184"/>
      <c r="N104" s="184"/>
      <c r="O104" s="184"/>
      <c r="P104" s="184"/>
      <c r="Q104" s="184"/>
      <c r="R104" s="184"/>
      <c r="S104" s="184"/>
      <c r="T104" s="184"/>
      <c r="U104" s="184"/>
    </row>
    <row r="105" spans="2:21" x14ac:dyDescent="0.2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8" sqref="C18"/>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199</v>
      </c>
    </row>
    <row r="2" spans="1:19" x14ac:dyDescent="0.25">
      <c r="A2" s="148" t="s">
        <v>287</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85"/>
      <c r="C5" s="186"/>
      <c r="D5" s="186"/>
      <c r="E5" s="186"/>
      <c r="F5" s="186"/>
      <c r="G5" s="187"/>
    </row>
    <row r="6" spans="1:19" ht="15.75" thickBot="1" x14ac:dyDescent="0.3"/>
    <row r="7" spans="1:19" ht="15.75" thickBot="1" x14ac:dyDescent="0.3">
      <c r="A7" s="56" t="s">
        <v>1</v>
      </c>
      <c r="B7" s="185"/>
      <c r="C7" s="186"/>
      <c r="D7" s="186"/>
      <c r="E7" s="186"/>
      <c r="F7" s="186"/>
      <c r="G7" s="18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104</v>
      </c>
      <c r="B11" s="120" t="s">
        <v>106</v>
      </c>
    </row>
    <row r="12" spans="1:19" ht="15.75" thickBot="1" x14ac:dyDescent="0.3"/>
    <row r="13" spans="1:19" ht="15.75" thickBot="1" x14ac:dyDescent="0.3">
      <c r="A13" s="56" t="s">
        <v>71</v>
      </c>
      <c r="B13" s="120" t="s">
        <v>73</v>
      </c>
    </row>
    <row r="14" spans="1:19" ht="15.75" thickBot="1" x14ac:dyDescent="0.3"/>
    <row r="15" spans="1:19" ht="15.75" thickBot="1" x14ac:dyDescent="0.3">
      <c r="A15" s="56" t="s">
        <v>162</v>
      </c>
      <c r="B15" s="120" t="s">
        <v>178</v>
      </c>
    </row>
    <row r="16" spans="1:19" ht="15.75" thickBot="1" x14ac:dyDescent="0.3"/>
    <row r="17" spans="1:2" ht="15.75" thickBot="1" x14ac:dyDescent="0.3">
      <c r="A17" s="56" t="str">
        <f>"Number of "&amp;B15&amp;":"</f>
        <v>Number of Clusters:</v>
      </c>
      <c r="B17" s="120">
        <v>15</v>
      </c>
    </row>
    <row r="18" spans="1:2" ht="15.75" thickBot="1" x14ac:dyDescent="0.3"/>
    <row r="19" spans="1:2" ht="15.75" thickBot="1" x14ac:dyDescent="0.3">
      <c r="A19" s="56" t="str">
        <f>B15&amp;" Names:"</f>
        <v>Clusters Names:</v>
      </c>
      <c r="B19" s="56" t="str">
        <f>B15&amp;" Description:"</f>
        <v>Clusters Description:</v>
      </c>
    </row>
    <row r="20" spans="1:2" x14ac:dyDescent="0.25">
      <c r="A20" s="121" t="s">
        <v>281</v>
      </c>
      <c r="B20" s="121"/>
    </row>
    <row r="21" spans="1:2" x14ac:dyDescent="0.25">
      <c r="A21" s="122" t="s">
        <v>282</v>
      </c>
      <c r="B21" s="122"/>
    </row>
    <row r="22" spans="1:2" x14ac:dyDescent="0.25">
      <c r="A22" s="122" t="s">
        <v>283</v>
      </c>
      <c r="B22" s="122"/>
    </row>
    <row r="23" spans="1:2" x14ac:dyDescent="0.25">
      <c r="A23" s="122" t="s">
        <v>284</v>
      </c>
      <c r="B23" s="122"/>
    </row>
    <row r="24" spans="1:2" x14ac:dyDescent="0.25">
      <c r="A24" s="122" t="s">
        <v>285</v>
      </c>
      <c r="B24" s="122"/>
    </row>
    <row r="25" spans="1:2" x14ac:dyDescent="0.25">
      <c r="A25" s="122" t="s">
        <v>195</v>
      </c>
      <c r="B25" s="122"/>
    </row>
    <row r="26" spans="1:2" x14ac:dyDescent="0.25">
      <c r="A26" s="122" t="s">
        <v>2</v>
      </c>
      <c r="B26" s="122"/>
    </row>
    <row r="27" spans="1:2" x14ac:dyDescent="0.25">
      <c r="A27" s="122" t="s">
        <v>3</v>
      </c>
      <c r="B27" s="122"/>
    </row>
    <row r="28" spans="1:2" x14ac:dyDescent="0.25">
      <c r="A28" s="122" t="s">
        <v>4</v>
      </c>
      <c r="B28" s="122"/>
    </row>
    <row r="29" spans="1:2" x14ac:dyDescent="0.25">
      <c r="A29" s="122" t="s">
        <v>5</v>
      </c>
      <c r="B29" s="122"/>
    </row>
    <row r="30" spans="1:2" x14ac:dyDescent="0.25">
      <c r="A30" s="122" t="s">
        <v>6</v>
      </c>
      <c r="B30" s="122"/>
    </row>
    <row r="31" spans="1:2" x14ac:dyDescent="0.25">
      <c r="A31" s="122" t="s">
        <v>7</v>
      </c>
      <c r="B31" s="122"/>
    </row>
    <row r="32" spans="1:2" x14ac:dyDescent="0.25">
      <c r="A32" s="122" t="s">
        <v>8</v>
      </c>
      <c r="B32" s="122"/>
    </row>
    <row r="33" spans="1:19" x14ac:dyDescent="0.25">
      <c r="A33" s="122" t="s">
        <v>9</v>
      </c>
      <c r="B33" s="122"/>
    </row>
    <row r="34" spans="1:19" ht="15.75" thickBot="1" x14ac:dyDescent="0.3">
      <c r="A34" s="122" t="s">
        <v>10</v>
      </c>
      <c r="B34" s="122"/>
    </row>
    <row r="35" spans="1:19"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K25" sqref="K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128</v>
      </c>
    </row>
    <row r="2" spans="1:21" ht="15.75" thickBot="1" x14ac:dyDescent="0.3"/>
    <row r="3" spans="1:21" ht="15.75" thickBot="1" x14ac:dyDescent="0.3">
      <c r="A3" s="56" t="s">
        <v>14</v>
      </c>
      <c r="B3" s="123"/>
    </row>
    <row r="4" spans="1:21" ht="15.75" hidden="1" thickBot="1" x14ac:dyDescent="0.3"/>
    <row r="5" spans="1:21" ht="15.75" hidden="1" thickBot="1" x14ac:dyDescent="0.3">
      <c r="A5" s="56" t="s">
        <v>102</v>
      </c>
      <c r="B5" s="169" t="s">
        <v>135</v>
      </c>
    </row>
    <row r="6" spans="1:21" ht="15.75" hidden="1" thickBot="1" x14ac:dyDescent="0.3">
      <c r="A6" s="56" t="s">
        <v>103</v>
      </c>
      <c r="B6" s="126">
        <v>2019</v>
      </c>
    </row>
    <row r="7" spans="1:21" ht="15.75" thickBot="1" x14ac:dyDescent="0.3"/>
    <row r="8" spans="1:21" ht="28.5" customHeight="1" thickBot="1" x14ac:dyDescent="0.3">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2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2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2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2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2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2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2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2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2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2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2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2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2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2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2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2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2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2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2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2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2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2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2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2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2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2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2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2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2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2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2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2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2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2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2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2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2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2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2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2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2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2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2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2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2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2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2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2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2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2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2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2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2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2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2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2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2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2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2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2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2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2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2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2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2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2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2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2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2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2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2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2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2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2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2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2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2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2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2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2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2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2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2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2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2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2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2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2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2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2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2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2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2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2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2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2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2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2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2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2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2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2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2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2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2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2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2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2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2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2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2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2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2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2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2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2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2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2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2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2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2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2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2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2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2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2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2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2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2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2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2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2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2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2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2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2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2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2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2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2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2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2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2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2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2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2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2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2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2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2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2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2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2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2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2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2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2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2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2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2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2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2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2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2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2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2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2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2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2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2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2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2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2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2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2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2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2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2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2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2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2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2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2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2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2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2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2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2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2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2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2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2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2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2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2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2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2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2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2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2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2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2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2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2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2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2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2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2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2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2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2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2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2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2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2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2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2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2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2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2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2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2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2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2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2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2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2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2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2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2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2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2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2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2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2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2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2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2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2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2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2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2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2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2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2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2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2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2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2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2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2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2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2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2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2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2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2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2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75" thickBot="1" x14ac:dyDescent="0.3">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2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129</v>
      </c>
    </row>
    <row r="2" spans="1:4" ht="15.75" thickBot="1" x14ac:dyDescent="0.3"/>
    <row r="3" spans="1:4" ht="15.75" thickBot="1" x14ac:dyDescent="0.3">
      <c r="A3" s="34" t="str">
        <f>"View "&amp;Setup!B15&amp;":"</f>
        <v>View Clusters:</v>
      </c>
      <c r="B3" s="126" t="s">
        <v>281</v>
      </c>
      <c r="D3" t="str">
        <f>"Demand ("&amp;Setup!B15&amp;" Size) SPC Chart"</f>
        <v>Demand (Clusters Size) SPC Chart</v>
      </c>
    </row>
    <row r="4" spans="1:4" ht="15.75" thickBot="1" x14ac:dyDescent="0.3">
      <c r="D4" t="str">
        <f>Setup!B15&amp;" Size (Patients)"</f>
        <v>Clusters Size (Patients)</v>
      </c>
    </row>
    <row r="5" spans="1:4" ht="15.75" thickBot="1" x14ac:dyDescent="0.3">
      <c r="A5" s="34" t="s">
        <v>88</v>
      </c>
    </row>
    <row r="6" spans="1:4" ht="15.75" thickBot="1" x14ac:dyDescent="0.3">
      <c r="A6" s="37" t="s">
        <v>40</v>
      </c>
      <c r="B6" s="126" t="s">
        <v>134</v>
      </c>
    </row>
    <row r="7" spans="1:4" ht="15.75" thickBot="1" x14ac:dyDescent="0.3">
      <c r="A7" s="47" t="s">
        <v>89</v>
      </c>
      <c r="B7" s="126" t="s">
        <v>134</v>
      </c>
    </row>
    <row r="8" spans="1:4" ht="15.75" thickBot="1" x14ac:dyDescent="0.3">
      <c r="A8" s="47" t="s">
        <v>90</v>
      </c>
      <c r="B8" s="126" t="s">
        <v>134</v>
      </c>
    </row>
    <row r="9" spans="1:4" ht="15.75" thickBot="1" x14ac:dyDescent="0.3">
      <c r="A9" s="48" t="s">
        <v>29</v>
      </c>
      <c r="B9" s="127" t="s">
        <v>134</v>
      </c>
    </row>
    <row r="10" spans="1:4" ht="15.75" thickBot="1" x14ac:dyDescent="0.3"/>
    <row r="11" spans="1:4" ht="15.75" thickBot="1" x14ac:dyDescent="0.3">
      <c r="A11" s="34" t="s">
        <v>92</v>
      </c>
    </row>
    <row r="12" spans="1:4" ht="15.75" thickBot="1" x14ac:dyDescent="0.3">
      <c r="A12" s="34" t="s">
        <v>95</v>
      </c>
      <c r="B12" s="126" t="s">
        <v>134</v>
      </c>
    </row>
    <row r="13" spans="1:4" ht="15.75" thickBot="1" x14ac:dyDescent="0.3">
      <c r="A13" s="34" t="s">
        <v>93</v>
      </c>
      <c r="B13" s="123"/>
    </row>
    <row r="14" spans="1:4" ht="15.75" thickBot="1" x14ac:dyDescent="0.3">
      <c r="A14" s="48" t="s">
        <v>94</v>
      </c>
      <c r="B14" s="123"/>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225</v>
      </c>
    </row>
    <row r="29" spans="1:2" ht="15.75" thickBot="1" x14ac:dyDescent="0.3">
      <c r="A29" s="44"/>
      <c r="B29" t="s">
        <v>226</v>
      </c>
    </row>
    <row r="30" spans="1:2" ht="15.75" thickBot="1" x14ac:dyDescent="0.3">
      <c r="A30" s="45"/>
      <c r="B30" t="s">
        <v>38</v>
      </c>
    </row>
    <row r="31" spans="1:2" ht="15.75" thickBot="1" x14ac:dyDescent="0.3">
      <c r="A31" s="46"/>
      <c r="B31" t="s">
        <v>39</v>
      </c>
    </row>
    <row r="32" spans="1:2" x14ac:dyDescent="0.2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2" width="8.7109375" hidden="1" customWidth="1"/>
    <col min="43" max="43" width="8.7109375"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161</v>
      </c>
    </row>
    <row r="2" spans="1:24" x14ac:dyDescent="0.25"/>
    <row r="3" spans="1:24" ht="15.75" thickBot="1" x14ac:dyDescent="0.3"/>
    <row r="4" spans="1:24" s="164" customFormat="1" ht="45.75" thickBot="1" x14ac:dyDescent="0.3">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2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2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2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2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2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2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2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2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2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2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2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2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2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2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75" thickBot="1" x14ac:dyDescent="0.3">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75" thickBot="1" x14ac:dyDescent="0.3">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130</v>
      </c>
    </row>
    <row r="2" spans="1:10" ht="24" thickBot="1" x14ac:dyDescent="0.4">
      <c r="A2" s="25"/>
    </row>
    <row r="3" spans="1:10" ht="24" thickBot="1" x14ac:dyDescent="0.4">
      <c r="A3" s="25"/>
      <c r="B3" s="50" t="s">
        <v>187</v>
      </c>
      <c r="C3" s="135" t="s">
        <v>134</v>
      </c>
    </row>
    <row r="4" spans="1:10" ht="15.75" thickBot="1" x14ac:dyDescent="0.3"/>
    <row r="5" spans="1:10" ht="39" customHeight="1" thickBot="1" x14ac:dyDescent="0.3">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6"/>
      <c r="D6" s="137"/>
      <c r="E6" s="137"/>
      <c r="F6" s="138"/>
      <c r="G6" s="4" t="e">
        <f>INDEX('Data Validation (Hide)'!$K$2:$L$9,MATCH(Service!F6,'Data Validation (Hide)'!$K$2:$K$9,0),2)</f>
        <v>#N/A</v>
      </c>
      <c r="H6" s="70" t="str">
        <f>IFERROR((G6*D6)/E6,"")</f>
        <v/>
      </c>
      <c r="I6" s="191">
        <f>SUMIF($E$6:$E$10,1,$H$6:$H$10)</f>
        <v>0</v>
      </c>
      <c r="J6" s="194">
        <f>SUMIF($E$6:$E$10,"&gt;"&amp;1,$H$6:$H$10)</f>
        <v>0</v>
      </c>
    </row>
    <row r="7" spans="1:10" x14ac:dyDescent="0.2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2"/>
      <c r="J7" s="195"/>
    </row>
    <row r="8" spans="1:10" x14ac:dyDescent="0.25">
      <c r="B8" s="93" t="str" cm="1">
        <f t="array" ref="B8">INDEX('Data Validation (Hide)'!$B$2:$B$16,ROUNDUP(ROW(A3)/5,0),1)</f>
        <v>Caseload 1</v>
      </c>
      <c r="C8" s="139"/>
      <c r="D8" s="140"/>
      <c r="E8" s="140"/>
      <c r="F8" s="141"/>
      <c r="G8" s="5" t="e">
        <f>INDEX('Data Validation (Hide)'!$K$2:$L$9,MATCH(Service!F8,'Data Validation (Hide)'!$K$2:$K$9,0),2)</f>
        <v>#N/A</v>
      </c>
      <c r="H8" s="71" t="str">
        <f t="shared" si="0"/>
        <v/>
      </c>
      <c r="I8" s="192"/>
      <c r="J8" s="195"/>
    </row>
    <row r="9" spans="1:10" x14ac:dyDescent="0.25">
      <c r="B9" s="107" t="str" cm="1">
        <f t="array" ref="B9">INDEX('Data Validation (Hide)'!$B$2:$B$16,ROUNDUP(ROW(A4)/5,0),1)</f>
        <v>Caseload 1</v>
      </c>
      <c r="C9" s="139"/>
      <c r="D9" s="140"/>
      <c r="E9" s="140"/>
      <c r="F9" s="141"/>
      <c r="G9" s="5" t="e">
        <f>INDEX('Data Validation (Hide)'!$K$2:$L$9,MATCH(Service!F9,'Data Validation (Hide)'!$K$2:$K$9,0),2)</f>
        <v>#N/A</v>
      </c>
      <c r="H9" s="71" t="str">
        <f t="shared" si="0"/>
        <v/>
      </c>
      <c r="I9" s="192"/>
      <c r="J9" s="195"/>
    </row>
    <row r="10" spans="1:10" ht="15.75" thickBot="1" x14ac:dyDescent="0.3">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3"/>
      <c r="J10" s="196"/>
    </row>
    <row r="11" spans="1:10" x14ac:dyDescent="0.2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1">
        <f>SUMIF($E$11:$E$15,1,$H$11:$H$15)</f>
        <v>0</v>
      </c>
      <c r="J11" s="191">
        <f>SUMIF($E$11:$E$15,"&gt;"&amp;1,$H$11:$H$15)</f>
        <v>0</v>
      </c>
    </row>
    <row r="12" spans="1:10" x14ac:dyDescent="0.2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2"/>
      <c r="J12" s="192"/>
    </row>
    <row r="13" spans="1:10" x14ac:dyDescent="0.2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2"/>
      <c r="J13" s="192"/>
    </row>
    <row r="14" spans="1:10" x14ac:dyDescent="0.2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2"/>
      <c r="J14" s="192"/>
    </row>
    <row r="15" spans="1:10" ht="15.75" thickBot="1" x14ac:dyDescent="0.3">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3"/>
      <c r="J15" s="193"/>
    </row>
    <row r="16" spans="1:10" x14ac:dyDescent="0.2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1">
        <f>SUMIF($E$16:$E$20,1,$H$16:$H$20)</f>
        <v>0</v>
      </c>
      <c r="J16" s="191">
        <f>SUMIF($E$16:$E$20,"&gt;"&amp;1,$H$16:$H$20)</f>
        <v>0</v>
      </c>
    </row>
    <row r="17" spans="2:10" x14ac:dyDescent="0.2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2"/>
      <c r="J17" s="192"/>
    </row>
    <row r="18" spans="2:10" x14ac:dyDescent="0.2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2"/>
      <c r="J18" s="192"/>
    </row>
    <row r="19" spans="2:10" x14ac:dyDescent="0.2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2"/>
      <c r="J19" s="192"/>
    </row>
    <row r="20" spans="2:10" ht="15.75" thickBot="1" x14ac:dyDescent="0.3">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3"/>
      <c r="J20" s="193"/>
    </row>
    <row r="21" spans="2:10" x14ac:dyDescent="0.2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1">
        <f>SUMIF($E$21:$E$25,1,$H$21:$H$25)</f>
        <v>0</v>
      </c>
      <c r="J21" s="191">
        <f>SUMIF($E$21:$E$25,"&gt;"&amp;1,$H$21:$H$25)</f>
        <v>0</v>
      </c>
    </row>
    <row r="22" spans="2:10" x14ac:dyDescent="0.2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2"/>
      <c r="J22" s="192"/>
    </row>
    <row r="23" spans="2:10" x14ac:dyDescent="0.2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2"/>
      <c r="J23" s="192"/>
    </row>
    <row r="24" spans="2:10" x14ac:dyDescent="0.2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2"/>
      <c r="J24" s="192"/>
    </row>
    <row r="25" spans="2:10" ht="15.75" thickBot="1" x14ac:dyDescent="0.3">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3"/>
      <c r="J25" s="193"/>
    </row>
    <row r="26" spans="2:10" x14ac:dyDescent="0.2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1">
        <f>SUMIF($E$26:$E$30,1,$H$26:$H$30)</f>
        <v>0</v>
      </c>
      <c r="J26" s="191">
        <f>SUMIF($E$26:$E$30,"&gt;"&amp;1,$H$26:$H$30)</f>
        <v>0</v>
      </c>
    </row>
    <row r="27" spans="2:10" x14ac:dyDescent="0.2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2"/>
      <c r="J27" s="192"/>
    </row>
    <row r="28" spans="2:10" x14ac:dyDescent="0.2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2"/>
      <c r="J28" s="192"/>
    </row>
    <row r="29" spans="2:10" x14ac:dyDescent="0.2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2"/>
      <c r="J29" s="192"/>
    </row>
    <row r="30" spans="2:10" ht="15.75" thickBot="1" x14ac:dyDescent="0.3">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3"/>
      <c r="J30" s="193"/>
    </row>
    <row r="31" spans="2:10" x14ac:dyDescent="0.2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8">
        <f>SUMIF($E$31:$E$35,1,$H$31:$H$35)</f>
        <v>0</v>
      </c>
      <c r="J31" s="188">
        <f>SUMIF($E$31:$E$35,"&gt;"&amp;1,$H$31:$H$35)</f>
        <v>0</v>
      </c>
    </row>
    <row r="32" spans="2:10" x14ac:dyDescent="0.2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9"/>
      <c r="J32" s="189"/>
    </row>
    <row r="33" spans="2:10" x14ac:dyDescent="0.2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9"/>
      <c r="J33" s="189"/>
    </row>
    <row r="34" spans="2:10" x14ac:dyDescent="0.2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9"/>
      <c r="J34" s="189"/>
    </row>
    <row r="35" spans="2:10" ht="15.75" thickBot="1" x14ac:dyDescent="0.3">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90"/>
      <c r="J35" s="190"/>
    </row>
    <row r="36" spans="2:10" x14ac:dyDescent="0.2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8">
        <f>SUMIF($E$36:$E$40,1,$H$36:$H$40)</f>
        <v>0</v>
      </c>
      <c r="J36" s="188">
        <f>SUMIF($E$36:$E$40,"&gt;"&amp;1,$H$36:$H$40)</f>
        <v>0</v>
      </c>
    </row>
    <row r="37" spans="2:10" x14ac:dyDescent="0.2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9"/>
      <c r="J37" s="189"/>
    </row>
    <row r="38" spans="2:10" x14ac:dyDescent="0.2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9"/>
      <c r="J38" s="189"/>
    </row>
    <row r="39" spans="2:10" x14ac:dyDescent="0.2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9"/>
      <c r="J39" s="189"/>
    </row>
    <row r="40" spans="2:10" ht="15.75" thickBot="1" x14ac:dyDescent="0.3">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90"/>
      <c r="J40" s="190"/>
    </row>
    <row r="41" spans="2:10" x14ac:dyDescent="0.2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8">
        <f>SUMIF($E$41:$E$45,1,$H$41:$H$45)</f>
        <v>0</v>
      </c>
      <c r="J41" s="188">
        <f>SUMIF($E$41:$E$45,"&gt;"&amp;1,$H$41:$H$45)</f>
        <v>0</v>
      </c>
    </row>
    <row r="42" spans="2:10" x14ac:dyDescent="0.2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9"/>
      <c r="J42" s="189"/>
    </row>
    <row r="43" spans="2:10" x14ac:dyDescent="0.2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9"/>
      <c r="J43" s="189"/>
    </row>
    <row r="44" spans="2:10" x14ac:dyDescent="0.2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9"/>
      <c r="J44" s="189"/>
    </row>
    <row r="45" spans="2:10" ht="15.75" thickBot="1" x14ac:dyDescent="0.3">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90"/>
      <c r="J45" s="190"/>
    </row>
    <row r="46" spans="2:10" x14ac:dyDescent="0.2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8">
        <f>SUMIF($E$46:$E$50,1,$H$46:$H$50)</f>
        <v>0</v>
      </c>
      <c r="J46" s="188">
        <f>SUMIF($E$46:$E$50,"&gt;"&amp;1,$H$46:$H$50)</f>
        <v>0</v>
      </c>
    </row>
    <row r="47" spans="2:10" x14ac:dyDescent="0.2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9"/>
      <c r="J47" s="189"/>
    </row>
    <row r="48" spans="2:10" x14ac:dyDescent="0.2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9"/>
      <c r="J48" s="189"/>
    </row>
    <row r="49" spans="2:10" x14ac:dyDescent="0.2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9"/>
      <c r="J49" s="189"/>
    </row>
    <row r="50" spans="2:10" ht="15.75" thickBot="1" x14ac:dyDescent="0.3">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90"/>
      <c r="J50" s="190"/>
    </row>
    <row r="51" spans="2:10" x14ac:dyDescent="0.2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8">
        <f>SUMIF($E$51:$E$55,1,$H$51:$H$55)</f>
        <v>0</v>
      </c>
      <c r="J51" s="188">
        <f>SUMIF($E$51:$E$55,"&gt;"&amp;1,$H$51:$H$55)</f>
        <v>0</v>
      </c>
    </row>
    <row r="52" spans="2:10" x14ac:dyDescent="0.2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9"/>
      <c r="J52" s="189"/>
    </row>
    <row r="53" spans="2:10" x14ac:dyDescent="0.2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9"/>
      <c r="J53" s="189"/>
    </row>
    <row r="54" spans="2:10" x14ac:dyDescent="0.2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9"/>
      <c r="J54" s="189"/>
    </row>
    <row r="55" spans="2:10" ht="15.75" thickBot="1" x14ac:dyDescent="0.3">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90"/>
      <c r="J55" s="190"/>
    </row>
    <row r="56" spans="2:10" x14ac:dyDescent="0.2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8">
        <f>SUMIF($E$56:$E$60,1,$H$56:$H$60)</f>
        <v>0</v>
      </c>
      <c r="J56" s="188">
        <f>SUMIF($E$56:$E$60,"&gt;"&amp;1,$H$56:$H$60)</f>
        <v>0</v>
      </c>
    </row>
    <row r="57" spans="2:10" x14ac:dyDescent="0.2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9"/>
      <c r="J57" s="189"/>
    </row>
    <row r="58" spans="2:10" x14ac:dyDescent="0.2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9"/>
      <c r="J58" s="189"/>
    </row>
    <row r="59" spans="2:10" x14ac:dyDescent="0.2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9"/>
      <c r="J59" s="189"/>
    </row>
    <row r="60" spans="2:10" ht="15.75" thickBot="1" x14ac:dyDescent="0.3">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90"/>
      <c r="J60" s="190"/>
    </row>
    <row r="61" spans="2:10" x14ac:dyDescent="0.2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8">
        <f>SUMIF($E$61:$E$65,1,$H$61:$H$65)</f>
        <v>0</v>
      </c>
      <c r="J61" s="188">
        <f>SUMIF($E$61:$E$65,"&gt;"&amp;1,$H$61:$H$65)</f>
        <v>0</v>
      </c>
    </row>
    <row r="62" spans="2:10" x14ac:dyDescent="0.2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9"/>
      <c r="J62" s="189"/>
    </row>
    <row r="63" spans="2:10" x14ac:dyDescent="0.2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9"/>
      <c r="J63" s="189"/>
    </row>
    <row r="64" spans="2:10" x14ac:dyDescent="0.2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9"/>
      <c r="J64" s="189"/>
    </row>
    <row r="65" spans="2:10" ht="15.75" thickBot="1" x14ac:dyDescent="0.3">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90"/>
      <c r="J65" s="190"/>
    </row>
    <row r="66" spans="2:10" x14ac:dyDescent="0.2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8">
        <f>SUMIF($E$66:$E$70,1,$H$66:$H$70)</f>
        <v>0</v>
      </c>
      <c r="J66" s="188">
        <f>SUMIF($E$66:$E$70,"&gt;"&amp;1,$H$66:$H$70)</f>
        <v>0</v>
      </c>
    </row>
    <row r="67" spans="2:10" x14ac:dyDescent="0.2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9"/>
      <c r="J67" s="189"/>
    </row>
    <row r="68" spans="2:10" x14ac:dyDescent="0.2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9"/>
      <c r="J68" s="189"/>
    </row>
    <row r="69" spans="2:10" x14ac:dyDescent="0.2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9"/>
      <c r="J69" s="189"/>
    </row>
    <row r="70" spans="2:10" ht="15.75" thickBot="1" x14ac:dyDescent="0.3">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90"/>
      <c r="J70" s="190"/>
    </row>
    <row r="71" spans="2:10" x14ac:dyDescent="0.2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8">
        <f>SUMIF($E$71:$E$75,1,$H$71:$H$75)</f>
        <v>0</v>
      </c>
      <c r="J71" s="188">
        <f>SUMIF($E$71:$E$75,"&gt;"&amp;1,$H$71:$H$75)</f>
        <v>0</v>
      </c>
    </row>
    <row r="72" spans="2:10" x14ac:dyDescent="0.2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9"/>
      <c r="J72" s="189"/>
    </row>
    <row r="73" spans="2:10" x14ac:dyDescent="0.2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9"/>
      <c r="J73" s="189"/>
    </row>
    <row r="74" spans="2:10" x14ac:dyDescent="0.2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9"/>
      <c r="J74" s="189"/>
    </row>
    <row r="75" spans="2:10" ht="15.75" thickBot="1" x14ac:dyDescent="0.3">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90"/>
      <c r="J75" s="190"/>
    </row>
    <row r="76" spans="2:10" x14ac:dyDescent="0.2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8">
        <f>SUMIF($E$76:$E$80,1,$H$76:$H$80)</f>
        <v>0</v>
      </c>
      <c r="J76" s="188">
        <f>SUMIF($E$76:$E$80,"&gt;"&amp;1,$H$76:$H$80)</f>
        <v>0</v>
      </c>
    </row>
    <row r="77" spans="2:10" x14ac:dyDescent="0.2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9"/>
      <c r="J77" s="189"/>
    </row>
    <row r="78" spans="2:10" x14ac:dyDescent="0.2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9"/>
      <c r="J78" s="189"/>
    </row>
    <row r="79" spans="2:10" x14ac:dyDescent="0.2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9"/>
      <c r="J79" s="189"/>
    </row>
    <row r="80" spans="2:10" ht="15.75" thickBot="1" x14ac:dyDescent="0.3">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90"/>
      <c r="J80" s="190"/>
    </row>
    <row r="81" spans="5:10" x14ac:dyDescent="0.2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186</v>
      </c>
      <c r="H1" t="s">
        <v>188</v>
      </c>
    </row>
    <row r="2" spans="2:9" x14ac:dyDescent="0.25">
      <c r="B2" t="str">
        <f>Service!B5</f>
        <v>Clusters</v>
      </c>
      <c r="C2" t="str">
        <f>Service!D5</f>
        <v>Resource required (minutes)</v>
      </c>
      <c r="D2" t="str">
        <f>Service!E5</f>
        <v>Group size</v>
      </c>
      <c r="E2" t="s">
        <v>244</v>
      </c>
      <c r="F2" t="s">
        <v>184</v>
      </c>
      <c r="G2" t="s">
        <v>185</v>
      </c>
      <c r="H2" t="s">
        <v>184</v>
      </c>
      <c r="I2" t="s">
        <v>185</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2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2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showRowColHeaders="0" workbookViewId="0">
      <selection activeCell="R25" sqref="R25"/>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131</v>
      </c>
    </row>
    <row r="2" spans="1:46" ht="24" thickBot="1" x14ac:dyDescent="0.4">
      <c r="A2" s="25"/>
    </row>
    <row r="3" spans="1:46" ht="19.899999999999999" customHeight="1" thickBot="1" x14ac:dyDescent="0.4">
      <c r="A3" s="25"/>
      <c r="B3" s="89" t="s">
        <v>207</v>
      </c>
    </row>
    <row r="4" spans="1:46" ht="16.5" customHeight="1" thickBot="1" x14ac:dyDescent="0.4">
      <c r="A4" s="25"/>
      <c r="B4" s="167">
        <v>44228</v>
      </c>
    </row>
    <row r="5" spans="1:46" ht="17.649999999999999" customHeight="1" thickBot="1" x14ac:dyDescent="0.4">
      <c r="A5" s="25"/>
    </row>
    <row r="6" spans="1:46" ht="15.75" thickBot="1" x14ac:dyDescent="0.3">
      <c r="B6" s="56" t="s">
        <v>114</v>
      </c>
      <c r="Y6" s="56" t="s">
        <v>115</v>
      </c>
    </row>
    <row r="7" spans="1:46" x14ac:dyDescent="0.25"/>
    <row r="8" spans="1:46" ht="15.75" thickBot="1" x14ac:dyDescent="0.3"/>
    <row r="9" spans="1:46" ht="60.75" thickBot="1" x14ac:dyDescent="0.3">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2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2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2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2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2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2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2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2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2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2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2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2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2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2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2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2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2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2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2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2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2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2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2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2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2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2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2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2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2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2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2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2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2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2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2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2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2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2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2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2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2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2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2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2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2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2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2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2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2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2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2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2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2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2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2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2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2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2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2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2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2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2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2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2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2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2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2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2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2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2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2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2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2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2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2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2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2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2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2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2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2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2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2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2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2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2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2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2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2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2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2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2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2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2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2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2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2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2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2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75" thickBot="1" x14ac:dyDescent="0.3">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aNFkuauK4odrtqKsR2IgHdMKcdjRTP1J5LIXPHZm/z9Yztp5hbrpDo/3yE4ESY43SWRNi0K5QiumU90voBgblA==" saltValue="657Z7RGEAWa2Pjo4Tb8CNA=="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showRowColHeaders="0" topLeftCell="A18"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132</v>
      </c>
    </row>
    <row r="2" spans="1:8" ht="15.75" thickBot="1" x14ac:dyDescent="0.3"/>
    <row r="3" spans="1:8" ht="15.75" thickBot="1" x14ac:dyDescent="0.3">
      <c r="A3" s="56" t="s">
        <v>58</v>
      </c>
      <c r="B3" s="126" t="s">
        <v>281</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6" t="s">
        <v>60</v>
      </c>
      <c r="C4" s="5"/>
      <c r="D4" s="5"/>
      <c r="E4" s="5"/>
      <c r="F4" s="5"/>
      <c r="G4" s="5"/>
      <c r="H4" t="str">
        <f>B5&amp;" per week"</f>
        <v>Minutes per week</v>
      </c>
    </row>
    <row r="5" spans="1:8" ht="15.75" thickBot="1" x14ac:dyDescent="0.3">
      <c r="A5" s="56" t="s">
        <v>262</v>
      </c>
      <c r="B5" s="126" t="s">
        <v>86</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9" t="s">
        <v>117</v>
      </c>
      <c r="B32" s="146" t="s">
        <v>197</v>
      </c>
    </row>
    <row r="33" spans="1:70" ht="15.75" thickBot="1" x14ac:dyDescent="0.3"/>
    <row r="34" spans="1:70" ht="15.75" thickBot="1" x14ac:dyDescent="0.3">
      <c r="C34" s="197" t="s">
        <v>192</v>
      </c>
      <c r="D34" s="198"/>
      <c r="E34" s="197" t="s">
        <v>193</v>
      </c>
      <c r="F34" s="198"/>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3">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25">
      <c r="B36" t="str">
        <f>IF(Capacity!B10="","",'Capacity Backing (Hide)2'!D442)</f>
        <v/>
      </c>
      <c r="C36" s="29" t="str">
        <f>IF(Capacity!S10="","",Capacity!S10)</f>
        <v/>
      </c>
      <c r="D36" s="113" t="str">
        <f>IF(C36="","",Capacity!T10/IF($B$5="minutes",1,60))</f>
        <v/>
      </c>
      <c r="E36" s="29" t="str">
        <f>IF(B36="","",IF(COUNTBLANK($H36:$BG36)=52,52,COUNTA($H$36:$BG$36)))</f>
        <v/>
      </c>
      <c r="F36" s="113" t="str" cm="1">
        <f t="array" ref="F36">IFERROR(INDEX('Capacity Backing (Hide)2'!$B$8:$CW$8,1,ROW(A1))/IF($B$5="Minutes",1,60),"")</f>
        <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row>
    <row r="37" spans="1:70" x14ac:dyDescent="0.25">
      <c r="B37" t="str">
        <f>IF(Capacity!B11="","",'Capacity Backing (Hide)2'!D443)</f>
        <v/>
      </c>
      <c r="C37" s="29" t="str">
        <f>IF(Capacity!S11="","",Capacity!S11)</f>
        <v/>
      </c>
      <c r="D37" s="113" t="str">
        <f>IF(C37="","",Capacity!T11/IF($B$5="minutes",1,60))</f>
        <v/>
      </c>
      <c r="E37" s="29" t="str">
        <f t="shared" ref="E37:E68" si="0">IF(B37="","",IF(COUNTBLANK($H37:$BG37)=52,52,COUNTA(H37:BG37)))</f>
        <v/>
      </c>
      <c r="F37" s="113" t="str" cm="1">
        <f t="array" ref="F37">IFERROR(INDEX('Capacity Backing (Hide)2'!$B$8:$CW$8,1,ROW(A2))/IF($B$5="Minutes",1,60),"")</f>
        <v/>
      </c>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row>
    <row r="38" spans="1:70" x14ac:dyDescent="0.25">
      <c r="B38" t="str">
        <f>IF(Capacity!B12="","",'Capacity Backing (Hide)2'!D444)</f>
        <v/>
      </c>
      <c r="C38" s="29" t="str">
        <f>IF(Capacity!S12="","",Capacity!S12)</f>
        <v/>
      </c>
      <c r="D38" s="113" t="str">
        <f>IF(C38="","",Capacity!T12/IF($B$5="minutes",1,60))</f>
        <v/>
      </c>
      <c r="E38" s="29" t="str">
        <f t="shared" si="0"/>
        <v/>
      </c>
      <c r="F38" s="113" t="str" cm="1">
        <f t="array" ref="F38">IFERROR(INDEX('Capacity Backing (Hide)2'!$B$8:$CW$8,1,ROW(A3))/IF($B$5="Minutes",1,60),"")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25">
      <c r="B39" t="str">
        <f>IF(Capacity!B13="","",'Capacity Backing (Hide)2'!D445)</f>
        <v/>
      </c>
      <c r="C39" s="29" t="str">
        <f>IF(Capacity!S13="","",Capacity!S13)</f>
        <v/>
      </c>
      <c r="D39" s="113" t="str">
        <f>IF(C39="","",Capacity!T13/IF($B$5="minutes",1,60))</f>
        <v/>
      </c>
      <c r="E39" s="29" t="str">
        <f t="shared" si="0"/>
        <v/>
      </c>
      <c r="F39" s="113" t="str" cm="1">
        <f t="array" ref="F39">IFERROR(INDEX('Capacity Backing (Hide)2'!$B$8:$CW$8,1,ROW(A4))/IF($B$5="Minutes",1,60),"")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25">
      <c r="B40" t="str">
        <f>IF(Capacity!B14="","",'Capacity Backing (Hide)2'!D446)</f>
        <v/>
      </c>
      <c r="C40" s="29" t="str">
        <f>IF(Capacity!S14="","",Capacity!S14)</f>
        <v/>
      </c>
      <c r="D40" s="113" t="str">
        <f>IF(C40="","",Capacity!T14/IF($B$5="minutes",1,60))</f>
        <v/>
      </c>
      <c r="E40" s="29" t="str">
        <f t="shared" si="0"/>
        <v/>
      </c>
      <c r="F40" s="113" t="str" cm="1">
        <f t="array" ref="F40">IFERROR(INDEX('Capacity Backing (Hide)2'!$B$8:$CW$8,1,ROW(A5))/IF($B$5="Minutes",1,60),"")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25">
      <c r="B41" t="str">
        <f>IF(Capacity!B15="","",'Capacity Backing (Hide)2'!D447)</f>
        <v/>
      </c>
      <c r="C41" s="29" t="str">
        <f>IF(Capacity!S15="","",Capacity!S15)</f>
        <v/>
      </c>
      <c r="D41" s="113" t="str">
        <f>IF(C41="","",Capacity!T15/IF($B$5="minutes",1,60))</f>
        <v/>
      </c>
      <c r="E41" s="29" t="str">
        <f t="shared" si="0"/>
        <v/>
      </c>
      <c r="F41" s="113" t="str" cm="1">
        <f t="array" ref="F41">IFERROR(INDEX('Capacity Backing (Hide)2'!$B$8:$CW$8,1,ROW(A6))/IF($B$5="Minutes",1,60),"")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25">
      <c r="B42" t="str">
        <f>IF(Capacity!B16="","",'Capacity Backing (Hide)2'!D448)</f>
        <v/>
      </c>
      <c r="C42" s="29" t="str">
        <f>IF(Capacity!S16="","",Capacity!S16)</f>
        <v/>
      </c>
      <c r="D42" s="113" t="str">
        <f>IF(C42="","",Capacity!T16/IF($B$5="minutes",1,60))</f>
        <v/>
      </c>
      <c r="E42" s="29" t="str">
        <f t="shared" si="0"/>
        <v/>
      </c>
      <c r="F42" s="113" t="str" cm="1">
        <f t="array" ref="F42">IFERROR(INDEX('Capacity Backing (Hide)2'!$B$8:$CW$8,1,ROW(A7))/IF($B$5="Minutes",1,60),"")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25">
      <c r="B43" t="str">
        <f>IF(Capacity!B17="","",'Capacity Backing (Hide)2'!D449)</f>
        <v/>
      </c>
      <c r="C43" s="29" t="str">
        <f>IF(Capacity!S17="","",Capacity!S17)</f>
        <v/>
      </c>
      <c r="D43" s="113" t="str">
        <f>IF(C43="","",Capacity!T17/IF($B$5="minutes",1,60))</f>
        <v/>
      </c>
      <c r="E43" s="29" t="str">
        <f t="shared" si="0"/>
        <v/>
      </c>
      <c r="F43" s="113" t="str" cm="1">
        <f t="array" ref="F43">IFERROR(INDEX('Capacity Backing (Hide)2'!$B$8:$CW$8,1,ROW(A8))/IF($B$5="Minutes",1,60),"")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25">
      <c r="B44" t="str">
        <f>IF(Capacity!B18="","",'Capacity Backing (Hide)2'!D450)</f>
        <v/>
      </c>
      <c r="C44" s="29" t="str">
        <f>IF(Capacity!S18="","",Capacity!S18)</f>
        <v/>
      </c>
      <c r="D44" s="113" t="str">
        <f>IF(C44="","",Capacity!T18/IF($B$5="minutes",1,60))</f>
        <v/>
      </c>
      <c r="E44" s="29" t="str">
        <f t="shared" si="0"/>
        <v/>
      </c>
      <c r="F44" s="113" t="str" cm="1">
        <f t="array" ref="F44">IFERROR(INDEX('Capacity Backing (Hide)2'!$B$8:$CW$8,1,ROW(A9))/IF($B$5="Minutes",1,60),"")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25">
      <c r="B45" t="str">
        <f>IF(Capacity!B19="","",'Capacity Backing (Hide)2'!D451)</f>
        <v/>
      </c>
      <c r="C45" s="29" t="str">
        <f>IF(Capacity!S19="","",Capacity!S19)</f>
        <v/>
      </c>
      <c r="D45" s="113" t="str">
        <f>IF(C45="","",Capacity!T19/IF($B$5="minutes",1,60))</f>
        <v/>
      </c>
      <c r="E45" s="29" t="str">
        <f t="shared" si="0"/>
        <v/>
      </c>
      <c r="F45" s="113" t="str" cm="1">
        <f t="array" ref="F45">IFERROR(INDEX('Capacity Backing (Hide)2'!$B$8:$CW$8,1,ROW(A10))/IF($B$5="Minutes",1,60),"")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25">
      <c r="B46" t="str">
        <f>IF(Capacity!B20="","",'Capacity Backing (Hide)2'!D452)</f>
        <v/>
      </c>
      <c r="C46" s="29" t="str">
        <f>IF(Capacity!S20="","",Capacity!S20)</f>
        <v/>
      </c>
      <c r="D46" s="113" t="str">
        <f>IF(C46="","",Capacity!T20/IF($B$5="minutes",1,60))</f>
        <v/>
      </c>
      <c r="E46" s="29" t="str">
        <f t="shared" si="0"/>
        <v/>
      </c>
      <c r="F46" s="113" t="str" cm="1">
        <f t="array" ref="F46">IFERROR(INDEX('Capacity Backing (Hide)2'!$B$8:$CW$8,1,ROW(A11))/IF($B$5="Minutes",1,60),"")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25">
      <c r="B47" t="str">
        <f>IF(Capacity!B21="","",'Capacity Backing (Hide)2'!D453)</f>
        <v/>
      </c>
      <c r="C47" s="29" t="str">
        <f>IF(Capacity!S21="","",Capacity!S21)</f>
        <v/>
      </c>
      <c r="D47" s="113" t="str">
        <f>IF(C47="","",Capacity!T21/IF($B$5="minutes",1,60))</f>
        <v/>
      </c>
      <c r="E47" s="29" t="str">
        <f t="shared" si="0"/>
        <v/>
      </c>
      <c r="F47" s="113" t="str" cm="1">
        <f t="array" ref="F47">IFERROR(INDEX('Capacity Backing (Hide)2'!$B$8:$CW$8,1,ROW(A12))/IF($B$5="Minutes",1,60),"")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25">
      <c r="B48" t="str">
        <f>IF(Capacity!B22="","",'Capacity Backing (Hide)2'!D454)</f>
        <v/>
      </c>
      <c r="C48" s="29" t="str">
        <f>IF(Capacity!S22="","",Capacity!S22)</f>
        <v/>
      </c>
      <c r="D48" s="113" t="str">
        <f>IF(C48="","",Capacity!T22/IF($B$5="minutes",1,60))</f>
        <v/>
      </c>
      <c r="E48" s="29" t="str">
        <f t="shared" si="0"/>
        <v/>
      </c>
      <c r="F48" s="113" t="str" cm="1">
        <f t="array" ref="F48">IFERROR(INDEX('Capacity Backing (Hide)2'!$B$8:$CW$8,1,ROW(A13))/IF($B$5="Minutes",1,60),"")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25">
      <c r="B49" t="str">
        <f>IF(Capacity!B23="","",'Capacity Backing (Hide)2'!D455)</f>
        <v/>
      </c>
      <c r="C49" s="29" t="str">
        <f>IF(Capacity!S23="","",Capacity!S23)</f>
        <v/>
      </c>
      <c r="D49" s="113" t="str">
        <f>IF(C49="","",Capacity!T23/IF($B$5="minutes",1,60))</f>
        <v/>
      </c>
      <c r="E49" s="29" t="str">
        <f t="shared" si="0"/>
        <v/>
      </c>
      <c r="F49" s="113" t="str" cm="1">
        <f t="array" ref="F49">IFERROR(INDEX('Capacity Backing (Hide)2'!$B$8:$CW$8,1,ROW(A14))/IF($B$5="Minutes",1,60),"")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25">
      <c r="B50" t="str">
        <f>IF(Capacity!B24="","",'Capacity Backing (Hide)2'!D456)</f>
        <v/>
      </c>
      <c r="C50" s="29" t="str">
        <f>IF(Capacity!S24="","",Capacity!S24)</f>
        <v/>
      </c>
      <c r="D50" s="113" t="str">
        <f>IF(C50="","",Capacity!T24/IF($B$5="minutes",1,60))</f>
        <v/>
      </c>
      <c r="E50" s="29" t="str">
        <f t="shared" si="0"/>
        <v/>
      </c>
      <c r="F50" s="113" t="str" cm="1">
        <f t="array" ref="F50">IFERROR(INDEX('Capacity Backing (Hide)2'!$B$8:$CW$8,1,ROW(A15))/IF($B$5="Minutes",1,60),"")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25">
      <c r="B51" t="str">
        <f>IF(Capacity!B25="","",'Capacity Backing (Hide)2'!D457)</f>
        <v/>
      </c>
      <c r="C51" s="29" t="str">
        <f>IF(Capacity!S25="","",Capacity!S25)</f>
        <v/>
      </c>
      <c r="D51" s="113" t="str">
        <f>IF(C51="","",Capacity!T25/IF($B$5="minutes",1,60))</f>
        <v/>
      </c>
      <c r="E51" s="29" t="str">
        <f t="shared" si="0"/>
        <v/>
      </c>
      <c r="F51" s="113" t="str" cm="1">
        <f t="array" ref="F51">IFERROR(INDEX('Capacity Backing (Hide)2'!$B$8:$CW$8,1,ROW(A16))/IF($B$5="Minutes",1,60),"")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25">
      <c r="B52" t="str">
        <f>IF(Capacity!B26="","",'Capacity Backing (Hide)2'!D458)</f>
        <v/>
      </c>
      <c r="C52" s="29" t="str">
        <f>IF(Capacity!S26="","",Capacity!S26)</f>
        <v/>
      </c>
      <c r="D52" s="113" t="str">
        <f>IF(C52="","",Capacity!T26/IF($B$5="minutes",1,60))</f>
        <v/>
      </c>
      <c r="E52" s="29" t="str">
        <f t="shared" si="0"/>
        <v/>
      </c>
      <c r="F52" s="113" t="str" cm="1">
        <f t="array" ref="F52">IFERROR(INDEX('Capacity Backing (Hide)2'!$B$8:$CW$8,1,ROW(A17))/IF($B$5="Minutes",1,60),"")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25">
      <c r="B53" t="str">
        <f>IF(Capacity!B27="","",'Capacity Backing (Hide)2'!D459)</f>
        <v/>
      </c>
      <c r="C53" s="29" t="str">
        <f>IF(Capacity!S27="","",Capacity!S27)</f>
        <v/>
      </c>
      <c r="D53" s="113" t="str">
        <f>IF(C53="","",Capacity!T27/IF($B$5="minutes",1,60))</f>
        <v/>
      </c>
      <c r="E53" s="29" t="str">
        <f t="shared" si="0"/>
        <v/>
      </c>
      <c r="F53" s="113" t="str" cm="1">
        <f t="array" ref="F53">IFERROR(INDEX('Capacity Backing (Hide)2'!$B$8:$CW$8,1,ROW(A18))/IF($B$5="Minutes",1,60),"")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25">
      <c r="B54" t="str">
        <f>IF(Capacity!B28="","",'Capacity Backing (Hide)2'!D460)</f>
        <v/>
      </c>
      <c r="C54" s="29" t="str">
        <f>IF(Capacity!S28="","",Capacity!S28)</f>
        <v/>
      </c>
      <c r="D54" s="113" t="str">
        <f>IF(C54="","",Capacity!T28/IF($B$5="minutes",1,60))</f>
        <v/>
      </c>
      <c r="E54" s="29" t="str">
        <f t="shared" si="0"/>
        <v/>
      </c>
      <c r="F54" s="113" t="str" cm="1">
        <f t="array" ref="F54">IFERROR(INDEX('Capacity Backing (Hide)2'!$B$8:$CW$8,1,ROW(A19))/IF($B$5="Minutes",1,60),"")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25">
      <c r="B55" t="str">
        <f>IF(Capacity!B29="","",'Capacity Backing (Hide)2'!D461)</f>
        <v/>
      </c>
      <c r="C55" s="29" t="str">
        <f>IF(Capacity!S29="","",Capacity!S29)</f>
        <v/>
      </c>
      <c r="D55" s="113" t="str">
        <f>IF(C55="","",Capacity!T29/IF($B$5="minutes",1,60))</f>
        <v/>
      </c>
      <c r="E55" s="29" t="str">
        <f t="shared" si="0"/>
        <v/>
      </c>
      <c r="F55" s="113" t="str" cm="1">
        <f t="array" ref="F55">IFERROR(INDEX('Capacity Backing (Hide)2'!$B$8:$CW$8,1,ROW(A20))/IF($B$5="Minutes",1,60),"")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25">
      <c r="B56" t="str">
        <f>IF(Capacity!B30="","",'Capacity Backing (Hide)2'!D462)</f>
        <v/>
      </c>
      <c r="C56" s="29" t="str">
        <f>IF(Capacity!S30="","",Capacity!S30)</f>
        <v/>
      </c>
      <c r="D56" s="113" t="str">
        <f>IF(C56="","",Capacity!T30/IF($B$5="minutes",1,60))</f>
        <v/>
      </c>
      <c r="E56" s="29" t="str">
        <f t="shared" si="0"/>
        <v/>
      </c>
      <c r="F56" s="113" t="str" cm="1">
        <f t="array" ref="F56">IFERROR(INDEX('Capacity Backing (Hide)2'!$B$8:$CW$8,1,ROW(A21))/IF($B$5="Minutes",1,60),"")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25">
      <c r="B57" t="str">
        <f>IF(Capacity!B31="","",'Capacity Backing (Hide)2'!D463)</f>
        <v/>
      </c>
      <c r="C57" s="29" t="str">
        <f>IF(Capacity!S31="","",Capacity!S31)</f>
        <v/>
      </c>
      <c r="D57" s="113" t="str">
        <f>IF(C57="","",Capacity!T31/IF($B$5="minutes",1,60))</f>
        <v/>
      </c>
      <c r="E57" s="29" t="str">
        <f t="shared" si="0"/>
        <v/>
      </c>
      <c r="F57" s="113" t="str" cm="1">
        <f t="array" ref="F57">IFERROR(INDEX('Capacity Backing (Hide)2'!$B$8:$CW$8,1,ROW(A22))/IF($B$5="Minutes",1,60),"")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25">
      <c r="B58" t="str">
        <f>IF(Capacity!B32="","",'Capacity Backing (Hide)2'!D464)</f>
        <v/>
      </c>
      <c r="C58" s="29" t="str">
        <f>IF(Capacity!S32="","",Capacity!S32)</f>
        <v/>
      </c>
      <c r="D58" s="113" t="str">
        <f>IF(C58="","",Capacity!T32/IF($B$5="minutes",1,60))</f>
        <v/>
      </c>
      <c r="E58" s="29" t="str">
        <f t="shared" si="0"/>
        <v/>
      </c>
      <c r="F58" s="113" t="str" cm="1">
        <f t="array" ref="F58">IFERROR(INDEX('Capacity Backing (Hide)2'!$B$8:$CW$8,1,ROW(A23))/IF($B$5="Minutes",1,60),"")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25">
      <c r="B59" t="str">
        <f>IF(Capacity!B33="","",'Capacity Backing (Hide)2'!D465)</f>
        <v/>
      </c>
      <c r="C59" s="29" t="str">
        <f>IF(Capacity!S33="","",Capacity!S33)</f>
        <v/>
      </c>
      <c r="D59" s="113" t="str">
        <f>IF(C59="","",Capacity!T33/IF($B$5="minutes",1,60))</f>
        <v/>
      </c>
      <c r="E59" s="29" t="str">
        <f t="shared" si="0"/>
        <v/>
      </c>
      <c r="F59" s="113" t="str" cm="1">
        <f t="array" ref="F59">IFERROR(INDEX('Capacity Backing (Hide)2'!$B$8:$CW$8,1,ROW(A24))/IF($B$5="Minutes",1,60),"")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25">
      <c r="B60" t="str">
        <f>IF(Capacity!B34="","",'Capacity Backing (Hide)2'!D466)</f>
        <v/>
      </c>
      <c r="C60" s="29" t="str">
        <f>IF(Capacity!S34="","",Capacity!S34)</f>
        <v/>
      </c>
      <c r="D60" s="113" t="str">
        <f>IF(C60="","",Capacity!T34/IF($B$5="minutes",1,60))</f>
        <v/>
      </c>
      <c r="E60" s="29" t="str">
        <f t="shared" si="0"/>
        <v/>
      </c>
      <c r="F60" s="113" t="str" cm="1">
        <f t="array" ref="F60">IFERROR(INDEX('Capacity Backing (Hide)2'!$B$8:$CW$8,1,ROW(A25))/IF($B$5="Minutes",1,60),"")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25">
      <c r="B61" t="str">
        <f>IF(Capacity!B35="","",'Capacity Backing (Hide)2'!D467)</f>
        <v/>
      </c>
      <c r="C61" s="29" t="str">
        <f>IF(Capacity!S35="","",Capacity!S35)</f>
        <v/>
      </c>
      <c r="D61" s="113" t="str">
        <f>IF(C61="","",Capacity!T35/IF($B$5="minutes",1,60))</f>
        <v/>
      </c>
      <c r="E61" s="29" t="str">
        <f t="shared" si="0"/>
        <v/>
      </c>
      <c r="F61" s="113" t="str" cm="1">
        <f t="array" ref="F61">IFERROR(INDEX('Capacity Backing (Hide)2'!$B$8:$CW$8,1,ROW(A26))/IF($B$5="Minutes",1,60),"")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25">
      <c r="B62" t="str">
        <f>IF(Capacity!B36="","",'Capacity Backing (Hide)2'!D468)</f>
        <v/>
      </c>
      <c r="C62" s="29" t="str">
        <f>IF(Capacity!S36="","",Capacity!S36)</f>
        <v/>
      </c>
      <c r="D62" s="113" t="str">
        <f>IF(C62="","",Capacity!T36/IF($B$5="minutes",1,60))</f>
        <v/>
      </c>
      <c r="E62" s="29" t="str">
        <f t="shared" si="0"/>
        <v/>
      </c>
      <c r="F62" s="113" t="str" cm="1">
        <f t="array" ref="F62">IFERROR(INDEX('Capacity Backing (Hide)2'!$B$8:$CW$8,1,ROW(A27))/IF($B$5="Minutes",1,60),"")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25">
      <c r="B63" t="str">
        <f>IF(Capacity!B37="","",'Capacity Backing (Hide)2'!D469)</f>
        <v/>
      </c>
      <c r="C63" s="29" t="str">
        <f>IF(Capacity!S37="","",Capacity!S37)</f>
        <v/>
      </c>
      <c r="D63" s="113" t="str">
        <f>IF(C63="","",Capacity!T37/IF($B$5="minutes",1,60))</f>
        <v/>
      </c>
      <c r="E63" s="29" t="str">
        <f t="shared" si="0"/>
        <v/>
      </c>
      <c r="F63" s="113" t="str" cm="1">
        <f t="array" ref="F63">IFERROR(INDEX('Capacity Backing (Hide)2'!$B$8:$CW$8,1,ROW(A28))/IF($B$5="Minutes",1,60),"")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25">
      <c r="B64" t="str">
        <f>IF(Capacity!B38="","",'Capacity Backing (Hide)2'!D470)</f>
        <v/>
      </c>
      <c r="C64" s="29" t="str">
        <f>IF(Capacity!S38="","",Capacity!S38)</f>
        <v/>
      </c>
      <c r="D64" s="113" t="str">
        <f>IF(C64="","",Capacity!T38/IF($B$5="minutes",1,60))</f>
        <v/>
      </c>
      <c r="E64" s="29" t="str">
        <f t="shared" si="0"/>
        <v/>
      </c>
      <c r="F64" s="113" t="str" cm="1">
        <f t="array" ref="F64">IFERROR(INDEX('Capacity Backing (Hide)2'!$B$8:$CW$8,1,ROW(A29))/IF($B$5="Minutes",1,60),"")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25">
      <c r="B65" t="str">
        <f>IF(Capacity!B39="","",'Capacity Backing (Hide)2'!D471)</f>
        <v/>
      </c>
      <c r="C65" s="29" t="str">
        <f>IF(Capacity!S39="","",Capacity!S39)</f>
        <v/>
      </c>
      <c r="D65" s="113" t="str">
        <f>IF(C65="","",Capacity!T39/IF($B$5="minutes",1,60))</f>
        <v/>
      </c>
      <c r="E65" s="29" t="str">
        <f t="shared" si="0"/>
        <v/>
      </c>
      <c r="F65" s="113" t="str" cm="1">
        <f t="array" ref="F65">IFERROR(INDEX('Capacity Backing (Hide)2'!$B$8:$CW$8,1,ROW(A30))/IF($B$5="Minutes",1,60),"")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25">
      <c r="B66" t="str">
        <f>IF(Capacity!B40="","",'Capacity Backing (Hide)2'!D472)</f>
        <v/>
      </c>
      <c r="C66" s="29" t="str">
        <f>IF(Capacity!S40="","",Capacity!S40)</f>
        <v/>
      </c>
      <c r="D66" s="113" t="str">
        <f>IF(C66="","",Capacity!T40/IF($B$5="minutes",1,60))</f>
        <v/>
      </c>
      <c r="E66" s="29" t="str">
        <f t="shared" si="0"/>
        <v/>
      </c>
      <c r="F66" s="113" t="str" cm="1">
        <f t="array" ref="F66">IFERROR(INDEX('Capacity Backing (Hide)2'!$B$8:$CW$8,1,ROW(A31))/IF($B$5="Minutes",1,60),"")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25">
      <c r="B67" t="str">
        <f>IF(Capacity!B41="","",'Capacity Backing (Hide)2'!D473)</f>
        <v/>
      </c>
      <c r="C67" s="29" t="str">
        <f>IF(Capacity!S41="","",Capacity!S41)</f>
        <v/>
      </c>
      <c r="D67" s="113" t="str">
        <f>IF(C67="","",Capacity!T41/IF($B$5="minutes",1,60))</f>
        <v/>
      </c>
      <c r="E67" s="29" t="str">
        <f t="shared" si="0"/>
        <v/>
      </c>
      <c r="F67" s="113" t="str" cm="1">
        <f t="array" ref="F67">IFERROR(INDEX('Capacity Backing (Hide)2'!$B$8:$CW$8,1,ROW(A32))/IF($B$5="Minutes",1,60),"")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25">
      <c r="B68" t="str">
        <f>IF(Capacity!B42="","",'Capacity Backing (Hide)2'!D474)</f>
        <v/>
      </c>
      <c r="C68" s="29" t="str">
        <f>IF(Capacity!S42="","",Capacity!S42)</f>
        <v/>
      </c>
      <c r="D68" s="113" t="str">
        <f>IF(C68="","",Capacity!T42/IF($B$5="minutes",1,60))</f>
        <v/>
      </c>
      <c r="E68" s="29" t="str">
        <f t="shared" si="0"/>
        <v/>
      </c>
      <c r="F68" s="113" t="str" cm="1">
        <f t="array" ref="F68">IFERROR(INDEX('Capacity Backing (Hide)2'!$B$8:$CW$8,1,ROW(A33))/IF($B$5="Minutes",1,60),"")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25">
      <c r="B69" t="str">
        <f>IF(Capacity!B43="","",'Capacity Backing (Hide)2'!D475)</f>
        <v/>
      </c>
      <c r="C69" s="29" t="str">
        <f>IF(Capacity!S43="","",Capacity!S43)</f>
        <v/>
      </c>
      <c r="D69" s="113" t="str">
        <f>IF(C69="","",Capacity!T43/IF($B$5="minutes",1,60))</f>
        <v/>
      </c>
      <c r="E69" s="29" t="str">
        <f t="shared" ref="E69:E100" si="1">IF(B69="","",IF(COUNTBLANK($H69:$BG69)=52,52,COUNTA(H69:BG69)))</f>
        <v/>
      </c>
      <c r="F69" s="113" t="str" cm="1">
        <f t="array" ref="F69">IFERROR(INDEX('Capacity Backing (Hide)2'!$B$8:$CW$8,1,ROW(A34))/IF($B$5="Minutes",1,60),"")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25">
      <c r="B70" t="str">
        <f>IF(Capacity!B44="","",'Capacity Backing (Hide)2'!D476)</f>
        <v/>
      </c>
      <c r="C70" s="29" t="str">
        <f>IF(Capacity!S44="","",Capacity!S44)</f>
        <v/>
      </c>
      <c r="D70" s="113" t="str">
        <f>IF(C70="","",Capacity!T44/IF($B$5="minutes",1,60))</f>
        <v/>
      </c>
      <c r="E70" s="29" t="str">
        <f t="shared" si="1"/>
        <v/>
      </c>
      <c r="F70" s="113" t="str" cm="1">
        <f t="array" ref="F70">IFERROR(INDEX('Capacity Backing (Hide)2'!$B$8:$CW$8,1,ROW(A35))/IF($B$5="Minutes",1,60),"")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25">
      <c r="B71" t="str">
        <f>IF(Capacity!B45="","",'Capacity Backing (Hide)2'!D477)</f>
        <v/>
      </c>
      <c r="C71" s="29" t="str">
        <f>IF(Capacity!S45="","",Capacity!S45)</f>
        <v/>
      </c>
      <c r="D71" s="113" t="str">
        <f>IF(C71="","",Capacity!T45/IF($B$5="minutes",1,60))</f>
        <v/>
      </c>
      <c r="E71" s="29" t="str">
        <f t="shared" si="1"/>
        <v/>
      </c>
      <c r="F71" s="113" t="str" cm="1">
        <f t="array" ref="F71">IFERROR(INDEX('Capacity Backing (Hide)2'!$B$8:$CW$8,1,ROW(A36))/IF($B$5="Minutes",1,60),"")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25">
      <c r="B72" t="str">
        <f>IF(Capacity!B46="","",'Capacity Backing (Hide)2'!D478)</f>
        <v/>
      </c>
      <c r="C72" s="29" t="str">
        <f>IF(Capacity!S46="","",Capacity!S46)</f>
        <v/>
      </c>
      <c r="D72" s="113" t="str">
        <f>IF(C72="","",Capacity!T46/IF($B$5="minutes",1,60))</f>
        <v/>
      </c>
      <c r="E72" s="29" t="str">
        <f t="shared" si="1"/>
        <v/>
      </c>
      <c r="F72" s="113" t="str" cm="1">
        <f t="array" ref="F72">IFERROR(INDEX('Capacity Backing (Hide)2'!$B$8:$CW$8,1,ROW(A37))/IF($B$5="Minutes",1,60),"")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25">
      <c r="B73" t="str">
        <f>IF(Capacity!B47="","",'Capacity Backing (Hide)2'!D479)</f>
        <v/>
      </c>
      <c r="C73" s="29" t="str">
        <f>IF(Capacity!S47="","",Capacity!S47)</f>
        <v/>
      </c>
      <c r="D73" s="113" t="str">
        <f>IF(C73="","",Capacity!T47/IF($B$5="minutes",1,60))</f>
        <v/>
      </c>
      <c r="E73" s="29" t="str">
        <f t="shared" si="1"/>
        <v/>
      </c>
      <c r="F73" s="113" t="str" cm="1">
        <f t="array" ref="F73">IFERROR(INDEX('Capacity Backing (Hide)2'!$B$8:$CW$8,1,ROW(A38))/IF($B$5="Minutes",1,60),"")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25">
      <c r="B74" t="str">
        <f>IF(Capacity!B48="","",'Capacity Backing (Hide)2'!D480)</f>
        <v/>
      </c>
      <c r="C74" s="29" t="str">
        <f>IF(Capacity!S48="","",Capacity!S48)</f>
        <v/>
      </c>
      <c r="D74" s="113" t="str">
        <f>IF(C74="","",Capacity!T48/IF($B$5="minutes",1,60))</f>
        <v/>
      </c>
      <c r="E74" s="29" t="str">
        <f t="shared" si="1"/>
        <v/>
      </c>
      <c r="F74" s="113" t="str" cm="1">
        <f t="array" ref="F74">IFERROR(INDEX('Capacity Backing (Hide)2'!$B$8:$CW$8,1,ROW(A39))/IF($B$5="Minutes",1,60),"")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25">
      <c r="B75" t="str">
        <f>IF(Capacity!B49="","",'Capacity Backing (Hide)2'!D481)</f>
        <v/>
      </c>
      <c r="C75" s="29" t="str">
        <f>IF(Capacity!S49="","",Capacity!S49)</f>
        <v/>
      </c>
      <c r="D75" s="113" t="str">
        <f>IF(C75="","",Capacity!T49/IF($B$5="minutes",1,60))</f>
        <v/>
      </c>
      <c r="E75" s="29" t="str">
        <f t="shared" si="1"/>
        <v/>
      </c>
      <c r="F75" s="113" t="str" cm="1">
        <f t="array" ref="F75">IFERROR(INDEX('Capacity Backing (Hide)2'!$B$8:$CW$8,1,ROW(A40))/IF($B$5="Minutes",1,60),"")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25">
      <c r="B76" t="str">
        <f>IF(Capacity!B50="","",'Capacity Backing (Hide)2'!D482)</f>
        <v/>
      </c>
      <c r="C76" s="29" t="str">
        <f>IF(Capacity!S50="","",Capacity!S50)</f>
        <v/>
      </c>
      <c r="D76" s="113" t="str">
        <f>IF(C76="","",Capacity!T50/IF($B$5="minutes",1,60))</f>
        <v/>
      </c>
      <c r="E76" s="29" t="str">
        <f t="shared" si="1"/>
        <v/>
      </c>
      <c r="F76" s="113" t="str" cm="1">
        <f t="array" ref="F76">IFERROR(INDEX('Capacity Backing (Hide)2'!$B$8:$CW$8,1,ROW(A41))/IF($B$5="Minutes",1,60),"")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25">
      <c r="B77" t="str">
        <f>IF(Capacity!B51="","",'Capacity Backing (Hide)2'!D483)</f>
        <v/>
      </c>
      <c r="C77" s="29" t="str">
        <f>IF(Capacity!S51="","",Capacity!S51)</f>
        <v/>
      </c>
      <c r="D77" s="113" t="str">
        <f>IF(C77="","",Capacity!T51/IF($B$5="minutes",1,60))</f>
        <v/>
      </c>
      <c r="E77" s="29" t="str">
        <f t="shared" si="1"/>
        <v/>
      </c>
      <c r="F77" s="113" t="str" cm="1">
        <f t="array" ref="F77">IFERROR(INDEX('Capacity Backing (Hide)2'!$B$8:$CW$8,1,ROW(A42))/IF($B$5="Minutes",1,60),"")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25">
      <c r="B78" t="str">
        <f>IF(Capacity!B52="","",'Capacity Backing (Hide)2'!D484)</f>
        <v/>
      </c>
      <c r="C78" s="29" t="str">
        <f>IF(Capacity!S52="","",Capacity!S52)</f>
        <v/>
      </c>
      <c r="D78" s="113" t="str">
        <f>IF(C78="","",Capacity!T52/IF($B$5="minutes",1,60))</f>
        <v/>
      </c>
      <c r="E78" s="29" t="str">
        <f t="shared" si="1"/>
        <v/>
      </c>
      <c r="F78" s="113" t="str" cm="1">
        <f t="array" ref="F78">IFERROR(INDEX('Capacity Backing (Hide)2'!$B$8:$CW$8,1,ROW(A43))/IF($B$5="Minutes",1,60),"")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25">
      <c r="B79" t="str">
        <f>IF(Capacity!B53="","",'Capacity Backing (Hide)2'!D485)</f>
        <v/>
      </c>
      <c r="C79" s="29" t="str">
        <f>IF(Capacity!S53="","",Capacity!S53)</f>
        <v/>
      </c>
      <c r="D79" s="113" t="str">
        <f>IF(C79="","",Capacity!T53/IF($B$5="minutes",1,60))</f>
        <v/>
      </c>
      <c r="E79" s="29" t="str">
        <f t="shared" si="1"/>
        <v/>
      </c>
      <c r="F79" s="113" t="str" cm="1">
        <f t="array" ref="F79">IFERROR(INDEX('Capacity Backing (Hide)2'!$B$8:$CW$8,1,ROW(A44))/IF($B$5="Minutes",1,60),"")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25">
      <c r="B80" t="str">
        <f>IF(Capacity!B54="","",'Capacity Backing (Hide)2'!D486)</f>
        <v/>
      </c>
      <c r="C80" s="29" t="str">
        <f>IF(Capacity!S54="","",Capacity!S54)</f>
        <v/>
      </c>
      <c r="D80" s="113" t="str">
        <f>IF(C80="","",Capacity!T54/IF($B$5="minutes",1,60))</f>
        <v/>
      </c>
      <c r="E80" s="29" t="str">
        <f t="shared" si="1"/>
        <v/>
      </c>
      <c r="F80" s="113" t="str" cm="1">
        <f t="array" ref="F80">IFERROR(INDEX('Capacity Backing (Hide)2'!$B$8:$CW$8,1,ROW(A45))/IF($B$5="Minutes",1,60),"")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25">
      <c r="B81" t="str">
        <f>IF(Capacity!B55="","",'Capacity Backing (Hide)2'!D487)</f>
        <v/>
      </c>
      <c r="C81" s="29" t="str">
        <f>IF(Capacity!S55="","",Capacity!S55)</f>
        <v/>
      </c>
      <c r="D81" s="113" t="str">
        <f>IF(C81="","",Capacity!T55/IF($B$5="minutes",1,60))</f>
        <v/>
      </c>
      <c r="E81" s="29" t="str">
        <f t="shared" si="1"/>
        <v/>
      </c>
      <c r="F81" s="113" t="str" cm="1">
        <f t="array" ref="F81">IFERROR(INDEX('Capacity Backing (Hide)2'!$B$8:$CW$8,1,ROW(A46))/IF($B$5="Minutes",1,60),"")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25">
      <c r="B82" t="str">
        <f>IF(Capacity!B56="","",'Capacity Backing (Hide)2'!D488)</f>
        <v/>
      </c>
      <c r="C82" s="29" t="str">
        <f>IF(Capacity!S56="","",Capacity!S56)</f>
        <v/>
      </c>
      <c r="D82" s="113" t="str">
        <f>IF(C82="","",Capacity!T56/IF($B$5="minutes",1,60))</f>
        <v/>
      </c>
      <c r="E82" s="29" t="str">
        <f t="shared" si="1"/>
        <v/>
      </c>
      <c r="F82" s="113" t="str" cm="1">
        <f t="array" ref="F82">IFERROR(INDEX('Capacity Backing (Hide)2'!$B$8:$CW$8,1,ROW(A47))/IF($B$5="Minutes",1,60),"")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25">
      <c r="B83" t="str">
        <f>IF(Capacity!B57="","",'Capacity Backing (Hide)2'!D489)</f>
        <v/>
      </c>
      <c r="C83" s="29" t="str">
        <f>IF(Capacity!S57="","",Capacity!S57)</f>
        <v/>
      </c>
      <c r="D83" s="113" t="str">
        <f>IF(C83="","",Capacity!T57/IF($B$5="minutes",1,60))</f>
        <v/>
      </c>
      <c r="E83" s="29" t="str">
        <f t="shared" si="1"/>
        <v/>
      </c>
      <c r="F83" s="113" t="str" cm="1">
        <f t="array" ref="F83">IFERROR(INDEX('Capacity Backing (Hide)2'!$B$8:$CW$8,1,ROW(A48))/IF($B$5="Minutes",1,60),"")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25">
      <c r="B84" t="str">
        <f>IF(Capacity!B58="","",'Capacity Backing (Hide)2'!D490)</f>
        <v/>
      </c>
      <c r="C84" s="29" t="str">
        <f>IF(Capacity!S58="","",Capacity!S58)</f>
        <v/>
      </c>
      <c r="D84" s="113" t="str">
        <f>IF(C84="","",Capacity!T58/IF($B$5="minutes",1,60))</f>
        <v/>
      </c>
      <c r="E84" s="29" t="str">
        <f t="shared" si="1"/>
        <v/>
      </c>
      <c r="F84" s="113" t="str" cm="1">
        <f t="array" ref="F84">IFERROR(INDEX('Capacity Backing (Hide)2'!$B$8:$CW$8,1,ROW(A49))/IF($B$5="Minutes",1,60),"")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25">
      <c r="B85" t="str">
        <f>IF(Capacity!B59="","",'Capacity Backing (Hide)2'!D491)</f>
        <v/>
      </c>
      <c r="C85" s="29" t="str">
        <f>IF(Capacity!S59="","",Capacity!S59)</f>
        <v/>
      </c>
      <c r="D85" s="113" t="str">
        <f>IF(C85="","",Capacity!T59/IF($B$5="minutes",1,60))</f>
        <v/>
      </c>
      <c r="E85" s="29" t="str">
        <f t="shared" si="1"/>
        <v/>
      </c>
      <c r="F85" s="113" t="str" cm="1">
        <f t="array" ref="F85">IFERROR(INDEX('Capacity Backing (Hide)2'!$B$8:$CW$8,1,ROW(A50))/IF($B$5="Minutes",1,60),"")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25">
      <c r="B86" t="str">
        <f>IF(Capacity!B60="","",'Capacity Backing (Hide)2'!D492)</f>
        <v/>
      </c>
      <c r="C86" s="29" t="str">
        <f>IF(Capacity!S60="","",Capacity!S60)</f>
        <v/>
      </c>
      <c r="D86" s="113" t="str">
        <f>IF(C86="","",Capacity!T60/IF($B$5="minutes",1,60))</f>
        <v/>
      </c>
      <c r="E86" s="29" t="str">
        <f t="shared" si="1"/>
        <v/>
      </c>
      <c r="F86" s="113" t="str" cm="1">
        <f t="array" ref="F86">IFERROR(INDEX('Capacity Backing (Hide)2'!$B$8:$CW$8,1,ROW(A51))/IF($B$5="Minutes",1,60),"")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25">
      <c r="B87" t="str">
        <f>IF(Capacity!B61="","",'Capacity Backing (Hide)2'!D493)</f>
        <v/>
      </c>
      <c r="C87" s="29" t="str">
        <f>IF(Capacity!S61="","",Capacity!S61)</f>
        <v/>
      </c>
      <c r="D87" s="113" t="str">
        <f>IF(C87="","",Capacity!T61/IF($B$5="minutes",1,60))</f>
        <v/>
      </c>
      <c r="E87" s="29" t="str">
        <f t="shared" si="1"/>
        <v/>
      </c>
      <c r="F87" s="113" t="str" cm="1">
        <f t="array" ref="F87">IFERROR(INDEX('Capacity Backing (Hide)2'!$B$8:$CW$8,1,ROW(A52))/IF($B$5="Minutes",1,60),"")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25">
      <c r="B88" t="str">
        <f>IF(Capacity!B62="","",'Capacity Backing (Hide)2'!D494)</f>
        <v/>
      </c>
      <c r="C88" s="29" t="str">
        <f>IF(Capacity!S62="","",Capacity!S62)</f>
        <v/>
      </c>
      <c r="D88" s="113" t="str">
        <f>IF(C88="","",Capacity!T62/IF($B$5="minutes",1,60))</f>
        <v/>
      </c>
      <c r="E88" s="29" t="str">
        <f t="shared" si="1"/>
        <v/>
      </c>
      <c r="F88" s="113" t="str" cm="1">
        <f t="array" ref="F88">IFERROR(INDEX('Capacity Backing (Hide)2'!$B$8:$CW$8,1,ROW(A53))/IF($B$5="Minutes",1,60),"")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25">
      <c r="B89" t="str">
        <f>IF(Capacity!B63="","",'Capacity Backing (Hide)2'!D495)</f>
        <v/>
      </c>
      <c r="C89" s="29" t="str">
        <f>IF(Capacity!S63="","",Capacity!S63)</f>
        <v/>
      </c>
      <c r="D89" s="113" t="str">
        <f>IF(C89="","",Capacity!T63/IF($B$5="minutes",1,60))</f>
        <v/>
      </c>
      <c r="E89" s="29" t="str">
        <f t="shared" si="1"/>
        <v/>
      </c>
      <c r="F89" s="113" t="str" cm="1">
        <f t="array" ref="F89">IFERROR(INDEX('Capacity Backing (Hide)2'!$B$8:$CW$8,1,ROW(A54))/IF($B$5="Minutes",1,60),"")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25">
      <c r="B90" t="str">
        <f>IF(Capacity!B64="","",'Capacity Backing (Hide)2'!D496)</f>
        <v/>
      </c>
      <c r="C90" s="29" t="str">
        <f>IF(Capacity!S64="","",Capacity!S64)</f>
        <v/>
      </c>
      <c r="D90" s="113" t="str">
        <f>IF(C90="","",Capacity!T64/IF($B$5="minutes",1,60))</f>
        <v/>
      </c>
      <c r="E90" s="29" t="str">
        <f t="shared" si="1"/>
        <v/>
      </c>
      <c r="F90" s="113" t="str" cm="1">
        <f t="array" ref="F90">IFERROR(INDEX('Capacity Backing (Hide)2'!$B$8:$CW$8,1,ROW(A55))/IF($B$5="Minutes",1,60),"")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25">
      <c r="B91" t="str">
        <f>IF(Capacity!B65="","",'Capacity Backing (Hide)2'!D497)</f>
        <v/>
      </c>
      <c r="C91" s="29" t="str">
        <f>IF(Capacity!S65="","",Capacity!S65)</f>
        <v/>
      </c>
      <c r="D91" s="113" t="str">
        <f>IF(C91="","",Capacity!T65/IF($B$5="minutes",1,60))</f>
        <v/>
      </c>
      <c r="E91" s="29" t="str">
        <f t="shared" si="1"/>
        <v/>
      </c>
      <c r="F91" s="113" t="str" cm="1">
        <f t="array" ref="F91">IFERROR(INDEX('Capacity Backing (Hide)2'!$B$8:$CW$8,1,ROW(A56))/IF($B$5="Minutes",1,60),"")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25">
      <c r="B92" t="str">
        <f>IF(Capacity!B66="","",'Capacity Backing (Hide)2'!D498)</f>
        <v/>
      </c>
      <c r="C92" s="29" t="str">
        <f>IF(Capacity!S66="","",Capacity!S66)</f>
        <v/>
      </c>
      <c r="D92" s="113" t="str">
        <f>IF(C92="","",Capacity!T66/IF($B$5="minutes",1,60))</f>
        <v/>
      </c>
      <c r="E92" s="29" t="str">
        <f t="shared" si="1"/>
        <v/>
      </c>
      <c r="F92" s="113" t="str" cm="1">
        <f t="array" ref="F92">IFERROR(INDEX('Capacity Backing (Hide)2'!$B$8:$CW$8,1,ROW(A57))/IF($B$5="Minutes",1,60),"")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25">
      <c r="B93" t="str">
        <f>IF(Capacity!B67="","",'Capacity Backing (Hide)2'!D499)</f>
        <v/>
      </c>
      <c r="C93" s="29" t="str">
        <f>IF(Capacity!S67="","",Capacity!S67)</f>
        <v/>
      </c>
      <c r="D93" s="113" t="str">
        <f>IF(C93="","",Capacity!T67/IF($B$5="minutes",1,60))</f>
        <v/>
      </c>
      <c r="E93" s="29" t="str">
        <f t="shared" si="1"/>
        <v/>
      </c>
      <c r="F93" s="113" t="str" cm="1">
        <f t="array" ref="F93">IFERROR(INDEX('Capacity Backing (Hide)2'!$B$8:$CW$8,1,ROW(A58))/IF($B$5="Minutes",1,60),"")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25">
      <c r="B94" t="str">
        <f>IF(Capacity!B68="","",'Capacity Backing (Hide)2'!D500)</f>
        <v/>
      </c>
      <c r="C94" s="29" t="str">
        <f>IF(Capacity!S68="","",Capacity!S68)</f>
        <v/>
      </c>
      <c r="D94" s="113" t="str">
        <f>IF(C94="","",Capacity!T68/IF($B$5="minutes",1,60))</f>
        <v/>
      </c>
      <c r="E94" s="29" t="str">
        <f t="shared" si="1"/>
        <v/>
      </c>
      <c r="F94" s="113" t="str" cm="1">
        <f t="array" ref="F94">IFERROR(INDEX('Capacity Backing (Hide)2'!$B$8:$CW$8,1,ROW(A59))/IF($B$5="Minutes",1,60),"")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25">
      <c r="B95" t="str">
        <f>IF(Capacity!B69="","",'Capacity Backing (Hide)2'!D501)</f>
        <v/>
      </c>
      <c r="C95" s="29" t="str">
        <f>IF(Capacity!S69="","",Capacity!S69)</f>
        <v/>
      </c>
      <c r="D95" s="113" t="str">
        <f>IF(C95="","",Capacity!T69/IF($B$5="minutes",1,60))</f>
        <v/>
      </c>
      <c r="E95" s="29" t="str">
        <f t="shared" si="1"/>
        <v/>
      </c>
      <c r="F95" s="113" t="str" cm="1">
        <f t="array" ref="F95">IFERROR(INDEX('Capacity Backing (Hide)2'!$B$8:$CW$8,1,ROW(A60))/IF($B$5="Minutes",1,60),"")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25">
      <c r="B96" t="str">
        <f>IF(Capacity!B70="","",'Capacity Backing (Hide)2'!D502)</f>
        <v/>
      </c>
      <c r="C96" s="29" t="str">
        <f>IF(Capacity!S70="","",Capacity!S70)</f>
        <v/>
      </c>
      <c r="D96" s="113" t="str">
        <f>IF(C96="","",Capacity!T70/IF($B$5="minutes",1,60))</f>
        <v/>
      </c>
      <c r="E96" s="29" t="str">
        <f t="shared" si="1"/>
        <v/>
      </c>
      <c r="F96" s="113" t="str" cm="1">
        <f t="array" ref="F96">IFERROR(INDEX('Capacity Backing (Hide)2'!$B$8:$CW$8,1,ROW(A61))/IF($B$5="Minutes",1,60),"")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25">
      <c r="B97" t="str">
        <f>IF(Capacity!B71="","",'Capacity Backing (Hide)2'!D503)</f>
        <v/>
      </c>
      <c r="C97" s="29" t="str">
        <f>IF(Capacity!S71="","",Capacity!S71)</f>
        <v/>
      </c>
      <c r="D97" s="113" t="str">
        <f>IF(C97="","",Capacity!T71/IF($B$5="minutes",1,60))</f>
        <v/>
      </c>
      <c r="E97" s="29" t="str">
        <f t="shared" si="1"/>
        <v/>
      </c>
      <c r="F97" s="113" t="str" cm="1">
        <f t="array" ref="F97">IFERROR(INDEX('Capacity Backing (Hide)2'!$B$8:$CW$8,1,ROW(A62))/IF($B$5="Minutes",1,60),"")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25">
      <c r="B98" t="str">
        <f>IF(Capacity!B72="","",'Capacity Backing (Hide)2'!D504)</f>
        <v/>
      </c>
      <c r="C98" s="29" t="str">
        <f>IF(Capacity!S72="","",Capacity!S72)</f>
        <v/>
      </c>
      <c r="D98" s="113" t="str">
        <f>IF(C98="","",Capacity!T72/IF($B$5="minutes",1,60))</f>
        <v/>
      </c>
      <c r="E98" s="29" t="str">
        <f t="shared" si="1"/>
        <v/>
      </c>
      <c r="F98" s="113" t="str" cm="1">
        <f t="array" ref="F98">IFERROR(INDEX('Capacity Backing (Hide)2'!$B$8:$CW$8,1,ROW(A63))/IF($B$5="Minutes",1,60),"")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25">
      <c r="B99" t="str">
        <f>IF(Capacity!B73="","",'Capacity Backing (Hide)2'!D505)</f>
        <v/>
      </c>
      <c r="C99" s="29" t="str">
        <f>IF(Capacity!S73="","",Capacity!S73)</f>
        <v/>
      </c>
      <c r="D99" s="113" t="str">
        <f>IF(C99="","",Capacity!T73/IF($B$5="minutes",1,60))</f>
        <v/>
      </c>
      <c r="E99" s="29" t="str">
        <f t="shared" si="1"/>
        <v/>
      </c>
      <c r="F99" s="113" t="str" cm="1">
        <f t="array" ref="F99">IFERROR(INDEX('Capacity Backing (Hide)2'!$B$8:$CW$8,1,ROW(A64))/IF($B$5="Minutes",1,60),"")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25">
      <c r="B100" t="str">
        <f>IF(Capacity!B74="","",'Capacity Backing (Hide)2'!D506)</f>
        <v/>
      </c>
      <c r="C100" s="29" t="str">
        <f>IF(Capacity!S74="","",Capacity!S74)</f>
        <v/>
      </c>
      <c r="D100" s="113" t="str">
        <f>IF(C100="","",Capacity!T74/IF($B$5="minutes",1,60))</f>
        <v/>
      </c>
      <c r="E100" s="29" t="str">
        <f t="shared" si="1"/>
        <v/>
      </c>
      <c r="F100" s="113" t="str" cm="1">
        <f t="array" ref="F100">IFERROR(INDEX('Capacity Backing (Hide)2'!$B$8:$CW$8,1,ROW(A65))/IF($B$5="Minutes",1,60),"")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25">
      <c r="B101" t="str">
        <f>IF(Capacity!B75="","",'Capacity Backing (Hide)2'!D507)</f>
        <v/>
      </c>
      <c r="C101" s="29" t="str">
        <f>IF(Capacity!S75="","",Capacity!S75)</f>
        <v/>
      </c>
      <c r="D101" s="113" t="str">
        <f>IF(C101="","",Capacity!T75/IF($B$5="minutes",1,60))</f>
        <v/>
      </c>
      <c r="E101" s="29" t="str">
        <f t="shared" ref="E101:E135" si="2">IF(B101="","",IF(COUNTBLANK($H101:$BG101)=52,52,COUNTA(H101:BG101)))</f>
        <v/>
      </c>
      <c r="F101" s="113" t="str" cm="1">
        <f t="array" ref="F101">IFERROR(INDEX('Capacity Backing (Hide)2'!$B$8:$CW$8,1,ROW(A66))/IF($B$5="Minutes",1,60),"")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25">
      <c r="B102" t="str">
        <f>IF(Capacity!B76="","",'Capacity Backing (Hide)2'!D508)</f>
        <v/>
      </c>
      <c r="C102" s="29" t="str">
        <f>IF(Capacity!S76="","",Capacity!S76)</f>
        <v/>
      </c>
      <c r="D102" s="113" t="str">
        <f>IF(C102="","",Capacity!T76/IF($B$5="minutes",1,60))</f>
        <v/>
      </c>
      <c r="E102" s="29" t="str">
        <f t="shared" si="2"/>
        <v/>
      </c>
      <c r="F102" s="113" t="str" cm="1">
        <f t="array" ref="F102">IFERROR(INDEX('Capacity Backing (Hide)2'!$B$8:$CW$8,1,ROW(A67))/IF($B$5="Minutes",1,60),"")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25">
      <c r="B103" t="str">
        <f>IF(Capacity!B77="","",'Capacity Backing (Hide)2'!D509)</f>
        <v/>
      </c>
      <c r="C103" s="29" t="str">
        <f>IF(Capacity!S77="","",Capacity!S77)</f>
        <v/>
      </c>
      <c r="D103" s="113" t="str">
        <f>IF(C103="","",Capacity!T77/IF($B$5="minutes",1,60))</f>
        <v/>
      </c>
      <c r="E103" s="29" t="str">
        <f t="shared" si="2"/>
        <v/>
      </c>
      <c r="F103" s="113" t="str" cm="1">
        <f t="array" ref="F103">IFERROR(INDEX('Capacity Backing (Hide)2'!$B$8:$CW$8,1,ROW(A68))/IF($B$5="Minutes",1,60),"")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25">
      <c r="B104" t="str">
        <f>IF(Capacity!B78="","",'Capacity Backing (Hide)2'!D510)</f>
        <v/>
      </c>
      <c r="C104" s="29" t="str">
        <f>IF(Capacity!S78="","",Capacity!S78)</f>
        <v/>
      </c>
      <c r="D104" s="113" t="str">
        <f>IF(C104="","",Capacity!T78/IF($B$5="minutes",1,60))</f>
        <v/>
      </c>
      <c r="E104" s="29" t="str">
        <f t="shared" si="2"/>
        <v/>
      </c>
      <c r="F104" s="113" t="str" cm="1">
        <f t="array" ref="F104">IFERROR(INDEX('Capacity Backing (Hide)2'!$B$8:$CW$8,1,ROW(A69))/IF($B$5="Minutes",1,60),"")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25">
      <c r="B105" t="str">
        <f>IF(Capacity!B79="","",'Capacity Backing (Hide)2'!D511)</f>
        <v/>
      </c>
      <c r="C105" s="29" t="str">
        <f>IF(Capacity!S79="","",Capacity!S79)</f>
        <v/>
      </c>
      <c r="D105" s="113" t="str">
        <f>IF(C105="","",Capacity!T79/IF($B$5="minutes",1,60))</f>
        <v/>
      </c>
      <c r="E105" s="29" t="str">
        <f t="shared" si="2"/>
        <v/>
      </c>
      <c r="F105" s="113" t="str" cm="1">
        <f t="array" ref="F105">IFERROR(INDEX('Capacity Backing (Hide)2'!$B$8:$CW$8,1,ROW(A70))/IF($B$5="Minutes",1,60),"")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25">
      <c r="B106" t="str">
        <f>IF(Capacity!B80="","",'Capacity Backing (Hide)2'!D512)</f>
        <v/>
      </c>
      <c r="C106" s="29" t="str">
        <f>IF(Capacity!S80="","",Capacity!S80)</f>
        <v/>
      </c>
      <c r="D106" s="113" t="str">
        <f>IF(C106="","",Capacity!T80/IF($B$5="minutes",1,60))</f>
        <v/>
      </c>
      <c r="E106" s="29" t="str">
        <f t="shared" si="2"/>
        <v/>
      </c>
      <c r="F106" s="113" t="str" cm="1">
        <f t="array" ref="F106">IFERROR(INDEX('Capacity Backing (Hide)2'!$B$8:$CW$8,1,ROW(A71))/IF($B$5="Minutes",1,60),"")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25">
      <c r="B107" t="str">
        <f>IF(Capacity!B81="","",'Capacity Backing (Hide)2'!D513)</f>
        <v/>
      </c>
      <c r="C107" s="29" t="str">
        <f>IF(Capacity!S81="","",Capacity!S81)</f>
        <v/>
      </c>
      <c r="D107" s="113" t="str">
        <f>IF(C107="","",Capacity!T81/IF($B$5="minutes",1,60))</f>
        <v/>
      </c>
      <c r="E107" s="29" t="str">
        <f t="shared" si="2"/>
        <v/>
      </c>
      <c r="F107" s="113" t="str" cm="1">
        <f t="array" ref="F107">IFERROR(INDEX('Capacity Backing (Hide)2'!$B$8:$CW$8,1,ROW(A72))/IF($B$5="Minutes",1,60),"")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25">
      <c r="B108" t="str">
        <f>IF(Capacity!B82="","",'Capacity Backing (Hide)2'!D514)</f>
        <v/>
      </c>
      <c r="C108" s="29" t="str">
        <f>IF(Capacity!S82="","",Capacity!S82)</f>
        <v/>
      </c>
      <c r="D108" s="113" t="str">
        <f>IF(C108="","",Capacity!T82/IF($B$5="minutes",1,60))</f>
        <v/>
      </c>
      <c r="E108" s="29" t="str">
        <f t="shared" si="2"/>
        <v/>
      </c>
      <c r="F108" s="113" t="str" cm="1">
        <f t="array" ref="F108">IFERROR(INDEX('Capacity Backing (Hide)2'!$B$8:$CW$8,1,ROW(A73))/IF($B$5="Minutes",1,60),"")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25">
      <c r="B109" t="str">
        <f>IF(Capacity!B83="","",'Capacity Backing (Hide)2'!D515)</f>
        <v/>
      </c>
      <c r="C109" s="29" t="str">
        <f>IF(Capacity!S83="","",Capacity!S83)</f>
        <v/>
      </c>
      <c r="D109" s="113" t="str">
        <f>IF(C109="","",Capacity!T83/IF($B$5="minutes",1,60))</f>
        <v/>
      </c>
      <c r="E109" s="29" t="str">
        <f t="shared" si="2"/>
        <v/>
      </c>
      <c r="F109" s="113" t="str" cm="1">
        <f t="array" ref="F109">IFERROR(INDEX('Capacity Backing (Hide)2'!$B$8:$CW$8,1,ROW(A74))/IF($B$5="Minutes",1,60),"")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25">
      <c r="B110" t="str">
        <f>IF(Capacity!B84="","",'Capacity Backing (Hide)2'!D516)</f>
        <v/>
      </c>
      <c r="C110" s="29" t="str">
        <f>IF(Capacity!S84="","",Capacity!S84)</f>
        <v/>
      </c>
      <c r="D110" s="113" t="str">
        <f>IF(C110="","",Capacity!T84/IF($B$5="minutes",1,60))</f>
        <v/>
      </c>
      <c r="E110" s="29" t="str">
        <f t="shared" si="2"/>
        <v/>
      </c>
      <c r="F110" s="113" t="str" cm="1">
        <f t="array" ref="F110">IFERROR(INDEX('Capacity Backing (Hide)2'!$B$8:$CW$8,1,ROW(A75))/IF($B$5="Minutes",1,60),"")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25">
      <c r="B111" t="str">
        <f>IF(Capacity!B85="","",'Capacity Backing (Hide)2'!D517)</f>
        <v/>
      </c>
      <c r="C111" s="29" t="str">
        <f>IF(Capacity!S85="","",Capacity!S85)</f>
        <v/>
      </c>
      <c r="D111" s="113" t="str">
        <f>IF(C111="","",Capacity!T85/IF($B$5="minutes",1,60))</f>
        <v/>
      </c>
      <c r="E111" s="29" t="str">
        <f t="shared" si="2"/>
        <v/>
      </c>
      <c r="F111" s="113" t="str" cm="1">
        <f t="array" ref="F111">IFERROR(INDEX('Capacity Backing (Hide)2'!$B$8:$CW$8,1,ROW(A76))/IF($B$5="Minutes",1,60),"")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25">
      <c r="B112" t="str">
        <f>IF(Capacity!B86="","",'Capacity Backing (Hide)2'!D518)</f>
        <v/>
      </c>
      <c r="C112" s="29" t="str">
        <f>IF(Capacity!S86="","",Capacity!S86)</f>
        <v/>
      </c>
      <c r="D112" s="113" t="str">
        <f>IF(C112="","",Capacity!T86/IF($B$5="minutes",1,60))</f>
        <v/>
      </c>
      <c r="E112" s="29" t="str">
        <f t="shared" si="2"/>
        <v/>
      </c>
      <c r="F112" s="113" t="str" cm="1">
        <f t="array" ref="F112">IFERROR(INDEX('Capacity Backing (Hide)2'!$B$8:$CW$8,1,ROW(A77))/IF($B$5="Minutes",1,60),"")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25">
      <c r="B113" t="str">
        <f>IF(Capacity!B87="","",'Capacity Backing (Hide)2'!D519)</f>
        <v/>
      </c>
      <c r="C113" s="29" t="str">
        <f>IF(Capacity!S87="","",Capacity!S87)</f>
        <v/>
      </c>
      <c r="D113" s="113" t="str">
        <f>IF(C113="","",Capacity!T87/IF($B$5="minutes",1,60))</f>
        <v/>
      </c>
      <c r="E113" s="29" t="str">
        <f t="shared" si="2"/>
        <v/>
      </c>
      <c r="F113" s="113" t="str" cm="1">
        <f t="array" ref="F113">IFERROR(INDEX('Capacity Backing (Hide)2'!$B$8:$CW$8,1,ROW(A78))/IF($B$5="Minutes",1,60),"")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25">
      <c r="B114" t="str">
        <f>IF(Capacity!B88="","",'Capacity Backing (Hide)2'!D520)</f>
        <v/>
      </c>
      <c r="C114" s="29" t="str">
        <f>IF(Capacity!S88="","",Capacity!S88)</f>
        <v/>
      </c>
      <c r="D114" s="113" t="str">
        <f>IF(C114="","",Capacity!T88/IF($B$5="minutes",1,60))</f>
        <v/>
      </c>
      <c r="E114" s="29" t="str">
        <f t="shared" si="2"/>
        <v/>
      </c>
      <c r="F114" s="113" t="str" cm="1">
        <f t="array" ref="F114">IFERROR(INDEX('Capacity Backing (Hide)2'!$B$8:$CW$8,1,ROW(A79))/IF($B$5="Minutes",1,60),"")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25">
      <c r="B115" t="str">
        <f>IF(Capacity!B89="","",'Capacity Backing (Hide)2'!D521)</f>
        <v/>
      </c>
      <c r="C115" s="29" t="str">
        <f>IF(Capacity!S89="","",Capacity!S89)</f>
        <v/>
      </c>
      <c r="D115" s="113" t="str">
        <f>IF(C115="","",Capacity!T89/IF($B$5="minutes",1,60))</f>
        <v/>
      </c>
      <c r="E115" s="29" t="str">
        <f t="shared" si="2"/>
        <v/>
      </c>
      <c r="F115" s="113" t="str" cm="1">
        <f t="array" ref="F115">IFERROR(INDEX('Capacity Backing (Hide)2'!$B$8:$CW$8,1,ROW(A80))/IF($B$5="Minutes",1,60),"")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25">
      <c r="B116" t="str">
        <f>IF(Capacity!B90="","",'Capacity Backing (Hide)2'!D522)</f>
        <v/>
      </c>
      <c r="C116" s="29" t="str">
        <f>IF(Capacity!S90="","",Capacity!S90)</f>
        <v/>
      </c>
      <c r="D116" s="113" t="str">
        <f>IF(C116="","",Capacity!T90/IF($B$5="minutes",1,60))</f>
        <v/>
      </c>
      <c r="E116" s="29" t="str">
        <f t="shared" si="2"/>
        <v/>
      </c>
      <c r="F116" s="113" t="str" cm="1">
        <f t="array" ref="F116">IFERROR(INDEX('Capacity Backing (Hide)2'!$B$8:$CW$8,1,ROW(A81))/IF($B$5="Minutes",1,60),"")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25">
      <c r="B117" t="str">
        <f>IF(Capacity!B91="","",'Capacity Backing (Hide)2'!D523)</f>
        <v/>
      </c>
      <c r="C117" s="29" t="str">
        <f>IF(Capacity!S91="","",Capacity!S91)</f>
        <v/>
      </c>
      <c r="D117" s="113" t="str">
        <f>IF(C117="","",Capacity!T91/IF($B$5="minutes",1,60))</f>
        <v/>
      </c>
      <c r="E117" s="29" t="str">
        <f t="shared" si="2"/>
        <v/>
      </c>
      <c r="F117" s="113" t="str" cm="1">
        <f t="array" ref="F117">IFERROR(INDEX('Capacity Backing (Hide)2'!$B$8:$CW$8,1,ROW(A82))/IF($B$5="Minutes",1,60),"")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25">
      <c r="B118" t="str">
        <f>IF(Capacity!B92="","",'Capacity Backing (Hide)2'!D524)</f>
        <v/>
      </c>
      <c r="C118" s="29" t="str">
        <f>IF(Capacity!S92="","",Capacity!S92)</f>
        <v/>
      </c>
      <c r="D118" s="113" t="str">
        <f>IF(C118="","",Capacity!T92/IF($B$5="minutes",1,60))</f>
        <v/>
      </c>
      <c r="E118" s="29" t="str">
        <f t="shared" si="2"/>
        <v/>
      </c>
      <c r="F118" s="113" t="str" cm="1">
        <f t="array" ref="F118">IFERROR(INDEX('Capacity Backing (Hide)2'!$B$8:$CW$8,1,ROW(A83))/IF($B$5="Minutes",1,60),"")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25">
      <c r="B119" t="str">
        <f>IF(Capacity!B93="","",'Capacity Backing (Hide)2'!D525)</f>
        <v/>
      </c>
      <c r="C119" s="29" t="str">
        <f>IF(Capacity!S93="","",Capacity!S93)</f>
        <v/>
      </c>
      <c r="D119" s="113" t="str">
        <f>IF(C119="","",Capacity!T93/IF($B$5="minutes",1,60))</f>
        <v/>
      </c>
      <c r="E119" s="29" t="str">
        <f t="shared" si="2"/>
        <v/>
      </c>
      <c r="F119" s="113" t="str" cm="1">
        <f t="array" ref="F119">IFERROR(INDEX('Capacity Backing (Hide)2'!$B$8:$CW$8,1,ROW(A84))/IF($B$5="Minutes",1,60),"")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25">
      <c r="B120" t="str">
        <f>IF(Capacity!B94="","",'Capacity Backing (Hide)2'!D526)</f>
        <v/>
      </c>
      <c r="C120" s="29" t="str">
        <f>IF(Capacity!S94="","",Capacity!S94)</f>
        <v/>
      </c>
      <c r="D120" s="113" t="str">
        <f>IF(C120="","",Capacity!T94/IF($B$5="minutes",1,60))</f>
        <v/>
      </c>
      <c r="E120" s="29" t="str">
        <f t="shared" si="2"/>
        <v/>
      </c>
      <c r="F120" s="113" t="str" cm="1">
        <f t="array" ref="F120">IFERROR(INDEX('Capacity Backing (Hide)2'!$B$8:$CW$8,1,ROW(A85))/IF($B$5="Minutes",1,60),"")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25">
      <c r="B121" t="str">
        <f>IF(Capacity!B95="","",'Capacity Backing (Hide)2'!D527)</f>
        <v/>
      </c>
      <c r="C121" s="29" t="str">
        <f>IF(Capacity!S95="","",Capacity!S95)</f>
        <v/>
      </c>
      <c r="D121" s="113" t="str">
        <f>IF(C121="","",Capacity!T95/IF($B$5="minutes",1,60))</f>
        <v/>
      </c>
      <c r="E121" s="29" t="str">
        <f t="shared" si="2"/>
        <v/>
      </c>
      <c r="F121" s="113" t="str" cm="1">
        <f t="array" ref="F121">IFERROR(INDEX('Capacity Backing (Hide)2'!$B$8:$CW$8,1,ROW(A86))/IF($B$5="Minutes",1,60),"")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25">
      <c r="B122" t="str">
        <f>IF(Capacity!B96="","",'Capacity Backing (Hide)2'!D528)</f>
        <v/>
      </c>
      <c r="C122" s="29" t="str">
        <f>IF(Capacity!S96="","",Capacity!S96)</f>
        <v/>
      </c>
      <c r="D122" s="113" t="str">
        <f>IF(C122="","",Capacity!T96/IF($B$5="minutes",1,60))</f>
        <v/>
      </c>
      <c r="E122" s="29" t="str">
        <f t="shared" si="2"/>
        <v/>
      </c>
      <c r="F122" s="113" t="str" cm="1">
        <f t="array" ref="F122">IFERROR(INDEX('Capacity Backing (Hide)2'!$B$8:$CW$8,1,ROW(A87))/IF($B$5="Minutes",1,60),"")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25">
      <c r="B123" t="str">
        <f>IF(Capacity!B97="","",'Capacity Backing (Hide)2'!D529)</f>
        <v/>
      </c>
      <c r="C123" s="29" t="str">
        <f>IF(Capacity!S97="","",Capacity!S97)</f>
        <v/>
      </c>
      <c r="D123" s="113" t="str">
        <f>IF(C123="","",Capacity!T97/IF($B$5="minutes",1,60))</f>
        <v/>
      </c>
      <c r="E123" s="29" t="str">
        <f t="shared" si="2"/>
        <v/>
      </c>
      <c r="F123" s="113" t="str" cm="1">
        <f t="array" ref="F123">IFERROR(INDEX('Capacity Backing (Hide)2'!$B$8:$CW$8,1,ROW(A88))/IF($B$5="Minutes",1,60),"")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25">
      <c r="B124" t="str">
        <f>IF(Capacity!B98="","",'Capacity Backing (Hide)2'!D530)</f>
        <v/>
      </c>
      <c r="C124" s="29" t="str">
        <f>IF(Capacity!S98="","",Capacity!S98)</f>
        <v/>
      </c>
      <c r="D124" s="113" t="str">
        <f>IF(C124="","",Capacity!T98/IF($B$5="minutes",1,60))</f>
        <v/>
      </c>
      <c r="E124" s="29" t="str">
        <f t="shared" si="2"/>
        <v/>
      </c>
      <c r="F124" s="113" t="str" cm="1">
        <f t="array" ref="F124">IFERROR(INDEX('Capacity Backing (Hide)2'!$B$8:$CW$8,1,ROW(A89))/IF($B$5="Minutes",1,60),"")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25">
      <c r="B125" t="str">
        <f>IF(Capacity!B99="","",'Capacity Backing (Hide)2'!D531)</f>
        <v/>
      </c>
      <c r="C125" s="29" t="str">
        <f>IF(Capacity!S99="","",Capacity!S99)</f>
        <v/>
      </c>
      <c r="D125" s="113" t="str">
        <f>IF(C125="","",Capacity!T99/IF($B$5="minutes",1,60))</f>
        <v/>
      </c>
      <c r="E125" s="29" t="str">
        <f t="shared" si="2"/>
        <v/>
      </c>
      <c r="F125" s="113" t="str" cm="1">
        <f t="array" ref="F125">IFERROR(INDEX('Capacity Backing (Hide)2'!$B$8:$CW$8,1,ROW(A90))/IF($B$5="Minutes",1,60),"")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25">
      <c r="B126" t="str">
        <f>IF(Capacity!B100="","",'Capacity Backing (Hide)2'!D532)</f>
        <v/>
      </c>
      <c r="C126" s="29" t="str">
        <f>IF(Capacity!S100="","",Capacity!S100)</f>
        <v/>
      </c>
      <c r="D126" s="113" t="str">
        <f>IF(C126="","",Capacity!T100/IF($B$5="minutes",1,60))</f>
        <v/>
      </c>
      <c r="E126" s="29" t="str">
        <f t="shared" si="2"/>
        <v/>
      </c>
      <c r="F126" s="113" t="str" cm="1">
        <f t="array" ref="F126">IFERROR(INDEX('Capacity Backing (Hide)2'!$B$8:$CW$8,1,ROW(A91))/IF($B$5="Minutes",1,60),"")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25">
      <c r="B127" t="str">
        <f>IF(Capacity!B101="","",'Capacity Backing (Hide)2'!D533)</f>
        <v/>
      </c>
      <c r="C127" s="29" t="str">
        <f>IF(Capacity!S101="","",Capacity!S101)</f>
        <v/>
      </c>
      <c r="D127" s="113" t="str">
        <f>IF(C127="","",Capacity!T101/IF($B$5="minutes",1,60))</f>
        <v/>
      </c>
      <c r="E127" s="29" t="str">
        <f t="shared" si="2"/>
        <v/>
      </c>
      <c r="F127" s="113" t="str" cm="1">
        <f t="array" ref="F127">IFERROR(INDEX('Capacity Backing (Hide)2'!$B$8:$CW$8,1,ROW(A92))/IF($B$5="Minutes",1,60),"")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25">
      <c r="B128" t="str">
        <f>IF(Capacity!B102="","",'Capacity Backing (Hide)2'!D534)</f>
        <v/>
      </c>
      <c r="C128" s="29" t="str">
        <f>IF(Capacity!S102="","",Capacity!S102)</f>
        <v/>
      </c>
      <c r="D128" s="113" t="str">
        <f>IF(C128="","",Capacity!T102/IF($B$5="minutes",1,60))</f>
        <v/>
      </c>
      <c r="E128" s="29" t="str">
        <f t="shared" si="2"/>
        <v/>
      </c>
      <c r="F128" s="113" t="str" cm="1">
        <f t="array" ref="F128">IFERROR(INDEX('Capacity Backing (Hide)2'!$B$8:$CW$8,1,ROW(A93))/IF($B$5="Minutes",1,60),"")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25">
      <c r="B129" t="str">
        <f>IF(Capacity!B103="","",'Capacity Backing (Hide)2'!D535)</f>
        <v/>
      </c>
      <c r="C129" s="29" t="str">
        <f>IF(Capacity!S103="","",Capacity!S103)</f>
        <v/>
      </c>
      <c r="D129" s="113" t="str">
        <f>IF(C129="","",Capacity!T103/IF($B$5="minutes",1,60))</f>
        <v/>
      </c>
      <c r="E129" s="29" t="str">
        <f t="shared" si="2"/>
        <v/>
      </c>
      <c r="F129" s="113" t="str" cm="1">
        <f t="array" ref="F129">IFERROR(INDEX('Capacity Backing (Hide)2'!$B$8:$CW$8,1,ROW(A94))/IF($B$5="Minutes",1,60),"")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25">
      <c r="B130" t="str">
        <f>IF(Capacity!B104="","",'Capacity Backing (Hide)2'!D536)</f>
        <v/>
      </c>
      <c r="C130" s="29" t="str">
        <f>IF(Capacity!S104="","",Capacity!S104)</f>
        <v/>
      </c>
      <c r="D130" s="113" t="str">
        <f>IF(C130="","",Capacity!T104/IF($B$5="minutes",1,60))</f>
        <v/>
      </c>
      <c r="E130" s="29" t="str">
        <f t="shared" si="2"/>
        <v/>
      </c>
      <c r="F130" s="113" t="str" cm="1">
        <f t="array" ref="F130">IFERROR(INDEX('Capacity Backing (Hide)2'!$B$8:$CW$8,1,ROW(A95))/IF($B$5="Minutes",1,60),"")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25">
      <c r="B131" t="str">
        <f>IF(Capacity!B105="","",'Capacity Backing (Hide)2'!D537)</f>
        <v/>
      </c>
      <c r="C131" s="29" t="str">
        <f>IF(Capacity!S105="","",Capacity!S105)</f>
        <v/>
      </c>
      <c r="D131" s="113" t="str">
        <f>IF(C131="","",Capacity!T105/IF($B$5="minutes",1,60))</f>
        <v/>
      </c>
      <c r="E131" s="29" t="str">
        <f t="shared" si="2"/>
        <v/>
      </c>
      <c r="F131" s="113" t="str" cm="1">
        <f t="array" ref="F131">IFERROR(INDEX('Capacity Backing (Hide)2'!$B$8:$CW$8,1,ROW(A96))/IF($B$5="Minutes",1,60),"")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25">
      <c r="B132" t="str">
        <f>IF(Capacity!B106="","",'Capacity Backing (Hide)2'!D538)</f>
        <v/>
      </c>
      <c r="C132" s="29" t="str">
        <f>IF(Capacity!S106="","",Capacity!S106)</f>
        <v/>
      </c>
      <c r="D132" s="113" t="str">
        <f>IF(C132="","",Capacity!T106/IF($B$5="minutes",1,60))</f>
        <v/>
      </c>
      <c r="E132" s="29" t="str">
        <f t="shared" si="2"/>
        <v/>
      </c>
      <c r="F132" s="113" t="str" cm="1">
        <f t="array" ref="F132">IFERROR(INDEX('Capacity Backing (Hide)2'!$B$8:$CW$8,1,ROW(A97))/IF($B$5="Minutes",1,60),"")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25">
      <c r="B133" t="str">
        <f>IF(Capacity!B107="","",'Capacity Backing (Hide)2'!D539)</f>
        <v/>
      </c>
      <c r="C133" s="29" t="str">
        <f>IF(Capacity!S107="","",Capacity!S107)</f>
        <v/>
      </c>
      <c r="D133" s="113" t="str">
        <f>IF(C133="","",Capacity!T107/IF($B$5="minutes",1,60))</f>
        <v/>
      </c>
      <c r="E133" s="29" t="str">
        <f t="shared" si="2"/>
        <v/>
      </c>
      <c r="F133" s="113" t="str" cm="1">
        <f t="array" ref="F133">IFERROR(INDEX('Capacity Backing (Hide)2'!$B$8:$CW$8,1,ROW(A98))/IF($B$5="Minutes",1,60),"")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25">
      <c r="B134" t="str">
        <f>IF(Capacity!B108="","",'Capacity Backing (Hide)2'!D540)</f>
        <v/>
      </c>
      <c r="C134" s="29" t="str">
        <f>IF(Capacity!S108="","",Capacity!S108)</f>
        <v/>
      </c>
      <c r="D134" s="113" t="str">
        <f>IF(C134="","",Capacity!T108/IF($B$5="minutes",1,60))</f>
        <v/>
      </c>
      <c r="E134" s="29" t="str">
        <f t="shared" si="2"/>
        <v/>
      </c>
      <c r="F134" s="113" t="str" cm="1">
        <f t="array" ref="F134">IFERROR(INDEX('Capacity Backing (Hide)2'!$B$8:$CW$8,1,ROW(A99))/IF($B$5="Minutes",1,60),"")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25">
      <c r="B135" t="str">
        <f>IF(Capacity!B109="","",'Capacity Backing (Hide)2'!D541)</f>
        <v/>
      </c>
      <c r="C135" s="29" t="str">
        <f>IF(Capacity!S109="","",Capacity!S109)</f>
        <v/>
      </c>
      <c r="D135" s="113" t="str">
        <f>IF(C135="","",Capacity!T109/IF($B$5="minutes",1,60))</f>
        <v/>
      </c>
      <c r="E135" s="29" t="str">
        <f t="shared" si="2"/>
        <v/>
      </c>
      <c r="F135" s="113" t="str" cm="1">
        <f t="array" ref="F135">IFERROR(INDEX('Capacity Backing (Hide)2'!$B$8:$CW$8,1,ROW(A100))/IF($B$5="Minutes",1,60),"")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2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75" hidden="1" thickBot="1" x14ac:dyDescent="0.3">
      <c r="C137" s="197" t="s">
        <v>205</v>
      </c>
      <c r="D137" s="198"/>
      <c r="E137" s="197" t="s">
        <v>193</v>
      </c>
      <c r="F137" s="198"/>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2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2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2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2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2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2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2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2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2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2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2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2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2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2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2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2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2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2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2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2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2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2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2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2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2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2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2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2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2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2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2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2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2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2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2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2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2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2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2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2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2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2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2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2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2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2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2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2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2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2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2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2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2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2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2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2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2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2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2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2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2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2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2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2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2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2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2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2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2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2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2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2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2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2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2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2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2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2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2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2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2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2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2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2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2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2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2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2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2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2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2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2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2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2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2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2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2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2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2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2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sheetData>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5" x14ac:dyDescent="0.25"/>
  <cols>
    <col min="1" max="1" width="13.28515625" bestFit="1" customWidth="1"/>
    <col min="2" max="45" width="10.42578125" bestFit="1" customWidth="1"/>
    <col min="46" max="46" width="10.42578125" customWidth="1"/>
    <col min="47" max="53" width="10.42578125" bestFit="1" customWidth="1"/>
  </cols>
  <sheetData>
    <row r="1" spans="1:101" x14ac:dyDescent="0.25">
      <c r="A1" t="s">
        <v>114</v>
      </c>
    </row>
    <row r="2" spans="1:101" x14ac:dyDescent="0.2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2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25">
      <c r="A4" t="s">
        <v>15</v>
      </c>
    </row>
    <row r="5" spans="1:101" x14ac:dyDescent="0.2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2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2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2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2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2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2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2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2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2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2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2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2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2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2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2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2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2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2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2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2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2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2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2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2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2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2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2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2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2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2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2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2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2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2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2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2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2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2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2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2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2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2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2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2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2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2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2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2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2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2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2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2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25">
      <c r="A58" s="2" t="s">
        <v>68</v>
      </c>
    </row>
    <row r="59" spans="1:101" x14ac:dyDescent="0.2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2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2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2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2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2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2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2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2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2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2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2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2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2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2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25">
      <c r="A74" s="2"/>
    </row>
    <row r="75" spans="1:101" x14ac:dyDescent="0.2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2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2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2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2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2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2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2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2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2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2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2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2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2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2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75" thickBot="1" x14ac:dyDescent="0.3">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2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25">
      <c r="A92" s="2"/>
    </row>
    <row r="93" spans="1:55" x14ac:dyDescent="0.2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2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2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2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2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2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2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2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2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2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2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2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2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2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2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75" thickBot="1" x14ac:dyDescent="0.3">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2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25">
      <c r="A110" s="2"/>
    </row>
    <row r="111" spans="1:55" x14ac:dyDescent="0.2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2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2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2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2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2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2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2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2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2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2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2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2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2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2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75" thickBot="1" x14ac:dyDescent="0.3">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2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25">
      <c r="A128" s="2"/>
    </row>
    <row r="131" spans="1:101" x14ac:dyDescent="0.25">
      <c r="A131" t="s">
        <v>115</v>
      </c>
    </row>
    <row r="132" spans="1:101" x14ac:dyDescent="0.2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2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25">
      <c r="A134" t="s">
        <v>15</v>
      </c>
    </row>
    <row r="135" spans="1:101" x14ac:dyDescent="0.2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2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2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2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2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2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2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2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2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2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2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2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2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2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2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2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2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2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2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2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2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2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2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2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2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2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2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2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2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2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2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2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2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2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2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2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2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2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2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2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2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2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2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2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2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2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2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2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2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2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2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2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2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25">
      <c r="A188" s="2" t="s">
        <v>68</v>
      </c>
    </row>
    <row r="189" spans="1:101" x14ac:dyDescent="0.2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2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2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2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2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2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2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2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2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2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2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2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2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2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2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25">
      <c r="A204" s="2"/>
    </row>
    <row r="205" spans="1:101" x14ac:dyDescent="0.2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2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2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2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2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2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2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2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2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2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2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2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2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2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2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75" thickBot="1" x14ac:dyDescent="0.3">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2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25">
      <c r="A222" s="2"/>
    </row>
    <row r="223" spans="1:55" x14ac:dyDescent="0.2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2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2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2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2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2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2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2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2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2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2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2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2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2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2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75" thickBot="1" x14ac:dyDescent="0.3">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2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25">
      <c r="A240" s="2"/>
    </row>
    <row r="241" spans="1:55" x14ac:dyDescent="0.2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2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2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2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2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2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2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2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2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2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2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2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2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2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2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75" thickBot="1" x14ac:dyDescent="0.3">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2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75" thickBot="1" x14ac:dyDescent="0.3"/>
    <row r="259" spans="1:55" x14ac:dyDescent="0.2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25">
      <c r="B260" t="s">
        <v>49</v>
      </c>
      <c r="C260" t="s">
        <v>47</v>
      </c>
      <c r="D260" t="s">
        <v>60</v>
      </c>
      <c r="E260" t="s">
        <v>49</v>
      </c>
      <c r="F260" t="s">
        <v>47</v>
      </c>
      <c r="G260" t="s">
        <v>60</v>
      </c>
      <c r="H260" t="s">
        <v>49</v>
      </c>
      <c r="I260" t="s">
        <v>47</v>
      </c>
      <c r="J260" t="s">
        <v>60</v>
      </c>
    </row>
    <row r="261" spans="1:55" x14ac:dyDescent="0.2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2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2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2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2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2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2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2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2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2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2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2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2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2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75" thickBot="1" x14ac:dyDescent="0.3">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2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25">
      <c r="A277" t="s">
        <v>124</v>
      </c>
      <c r="B277" t="s">
        <v>122</v>
      </c>
      <c r="C277" t="s">
        <v>123</v>
      </c>
    </row>
    <row r="278" spans="1:10" x14ac:dyDescent="0.2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2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2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2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2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2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2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2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2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2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2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2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2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2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2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topLeftCell="A436" workbookViewId="0">
      <selection activeCell="D453" sqref="D453"/>
    </sheetView>
  </sheetViews>
  <sheetFormatPr defaultRowHeight="15" x14ac:dyDescent="0.25"/>
  <cols>
    <col min="1" max="1" width="23.7109375" bestFit="1" customWidth="1"/>
    <col min="2" max="53" width="10.42578125" bestFit="1" customWidth="1"/>
  </cols>
  <sheetData>
    <row r="1" spans="1:101" ht="18.75" x14ac:dyDescent="0.3">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250</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251</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253</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258</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255</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68</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250</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251</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253</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258</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255</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68</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6" t="s">
        <v>265</v>
      </c>
    </row>
    <row r="274" spans="1:3" x14ac:dyDescent="0.25">
      <c r="A274" s="2" t="s">
        <v>58</v>
      </c>
      <c r="B274" t="str">
        <f>'Capacity Summary'!B3</f>
        <v>Caseload 1</v>
      </c>
    </row>
    <row r="275" spans="1:3" x14ac:dyDescent="0.25">
      <c r="A275" s="2" t="s">
        <v>59</v>
      </c>
      <c r="B275" t="str">
        <f>'Capacity Summary'!B4</f>
        <v>Total</v>
      </c>
    </row>
    <row r="276" spans="1:3" x14ac:dyDescent="0.25">
      <c r="A276" s="2" t="s">
        <v>262</v>
      </c>
      <c r="B276" t="str">
        <f>'Capacity Summary'!B5</f>
        <v>Minutes</v>
      </c>
    </row>
    <row r="277" spans="1:3" x14ac:dyDescent="0.25">
      <c r="A277" s="2"/>
    </row>
    <row r="278" spans="1:3" x14ac:dyDescent="0.25">
      <c r="A278" s="2" t="s">
        <v>15</v>
      </c>
      <c r="B278" t="s">
        <v>122</v>
      </c>
      <c r="C278" t="s">
        <v>261</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6" t="s">
        <v>266</v>
      </c>
    </row>
    <row r="333" spans="1:3" x14ac:dyDescent="0.25">
      <c r="A333" s="2" t="s">
        <v>117</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84</v>
      </c>
      <c r="B337" t="str">
        <f>Summary!B7</f>
        <v>Hours</v>
      </c>
    </row>
    <row r="339" spans="1:4" ht="21" x14ac:dyDescent="0.35">
      <c r="A339" s="176" t="s">
        <v>268</v>
      </c>
    </row>
    <row r="341" spans="1:4" x14ac:dyDescent="0.25">
      <c r="A341" t="s">
        <v>269</v>
      </c>
      <c r="B341" t="s">
        <v>270</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6" t="s">
        <v>271</v>
      </c>
    </row>
    <row r="345" spans="1:4" x14ac:dyDescent="0.25">
      <c r="B345" t="s">
        <v>122</v>
      </c>
      <c r="C345" t="s">
        <v>272</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6" t="s">
        <v>273</v>
      </c>
    </row>
    <row r="363" spans="1:4" x14ac:dyDescent="0.25">
      <c r="B363" t="s">
        <v>122</v>
      </c>
      <c r="C363" t="s">
        <v>261</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6" t="s">
        <v>274</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6" t="s">
        <v>276</v>
      </c>
    </row>
    <row r="423" spans="1:16" x14ac:dyDescent="0.25">
      <c r="A423" s="2"/>
      <c r="B423" t="s">
        <v>277</v>
      </c>
      <c r="C423" t="s">
        <v>278</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8" t="s">
        <v>286</v>
      </c>
      <c r="D440" t="s">
        <v>293</v>
      </c>
    </row>
    <row r="441" spans="1:5" x14ac:dyDescent="0.25">
      <c r="A441" s="2" t="s">
        <v>122</v>
      </c>
      <c r="B441" t="s">
        <v>261</v>
      </c>
      <c r="D441" t="s">
        <v>122</v>
      </c>
      <c r="E441" t="s">
        <v>123</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dataConsolidate/>
  <pageMargins left="0.7" right="0.7" top="0.75" bottom="0.75" header="0.3" footer="0.3"/>
  <pageSetup paperSize="9" orientation="portrait"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133</v>
      </c>
    </row>
    <row r="2" spans="1:4" ht="15" customHeight="1" thickBot="1" x14ac:dyDescent="0.4">
      <c r="A2" s="25"/>
    </row>
    <row r="3" spans="1:4" ht="15.75" thickBot="1" x14ac:dyDescent="0.3">
      <c r="A3" s="56" t="s">
        <v>117</v>
      </c>
      <c r="B3" s="126" t="s">
        <v>267</v>
      </c>
    </row>
    <row r="4" spans="1:4" ht="15.75" thickBot="1" x14ac:dyDescent="0.3">
      <c r="A4" s="56" t="s">
        <v>58</v>
      </c>
      <c r="B4" s="126" t="s">
        <v>223</v>
      </c>
    </row>
    <row r="5" spans="1:4" ht="15.75" thickBot="1" x14ac:dyDescent="0.3">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84</v>
      </c>
      <c r="B7" s="126" t="s">
        <v>87</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98</v>
      </c>
    </row>
    <row r="29" spans="1:17" x14ac:dyDescent="0.25">
      <c r="A29" s="55"/>
    </row>
    <row r="30" spans="1:17" ht="15.75" thickBot="1" x14ac:dyDescent="0.3">
      <c r="A30" s="55" t="s">
        <v>100</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75" thickBot="1" x14ac:dyDescent="0.3">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203</v>
      </c>
    </row>
    <row r="43" spans="1:31" ht="15.75" thickBot="1" x14ac:dyDescent="0.3"/>
    <row r="44" spans="1:31" ht="15.75" thickBot="1" x14ac:dyDescent="0.3">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6" t="s">
        <v>60</v>
      </c>
    </row>
    <row r="68" spans="1:17" ht="15.75" thickBot="1" x14ac:dyDescent="0.3">
      <c r="A68" s="55" t="s">
        <v>204</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30.75" thickBot="1" x14ac:dyDescent="0.3">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246</v>
      </c>
      <c r="B77" s="177"/>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eERC0gYBsFCuX1QWV/HcodR1BSPHAIDTw/xTZu+dQkLzYRSQaVIA/8+8XHlWWBAlpSUhTHUmPLx7QmvyZqYbuA==" saltValue="ejEsMh7Q7LWhN80tBHYrCg=="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136</v>
      </c>
      <c r="I1" s="55" t="s">
        <v>153</v>
      </c>
    </row>
    <row r="2" spans="1:16" ht="15.75" thickBot="1" x14ac:dyDescent="0.3">
      <c r="I2" s="97" t="s">
        <v>58</v>
      </c>
      <c r="J2" s="160" t="s">
        <v>223</v>
      </c>
      <c r="K2" s="5"/>
      <c r="L2" s="88" t="s">
        <v>59</v>
      </c>
      <c r="M2" s="160" t="s">
        <v>60</v>
      </c>
      <c r="N2" s="5"/>
      <c r="O2" s="88" t="s">
        <v>84</v>
      </c>
      <c r="P2" s="160" t="s">
        <v>86</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2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2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2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2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2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2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2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2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2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2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2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2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2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75" thickBot="1" x14ac:dyDescent="0.3">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25">
      <c r="A21" s="4"/>
      <c r="B21" s="166"/>
      <c r="C21" s="166"/>
      <c r="D21" s="4"/>
      <c r="E21" s="4"/>
      <c r="F21" s="4"/>
      <c r="G21" s="4"/>
    </row>
    <row r="22" spans="1:7" x14ac:dyDescent="0.25">
      <c r="A22" s="55" t="s">
        <v>143</v>
      </c>
    </row>
    <row r="23" spans="1:7" ht="15.75" thickBot="1" x14ac:dyDescent="0.3"/>
    <row r="24" spans="1:7" ht="60.75" thickBot="1" x14ac:dyDescent="0.3">
      <c r="A24" s="56" t="str">
        <f>Setup!B15</f>
        <v>Clusters</v>
      </c>
      <c r="B24" s="77" t="s">
        <v>147</v>
      </c>
      <c r="C24" s="77" t="s">
        <v>180</v>
      </c>
      <c r="D24" s="77" t="s">
        <v>149</v>
      </c>
      <c r="E24" s="77" t="s">
        <v>150</v>
      </c>
      <c r="F24" s="63"/>
      <c r="G24" s="63"/>
    </row>
    <row r="25" spans="1:7" x14ac:dyDescent="0.2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2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2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2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2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2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2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2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2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2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2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2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2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2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75" thickBot="1" x14ac:dyDescent="0.3">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25">
      <c r="A40" s="4"/>
      <c r="B40" s="4"/>
      <c r="C40" s="4"/>
      <c r="D40" s="4"/>
      <c r="E40" s="4"/>
    </row>
    <row r="41" spans="1:7" x14ac:dyDescent="0.25">
      <c r="A41" s="92" t="s">
        <v>176</v>
      </c>
      <c r="B41" s="5"/>
      <c r="C41" s="5"/>
      <c r="D41" s="5"/>
      <c r="E41" s="5"/>
    </row>
    <row r="42" spans="1:7" ht="15.75" thickBot="1" x14ac:dyDescent="0.3">
      <c r="A42" s="98" t="s">
        <v>177</v>
      </c>
      <c r="B42" s="5"/>
      <c r="C42" s="5"/>
      <c r="D42" s="5"/>
      <c r="E42" s="5"/>
    </row>
    <row r="43" spans="1:7" ht="30.75" thickBot="1" x14ac:dyDescent="0.3">
      <c r="A43" s="56" t="str">
        <f>Setup!B15</f>
        <v>Clusters</v>
      </c>
      <c r="B43" s="77" t="s">
        <v>43</v>
      </c>
      <c r="C43" s="77" t="s">
        <v>174</v>
      </c>
      <c r="D43" s="77" t="s">
        <v>175</v>
      </c>
      <c r="E43" s="5"/>
    </row>
    <row r="44" spans="1:7" x14ac:dyDescent="0.25">
      <c r="A44" s="121"/>
      <c r="B44" s="121"/>
      <c r="C44" s="73" t="str" cm="1">
        <f t="array" ref="C44">IFERROR(INDEX(Service!$E$6:$E$30,MATCH(1,(Service!$B$6:$B$30=Planning!A44)*(Service!$C$6:$C$30=Planning!B44),0),1),"")</f>
        <v/>
      </c>
      <c r="D44" s="138"/>
      <c r="E44" s="5"/>
    </row>
    <row r="45" spans="1:7" x14ac:dyDescent="0.25">
      <c r="A45" s="122"/>
      <c r="B45" s="122"/>
      <c r="C45" s="74" t="str" cm="1">
        <f t="array" ref="C45">IFERROR(INDEX(Service!$E$6:$E$30,MATCH(1,(Service!$B$6:$B$30=Planning!A45)*(Service!$C$6:$C$30=Planning!B45),0),1),"")</f>
        <v/>
      </c>
      <c r="D45" s="141"/>
      <c r="E45" s="5"/>
    </row>
    <row r="46" spans="1:7" x14ac:dyDescent="0.25">
      <c r="A46" s="122"/>
      <c r="B46" s="122"/>
      <c r="C46" s="74" t="str" cm="1">
        <f t="array" ref="C46">IFERROR(INDEX(Service!$E$6:$E$30,MATCH(1,(Service!$B$6:$B$30=Planning!A46)*(Service!$C$6:$C$30=Planning!B46),0),1),"")</f>
        <v/>
      </c>
      <c r="D46" s="141"/>
      <c r="E46" s="5"/>
    </row>
    <row r="47" spans="1:7" x14ac:dyDescent="0.25">
      <c r="A47" s="122"/>
      <c r="B47" s="122"/>
      <c r="C47" s="74" t="str" cm="1">
        <f t="array" ref="C47">IFERROR(INDEX(Service!$E$6:$E$30,MATCH(1,(Service!$B$6:$B$30=Planning!A47)*(Service!$C$6:$C$30=Planning!B47),0),1),"")</f>
        <v/>
      </c>
      <c r="D47" s="141"/>
      <c r="E47" s="5"/>
    </row>
    <row r="48" spans="1:7" x14ac:dyDescent="0.25">
      <c r="A48" s="122"/>
      <c r="B48" s="122"/>
      <c r="C48" s="74" t="str" cm="1">
        <f t="array" ref="C48">IFERROR(INDEX(Service!$E$6:$E$30,MATCH(1,(Service!$B$6:$B$30=Planning!A48)*(Service!$C$6:$C$30=Planning!B48),0),1),"")</f>
        <v/>
      </c>
      <c r="D48" s="141"/>
      <c r="E48" s="5"/>
    </row>
    <row r="49" spans="1:7" x14ac:dyDescent="0.25">
      <c r="A49" s="122"/>
      <c r="B49" s="122"/>
      <c r="C49" s="74" t="str" cm="1">
        <f t="array" ref="C49">IFERROR(INDEX(Service!$E$6:$E$30,MATCH(1,(Service!$B$6:$B$30=Planning!A49)*(Service!$C$6:$C$30=Planning!B49),0),1),"")</f>
        <v/>
      </c>
      <c r="D49" s="141"/>
      <c r="E49" s="5"/>
    </row>
    <row r="50" spans="1:7" x14ac:dyDescent="0.25">
      <c r="A50" s="122"/>
      <c r="B50" s="122"/>
      <c r="C50" s="74" t="str" cm="1">
        <f t="array" ref="C50">IFERROR(INDEX(Service!$E$6:$E$30,MATCH(1,(Service!$B$6:$B$30=Planning!A50)*(Service!$C$6:$C$30=Planning!B50),0),1),"")</f>
        <v/>
      </c>
      <c r="D50" s="141"/>
      <c r="E50" s="5"/>
    </row>
    <row r="51" spans="1:7" x14ac:dyDescent="0.25">
      <c r="A51" s="122"/>
      <c r="B51" s="122"/>
      <c r="C51" s="74" t="str" cm="1">
        <f t="array" ref="C51">IFERROR(INDEX(Service!$E$6:$E$30,MATCH(1,(Service!$B$6:$B$30=Planning!A51)*(Service!$C$6:$C$30=Planning!B51),0),1),"")</f>
        <v/>
      </c>
      <c r="D51" s="141"/>
      <c r="E51" s="5"/>
    </row>
    <row r="52" spans="1:7" x14ac:dyDescent="0.25">
      <c r="A52" s="122"/>
      <c r="B52" s="122"/>
      <c r="C52" s="74" t="str" cm="1">
        <f t="array" ref="C52">IFERROR(INDEX(Service!$E$6:$E$30,MATCH(1,(Service!$B$6:$B$30=Planning!A52)*(Service!$C$6:$C$30=Planning!B52),0),1),"")</f>
        <v/>
      </c>
      <c r="D52" s="141"/>
      <c r="E52" s="5"/>
    </row>
    <row r="53" spans="1:7" x14ac:dyDescent="0.25">
      <c r="A53" s="122"/>
      <c r="B53" s="122"/>
      <c r="C53" s="74" t="str" cm="1">
        <f t="array" ref="C53">IFERROR(INDEX(Service!$E$6:$E$30,MATCH(1,(Service!$B$6:$B$30=Planning!A53)*(Service!$C$6:$C$30=Planning!B53),0),1),"")</f>
        <v/>
      </c>
      <c r="D53" s="141"/>
      <c r="E53" s="5"/>
    </row>
    <row r="54" spans="1:7" x14ac:dyDescent="0.25">
      <c r="A54" s="122"/>
      <c r="B54" s="122"/>
      <c r="C54" s="74" t="str" cm="1">
        <f t="array" ref="C54">IFERROR(INDEX(Service!$E$6:$E$30,MATCH(1,(Service!$B$6:$B$30=Planning!A54)*(Service!$C$6:$C$30=Planning!B54),0),1),"")</f>
        <v/>
      </c>
      <c r="D54" s="141"/>
      <c r="E54" s="5"/>
    </row>
    <row r="55" spans="1:7" x14ac:dyDescent="0.25">
      <c r="A55" s="122"/>
      <c r="B55" s="122"/>
      <c r="C55" s="74" t="str" cm="1">
        <f t="array" ref="C55">IFERROR(INDEX(Service!$E$6:$E$30,MATCH(1,(Service!$B$6:$B$30=Planning!A55)*(Service!$C$6:$C$30=Planning!B55),0),1),"")</f>
        <v/>
      </c>
      <c r="D55" s="141"/>
      <c r="E55" s="5"/>
    </row>
    <row r="56" spans="1:7" x14ac:dyDescent="0.25">
      <c r="A56" s="122"/>
      <c r="B56" s="122"/>
      <c r="C56" s="74" t="str" cm="1">
        <f t="array" ref="C56">IFERROR(INDEX(Service!$E$6:$E$30,MATCH(1,(Service!$B$6:$B$30=Planning!A56)*(Service!$C$6:$C$30=Planning!B56),0),1),"")</f>
        <v/>
      </c>
      <c r="D56" s="141"/>
      <c r="E56" s="5"/>
    </row>
    <row r="57" spans="1:7" x14ac:dyDescent="0.25">
      <c r="A57" s="122"/>
      <c r="B57" s="122"/>
      <c r="C57" s="74" t="str" cm="1">
        <f t="array" ref="C57">IFERROR(INDEX(Service!$E$6:$E$30,MATCH(1,(Service!$B$6:$B$30=Planning!A57)*(Service!$C$6:$C$30=Planning!B57),0),1),"")</f>
        <v/>
      </c>
      <c r="D57" s="141"/>
      <c r="E57" s="5"/>
    </row>
    <row r="58" spans="1:7" ht="15.75" thickBot="1" x14ac:dyDescent="0.3">
      <c r="A58" s="127"/>
      <c r="B58" s="127"/>
      <c r="C58" s="75" t="str" cm="1">
        <f t="array" ref="C58">IFERROR(INDEX(Service!$E$6:$E$30,MATCH(1,(Service!$B$6:$B$30=Planning!A58)*(Service!$C$6:$C$30=Planning!B58),0),1),"")</f>
        <v/>
      </c>
      <c r="D58" s="144"/>
      <c r="E58" s="5"/>
    </row>
    <row r="59" spans="1:7" x14ac:dyDescent="0.25">
      <c r="A59" s="5"/>
      <c r="B59" s="5"/>
      <c r="C59" s="5"/>
      <c r="D59" s="5"/>
      <c r="E59" s="5"/>
    </row>
    <row r="60" spans="1:7" x14ac:dyDescent="0.25">
      <c r="A60" s="55" t="s">
        <v>154</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1"/>
      <c r="E63" s="121"/>
    </row>
    <row r="64" spans="1:7" x14ac:dyDescent="0.25">
      <c r="A64" s="47" t="str">
        <f>Setup!A21</f>
        <v>Caseload 2</v>
      </c>
      <c r="B64" s="100">
        <f ca="1">'Planning Backing (Hide)'!B83</f>
        <v>0</v>
      </c>
      <c r="C64" s="100">
        <f ca="1">'Planning Backing (Hide)'!C83</f>
        <v>0</v>
      </c>
      <c r="D64" s="122"/>
      <c r="E64" s="122"/>
    </row>
    <row r="65" spans="1:5" x14ac:dyDescent="0.25">
      <c r="A65" s="47" t="str">
        <f>Setup!A22</f>
        <v>Caseload 3</v>
      </c>
      <c r="B65" s="100">
        <f ca="1">'Planning Backing (Hide)'!B84</f>
        <v>0</v>
      </c>
      <c r="C65" s="100">
        <f ca="1">'Planning Backing (Hide)'!C84</f>
        <v>0</v>
      </c>
      <c r="D65" s="122"/>
      <c r="E65" s="122"/>
    </row>
    <row r="66" spans="1:5" x14ac:dyDescent="0.25">
      <c r="A66" s="47" t="str">
        <f>Setup!A23</f>
        <v>Caseload 4</v>
      </c>
      <c r="B66" s="100">
        <f ca="1">'Planning Backing (Hide)'!B85</f>
        <v>0</v>
      </c>
      <c r="C66" s="100">
        <f ca="1">'Planning Backing (Hide)'!C85</f>
        <v>0</v>
      </c>
      <c r="D66" s="122"/>
      <c r="E66" s="122"/>
    </row>
    <row r="67" spans="1:5" x14ac:dyDescent="0.25">
      <c r="A67" s="47" t="str">
        <f>Setup!A24</f>
        <v>Caseload 5</v>
      </c>
      <c r="B67" s="100">
        <f ca="1">'Planning Backing (Hide)'!B86</f>
        <v>0</v>
      </c>
      <c r="C67" s="100">
        <f ca="1">'Planning Backing (Hide)'!C86</f>
        <v>0</v>
      </c>
      <c r="D67" s="122"/>
      <c r="E67" s="122"/>
    </row>
    <row r="68" spans="1:5" x14ac:dyDescent="0.25">
      <c r="A68" s="47" t="str">
        <f>Setup!A25</f>
        <v>Caseload 6</v>
      </c>
      <c r="B68" s="74">
        <f ca="1">'Planning Backing (Hide)'!B87</f>
        <v>0</v>
      </c>
      <c r="C68" s="74">
        <f ca="1">'Planning Backing (Hide)'!C87</f>
        <v>0</v>
      </c>
      <c r="D68" s="122"/>
      <c r="E68" s="122"/>
    </row>
    <row r="69" spans="1:5" x14ac:dyDescent="0.25">
      <c r="A69" s="47" t="str">
        <f>Setup!A26</f>
        <v>Caseload 7</v>
      </c>
      <c r="B69" s="74">
        <f ca="1">'Planning Backing (Hide)'!B88</f>
        <v>0</v>
      </c>
      <c r="C69" s="74">
        <f ca="1">'Planning Backing (Hide)'!C88</f>
        <v>0</v>
      </c>
      <c r="D69" s="122"/>
      <c r="E69" s="122"/>
    </row>
    <row r="70" spans="1:5" x14ac:dyDescent="0.25">
      <c r="A70" s="47" t="str">
        <f>Setup!A27</f>
        <v>Caseload 8</v>
      </c>
      <c r="B70" s="74">
        <f ca="1">'Planning Backing (Hide)'!B89</f>
        <v>0</v>
      </c>
      <c r="C70" s="74">
        <f ca="1">'Planning Backing (Hide)'!C89</f>
        <v>0</v>
      </c>
      <c r="D70" s="122"/>
      <c r="E70" s="122"/>
    </row>
    <row r="71" spans="1:5" x14ac:dyDescent="0.25">
      <c r="A71" s="47" t="str">
        <f>Setup!A28</f>
        <v>Caseload 9</v>
      </c>
      <c r="B71" s="74">
        <f ca="1">'Planning Backing (Hide)'!B90</f>
        <v>0</v>
      </c>
      <c r="C71" s="74">
        <f ca="1">'Planning Backing (Hide)'!C90</f>
        <v>0</v>
      </c>
      <c r="D71" s="122"/>
      <c r="E71" s="122"/>
    </row>
    <row r="72" spans="1:5" x14ac:dyDescent="0.25">
      <c r="A72" s="47" t="str">
        <f>Setup!A29</f>
        <v>Caseload 10</v>
      </c>
      <c r="B72" s="74">
        <f ca="1">'Planning Backing (Hide)'!B91</f>
        <v>0</v>
      </c>
      <c r="C72" s="74">
        <f ca="1">'Planning Backing (Hide)'!C91</f>
        <v>0</v>
      </c>
      <c r="D72" s="122"/>
      <c r="E72" s="122"/>
    </row>
    <row r="73" spans="1:5" x14ac:dyDescent="0.25">
      <c r="A73" s="47" t="str">
        <f>Setup!A30</f>
        <v>Caseload 11</v>
      </c>
      <c r="B73" s="74">
        <f ca="1">'Planning Backing (Hide)'!B92</f>
        <v>0</v>
      </c>
      <c r="C73" s="74">
        <f ca="1">'Planning Backing (Hide)'!C92</f>
        <v>0</v>
      </c>
      <c r="D73" s="122"/>
      <c r="E73" s="122"/>
    </row>
    <row r="74" spans="1:5" x14ac:dyDescent="0.25">
      <c r="A74" s="47" t="str">
        <f>Setup!A31</f>
        <v>Caseload 12</v>
      </c>
      <c r="B74" s="74">
        <f ca="1">'Planning Backing (Hide)'!B93</f>
        <v>0</v>
      </c>
      <c r="C74" s="74">
        <f ca="1">'Planning Backing (Hide)'!C93</f>
        <v>0</v>
      </c>
      <c r="D74" s="122"/>
      <c r="E74" s="122"/>
    </row>
    <row r="75" spans="1:5" x14ac:dyDescent="0.25">
      <c r="A75" s="47" t="str">
        <f>Setup!A32</f>
        <v>Caseload 13</v>
      </c>
      <c r="B75" s="74">
        <f ca="1">'Planning Backing (Hide)'!B94</f>
        <v>0</v>
      </c>
      <c r="C75" s="74">
        <f ca="1">'Planning Backing (Hide)'!C94</f>
        <v>0</v>
      </c>
      <c r="D75" s="122"/>
      <c r="E75" s="122"/>
    </row>
    <row r="76" spans="1:5" x14ac:dyDescent="0.25">
      <c r="A76" s="47" t="str">
        <f>Setup!A33</f>
        <v>Caseload 14</v>
      </c>
      <c r="B76" s="74">
        <f ca="1">'Planning Backing (Hide)'!B95</f>
        <v>0</v>
      </c>
      <c r="C76" s="74">
        <f ca="1">'Planning Backing (Hide)'!C95</f>
        <v>0</v>
      </c>
      <c r="D76" s="122"/>
      <c r="E76" s="122"/>
    </row>
    <row r="77" spans="1:5" ht="15.75" thickBot="1" x14ac:dyDescent="0.3">
      <c r="A77" s="48" t="str">
        <f>Setup!A34</f>
        <v>Caseload 15</v>
      </c>
      <c r="B77" s="75">
        <f ca="1">'Planning Backing (Hide)'!B96</f>
        <v>0</v>
      </c>
      <c r="C77" s="75">
        <f ca="1">'Planning Backing (Hide)'!C96</f>
        <v>0</v>
      </c>
      <c r="D77" s="127"/>
      <c r="E77" s="127"/>
    </row>
    <row r="78" spans="1:5" x14ac:dyDescent="0.25">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200</v>
      </c>
    </row>
    <row r="4" spans="1:4" x14ac:dyDescent="0.25">
      <c r="A4" t="s">
        <v>231</v>
      </c>
    </row>
    <row r="6" spans="1:4" x14ac:dyDescent="0.25">
      <c r="A6" t="s">
        <v>172</v>
      </c>
      <c r="D6" t="e">
        <f>INDEX('Waiting List Config'!C5:D20,MATCH('Waiting List Modelling'!B2,'Waiting List Config'!B5:B20,0),2)</f>
        <v>#N/A</v>
      </c>
    </row>
    <row r="7" spans="1:4" x14ac:dyDescent="0.25">
      <c r="A7" t="s">
        <v>232</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200</v>
      </c>
      <c r="B1" t="s">
        <v>229</v>
      </c>
      <c r="C1" t="s">
        <v>230</v>
      </c>
      <c r="D1" t="s">
        <v>233</v>
      </c>
      <c r="E1" t="s">
        <v>234</v>
      </c>
      <c r="F1" t="s">
        <v>235</v>
      </c>
      <c r="G1" t="s">
        <v>236</v>
      </c>
      <c r="H1" t="s">
        <v>237</v>
      </c>
      <c r="I1" t="s">
        <v>41</v>
      </c>
      <c r="J1" t="s">
        <v>238</v>
      </c>
      <c r="K1" t="s">
        <v>239</v>
      </c>
    </row>
    <row r="2" spans="1:11" x14ac:dyDescent="0.2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25">
      <c r="A3" s="2">
        <f ca="1">'Capacity Backing (Hide)'!A5</f>
        <v>44228</v>
      </c>
      <c r="B3" s="174" t="e">
        <f>MAX(0,B2+$C$2-$E$2)</f>
        <v>#DIV/0!</v>
      </c>
      <c r="G3">
        <f>'Waiting List Config'!$J$5</f>
        <v>0</v>
      </c>
      <c r="H3">
        <f>'Waiting List Config'!$K$5</f>
        <v>0</v>
      </c>
      <c r="I3">
        <f>H3-G3</f>
        <v>0</v>
      </c>
    </row>
    <row r="4" spans="1:11" x14ac:dyDescent="0.25">
      <c r="A4" s="2">
        <f ca="1">'Capacity Backing (Hide)'!A6</f>
        <v>44235</v>
      </c>
      <c r="B4" s="174" t="e">
        <f t="shared" ref="B4:B54" si="0">MAX(0,B3+$C$2-$E$2)</f>
        <v>#DIV/0!</v>
      </c>
      <c r="G4">
        <f>'Waiting List Config'!$J$5</f>
        <v>0</v>
      </c>
      <c r="H4">
        <f>'Waiting List Config'!$K$5</f>
        <v>0</v>
      </c>
      <c r="I4">
        <f t="shared" ref="I4:I54" si="1">H4-G4</f>
        <v>0</v>
      </c>
    </row>
    <row r="5" spans="1:11" x14ac:dyDescent="0.25">
      <c r="A5" s="2">
        <f ca="1">'Capacity Backing (Hide)'!A7</f>
        <v>44242</v>
      </c>
      <c r="B5" s="174" t="e">
        <f t="shared" si="0"/>
        <v>#DIV/0!</v>
      </c>
      <c r="G5">
        <f>'Waiting List Config'!$J$5</f>
        <v>0</v>
      </c>
      <c r="H5">
        <f>'Waiting List Config'!$K$5</f>
        <v>0</v>
      </c>
      <c r="I5">
        <f t="shared" si="1"/>
        <v>0</v>
      </c>
    </row>
    <row r="6" spans="1:11" x14ac:dyDescent="0.25">
      <c r="A6" s="2">
        <f ca="1">'Capacity Backing (Hide)'!A8</f>
        <v>44249</v>
      </c>
      <c r="B6" s="174" t="e">
        <f t="shared" si="0"/>
        <v>#DIV/0!</v>
      </c>
      <c r="G6">
        <f>'Waiting List Config'!$J$5</f>
        <v>0</v>
      </c>
      <c r="H6">
        <f>'Waiting List Config'!$K$5</f>
        <v>0</v>
      </c>
      <c r="I6">
        <f t="shared" si="1"/>
        <v>0</v>
      </c>
    </row>
    <row r="7" spans="1:11" x14ac:dyDescent="0.25">
      <c r="A7" s="2">
        <f ca="1">'Capacity Backing (Hide)'!A9</f>
        <v>44256</v>
      </c>
      <c r="B7" s="174" t="e">
        <f t="shared" si="0"/>
        <v>#DIV/0!</v>
      </c>
      <c r="G7">
        <f>'Waiting List Config'!$J$5</f>
        <v>0</v>
      </c>
      <c r="H7">
        <f>'Waiting List Config'!$K$5</f>
        <v>0</v>
      </c>
      <c r="I7">
        <f t="shared" si="1"/>
        <v>0</v>
      </c>
    </row>
    <row r="8" spans="1:11" x14ac:dyDescent="0.25">
      <c r="A8" s="2">
        <f ca="1">'Capacity Backing (Hide)'!A10</f>
        <v>44263</v>
      </c>
      <c r="B8" s="174" t="e">
        <f t="shared" si="0"/>
        <v>#DIV/0!</v>
      </c>
      <c r="G8">
        <f>'Waiting List Config'!$J$5</f>
        <v>0</v>
      </c>
      <c r="H8">
        <f>'Waiting List Config'!$K$5</f>
        <v>0</v>
      </c>
      <c r="I8">
        <f t="shared" si="1"/>
        <v>0</v>
      </c>
    </row>
    <row r="9" spans="1:11" x14ac:dyDescent="0.25">
      <c r="A9" s="2">
        <f ca="1">'Capacity Backing (Hide)'!A11</f>
        <v>44270</v>
      </c>
      <c r="B9" s="174" t="e">
        <f t="shared" si="0"/>
        <v>#DIV/0!</v>
      </c>
      <c r="G9">
        <f>'Waiting List Config'!$J$5</f>
        <v>0</v>
      </c>
      <c r="H9">
        <f>'Waiting List Config'!$K$5</f>
        <v>0</v>
      </c>
      <c r="I9">
        <f t="shared" si="1"/>
        <v>0</v>
      </c>
    </row>
    <row r="10" spans="1:11" x14ac:dyDescent="0.25">
      <c r="A10" s="2">
        <f ca="1">'Capacity Backing (Hide)'!A12</f>
        <v>44277</v>
      </c>
      <c r="B10" s="174" t="e">
        <f t="shared" si="0"/>
        <v>#DIV/0!</v>
      </c>
      <c r="G10">
        <f>'Waiting List Config'!$J$5</f>
        <v>0</v>
      </c>
      <c r="H10">
        <f>'Waiting List Config'!$K$5</f>
        <v>0</v>
      </c>
      <c r="I10">
        <f t="shared" si="1"/>
        <v>0</v>
      </c>
    </row>
    <row r="11" spans="1:11" x14ac:dyDescent="0.25">
      <c r="A11" s="2">
        <f ca="1">'Capacity Backing (Hide)'!A13</f>
        <v>44284</v>
      </c>
      <c r="B11" s="174" t="e">
        <f t="shared" si="0"/>
        <v>#DIV/0!</v>
      </c>
      <c r="G11">
        <f>'Waiting List Config'!$J$5</f>
        <v>0</v>
      </c>
      <c r="H11">
        <f>'Waiting List Config'!$K$5</f>
        <v>0</v>
      </c>
      <c r="I11">
        <f t="shared" si="1"/>
        <v>0</v>
      </c>
    </row>
    <row r="12" spans="1:11" x14ac:dyDescent="0.25">
      <c r="A12" s="2">
        <f ca="1">'Capacity Backing (Hide)'!A14</f>
        <v>44291</v>
      </c>
      <c r="B12" s="174" t="e">
        <f t="shared" si="0"/>
        <v>#DIV/0!</v>
      </c>
      <c r="G12">
        <f>'Waiting List Config'!$J$5</f>
        <v>0</v>
      </c>
      <c r="H12">
        <f>'Waiting List Config'!$K$5</f>
        <v>0</v>
      </c>
      <c r="I12">
        <f t="shared" si="1"/>
        <v>0</v>
      </c>
    </row>
    <row r="13" spans="1:11" x14ac:dyDescent="0.25">
      <c r="A13" s="2">
        <f ca="1">'Capacity Backing (Hide)'!A15</f>
        <v>44298</v>
      </c>
      <c r="B13" s="174" t="e">
        <f t="shared" si="0"/>
        <v>#DIV/0!</v>
      </c>
      <c r="G13">
        <f>'Waiting List Config'!$J$5</f>
        <v>0</v>
      </c>
      <c r="H13">
        <f>'Waiting List Config'!$K$5</f>
        <v>0</v>
      </c>
      <c r="I13">
        <f t="shared" si="1"/>
        <v>0</v>
      </c>
    </row>
    <row r="14" spans="1:11" x14ac:dyDescent="0.25">
      <c r="A14" s="2">
        <f ca="1">'Capacity Backing (Hide)'!A16</f>
        <v>44305</v>
      </c>
      <c r="B14" s="174" t="e">
        <f t="shared" si="0"/>
        <v>#DIV/0!</v>
      </c>
      <c r="G14">
        <f>'Waiting List Config'!$J$5</f>
        <v>0</v>
      </c>
      <c r="H14">
        <f>'Waiting List Config'!$K$5</f>
        <v>0</v>
      </c>
      <c r="I14">
        <f t="shared" si="1"/>
        <v>0</v>
      </c>
    </row>
    <row r="15" spans="1:11" x14ac:dyDescent="0.25">
      <c r="A15" s="2">
        <f ca="1">'Capacity Backing (Hide)'!A17</f>
        <v>44312</v>
      </c>
      <c r="B15" s="174" t="e">
        <f t="shared" si="0"/>
        <v>#DIV/0!</v>
      </c>
      <c r="G15">
        <f>'Waiting List Config'!$J$5</f>
        <v>0</v>
      </c>
      <c r="H15">
        <f>'Waiting List Config'!$K$5</f>
        <v>0</v>
      </c>
      <c r="I15">
        <f t="shared" si="1"/>
        <v>0</v>
      </c>
    </row>
    <row r="16" spans="1:11" x14ac:dyDescent="0.25">
      <c r="A16" s="2">
        <f ca="1">'Capacity Backing (Hide)'!A18</f>
        <v>44319</v>
      </c>
      <c r="B16" s="174" t="e">
        <f t="shared" si="0"/>
        <v>#DIV/0!</v>
      </c>
      <c r="G16">
        <f>'Waiting List Config'!$J$5</f>
        <v>0</v>
      </c>
      <c r="H16">
        <f>'Waiting List Config'!$K$5</f>
        <v>0</v>
      </c>
      <c r="I16">
        <f t="shared" si="1"/>
        <v>0</v>
      </c>
    </row>
    <row r="17" spans="1:9" x14ac:dyDescent="0.25">
      <c r="A17" s="2">
        <f ca="1">'Capacity Backing (Hide)'!A19</f>
        <v>44326</v>
      </c>
      <c r="B17" s="174" t="e">
        <f t="shared" si="0"/>
        <v>#DIV/0!</v>
      </c>
      <c r="G17">
        <f>'Waiting List Config'!$J$5</f>
        <v>0</v>
      </c>
      <c r="H17">
        <f>'Waiting List Config'!$K$5</f>
        <v>0</v>
      </c>
      <c r="I17">
        <f t="shared" si="1"/>
        <v>0</v>
      </c>
    </row>
    <row r="18" spans="1:9" x14ac:dyDescent="0.25">
      <c r="A18" s="2">
        <f ca="1">'Capacity Backing (Hide)'!A20</f>
        <v>44333</v>
      </c>
      <c r="B18" s="174" t="e">
        <f t="shared" si="0"/>
        <v>#DIV/0!</v>
      </c>
      <c r="G18">
        <f>'Waiting List Config'!$J$5</f>
        <v>0</v>
      </c>
      <c r="H18">
        <f>'Waiting List Config'!$K$5</f>
        <v>0</v>
      </c>
      <c r="I18">
        <f t="shared" si="1"/>
        <v>0</v>
      </c>
    </row>
    <row r="19" spans="1:9" x14ac:dyDescent="0.25">
      <c r="A19" s="2">
        <f ca="1">'Capacity Backing (Hide)'!A21</f>
        <v>44340</v>
      </c>
      <c r="B19" s="174" t="e">
        <f t="shared" si="0"/>
        <v>#DIV/0!</v>
      </c>
      <c r="G19">
        <f>'Waiting List Config'!$J$5</f>
        <v>0</v>
      </c>
      <c r="H19">
        <f>'Waiting List Config'!$K$5</f>
        <v>0</v>
      </c>
      <c r="I19">
        <f t="shared" si="1"/>
        <v>0</v>
      </c>
    </row>
    <row r="20" spans="1:9" x14ac:dyDescent="0.25">
      <c r="A20" s="2">
        <f ca="1">'Capacity Backing (Hide)'!A22</f>
        <v>44347</v>
      </c>
      <c r="B20" s="174" t="e">
        <f t="shared" si="0"/>
        <v>#DIV/0!</v>
      </c>
      <c r="G20">
        <f>'Waiting List Config'!$J$5</f>
        <v>0</v>
      </c>
      <c r="H20">
        <f>'Waiting List Config'!$K$5</f>
        <v>0</v>
      </c>
      <c r="I20">
        <f t="shared" si="1"/>
        <v>0</v>
      </c>
    </row>
    <row r="21" spans="1:9" x14ac:dyDescent="0.25">
      <c r="A21" s="2">
        <f ca="1">'Capacity Backing (Hide)'!A23</f>
        <v>44354</v>
      </c>
      <c r="B21" s="174" t="e">
        <f t="shared" si="0"/>
        <v>#DIV/0!</v>
      </c>
      <c r="G21">
        <f>'Waiting List Config'!$J$5</f>
        <v>0</v>
      </c>
      <c r="H21">
        <f>'Waiting List Config'!$K$5</f>
        <v>0</v>
      </c>
      <c r="I21">
        <f t="shared" si="1"/>
        <v>0</v>
      </c>
    </row>
    <row r="22" spans="1:9" x14ac:dyDescent="0.25">
      <c r="A22" s="2">
        <f ca="1">'Capacity Backing (Hide)'!A24</f>
        <v>44361</v>
      </c>
      <c r="B22" s="174" t="e">
        <f t="shared" si="0"/>
        <v>#DIV/0!</v>
      </c>
      <c r="G22">
        <f>'Waiting List Config'!$J$5</f>
        <v>0</v>
      </c>
      <c r="H22">
        <f>'Waiting List Config'!$K$5</f>
        <v>0</v>
      </c>
      <c r="I22">
        <f t="shared" si="1"/>
        <v>0</v>
      </c>
    </row>
    <row r="23" spans="1:9" x14ac:dyDescent="0.25">
      <c r="A23" s="2">
        <f ca="1">'Capacity Backing (Hide)'!A25</f>
        <v>44368</v>
      </c>
      <c r="B23" s="174" t="e">
        <f t="shared" si="0"/>
        <v>#DIV/0!</v>
      </c>
      <c r="G23">
        <f>'Waiting List Config'!$J$5</f>
        <v>0</v>
      </c>
      <c r="H23">
        <f>'Waiting List Config'!$K$5</f>
        <v>0</v>
      </c>
      <c r="I23">
        <f t="shared" si="1"/>
        <v>0</v>
      </c>
    </row>
    <row r="24" spans="1:9" x14ac:dyDescent="0.25">
      <c r="A24" s="2">
        <f ca="1">'Capacity Backing (Hide)'!A26</f>
        <v>44375</v>
      </c>
      <c r="B24" s="174" t="e">
        <f t="shared" si="0"/>
        <v>#DIV/0!</v>
      </c>
      <c r="G24">
        <f>'Waiting List Config'!$J$5</f>
        <v>0</v>
      </c>
      <c r="H24">
        <f>'Waiting List Config'!$K$5</f>
        <v>0</v>
      </c>
      <c r="I24">
        <f t="shared" si="1"/>
        <v>0</v>
      </c>
    </row>
    <row r="25" spans="1:9" x14ac:dyDescent="0.25">
      <c r="A25" s="2">
        <f ca="1">'Capacity Backing (Hide)'!A27</f>
        <v>44382</v>
      </c>
      <c r="B25" s="174" t="e">
        <f t="shared" si="0"/>
        <v>#DIV/0!</v>
      </c>
      <c r="G25">
        <f>'Waiting List Config'!$J$5</f>
        <v>0</v>
      </c>
      <c r="H25">
        <f>'Waiting List Config'!$K$5</f>
        <v>0</v>
      </c>
      <c r="I25">
        <f t="shared" si="1"/>
        <v>0</v>
      </c>
    </row>
    <row r="26" spans="1:9" x14ac:dyDescent="0.25">
      <c r="A26" s="2">
        <f ca="1">'Capacity Backing (Hide)'!A28</f>
        <v>44389</v>
      </c>
      <c r="B26" s="174" t="e">
        <f t="shared" si="0"/>
        <v>#DIV/0!</v>
      </c>
      <c r="G26">
        <f>'Waiting List Config'!$J$5</f>
        <v>0</v>
      </c>
      <c r="H26">
        <f>'Waiting List Config'!$K$5</f>
        <v>0</v>
      </c>
      <c r="I26">
        <f t="shared" si="1"/>
        <v>0</v>
      </c>
    </row>
    <row r="27" spans="1:9" x14ac:dyDescent="0.25">
      <c r="A27" s="2">
        <f ca="1">'Capacity Backing (Hide)'!A29</f>
        <v>44396</v>
      </c>
      <c r="B27" s="174" t="e">
        <f t="shared" si="0"/>
        <v>#DIV/0!</v>
      </c>
      <c r="G27">
        <f>'Waiting List Config'!$J$5</f>
        <v>0</v>
      </c>
      <c r="H27">
        <f>'Waiting List Config'!$K$5</f>
        <v>0</v>
      </c>
      <c r="I27">
        <f t="shared" si="1"/>
        <v>0</v>
      </c>
    </row>
    <row r="28" spans="1:9" x14ac:dyDescent="0.25">
      <c r="A28" s="2">
        <f ca="1">'Capacity Backing (Hide)'!A30</f>
        <v>44403</v>
      </c>
      <c r="B28" s="174" t="e">
        <f t="shared" si="0"/>
        <v>#DIV/0!</v>
      </c>
      <c r="G28">
        <f>'Waiting List Config'!$J$5</f>
        <v>0</v>
      </c>
      <c r="H28">
        <f>'Waiting List Config'!$K$5</f>
        <v>0</v>
      </c>
      <c r="I28">
        <f t="shared" si="1"/>
        <v>0</v>
      </c>
    </row>
    <row r="29" spans="1:9" x14ac:dyDescent="0.25">
      <c r="A29" s="2">
        <f ca="1">'Capacity Backing (Hide)'!A31</f>
        <v>44410</v>
      </c>
      <c r="B29" s="174" t="e">
        <f t="shared" si="0"/>
        <v>#DIV/0!</v>
      </c>
      <c r="G29">
        <f>'Waiting List Config'!$J$5</f>
        <v>0</v>
      </c>
      <c r="H29">
        <f>'Waiting List Config'!$K$5</f>
        <v>0</v>
      </c>
      <c r="I29">
        <f t="shared" si="1"/>
        <v>0</v>
      </c>
    </row>
    <row r="30" spans="1:9" x14ac:dyDescent="0.25">
      <c r="A30" s="2">
        <f ca="1">'Capacity Backing (Hide)'!A32</f>
        <v>44417</v>
      </c>
      <c r="B30" s="174" t="e">
        <f t="shared" si="0"/>
        <v>#DIV/0!</v>
      </c>
      <c r="G30">
        <f>'Waiting List Config'!$J$5</f>
        <v>0</v>
      </c>
      <c r="H30">
        <f>'Waiting List Config'!$K$5</f>
        <v>0</v>
      </c>
      <c r="I30">
        <f t="shared" si="1"/>
        <v>0</v>
      </c>
    </row>
    <row r="31" spans="1:9" x14ac:dyDescent="0.25">
      <c r="A31" s="2">
        <f ca="1">'Capacity Backing (Hide)'!A33</f>
        <v>44424</v>
      </c>
      <c r="B31" s="174" t="e">
        <f t="shared" si="0"/>
        <v>#DIV/0!</v>
      </c>
      <c r="G31">
        <f>'Waiting List Config'!$J$5</f>
        <v>0</v>
      </c>
      <c r="H31">
        <f>'Waiting List Config'!$K$5</f>
        <v>0</v>
      </c>
      <c r="I31">
        <f t="shared" si="1"/>
        <v>0</v>
      </c>
    </row>
    <row r="32" spans="1:9" x14ac:dyDescent="0.25">
      <c r="A32" s="2">
        <f ca="1">'Capacity Backing (Hide)'!A34</f>
        <v>44431</v>
      </c>
      <c r="B32" s="174" t="e">
        <f t="shared" si="0"/>
        <v>#DIV/0!</v>
      </c>
      <c r="G32">
        <f>'Waiting List Config'!$J$5</f>
        <v>0</v>
      </c>
      <c r="H32">
        <f>'Waiting List Config'!$K$5</f>
        <v>0</v>
      </c>
      <c r="I32">
        <f t="shared" si="1"/>
        <v>0</v>
      </c>
    </row>
    <row r="33" spans="1:9" x14ac:dyDescent="0.25">
      <c r="A33" s="2">
        <f ca="1">'Capacity Backing (Hide)'!A35</f>
        <v>44438</v>
      </c>
      <c r="B33" s="174" t="e">
        <f t="shared" si="0"/>
        <v>#DIV/0!</v>
      </c>
      <c r="G33">
        <f>'Waiting List Config'!$J$5</f>
        <v>0</v>
      </c>
      <c r="H33">
        <f>'Waiting List Config'!$K$5</f>
        <v>0</v>
      </c>
      <c r="I33">
        <f t="shared" si="1"/>
        <v>0</v>
      </c>
    </row>
    <row r="34" spans="1:9" x14ac:dyDescent="0.25">
      <c r="A34" s="2">
        <f ca="1">'Capacity Backing (Hide)'!A36</f>
        <v>44445</v>
      </c>
      <c r="B34" s="174" t="e">
        <f t="shared" si="0"/>
        <v>#DIV/0!</v>
      </c>
      <c r="G34">
        <f>'Waiting List Config'!$J$5</f>
        <v>0</v>
      </c>
      <c r="H34">
        <f>'Waiting List Config'!$K$5</f>
        <v>0</v>
      </c>
      <c r="I34">
        <f t="shared" si="1"/>
        <v>0</v>
      </c>
    </row>
    <row r="35" spans="1:9" x14ac:dyDescent="0.25">
      <c r="A35" s="2">
        <f ca="1">'Capacity Backing (Hide)'!A37</f>
        <v>44452</v>
      </c>
      <c r="B35" s="174" t="e">
        <f t="shared" si="0"/>
        <v>#DIV/0!</v>
      </c>
      <c r="G35">
        <f>'Waiting List Config'!$J$5</f>
        <v>0</v>
      </c>
      <c r="H35">
        <f>'Waiting List Config'!$K$5</f>
        <v>0</v>
      </c>
      <c r="I35">
        <f t="shared" si="1"/>
        <v>0</v>
      </c>
    </row>
    <row r="36" spans="1:9" x14ac:dyDescent="0.25">
      <c r="A36" s="2">
        <f ca="1">'Capacity Backing (Hide)'!A38</f>
        <v>44459</v>
      </c>
      <c r="B36" s="174" t="e">
        <f t="shared" si="0"/>
        <v>#DIV/0!</v>
      </c>
      <c r="G36">
        <f>'Waiting List Config'!$J$5</f>
        <v>0</v>
      </c>
      <c r="H36">
        <f>'Waiting List Config'!$K$5</f>
        <v>0</v>
      </c>
      <c r="I36">
        <f t="shared" si="1"/>
        <v>0</v>
      </c>
    </row>
    <row r="37" spans="1:9" x14ac:dyDescent="0.25">
      <c r="A37" s="2">
        <f ca="1">'Capacity Backing (Hide)'!A39</f>
        <v>44466</v>
      </c>
      <c r="B37" s="174" t="e">
        <f t="shared" si="0"/>
        <v>#DIV/0!</v>
      </c>
      <c r="G37">
        <f>'Waiting List Config'!$J$5</f>
        <v>0</v>
      </c>
      <c r="H37">
        <f>'Waiting List Config'!$K$5</f>
        <v>0</v>
      </c>
      <c r="I37">
        <f t="shared" si="1"/>
        <v>0</v>
      </c>
    </row>
    <row r="38" spans="1:9" x14ac:dyDescent="0.25">
      <c r="A38" s="2">
        <f ca="1">'Capacity Backing (Hide)'!A40</f>
        <v>44473</v>
      </c>
      <c r="B38" s="174" t="e">
        <f t="shared" si="0"/>
        <v>#DIV/0!</v>
      </c>
      <c r="G38">
        <f>'Waiting List Config'!$J$5</f>
        <v>0</v>
      </c>
      <c r="H38">
        <f>'Waiting List Config'!$K$5</f>
        <v>0</v>
      </c>
      <c r="I38">
        <f t="shared" si="1"/>
        <v>0</v>
      </c>
    </row>
    <row r="39" spans="1:9" x14ac:dyDescent="0.25">
      <c r="A39" s="2">
        <f ca="1">'Capacity Backing (Hide)'!A41</f>
        <v>44480</v>
      </c>
      <c r="B39" s="174" t="e">
        <f t="shared" si="0"/>
        <v>#DIV/0!</v>
      </c>
      <c r="G39">
        <f>'Waiting List Config'!$J$5</f>
        <v>0</v>
      </c>
      <c r="H39">
        <f>'Waiting List Config'!$K$5</f>
        <v>0</v>
      </c>
      <c r="I39">
        <f t="shared" si="1"/>
        <v>0</v>
      </c>
    </row>
    <row r="40" spans="1:9" x14ac:dyDescent="0.25">
      <c r="A40" s="2">
        <f ca="1">'Capacity Backing (Hide)'!A42</f>
        <v>44487</v>
      </c>
      <c r="B40" s="174" t="e">
        <f t="shared" si="0"/>
        <v>#DIV/0!</v>
      </c>
      <c r="G40">
        <f>'Waiting List Config'!$J$5</f>
        <v>0</v>
      </c>
      <c r="H40">
        <f>'Waiting List Config'!$K$5</f>
        <v>0</v>
      </c>
      <c r="I40">
        <f t="shared" si="1"/>
        <v>0</v>
      </c>
    </row>
    <row r="41" spans="1:9" x14ac:dyDescent="0.25">
      <c r="A41" s="2">
        <f ca="1">'Capacity Backing (Hide)'!A43</f>
        <v>44494</v>
      </c>
      <c r="B41" s="174" t="e">
        <f t="shared" si="0"/>
        <v>#DIV/0!</v>
      </c>
      <c r="G41">
        <f>'Waiting List Config'!$J$5</f>
        <v>0</v>
      </c>
      <c r="H41">
        <f>'Waiting List Config'!$K$5</f>
        <v>0</v>
      </c>
      <c r="I41">
        <f t="shared" si="1"/>
        <v>0</v>
      </c>
    </row>
    <row r="42" spans="1:9" x14ac:dyDescent="0.25">
      <c r="A42" s="2">
        <f ca="1">'Capacity Backing (Hide)'!A44</f>
        <v>44501</v>
      </c>
      <c r="B42" s="174" t="e">
        <f t="shared" si="0"/>
        <v>#DIV/0!</v>
      </c>
      <c r="G42">
        <f>'Waiting List Config'!$J$5</f>
        <v>0</v>
      </c>
      <c r="H42">
        <f>'Waiting List Config'!$K$5</f>
        <v>0</v>
      </c>
      <c r="I42">
        <f t="shared" si="1"/>
        <v>0</v>
      </c>
    </row>
    <row r="43" spans="1:9" x14ac:dyDescent="0.25">
      <c r="A43" s="2">
        <f ca="1">'Capacity Backing (Hide)'!A45</f>
        <v>44508</v>
      </c>
      <c r="B43" s="174" t="e">
        <f t="shared" si="0"/>
        <v>#DIV/0!</v>
      </c>
      <c r="G43">
        <f>'Waiting List Config'!$J$5</f>
        <v>0</v>
      </c>
      <c r="H43">
        <f>'Waiting List Config'!$K$5</f>
        <v>0</v>
      </c>
      <c r="I43">
        <f t="shared" si="1"/>
        <v>0</v>
      </c>
    </row>
    <row r="44" spans="1:9" x14ac:dyDescent="0.25">
      <c r="A44" s="2">
        <f ca="1">'Capacity Backing (Hide)'!A46</f>
        <v>44515</v>
      </c>
      <c r="B44" s="174" t="e">
        <f t="shared" si="0"/>
        <v>#DIV/0!</v>
      </c>
      <c r="G44">
        <f>'Waiting List Config'!$J$5</f>
        <v>0</v>
      </c>
      <c r="H44">
        <f>'Waiting List Config'!$K$5</f>
        <v>0</v>
      </c>
      <c r="I44">
        <f t="shared" si="1"/>
        <v>0</v>
      </c>
    </row>
    <row r="45" spans="1:9" x14ac:dyDescent="0.25">
      <c r="A45" s="2">
        <f ca="1">'Capacity Backing (Hide)'!A47</f>
        <v>44522</v>
      </c>
      <c r="B45" s="174" t="e">
        <f t="shared" si="0"/>
        <v>#DIV/0!</v>
      </c>
      <c r="G45">
        <f>'Waiting List Config'!$J$5</f>
        <v>0</v>
      </c>
      <c r="H45">
        <f>'Waiting List Config'!$K$5</f>
        <v>0</v>
      </c>
      <c r="I45">
        <f t="shared" si="1"/>
        <v>0</v>
      </c>
    </row>
    <row r="46" spans="1:9" x14ac:dyDescent="0.25">
      <c r="A46" s="2">
        <f ca="1">'Capacity Backing (Hide)'!A48</f>
        <v>44529</v>
      </c>
      <c r="B46" s="174" t="e">
        <f t="shared" si="0"/>
        <v>#DIV/0!</v>
      </c>
      <c r="G46">
        <f>'Waiting List Config'!$J$5</f>
        <v>0</v>
      </c>
      <c r="H46">
        <f>'Waiting List Config'!$K$5</f>
        <v>0</v>
      </c>
      <c r="I46">
        <f t="shared" si="1"/>
        <v>0</v>
      </c>
    </row>
    <row r="47" spans="1:9" x14ac:dyDescent="0.25">
      <c r="A47" s="2">
        <f ca="1">'Capacity Backing (Hide)'!A49</f>
        <v>44536</v>
      </c>
      <c r="B47" s="174" t="e">
        <f t="shared" si="0"/>
        <v>#DIV/0!</v>
      </c>
      <c r="G47">
        <f>'Waiting List Config'!$J$5</f>
        <v>0</v>
      </c>
      <c r="H47">
        <f>'Waiting List Config'!$K$5</f>
        <v>0</v>
      </c>
      <c r="I47">
        <f t="shared" si="1"/>
        <v>0</v>
      </c>
    </row>
    <row r="48" spans="1:9" x14ac:dyDescent="0.25">
      <c r="A48" s="2">
        <f ca="1">'Capacity Backing (Hide)'!A50</f>
        <v>44543</v>
      </c>
      <c r="B48" s="174" t="e">
        <f t="shared" si="0"/>
        <v>#DIV/0!</v>
      </c>
      <c r="G48">
        <f>'Waiting List Config'!$J$5</f>
        <v>0</v>
      </c>
      <c r="H48">
        <f>'Waiting List Config'!$K$5</f>
        <v>0</v>
      </c>
      <c r="I48">
        <f t="shared" si="1"/>
        <v>0</v>
      </c>
    </row>
    <row r="49" spans="1:9" x14ac:dyDescent="0.25">
      <c r="A49" s="2">
        <f ca="1">'Capacity Backing (Hide)'!A51</f>
        <v>44550</v>
      </c>
      <c r="B49" s="174" t="e">
        <f t="shared" si="0"/>
        <v>#DIV/0!</v>
      </c>
      <c r="G49">
        <f>'Waiting List Config'!$J$5</f>
        <v>0</v>
      </c>
      <c r="H49">
        <f>'Waiting List Config'!$K$5</f>
        <v>0</v>
      </c>
      <c r="I49">
        <f t="shared" si="1"/>
        <v>0</v>
      </c>
    </row>
    <row r="50" spans="1:9" x14ac:dyDescent="0.25">
      <c r="A50" s="2">
        <f ca="1">'Capacity Backing (Hide)'!A52</f>
        <v>44557</v>
      </c>
      <c r="B50" s="174" t="e">
        <f t="shared" si="0"/>
        <v>#DIV/0!</v>
      </c>
      <c r="G50">
        <f>'Waiting List Config'!$J$5</f>
        <v>0</v>
      </c>
      <c r="H50">
        <f>'Waiting List Config'!$K$5</f>
        <v>0</v>
      </c>
      <c r="I50">
        <f t="shared" si="1"/>
        <v>0</v>
      </c>
    </row>
    <row r="51" spans="1:9" x14ac:dyDescent="0.25">
      <c r="A51" s="2">
        <f ca="1">'Capacity Backing (Hide)'!A53</f>
        <v>44564</v>
      </c>
      <c r="B51" s="174" t="e">
        <f t="shared" si="0"/>
        <v>#DIV/0!</v>
      </c>
      <c r="G51">
        <f>'Waiting List Config'!$J$5</f>
        <v>0</v>
      </c>
      <c r="H51">
        <f>'Waiting List Config'!$K$5</f>
        <v>0</v>
      </c>
      <c r="I51">
        <f t="shared" si="1"/>
        <v>0</v>
      </c>
    </row>
    <row r="52" spans="1:9" x14ac:dyDescent="0.25">
      <c r="A52" s="2">
        <f ca="1">'Capacity Backing (Hide)'!A54</f>
        <v>44571</v>
      </c>
      <c r="B52" s="174" t="e">
        <f t="shared" si="0"/>
        <v>#DIV/0!</v>
      </c>
      <c r="G52">
        <f>'Waiting List Config'!$J$5</f>
        <v>0</v>
      </c>
      <c r="H52">
        <f>'Waiting List Config'!$K$5</f>
        <v>0</v>
      </c>
      <c r="I52">
        <f t="shared" si="1"/>
        <v>0</v>
      </c>
    </row>
    <row r="53" spans="1:9" x14ac:dyDescent="0.25">
      <c r="A53" s="2">
        <f ca="1">'Capacity Backing (Hide)'!A55</f>
        <v>44578</v>
      </c>
      <c r="B53" s="174" t="e">
        <f t="shared" si="0"/>
        <v>#DIV/0!</v>
      </c>
      <c r="G53">
        <f>'Waiting List Config'!$J$5</f>
        <v>0</v>
      </c>
      <c r="H53">
        <f>'Waiting List Config'!$K$5</f>
        <v>0</v>
      </c>
      <c r="I53">
        <f t="shared" si="1"/>
        <v>0</v>
      </c>
    </row>
    <row r="54" spans="1:9" x14ac:dyDescent="0.25">
      <c r="A54" s="2">
        <f ca="1">'Capacity Backing (Hide)'!A56</f>
        <v>44585</v>
      </c>
      <c r="B54" s="174"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120</v>
      </c>
      <c r="I62" s="14"/>
      <c r="J62" s="5" t="s">
        <v>56</v>
      </c>
      <c r="K62" s="5" t="s">
        <v>41</v>
      </c>
    </row>
    <row r="63" spans="8:105" x14ac:dyDescent="0.2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2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2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25">
      <c r="I68" s="14" t="str">
        <f>'Data Validation (Hide)'!B7</f>
        <v>Caseload 6</v>
      </c>
      <c r="J68" t="e" cm="1">
        <f t="array" ref="J68">INDEX($J$59:$DA$60,1,MATCH(1,($I68=$J$1:$CU$1)*($J$62=$J$4:$CU$4)*(Planning!$M$2=$J$2:$CU$2),0))</f>
        <v>#N/A</v>
      </c>
      <c r="K68" s="5" t="e" cm="1">
        <f t="array" ref="K68">INDEX($J$59:$DA$60,1,MATCH(1,($I68=$J$1:$CU$1)*($K$62=$J$58:$CU$58)*(Planning!$M$2=$J$2:$CU$2),0))</f>
        <v>#N/A</v>
      </c>
    </row>
    <row r="69" spans="1:11" x14ac:dyDescent="0.25">
      <c r="I69" s="14" t="str">
        <f>'Data Validation (Hide)'!B8</f>
        <v>Caseload 7</v>
      </c>
      <c r="J69" t="e" cm="1">
        <f t="array" ref="J69">INDEX($J$59:$DA$60,1,MATCH(1,($I69=$J$1:$CU$1)*($J$62=$J$4:$CU$4)*(Planning!$M$2=$J$2:$CU$2),0))</f>
        <v>#N/A</v>
      </c>
      <c r="K69" s="5" t="e" cm="1">
        <f t="array" ref="K69">INDEX($J$59:$DA$60,1,MATCH(1,($I69=$J$1:$CU$1)*($K$62=$J$58:$CU$58)*(Planning!$M$2=$J$2:$CU$2),0))</f>
        <v>#N/A</v>
      </c>
    </row>
    <row r="70" spans="1:11" x14ac:dyDescent="0.25">
      <c r="I70" s="14" t="str">
        <f>'Data Validation (Hide)'!B9</f>
        <v>Caseload 8</v>
      </c>
      <c r="J70" t="e" cm="1">
        <f t="array" ref="J70">INDEX($J$59:$DA$60,1,MATCH(1,($I70=$J$1:$CU$1)*($J$62=$J$4:$CU$4)*(Planning!$M$2=$J$2:$CU$2),0))</f>
        <v>#N/A</v>
      </c>
      <c r="K70" s="5" t="e" cm="1">
        <f t="array" ref="K70">INDEX($J$59:$DA$60,1,MATCH(1,($I70=$J$1:$CU$1)*($K$62=$J$58:$CU$58)*(Planning!$M$2=$J$2:$CU$2),0))</f>
        <v>#N/A</v>
      </c>
    </row>
    <row r="71" spans="1:11" x14ac:dyDescent="0.25">
      <c r="I71" s="14" t="str">
        <f>'Data Validation (Hide)'!B10</f>
        <v>Caseload 9</v>
      </c>
      <c r="J71" t="e" cm="1">
        <f t="array" ref="J71">INDEX($J$59:$DA$60,1,MATCH(1,($I71=$J$1:$CU$1)*($J$62=$J$4:$CU$4)*(Planning!$M$2=$J$2:$CU$2),0))</f>
        <v>#N/A</v>
      </c>
      <c r="K71" s="5" t="e" cm="1">
        <f t="array" ref="K71">INDEX($J$59:$DA$60,1,MATCH(1,($I71=$J$1:$CU$1)*($K$62=$J$58:$CU$58)*(Planning!$M$2=$J$2:$CU$2),0))</f>
        <v>#N/A</v>
      </c>
    </row>
    <row r="72" spans="1:11" x14ac:dyDescent="0.25">
      <c r="I72" s="14" t="str">
        <f>'Data Validation (Hide)'!B11</f>
        <v>Caseload 10</v>
      </c>
      <c r="J72" t="e" cm="1">
        <f t="array" ref="J72">INDEX($J$59:$DA$60,1,MATCH(1,($I72=$J$1:$CU$1)*($J$62=$J$4:$CU$4)*(Planning!$M$2=$J$2:$CU$2),0))</f>
        <v>#N/A</v>
      </c>
      <c r="K72" s="5" t="e" cm="1">
        <f t="array" ref="K72">INDEX($J$59:$DA$60,1,MATCH(1,($I72=$J$1:$CU$1)*($K$62=$J$58:$CU$58)*(Planning!$M$2=$J$2:$CU$2),0))</f>
        <v>#N/A</v>
      </c>
    </row>
    <row r="73" spans="1:11" x14ac:dyDescent="0.25">
      <c r="I73" s="14" t="str">
        <f>'Data Validation (Hide)'!B12</f>
        <v>Caseload 11</v>
      </c>
      <c r="J73" t="e" cm="1">
        <f t="array" ref="J73">INDEX($J$59:$DA$60,1,MATCH(1,($I73=$J$1:$CU$1)*($J$62=$J$4:$CU$4)*(Planning!$M$2=$J$2:$CU$2),0))</f>
        <v>#N/A</v>
      </c>
      <c r="K73" s="5" t="e" cm="1">
        <f t="array" ref="K73">INDEX($J$59:$DA$60,1,MATCH(1,($I73=$J$1:$CU$1)*($K$62=$J$58:$CU$58)*(Planning!$M$2=$J$2:$CU$2),0))</f>
        <v>#N/A</v>
      </c>
    </row>
    <row r="74" spans="1:11" x14ac:dyDescent="0.25">
      <c r="I74" s="14" t="str">
        <f>'Data Validation (Hide)'!B13</f>
        <v>Caseload 12</v>
      </c>
      <c r="J74" t="e" cm="1">
        <f t="array" ref="J74">INDEX($J$59:$DA$60,1,MATCH(1,($I74=$J$1:$CU$1)*($J$62=$J$4:$CU$4)*(Planning!$M$2=$J$2:$CU$2),0))</f>
        <v>#N/A</v>
      </c>
      <c r="K74" s="5" t="e" cm="1">
        <f t="array" ref="K74">INDEX($J$59:$DA$60,1,MATCH(1,($I74=$J$1:$CU$1)*($K$62=$J$58:$CU$58)*(Planning!$M$2=$J$2:$CU$2),0))</f>
        <v>#N/A</v>
      </c>
    </row>
    <row r="75" spans="1:11" x14ac:dyDescent="0.25">
      <c r="I75" s="14" t="str">
        <f>'Data Validation (Hide)'!B14</f>
        <v>Caseload 13</v>
      </c>
      <c r="J75" t="e" cm="1">
        <f t="array" ref="J75">INDEX($J$59:$DA$60,1,MATCH(1,($I75=$J$1:$CU$1)*($J$62=$J$4:$CU$4)*(Planning!$M$2=$J$2:$CU$2),0))</f>
        <v>#N/A</v>
      </c>
      <c r="K75" s="5" t="e" cm="1">
        <f t="array" ref="K75">INDEX($J$59:$DA$60,1,MATCH(1,($I75=$J$1:$CU$1)*($K$62=$J$58:$CU$58)*(Planning!$M$2=$J$2:$CU$2),0))</f>
        <v>#N/A</v>
      </c>
    </row>
    <row r="76" spans="1:11" x14ac:dyDescent="0.25">
      <c r="I76" s="14" t="str">
        <f>'Data Validation (Hide)'!B15</f>
        <v>Caseload 14</v>
      </c>
      <c r="J76" t="e" cm="1">
        <f t="array" ref="J76">INDEX($J$59:$DA$60,1,MATCH(1,($I76=$J$1:$CU$1)*($J$62=$J$4:$CU$4)*(Planning!$M$2=$J$2:$CU$2),0))</f>
        <v>#N/A</v>
      </c>
      <c r="K76" s="5" t="e" cm="1">
        <f t="array" ref="K76">INDEX($J$59:$DA$60,1,MATCH(1,($I76=$J$1:$CU$1)*($K$62=$J$58:$CU$58)*(Planning!$M$2=$J$2:$CU$2),0))</f>
        <v>#N/A</v>
      </c>
    </row>
    <row r="77" spans="1:11" x14ac:dyDescent="0.25">
      <c r="I77" s="14" t="str">
        <f>'Data Validation (Hide)'!B16</f>
        <v>Caseload 15</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101</v>
      </c>
      <c r="I79" s="14"/>
    </row>
    <row r="80" spans="1:11" x14ac:dyDescent="0.25">
      <c r="I80" s="14"/>
    </row>
    <row r="81" spans="1:6" x14ac:dyDescent="0.25">
      <c r="A81" t="s">
        <v>42</v>
      </c>
      <c r="B81" t="s">
        <v>144</v>
      </c>
      <c r="C81" t="s">
        <v>145</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155</v>
      </c>
      <c r="D99" t="s">
        <v>44</v>
      </c>
      <c r="E99" t="s">
        <v>46</v>
      </c>
      <c r="F99" t="s">
        <v>45</v>
      </c>
      <c r="G99" t="s">
        <v>241</v>
      </c>
      <c r="H99" t="s">
        <v>242</v>
      </c>
      <c r="I99" t="s">
        <v>243</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2021-07-29T10:33:14Z</dcterms:modified>
</cp:coreProperties>
</file>