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8_{FA262CD7-6B0F-4D11-9743-99C65A291896}" xr6:coauthVersionLast="45" xr6:coauthVersionMax="45" xr10:uidLastSave="{00000000-0000-0000-0000-000000000000}"/>
  <bookViews>
    <workbookView xWindow="-110" yWindow="-110" windowWidth="25820" windowHeight="14020" tabRatio="735" firstSheet="3"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Waiting List Modelling" sheetId="19" state="hidden" r:id="rId18"/>
    <sheet name="WL Modelling (Hide)" sheetId="20" state="hidden" r:id="rId19"/>
    <sheet name="Planning Backing (Hide)" sheetId="13" state="hidden" r:id="rId20"/>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40" i="11" l="1"/>
  <c r="G141" i="11"/>
  <c r="G195" i="11"/>
  <c r="G211" i="11"/>
  <c r="G229" i="11"/>
  <c r="G139" i="11"/>
  <c r="A79" i="8" l="1"/>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T9" i="9" l="1"/>
  <c r="W9" i="9"/>
  <c r="E62" i="12" l="1"/>
  <c r="D62" i="12"/>
  <c r="C62" i="12"/>
  <c r="B62" i="12"/>
  <c r="D7" i="8" l="1"/>
  <c r="I137" i="11" l="1"/>
  <c r="I34" i="11"/>
  <c r="D44" i="8" l="1"/>
  <c r="D6" i="8"/>
  <c r="B36" i="8" a="1"/>
  <c r="B36" i="8" s="1"/>
  <c r="B31" i="8" a="1"/>
  <c r="B31" i="8" s="1"/>
  <c r="D8" i="8"/>
  <c r="E78" i="7"/>
  <c r="A74" i="8"/>
  <c r="A73" i="8"/>
  <c r="C140" i="11" l="1"/>
  <c r="D140" i="11" s="1"/>
  <c r="C141" i="11"/>
  <c r="D141" i="11" s="1"/>
  <c r="C142" i="11"/>
  <c r="D142" i="11" s="1"/>
  <c r="C143" i="11"/>
  <c r="D143" i="11" s="1"/>
  <c r="C144" i="11"/>
  <c r="D144" i="11" s="1"/>
  <c r="C145" i="11"/>
  <c r="D145" i="11" s="1"/>
  <c r="C146" i="11"/>
  <c r="D146" i="11" s="1"/>
  <c r="C147" i="11"/>
  <c r="D147" i="11" s="1"/>
  <c r="C148" i="11"/>
  <c r="D148" i="11" s="1"/>
  <c r="C149" i="11"/>
  <c r="D149" i="11" s="1"/>
  <c r="C150" i="11"/>
  <c r="D150" i="11" s="1"/>
  <c r="C151" i="11"/>
  <c r="D151" i="11" s="1"/>
  <c r="C152" i="11"/>
  <c r="D152" i="11" s="1"/>
  <c r="C153" i="11"/>
  <c r="D153" i="11" s="1"/>
  <c r="C154" i="11"/>
  <c r="D154" i="11" s="1"/>
  <c r="C155" i="11"/>
  <c r="D155" i="11" s="1"/>
  <c r="C156" i="11"/>
  <c r="D156" i="11" s="1"/>
  <c r="C157" i="11"/>
  <c r="D157" i="11" s="1"/>
  <c r="C158" i="11"/>
  <c r="D158" i="11" s="1"/>
  <c r="C159" i="11"/>
  <c r="D159" i="11" s="1"/>
  <c r="C160" i="11"/>
  <c r="D160" i="11" s="1"/>
  <c r="C161" i="11"/>
  <c r="D161" i="11" s="1"/>
  <c r="C162" i="11"/>
  <c r="D162" i="11" s="1"/>
  <c r="C163" i="11"/>
  <c r="D163" i="11" s="1"/>
  <c r="C164" i="11"/>
  <c r="D164" i="11" s="1"/>
  <c r="C165" i="11"/>
  <c r="D165" i="11" s="1"/>
  <c r="C166" i="11"/>
  <c r="D166" i="11" s="1"/>
  <c r="C167" i="11"/>
  <c r="D167" i="11" s="1"/>
  <c r="C168" i="11"/>
  <c r="D168" i="11" s="1"/>
  <c r="C169" i="11"/>
  <c r="D169" i="11" s="1"/>
  <c r="C170" i="11"/>
  <c r="D170" i="11" s="1"/>
  <c r="C171" i="11"/>
  <c r="D171" i="11" s="1"/>
  <c r="C172" i="11"/>
  <c r="D172" i="11" s="1"/>
  <c r="C173" i="11"/>
  <c r="D173" i="11" s="1"/>
  <c r="C174" i="11"/>
  <c r="D174" i="11" s="1"/>
  <c r="C175" i="11"/>
  <c r="D175" i="11" s="1"/>
  <c r="C176" i="11"/>
  <c r="D176" i="11" s="1"/>
  <c r="C177" i="11"/>
  <c r="D177" i="11" s="1"/>
  <c r="C178" i="11"/>
  <c r="D178" i="11" s="1"/>
  <c r="C179" i="11"/>
  <c r="D179" i="11" s="1"/>
  <c r="C180" i="11"/>
  <c r="D180" i="11" s="1"/>
  <c r="C181" i="11"/>
  <c r="D181" i="11" s="1"/>
  <c r="C182" i="11"/>
  <c r="D182" i="11" s="1"/>
  <c r="C183" i="11"/>
  <c r="D183" i="11" s="1"/>
  <c r="C184" i="11"/>
  <c r="D184" i="11" s="1"/>
  <c r="C185" i="11"/>
  <c r="D185" i="11" s="1"/>
  <c r="C186" i="11"/>
  <c r="D186" i="11" s="1"/>
  <c r="C187" i="11"/>
  <c r="D187" i="11" s="1"/>
  <c r="C188" i="11"/>
  <c r="D188" i="11" s="1"/>
  <c r="C189" i="11"/>
  <c r="D189" i="11" s="1"/>
  <c r="C190" i="11"/>
  <c r="D190" i="11" s="1"/>
  <c r="C191" i="11"/>
  <c r="D191" i="11" s="1"/>
  <c r="C192" i="11"/>
  <c r="D192" i="11" s="1"/>
  <c r="C193" i="11"/>
  <c r="D193" i="11" s="1"/>
  <c r="C194" i="11"/>
  <c r="D194" i="11" s="1"/>
  <c r="C195" i="11"/>
  <c r="D195" i="11" s="1"/>
  <c r="C196" i="11"/>
  <c r="D196" i="11" s="1"/>
  <c r="C197" i="11"/>
  <c r="D197" i="11" s="1"/>
  <c r="C198" i="11"/>
  <c r="D198" i="11" s="1"/>
  <c r="C199" i="11"/>
  <c r="D199" i="11" s="1"/>
  <c r="C200" i="11"/>
  <c r="D200" i="11" s="1"/>
  <c r="C201" i="11"/>
  <c r="D201" i="11" s="1"/>
  <c r="C202" i="11"/>
  <c r="D202" i="11" s="1"/>
  <c r="C203" i="11"/>
  <c r="D203" i="11" s="1"/>
  <c r="C204" i="11"/>
  <c r="D204" i="11" s="1"/>
  <c r="C205" i="11"/>
  <c r="D205" i="11" s="1"/>
  <c r="C206" i="11"/>
  <c r="D206" i="11" s="1"/>
  <c r="C207" i="11"/>
  <c r="D207" i="11" s="1"/>
  <c r="C208" i="11"/>
  <c r="D208" i="11" s="1"/>
  <c r="C209" i="11"/>
  <c r="D209" i="11" s="1"/>
  <c r="C210" i="11"/>
  <c r="D210" i="11" s="1"/>
  <c r="C211" i="11"/>
  <c r="D211" i="11" s="1"/>
  <c r="C212" i="11"/>
  <c r="D212" i="11" s="1"/>
  <c r="C213" i="11"/>
  <c r="D213" i="11" s="1"/>
  <c r="C214" i="11"/>
  <c r="D214" i="11" s="1"/>
  <c r="C215" i="11"/>
  <c r="D215" i="11" s="1"/>
  <c r="C216" i="11"/>
  <c r="D216" i="11" s="1"/>
  <c r="C217" i="11"/>
  <c r="D217" i="11" s="1"/>
  <c r="C218" i="11"/>
  <c r="D218" i="11" s="1"/>
  <c r="C219" i="11"/>
  <c r="D219" i="11" s="1"/>
  <c r="C220" i="11"/>
  <c r="D220" i="11" s="1"/>
  <c r="C221" i="11"/>
  <c r="D221" i="11" s="1"/>
  <c r="C222" i="11"/>
  <c r="D222" i="11" s="1"/>
  <c r="C223" i="11"/>
  <c r="D223" i="11" s="1"/>
  <c r="C224" i="11"/>
  <c r="D224" i="11" s="1"/>
  <c r="C225" i="11"/>
  <c r="D225" i="11" s="1"/>
  <c r="C226" i="11"/>
  <c r="D226" i="11" s="1"/>
  <c r="C227" i="11"/>
  <c r="D227" i="11" s="1"/>
  <c r="C228" i="11"/>
  <c r="D228" i="11" s="1"/>
  <c r="C229" i="11"/>
  <c r="D229" i="11" s="1"/>
  <c r="C230" i="11"/>
  <c r="D230" i="11" s="1"/>
  <c r="C231" i="11"/>
  <c r="D231" i="11" s="1"/>
  <c r="C232" i="11"/>
  <c r="D232" i="11" s="1"/>
  <c r="C233" i="11"/>
  <c r="D233" i="11" s="1"/>
  <c r="C234" i="11"/>
  <c r="D234" i="11" s="1"/>
  <c r="C235" i="11"/>
  <c r="D235" i="11" s="1"/>
  <c r="C236" i="11"/>
  <c r="D236" i="11" s="1"/>
  <c r="C237" i="11"/>
  <c r="D237" i="11" s="1"/>
  <c r="C238" i="11"/>
  <c r="D238" i="11" s="1"/>
  <c r="C139" i="11"/>
  <c r="D139" i="11" s="1"/>
  <c r="B140" i="11"/>
  <c r="E140" i="11" s="1"/>
  <c r="B141" i="11"/>
  <c r="B142" i="11"/>
  <c r="B143" i="11"/>
  <c r="E143" i="11" s="1"/>
  <c r="B144" i="11"/>
  <c r="E144" i="1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E238" i="11" l="1"/>
  <c r="F238" i="11" s="1"/>
  <c r="E234" i="11"/>
  <c r="F234" i="11" s="1"/>
  <c r="E226" i="11"/>
  <c r="F226" i="11" s="1"/>
  <c r="E214" i="11"/>
  <c r="F214" i="11" s="1"/>
  <c r="E206" i="11"/>
  <c r="F206" i="11" s="1"/>
  <c r="E198" i="11"/>
  <c r="F198" i="11" s="1"/>
  <c r="E194" i="11"/>
  <c r="F194" i="11" s="1"/>
  <c r="E174" i="11"/>
  <c r="F174" i="11" s="1"/>
  <c r="E166" i="11"/>
  <c r="F166" i="11" s="1"/>
  <c r="E158" i="11"/>
  <c r="F158" i="11" s="1"/>
  <c r="E150" i="11"/>
  <c r="F150" i="11" s="1"/>
  <c r="E197" i="11"/>
  <c r="F197" i="11" s="1"/>
  <c r="E193" i="11"/>
  <c r="F193" i="11" s="1"/>
  <c r="E189" i="11"/>
  <c r="F189" i="11" s="1"/>
  <c r="E185" i="11"/>
  <c r="F185" i="11" s="1"/>
  <c r="E181" i="11"/>
  <c r="F181" i="11" s="1"/>
  <c r="E177" i="11"/>
  <c r="F177" i="11" s="1"/>
  <c r="E173" i="11"/>
  <c r="F173" i="11" s="1"/>
  <c r="E169" i="11"/>
  <c r="F169" i="11" s="1"/>
  <c r="E165" i="11"/>
  <c r="F165" i="11" s="1"/>
  <c r="E161" i="11"/>
  <c r="F161" i="11" s="1"/>
  <c r="E157" i="11"/>
  <c r="F157" i="11" s="1"/>
  <c r="E153" i="11"/>
  <c r="F153" i="11" s="1"/>
  <c r="E149" i="11"/>
  <c r="F149" i="11" s="1"/>
  <c r="E145" i="11"/>
  <c r="F145" i="11" s="1"/>
  <c r="E141" i="11"/>
  <c r="E235" i="11"/>
  <c r="F235" i="11" s="1"/>
  <c r="E227" i="11"/>
  <c r="F227" i="11" s="1"/>
  <c r="E223" i="11"/>
  <c r="F223" i="11" s="1"/>
  <c r="E219" i="11"/>
  <c r="F219" i="11" s="1"/>
  <c r="E215" i="11"/>
  <c r="F215" i="11" s="1"/>
  <c r="E211" i="11"/>
  <c r="F211" i="11" s="1"/>
  <c r="E207" i="11"/>
  <c r="F207" i="11" s="1"/>
  <c r="E203" i="11"/>
  <c r="F203" i="11" s="1"/>
  <c r="E199" i="11"/>
  <c r="F199" i="11" s="1"/>
  <c r="E195" i="11"/>
  <c r="F195" i="11" s="1"/>
  <c r="E191" i="11"/>
  <c r="F191" i="11" s="1"/>
  <c r="E187" i="11"/>
  <c r="F187" i="11" s="1"/>
  <c r="E183" i="11"/>
  <c r="F183" i="11" s="1"/>
  <c r="E179" i="11"/>
  <c r="F179" i="11" s="1"/>
  <c r="E175" i="11"/>
  <c r="F175" i="11" s="1"/>
  <c r="E171" i="11"/>
  <c r="F171" i="11" s="1"/>
  <c r="E167" i="11"/>
  <c r="F167" i="11" s="1"/>
  <c r="E159" i="11"/>
  <c r="F159" i="11" s="1"/>
  <c r="E151" i="11"/>
  <c r="F151" i="11" s="1"/>
  <c r="E147" i="11"/>
  <c r="F147" i="11" s="1"/>
  <c r="E222" i="11"/>
  <c r="F222" i="11" s="1"/>
  <c r="E218" i="11"/>
  <c r="F218" i="11" s="1"/>
  <c r="E210" i="11"/>
  <c r="F210" i="11" s="1"/>
  <c r="E202" i="11"/>
  <c r="F202" i="11" s="1"/>
  <c r="E190" i="11"/>
  <c r="F190" i="11" s="1"/>
  <c r="E186" i="11"/>
  <c r="F186" i="11" s="1"/>
  <c r="E178" i="11"/>
  <c r="F178" i="11" s="1"/>
  <c r="E170" i="11"/>
  <c r="F170" i="11" s="1"/>
  <c r="E162" i="11"/>
  <c r="F162" i="11" s="1"/>
  <c r="E154" i="11"/>
  <c r="F154" i="11" s="1"/>
  <c r="E146" i="11"/>
  <c r="F146" i="11" s="1"/>
  <c r="E142" i="11"/>
  <c r="F142" i="11" s="1"/>
  <c r="E237" i="11"/>
  <c r="F237" i="11" s="1"/>
  <c r="E233" i="11"/>
  <c r="F233" i="11" s="1"/>
  <c r="E229" i="11"/>
  <c r="F229" i="11" s="1"/>
  <c r="E225" i="11"/>
  <c r="F225" i="11" s="1"/>
  <c r="E221" i="11"/>
  <c r="F221" i="11" s="1"/>
  <c r="E217" i="11"/>
  <c r="F217" i="11" s="1"/>
  <c r="E213" i="11"/>
  <c r="F213" i="11" s="1"/>
  <c r="E209" i="11"/>
  <c r="F209" i="11" s="1"/>
  <c r="E205" i="11"/>
  <c r="F205" i="11" s="1"/>
  <c r="E201" i="11"/>
  <c r="F201" i="11" s="1"/>
  <c r="E236" i="11"/>
  <c r="F236" i="11" s="1"/>
  <c r="E232" i="11"/>
  <c r="F232" i="11" s="1"/>
  <c r="E228" i="11"/>
  <c r="F228" i="11" s="1"/>
  <c r="E224" i="11"/>
  <c r="F224" i="11" s="1"/>
  <c r="E220" i="11"/>
  <c r="F220" i="11" s="1"/>
  <c r="E216" i="11"/>
  <c r="F216" i="11" s="1"/>
  <c r="F212" i="11"/>
  <c r="E212" i="11"/>
  <c r="E208" i="11"/>
  <c r="F208" i="11" s="1"/>
  <c r="E204" i="11"/>
  <c r="F204" i="11" s="1"/>
  <c r="E200" i="11"/>
  <c r="F200" i="11" s="1"/>
  <c r="E196" i="11"/>
  <c r="F196" i="11" s="1"/>
  <c r="E192" i="11"/>
  <c r="F192" i="11" s="1"/>
  <c r="E188" i="11"/>
  <c r="F188" i="11" s="1"/>
  <c r="E184" i="11"/>
  <c r="F184" i="11" s="1"/>
  <c r="E180" i="11"/>
  <c r="F180" i="11" s="1"/>
  <c r="E176" i="11"/>
  <c r="F176" i="11" s="1"/>
  <c r="E172" i="11"/>
  <c r="F172" i="11" s="1"/>
  <c r="E168" i="11"/>
  <c r="F168" i="11" s="1"/>
  <c r="E164" i="11"/>
  <c r="F164" i="11" s="1"/>
  <c r="E160" i="11"/>
  <c r="F160" i="11" s="1"/>
  <c r="E156" i="11"/>
  <c r="F156" i="11" s="1"/>
  <c r="E152" i="11"/>
  <c r="F152" i="11" s="1"/>
  <c r="E148" i="11"/>
  <c r="F148" i="11" s="1"/>
  <c r="F182" i="1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D53" i="11" s="1"/>
  <c r="C54" i="11"/>
  <c r="D54" i="11" s="1"/>
  <c r="C55" i="11"/>
  <c r="D55" i="11" s="1"/>
  <c r="C56" i="11"/>
  <c r="D56" i="11" s="1"/>
  <c r="C57" i="11"/>
  <c r="D57" i="11" s="1"/>
  <c r="C58" i="11"/>
  <c r="D58" i="11" s="1"/>
  <c r="C59" i="11"/>
  <c r="D59" i="11" s="1"/>
  <c r="C60" i="11"/>
  <c r="D60" i="11" s="1"/>
  <c r="C61" i="11"/>
  <c r="D61" i="11" s="1"/>
  <c r="C62" i="11"/>
  <c r="D62" i="11" s="1"/>
  <c r="C63" i="11"/>
  <c r="D63" i="11" s="1"/>
  <c r="C64" i="11"/>
  <c r="D64" i="11" s="1"/>
  <c r="C65" i="11"/>
  <c r="D65" i="11" s="1"/>
  <c r="C66" i="11"/>
  <c r="D66" i="11" s="1"/>
  <c r="C67" i="11"/>
  <c r="D67" i="11" s="1"/>
  <c r="C68" i="11"/>
  <c r="D68" i="11" s="1"/>
  <c r="C69" i="11"/>
  <c r="D69" i="11" s="1"/>
  <c r="C70" i="11"/>
  <c r="D70" i="11" s="1"/>
  <c r="C71" i="11"/>
  <c r="D71" i="11" s="1"/>
  <c r="C72" i="11"/>
  <c r="D72" i="11" s="1"/>
  <c r="C73" i="11"/>
  <c r="D73" i="11" s="1"/>
  <c r="C74" i="11"/>
  <c r="D74" i="11" s="1"/>
  <c r="C75" i="11"/>
  <c r="D75" i="11" s="1"/>
  <c r="C76" i="11"/>
  <c r="D76" i="11" s="1"/>
  <c r="C77" i="11"/>
  <c r="D77" i="11" s="1"/>
  <c r="C78" i="11"/>
  <c r="D78" i="11" s="1"/>
  <c r="C79" i="11"/>
  <c r="D79" i="11" s="1"/>
  <c r="C80" i="11"/>
  <c r="D80" i="11" s="1"/>
  <c r="C81" i="11"/>
  <c r="D81" i="11" s="1"/>
  <c r="C82" i="11"/>
  <c r="D82" i="11" s="1"/>
  <c r="C83" i="11"/>
  <c r="D83" i="11" s="1"/>
  <c r="C84" i="11"/>
  <c r="D84" i="11" s="1"/>
  <c r="C85" i="11"/>
  <c r="D85" i="11" s="1"/>
  <c r="C86" i="11"/>
  <c r="D86" i="11" s="1"/>
  <c r="C87" i="11"/>
  <c r="D87" i="11" s="1"/>
  <c r="C88" i="11"/>
  <c r="D88" i="11" s="1"/>
  <c r="C89" i="11"/>
  <c r="D89" i="11" s="1"/>
  <c r="C90" i="11"/>
  <c r="D90" i="11" s="1"/>
  <c r="C91" i="11"/>
  <c r="D91" i="11" s="1"/>
  <c r="C92" i="11"/>
  <c r="D92" i="11" s="1"/>
  <c r="C93" i="11"/>
  <c r="D93" i="11" s="1"/>
  <c r="C94" i="11"/>
  <c r="D94" i="11" s="1"/>
  <c r="C95" i="11"/>
  <c r="D95" i="11" s="1"/>
  <c r="C96" i="11"/>
  <c r="D96" i="11" s="1"/>
  <c r="C97" i="11"/>
  <c r="D97" i="11" s="1"/>
  <c r="C98" i="11"/>
  <c r="D98" i="11" s="1"/>
  <c r="C99" i="11"/>
  <c r="D99" i="11" s="1"/>
  <c r="C100" i="11"/>
  <c r="D100" i="11" s="1"/>
  <c r="C101" i="11"/>
  <c r="D101" i="11" s="1"/>
  <c r="C102" i="11"/>
  <c r="D102" i="11" s="1"/>
  <c r="C103" i="11"/>
  <c r="D103" i="11" s="1"/>
  <c r="C104" i="11"/>
  <c r="D104" i="11" s="1"/>
  <c r="C105" i="11"/>
  <c r="D105" i="11" s="1"/>
  <c r="C106" i="11"/>
  <c r="D106" i="11" s="1"/>
  <c r="C107" i="11"/>
  <c r="D107" i="11" s="1"/>
  <c r="C108" i="11"/>
  <c r="D108" i="11" s="1"/>
  <c r="C109" i="11"/>
  <c r="D109" i="11" s="1"/>
  <c r="C110" i="11"/>
  <c r="D110" i="11" s="1"/>
  <c r="C111" i="11"/>
  <c r="D111" i="11" s="1"/>
  <c r="C112" i="11"/>
  <c r="D112" i="11" s="1"/>
  <c r="C113" i="11"/>
  <c r="D113" i="11" s="1"/>
  <c r="C114" i="11"/>
  <c r="D114" i="11" s="1"/>
  <c r="C115" i="11"/>
  <c r="D115" i="11" s="1"/>
  <c r="C116" i="11"/>
  <c r="D116" i="11" s="1"/>
  <c r="C117" i="11"/>
  <c r="D117" i="11" s="1"/>
  <c r="C118" i="11"/>
  <c r="D118" i="11" s="1"/>
  <c r="C119" i="11"/>
  <c r="D119" i="11" s="1"/>
  <c r="C120" i="11"/>
  <c r="D120" i="11" s="1"/>
  <c r="C121" i="11"/>
  <c r="D121" i="11" s="1"/>
  <c r="C122" i="11"/>
  <c r="D122" i="11" s="1"/>
  <c r="C123" i="11"/>
  <c r="D123" i="11" s="1"/>
  <c r="C124" i="11"/>
  <c r="D124" i="11" s="1"/>
  <c r="C125" i="11"/>
  <c r="D125" i="11" s="1"/>
  <c r="C126" i="11"/>
  <c r="D126" i="11" s="1"/>
  <c r="C127" i="11"/>
  <c r="D127" i="11" s="1"/>
  <c r="C128" i="11"/>
  <c r="D128" i="11" s="1"/>
  <c r="C129" i="11"/>
  <c r="D129" i="11" s="1"/>
  <c r="C130" i="11"/>
  <c r="D130" i="11" s="1"/>
  <c r="C131" i="11"/>
  <c r="D131" i="11" s="1"/>
  <c r="C132" i="11"/>
  <c r="D132" i="11" s="1"/>
  <c r="C133" i="11"/>
  <c r="D133" i="11" s="1"/>
  <c r="C134" i="11"/>
  <c r="D134" i="11" s="1"/>
  <c r="C135" i="11"/>
  <c r="D135" i="11" s="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E131" i="11" l="1"/>
  <c r="F131" i="11" s="1"/>
  <c r="E115" i="11"/>
  <c r="F115" i="11" s="1"/>
  <c r="E99" i="11"/>
  <c r="F99" i="11" s="1"/>
  <c r="E83" i="11"/>
  <c r="F83" i="11" s="1"/>
  <c r="E75" i="11"/>
  <c r="F75" i="11" s="1"/>
  <c r="E63" i="11"/>
  <c r="F63" i="11" s="1"/>
  <c r="E55" i="11"/>
  <c r="F55" i="11" s="1"/>
  <c r="E51" i="11"/>
  <c r="F51" i="11" s="1"/>
  <c r="E47" i="11"/>
  <c r="F47" i="11" s="1"/>
  <c r="E39" i="11"/>
  <c r="E123" i="11"/>
  <c r="F123" i="11" s="1"/>
  <c r="E111" i="11"/>
  <c r="F111" i="11" s="1"/>
  <c r="E103" i="11"/>
  <c r="F103" i="11" s="1"/>
  <c r="E91" i="11"/>
  <c r="F91" i="11" s="1"/>
  <c r="E79" i="11"/>
  <c r="F79" i="11" s="1"/>
  <c r="E67" i="11"/>
  <c r="F67" i="11" s="1"/>
  <c r="E134" i="11"/>
  <c r="F134" i="11" s="1"/>
  <c r="E126" i="11"/>
  <c r="F126" i="11" s="1"/>
  <c r="E122" i="11"/>
  <c r="F122" i="11" s="1"/>
  <c r="E118" i="11"/>
  <c r="F118" i="11" s="1"/>
  <c r="E114" i="11"/>
  <c r="F114" i="11" s="1"/>
  <c r="E106" i="11"/>
  <c r="F106" i="11" s="1"/>
  <c r="E102" i="11"/>
  <c r="F102" i="11" s="1"/>
  <c r="E98" i="11"/>
  <c r="F98" i="11" s="1"/>
  <c r="E94" i="11"/>
  <c r="F94" i="11" s="1"/>
  <c r="E90" i="11"/>
  <c r="F90" i="11" s="1"/>
  <c r="E86" i="11"/>
  <c r="F86" i="11" s="1"/>
  <c r="E74" i="11"/>
  <c r="F74" i="11" s="1"/>
  <c r="E70" i="11"/>
  <c r="F70" i="11" s="1"/>
  <c r="E66" i="11"/>
  <c r="F66" i="11" s="1"/>
  <c r="E62" i="11"/>
  <c r="F62" i="11" s="1"/>
  <c r="E58" i="11"/>
  <c r="F58" i="11" s="1"/>
  <c r="E54" i="11"/>
  <c r="F54" i="11" s="1"/>
  <c r="E50" i="11"/>
  <c r="F50" i="11" s="1"/>
  <c r="E46" i="11"/>
  <c r="F46" i="11" s="1"/>
  <c r="E42" i="11"/>
  <c r="E127" i="11"/>
  <c r="F127" i="11" s="1"/>
  <c r="E119" i="11"/>
  <c r="F119" i="11" s="1"/>
  <c r="E107" i="11"/>
  <c r="F107" i="11" s="1"/>
  <c r="E95" i="11"/>
  <c r="F95" i="11" s="1"/>
  <c r="E87" i="11"/>
  <c r="F87" i="11" s="1"/>
  <c r="E59" i="11"/>
  <c r="F59" i="11" s="1"/>
  <c r="E43" i="11"/>
  <c r="E130" i="11"/>
  <c r="F130" i="11" s="1"/>
  <c r="E133" i="11"/>
  <c r="F133" i="11" s="1"/>
  <c r="E129" i="11"/>
  <c r="F129" i="11" s="1"/>
  <c r="E125" i="11"/>
  <c r="F125" i="11" s="1"/>
  <c r="E121" i="11"/>
  <c r="F121" i="11" s="1"/>
  <c r="E113" i="11"/>
  <c r="F113" i="11" s="1"/>
  <c r="E109" i="11"/>
  <c r="F109" i="11" s="1"/>
  <c r="E101" i="11"/>
  <c r="F101" i="11" s="1"/>
  <c r="E97" i="11"/>
  <c r="F97" i="11" s="1"/>
  <c r="E93" i="11"/>
  <c r="F93" i="11" s="1"/>
  <c r="E89" i="11"/>
  <c r="F89" i="11" s="1"/>
  <c r="E85" i="11"/>
  <c r="F85" i="11" s="1"/>
  <c r="E81" i="11"/>
  <c r="F81" i="11" s="1"/>
  <c r="E77" i="11"/>
  <c r="F77" i="11" s="1"/>
  <c r="E73" i="11"/>
  <c r="F73" i="11" s="1"/>
  <c r="E69" i="11"/>
  <c r="F69" i="11" s="1"/>
  <c r="E65" i="11"/>
  <c r="F65" i="11" s="1"/>
  <c r="E61" i="11"/>
  <c r="F61" i="11" s="1"/>
  <c r="E57" i="11"/>
  <c r="F57" i="11" s="1"/>
  <c r="E53" i="11"/>
  <c r="F53" i="11" s="1"/>
  <c r="E45" i="11"/>
  <c r="E132" i="11"/>
  <c r="F132" i="11" s="1"/>
  <c r="E124" i="11"/>
  <c r="F124" i="11" s="1"/>
  <c r="E120" i="11"/>
  <c r="F120" i="11" s="1"/>
  <c r="E116" i="11"/>
  <c r="F116" i="11" s="1"/>
  <c r="E112" i="11"/>
  <c r="F112" i="11" s="1"/>
  <c r="E108" i="11"/>
  <c r="F108" i="11" s="1"/>
  <c r="E104" i="11"/>
  <c r="F104" i="11" s="1"/>
  <c r="E100" i="11"/>
  <c r="F100" i="11" s="1"/>
  <c r="E96" i="11"/>
  <c r="F96" i="11" s="1"/>
  <c r="E88" i="11"/>
  <c r="F88" i="11" s="1"/>
  <c r="E84" i="11"/>
  <c r="F84" i="11" s="1"/>
  <c r="E80" i="11"/>
  <c r="F80" i="11" s="1"/>
  <c r="E76" i="11"/>
  <c r="F76" i="11" s="1"/>
  <c r="E72" i="11"/>
  <c r="F72" i="11" s="1"/>
  <c r="E68" i="11"/>
  <c r="F68" i="11" s="1"/>
  <c r="E64" i="11"/>
  <c r="F64" i="11" s="1"/>
  <c r="E60" i="11"/>
  <c r="F60" i="11" s="1"/>
  <c r="E56" i="11"/>
  <c r="F56" i="11" s="1"/>
  <c r="E52" i="11"/>
  <c r="F52" i="11" s="1"/>
  <c r="E48" i="11"/>
  <c r="F48" i="11" s="1"/>
  <c r="E44" i="11"/>
  <c r="E40" i="11"/>
  <c r="F135" i="11"/>
  <c r="F117" i="11"/>
  <c r="F49" i="11"/>
  <c r="F105" i="11"/>
  <c r="F71" i="11"/>
  <c r="F92" i="11"/>
  <c r="F110" i="11"/>
  <c r="F82" i="11"/>
  <c r="F78" i="11"/>
  <c r="F128"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F77" i="15" l="1"/>
  <c r="G77" i="15"/>
  <c r="G75" i="15"/>
  <c r="F75"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F76" i="15"/>
  <c r="G76" i="15"/>
  <c r="F74" i="15"/>
  <c r="G74" i="15"/>
  <c r="H72" i="15"/>
  <c r="F72" i="15"/>
  <c r="G72" i="15"/>
  <c r="F70" i="15"/>
  <c r="G70" i="15"/>
  <c r="F68" i="15"/>
  <c r="G68" i="15"/>
  <c r="F66" i="15"/>
  <c r="G66" i="15"/>
  <c r="F64" i="15"/>
  <c r="G64" i="15"/>
  <c r="I62" i="15"/>
  <c r="F62" i="15"/>
  <c r="G62"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7" i="19" l="1"/>
  <c r="D6" i="19"/>
  <c r="Q70" i="8"/>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U14" i="9"/>
  <c r="U15" i="9"/>
  <c r="U16" i="9"/>
  <c r="U17" i="9"/>
  <c r="U18" i="9"/>
  <c r="U19" i="9"/>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G48" i="11" l="1"/>
  <c r="G52" i="11"/>
  <c r="G56" i="11"/>
  <c r="G60" i="11"/>
  <c r="G64" i="11"/>
  <c r="G68" i="11"/>
  <c r="G72" i="11"/>
  <c r="G76" i="11"/>
  <c r="G80" i="11"/>
  <c r="G84" i="11"/>
  <c r="G88" i="11"/>
  <c r="G92" i="11"/>
  <c r="G96" i="11"/>
  <c r="G100" i="11"/>
  <c r="G104" i="11"/>
  <c r="G108" i="11"/>
  <c r="G112" i="11"/>
  <c r="G116" i="11"/>
  <c r="G120" i="11"/>
  <c r="G124" i="11"/>
  <c r="G128" i="11"/>
  <c r="G132" i="11"/>
  <c r="G53" i="11"/>
  <c r="G61" i="11"/>
  <c r="G65" i="11"/>
  <c r="G73" i="11"/>
  <c r="G81" i="11"/>
  <c r="G89" i="11"/>
  <c r="G97" i="11"/>
  <c r="G105" i="11"/>
  <c r="G113" i="11"/>
  <c r="G121" i="11"/>
  <c r="G125" i="11"/>
  <c r="G133" i="11"/>
  <c r="G50" i="11"/>
  <c r="G54" i="11"/>
  <c r="G62" i="11"/>
  <c r="G70" i="11"/>
  <c r="G82" i="11"/>
  <c r="G90" i="11"/>
  <c r="G98" i="11"/>
  <c r="G106" i="11"/>
  <c r="G114" i="11"/>
  <c r="G118" i="11"/>
  <c r="G126" i="11"/>
  <c r="G134" i="11"/>
  <c r="G51" i="11"/>
  <c r="G59" i="11"/>
  <c r="G67" i="11"/>
  <c r="G75" i="11"/>
  <c r="G83" i="11"/>
  <c r="G91" i="11"/>
  <c r="G99" i="11"/>
  <c r="G107" i="11"/>
  <c r="G111" i="11"/>
  <c r="G119" i="11"/>
  <c r="G127" i="11"/>
  <c r="G135" i="11"/>
  <c r="G49" i="11"/>
  <c r="G57" i="11"/>
  <c r="G69" i="11"/>
  <c r="G77" i="11"/>
  <c r="G85" i="11"/>
  <c r="G93" i="11"/>
  <c r="G101" i="11"/>
  <c r="G109" i="11"/>
  <c r="G117" i="11"/>
  <c r="G129" i="11"/>
  <c r="G46" i="11"/>
  <c r="G58" i="11"/>
  <c r="G66" i="11"/>
  <c r="G74" i="11"/>
  <c r="G78" i="11"/>
  <c r="G86" i="11"/>
  <c r="G94" i="11"/>
  <c r="G102" i="11"/>
  <c r="G110" i="11"/>
  <c r="G122" i="11"/>
  <c r="G130" i="11"/>
  <c r="G47" i="11"/>
  <c r="G55" i="11"/>
  <c r="G63" i="11"/>
  <c r="G71" i="11"/>
  <c r="G79" i="11"/>
  <c r="G87" i="11"/>
  <c r="G95" i="11"/>
  <c r="G103" i="11"/>
  <c r="G115" i="11"/>
  <c r="G123" i="11"/>
  <c r="G131" i="11"/>
  <c r="V19" i="9"/>
  <c r="W19" i="9" s="1"/>
  <c r="F45" i="11"/>
  <c r="V18" i="9"/>
  <c r="W18" i="9" s="1"/>
  <c r="F44" i="11"/>
  <c r="V14" i="9"/>
  <c r="W14" i="9" s="1"/>
  <c r="F40" i="11"/>
  <c r="V17" i="9"/>
  <c r="W17" i="9" s="1"/>
  <c r="F43" i="11"/>
  <c r="V13" i="9"/>
  <c r="W13" i="9" s="1"/>
  <c r="F39" i="11"/>
  <c r="V15" i="9"/>
  <c r="W15" i="9" s="1"/>
  <c r="F41" i="11"/>
  <c r="V16" i="9"/>
  <c r="W16" i="9" s="1"/>
  <c r="F42"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J26" i="6"/>
  <c r="J21" i="6"/>
  <c r="I16" i="6"/>
  <c r="I31" i="6" l="1"/>
  <c r="I21" i="6"/>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198" i="11"/>
  <c r="G208" i="11"/>
  <c r="G204" i="11"/>
  <c r="G200" i="11"/>
  <c r="G196" i="11"/>
  <c r="G207" i="11"/>
  <c r="G203" i="11"/>
  <c r="G199" i="11"/>
  <c r="G206" i="11"/>
  <c r="G205" i="11"/>
  <c r="G201" i="11"/>
  <c r="G197" i="11"/>
  <c r="G209" i="11"/>
  <c r="G210"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26" i="13" s="1"/>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D12" i="2"/>
  <c r="C7" i="5" s="1"/>
  <c r="D7" i="5"/>
  <c r="F5" i="5"/>
  <c r="H5" i="5"/>
  <c r="P5" i="5"/>
  <c r="Q5" i="5"/>
  <c r="I5" i="5"/>
  <c r="N5" i="5"/>
  <c r="S5" i="5"/>
  <c r="K5" i="5"/>
  <c r="M5" i="5"/>
  <c r="J5" i="5"/>
  <c r="O5" i="5"/>
  <c r="L5" i="5"/>
  <c r="T5" i="5"/>
  <c r="R5" i="5"/>
  <c r="G5" i="5"/>
  <c r="B6" i="5"/>
  <c r="A13" i="2"/>
  <c r="E13" i="2" s="1"/>
  <c r="H100" i="13" l="1"/>
  <c r="B21" i="13" s="1"/>
  <c r="D21" i="13" s="1"/>
  <c r="U5" i="5"/>
  <c r="E7" i="5"/>
  <c r="E23" i="13"/>
  <c r="F31" i="13"/>
  <c r="C13" i="2"/>
  <c r="F32" i="13"/>
  <c r="B36" i="12"/>
  <c r="B35" i="12"/>
  <c r="E34" i="13"/>
  <c r="CL3" i="13" s="1"/>
  <c r="C38" i="12"/>
  <c r="G22" i="13"/>
  <c r="F25" i="13"/>
  <c r="F22" i="13"/>
  <c r="F23" i="13"/>
  <c r="G24" i="13"/>
  <c r="B25" i="12"/>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L6" i="5"/>
  <c r="A22" i="2"/>
  <c r="W14" i="5" l="1"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J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N5" i="14" l="1"/>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5"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Y16" i="5" a="1"/>
  <c r="Y16" i="5" s="1"/>
  <c r="W16" i="5" a="1"/>
  <c r="W16" i="5" s="1"/>
  <c r="AK15" i="5" s="1"/>
  <c r="U17" i="5"/>
  <c r="D18" i="5"/>
  <c r="E18" i="5" s="1"/>
  <c r="E24" i="2"/>
  <c r="D19" i="5" s="1"/>
  <c r="E19" i="5" s="1"/>
  <c r="C24" i="2"/>
  <c r="B19" i="5" s="1"/>
  <c r="S5" i="14"/>
  <c r="Q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25" i="2"/>
  <c r="I7" i="20" l="1"/>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F79" i="8" s="1"/>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G79" i="8" l="1"/>
  <c r="I79" i="8"/>
  <c r="E79" i="8"/>
  <c r="N79" i="8"/>
  <c r="O79" i="8"/>
  <c r="B79" i="8"/>
  <c r="W18" i="5" a="1"/>
  <c r="W18" i="5" s="1"/>
  <c r="AK17" i="5" s="1"/>
  <c r="Y18" i="5" a="1"/>
  <c r="Y18" i="5" s="1"/>
  <c r="U19" i="5"/>
  <c r="D20" i="5"/>
  <c r="E20" i="5" s="1"/>
  <c r="B73" i="8"/>
  <c r="B74" i="8"/>
  <c r="E26" i="2"/>
  <c r="D26" i="2" s="1"/>
  <c r="C21" i="5" s="1"/>
  <c r="C26" i="2"/>
  <c r="B21" i="5" s="1"/>
  <c r="W13" i="14"/>
  <c r="W7" i="14"/>
  <c r="X16" i="14"/>
  <c r="M75" i="8" s="1"/>
  <c r="W16" i="14"/>
  <c r="M79" i="8" s="1"/>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P79" i="8" l="1"/>
  <c r="K79" i="8"/>
  <c r="H79" i="8"/>
  <c r="C79" i="8"/>
  <c r="J79" i="8"/>
  <c r="L79" i="8"/>
  <c r="D79" i="8"/>
  <c r="W19" i="5"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B39" i="5" s="1"/>
  <c r="F38" i="5"/>
  <c r="H38" i="5"/>
  <c r="P38" i="5"/>
  <c r="I38" i="5"/>
  <c r="Q38" i="5"/>
  <c r="N38" i="5"/>
  <c r="S38" i="5"/>
  <c r="J38" i="5"/>
  <c r="K38" i="5"/>
  <c r="M38" i="5"/>
  <c r="L38" i="5"/>
  <c r="T38" i="5"/>
  <c r="R38" i="5"/>
  <c r="O38" i="5"/>
  <c r="G38" i="5"/>
  <c r="AL2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B50" i="5" s="1"/>
  <c r="F49" i="5"/>
  <c r="H49" i="5"/>
  <c r="P49" i="5"/>
  <c r="I49" i="5"/>
  <c r="N49" i="5"/>
  <c r="Q49" i="5"/>
  <c r="K49" i="5"/>
  <c r="S49" i="5"/>
  <c r="M49" i="5"/>
  <c r="J49" i="5"/>
  <c r="R49" i="5"/>
  <c r="G49" i="5"/>
  <c r="O49" i="5"/>
  <c r="L49" i="5"/>
  <c r="T49" i="5"/>
  <c r="AL4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AK72"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B75" i="5"/>
  <c r="U103" i="5" l="1"/>
  <c r="U142" i="5"/>
  <c r="U226" i="5"/>
  <c r="U145" i="5"/>
  <c r="U135" i="5"/>
  <c r="U148" i="5"/>
  <c r="U177" i="5"/>
  <c r="W226" i="5" a="1"/>
  <c r="W226" i="5" s="1"/>
  <c r="W142" i="5" a="1"/>
  <c r="W142" i="5" s="1"/>
  <c r="U90" i="5"/>
  <c r="W74" i="5" a="1"/>
  <c r="W74" i="5" s="1"/>
  <c r="AK73" i="5" s="1"/>
  <c r="Y74" i="5" a="1"/>
  <c r="Y74" i="5" s="1"/>
  <c r="W177" i="5" a="1"/>
  <c r="W177" i="5" s="1"/>
  <c r="U129" i="5"/>
  <c r="W103" i="5" a="1"/>
  <c r="W103" i="5" s="1"/>
  <c r="W145" i="5" a="1"/>
  <c r="W145" i="5" s="1"/>
  <c r="W135" i="5" a="1"/>
  <c r="W13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Y135" i="5" s="1" a="1"/>
  <c r="Y135" i="5" s="1"/>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218" i="5" l="1"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AK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AK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AK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AK198" i="5" s="1"/>
  <c r="Y227" i="5" a="1"/>
  <c r="Y227" i="5" s="1"/>
  <c r="W227" i="5" a="1"/>
  <c r="W227"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AK83" i="5" s="1"/>
  <c r="Y147" i="5" a="1"/>
  <c r="Y147" i="5" s="1"/>
  <c r="W147" i="5" a="1"/>
  <c r="W147" i="5" s="1"/>
  <c r="Y126" i="5" a="1"/>
  <c r="Y126" i="5" s="1"/>
  <c r="W126" i="5" a="1"/>
  <c r="W126" i="5" s="1"/>
  <c r="AK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Y217" i="5" a="1"/>
  <c r="Y217" i="5" s="1"/>
  <c r="W183" i="5" a="1"/>
  <c r="W183" i="5" s="1"/>
  <c r="AK183" i="5" s="1"/>
  <c r="Y183" i="5" a="1"/>
  <c r="Y183" i="5" s="1"/>
  <c r="Y151" i="5" a="1"/>
  <c r="Y151" i="5" s="1"/>
  <c r="W151" i="5" a="1"/>
  <c r="W151" i="5" s="1"/>
  <c r="W246" i="5" a="1"/>
  <c r="W246" i="5" s="1"/>
  <c r="AK246" i="5" s="1"/>
  <c r="Y246" i="5" a="1"/>
  <c r="Y246" i="5" s="1"/>
  <c r="W237" i="5" a="1"/>
  <c r="W237" i="5" s="1"/>
  <c r="Y237" i="5" a="1"/>
  <c r="Y237" i="5" s="1"/>
  <c r="W98" i="5" a="1"/>
  <c r="W98"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AK86" i="5" s="1"/>
  <c r="Y87" i="5" a="1"/>
  <c r="Y87" i="5" s="1"/>
  <c r="W119" i="5" a="1"/>
  <c r="W119" i="5" s="1"/>
  <c r="Y119" i="5" a="1"/>
  <c r="Y119" i="5" s="1"/>
  <c r="W173" i="5" a="1"/>
  <c r="W173" i="5" s="1"/>
  <c r="Y173" i="5" a="1"/>
  <c r="Y173" i="5" s="1"/>
  <c r="Y109" i="5" a="1"/>
  <c r="Y109" i="5" s="1"/>
  <c r="W109" i="5" a="1"/>
  <c r="W109" i="5" s="1"/>
  <c r="W78" i="5" a="1"/>
  <c r="W78" i="5" s="1"/>
  <c r="AK77" i="5" s="1"/>
  <c r="Y78" i="5" a="1"/>
  <c r="Y78" i="5" s="1"/>
  <c r="W134" i="5" a="1"/>
  <c r="W134"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AK221" i="5" s="1"/>
  <c r="Y222" i="5" a="1"/>
  <c r="Y222" i="5" s="1"/>
  <c r="Y240" i="5" a="1"/>
  <c r="Y240" i="5" s="1"/>
  <c r="W240" i="5" a="1"/>
  <c r="W240" i="5" s="1"/>
  <c r="Y176" i="5" a="1"/>
  <c r="Y176" i="5" s="1"/>
  <c r="W176" i="5" a="1"/>
  <c r="W176" i="5" s="1"/>
  <c r="W163" i="5" a="1"/>
  <c r="W163" i="5" s="1"/>
  <c r="Y163" i="5" a="1"/>
  <c r="Y163" i="5" s="1"/>
  <c r="W111" i="5" a="1"/>
  <c r="W111" i="5" s="1"/>
  <c r="AK111" i="5" s="1"/>
  <c r="Y111" i="5" a="1"/>
  <c r="Y111" i="5" s="1"/>
  <c r="Y148" i="5" a="1"/>
  <c r="Y148" i="5" s="1"/>
  <c r="Y129" i="5" a="1"/>
  <c r="Y129" i="5" s="1"/>
  <c r="W129" i="5" a="1"/>
  <c r="W129" i="5" s="1"/>
  <c r="AK128"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X232" i="5"/>
  <c r="AM232" i="5" s="1"/>
  <c r="X156" i="5"/>
  <c r="X69" i="5"/>
  <c r="X162" i="5"/>
  <c r="X140" i="5"/>
  <c r="X195" i="5"/>
  <c r="X215" i="5"/>
  <c r="X68" i="5"/>
  <c r="X253" i="5"/>
  <c r="AM253" i="5" s="1"/>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X72" i="5"/>
  <c r="X135" i="5"/>
  <c r="X123" i="5"/>
  <c r="X229" i="5"/>
  <c r="X57" i="5"/>
  <c r="X169" i="5"/>
  <c r="X189" i="5"/>
  <c r="X113" i="5"/>
  <c r="X236" i="5"/>
  <c r="AM236" i="5" s="1"/>
  <c r="X138" i="5"/>
  <c r="X9" i="5"/>
  <c r="X85" i="5"/>
  <c r="X245" i="5"/>
  <c r="AM245" i="5" s="1"/>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AM224" i="5" s="1"/>
  <c r="X80" i="5"/>
  <c r="X212" i="5"/>
  <c r="X220" i="5"/>
  <c r="X181" i="5"/>
  <c r="AM181" i="5" s="1"/>
  <c r="X17" i="5"/>
  <c r="X42" i="5"/>
  <c r="X74" i="5"/>
  <c r="X192" i="5"/>
  <c r="X50" i="5"/>
  <c r="X252" i="5"/>
  <c r="X216" i="5"/>
  <c r="X60" i="5"/>
  <c r="X165" i="5"/>
  <c r="X89" i="5"/>
  <c r="X194" i="5"/>
  <c r="X248" i="5"/>
  <c r="X114" i="5"/>
  <c r="X157" i="5"/>
  <c r="X209" i="5"/>
  <c r="X86" i="5"/>
  <c r="X8" i="5"/>
  <c r="X49" i="5"/>
  <c r="X193" i="5"/>
  <c r="X168" i="5"/>
  <c r="X263" i="5"/>
  <c r="AM263" i="5" s="1"/>
  <c r="AN263" i="5" s="1"/>
  <c r="X251" i="5"/>
  <c r="X67" i="5"/>
  <c r="X51" i="5"/>
  <c r="X78" i="5"/>
  <c r="X33" i="5"/>
  <c r="X13" i="5"/>
  <c r="X210" i="5"/>
  <c r="X125" i="5"/>
  <c r="X228" i="5"/>
  <c r="X55" i="5"/>
  <c r="X196" i="5"/>
  <c r="X129" i="5"/>
  <c r="X96" i="5"/>
  <c r="AM96" i="5" s="1"/>
  <c r="X164" i="5"/>
  <c r="X95" i="5"/>
  <c r="X222" i="5"/>
  <c r="X62" i="5"/>
  <c r="X18" i="5"/>
  <c r="X145" i="5"/>
  <c r="X12" i="5"/>
  <c r="X116" i="5"/>
  <c r="X204" i="5"/>
  <c r="X118" i="5"/>
  <c r="AM118" i="5" s="1"/>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AM200" i="5" s="1"/>
  <c r="X141" i="5"/>
  <c r="X24" i="5"/>
  <c r="X178" i="5"/>
  <c r="X256" i="5"/>
  <c r="X182" i="5"/>
  <c r="AM182" i="5" s="1"/>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AK213" i="5" s="1"/>
  <c r="Y214" i="5" a="1"/>
  <c r="Y214" i="5" s="1"/>
  <c r="W162" i="5" a="1"/>
  <c r="W162" i="5" s="1"/>
  <c r="AK162" i="5" s="1"/>
  <c r="Y162" i="5" a="1"/>
  <c r="Y162" i="5" s="1"/>
  <c r="W161" i="5" a="1"/>
  <c r="W161" i="5" s="1"/>
  <c r="AK160" i="5" s="1"/>
  <c r="Y161" i="5" a="1"/>
  <c r="Y161" i="5" s="1"/>
  <c r="Y235" i="5" a="1"/>
  <c r="Y235" i="5" s="1"/>
  <c r="W235" i="5" a="1"/>
  <c r="W235" i="5" s="1"/>
  <c r="AK234" i="5" s="1"/>
  <c r="Y93" i="5" a="1"/>
  <c r="Y93" i="5" s="1"/>
  <c r="W93" i="5" a="1"/>
  <c r="W93" i="5" s="1"/>
  <c r="AK92" i="5" s="1"/>
  <c r="W120" i="5" a="1"/>
  <c r="W120" i="5" s="1"/>
  <c r="AK119"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AK227" i="5" s="1"/>
  <c r="Y257" i="5" a="1"/>
  <c r="Y257" i="5" s="1"/>
  <c r="W257" i="5" a="1"/>
  <c r="W257" i="5" s="1"/>
  <c r="Y154" i="5" a="1"/>
  <c r="Y154" i="5" s="1"/>
  <c r="W154" i="5" a="1"/>
  <c r="W154" i="5" s="1"/>
  <c r="AK154" i="5" s="1"/>
  <c r="Y254" i="5" a="1"/>
  <c r="Y254" i="5" s="1"/>
  <c r="W254" i="5" a="1"/>
  <c r="W254" i="5" s="1"/>
  <c r="AK253" i="5" s="1"/>
  <c r="W210" i="5" a="1"/>
  <c r="W210" i="5" s="1"/>
  <c r="AK209" i="5" s="1"/>
  <c r="Y210" i="5" a="1"/>
  <c r="Y210" i="5" s="1"/>
  <c r="W158" i="5" a="1"/>
  <c r="W158" i="5" s="1"/>
  <c r="Y158" i="5" a="1"/>
  <c r="Y158" i="5" s="1"/>
  <c r="W156" i="5" a="1"/>
  <c r="W156" i="5" s="1"/>
  <c r="AK155" i="5" s="1"/>
  <c r="Y156" i="5" a="1"/>
  <c r="Y156" i="5" s="1"/>
  <c r="Y81" i="5" a="1"/>
  <c r="Y81" i="5" s="1"/>
  <c r="W81" i="5" a="1"/>
  <c r="W81" i="5" s="1"/>
  <c r="AK80" i="5" s="1"/>
  <c r="Y206" i="5" a="1"/>
  <c r="Y206" i="5" s="1"/>
  <c r="W206" i="5" a="1"/>
  <c r="W206" i="5" s="1"/>
  <c r="AK205" i="5" s="1"/>
  <c r="W169" i="5" a="1"/>
  <c r="W169" i="5" s="1"/>
  <c r="Y169" i="5" a="1"/>
  <c r="Y169" i="5" s="1"/>
  <c r="Y110" i="5" a="1"/>
  <c r="Y110" i="5" s="1"/>
  <c r="W110" i="5" a="1"/>
  <c r="W110" i="5" s="1"/>
  <c r="AM110" i="5" s="1"/>
  <c r="W116" i="5" a="1"/>
  <c r="W116" i="5" s="1"/>
  <c r="AK116" i="5" s="1"/>
  <c r="Y116" i="5" a="1"/>
  <c r="Y116" i="5" s="1"/>
  <c r="Y243" i="5" a="1"/>
  <c r="Y243" i="5" s="1"/>
  <c r="W243" i="5" a="1"/>
  <c r="W243" i="5" s="1"/>
  <c r="AM243" i="5" s="1"/>
  <c r="Y99" i="5" a="1"/>
  <c r="Y99" i="5" s="1"/>
  <c r="W99" i="5" a="1"/>
  <c r="W99" i="5" s="1"/>
  <c r="AK98" i="5" s="1"/>
  <c r="W238" i="5" a="1"/>
  <c r="W238" i="5" s="1"/>
  <c r="AK238" i="5" s="1"/>
  <c r="Y238" i="5" a="1"/>
  <c r="Y238" i="5" s="1"/>
  <c r="W139" i="5" a="1"/>
  <c r="W139" i="5" s="1"/>
  <c r="Y139" i="5" a="1"/>
  <c r="Y139" i="5" s="1"/>
  <c r="Y204" i="5" a="1"/>
  <c r="Y204" i="5" s="1"/>
  <c r="W204" i="5" a="1"/>
  <c r="W204" i="5" s="1"/>
  <c r="AK204" i="5" s="1"/>
  <c r="W179" i="5" a="1"/>
  <c r="W179" i="5" s="1"/>
  <c r="AK178" i="5" s="1"/>
  <c r="Y179" i="5" a="1"/>
  <c r="Y179" i="5" s="1"/>
  <c r="Y131" i="5" a="1"/>
  <c r="Y131" i="5" s="1"/>
  <c r="W131" i="5" a="1"/>
  <c r="W131" i="5" s="1"/>
  <c r="AK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AK216" i="5" s="1"/>
  <c r="Y216" i="5" a="1"/>
  <c r="Y216" i="5" s="1"/>
  <c r="Y212" i="5" a="1"/>
  <c r="Y212" i="5" s="1"/>
  <c r="W212" i="5" a="1"/>
  <c r="W212" i="5" s="1"/>
  <c r="W256" i="5" a="1"/>
  <c r="W256" i="5" s="1"/>
  <c r="Y256" i="5" a="1"/>
  <c r="Y256" i="5" s="1"/>
  <c r="W208" i="5" a="1"/>
  <c r="W208" i="5" s="1"/>
  <c r="Y208" i="5" a="1"/>
  <c r="Y208" i="5" s="1"/>
  <c r="Y145" i="5" a="1"/>
  <c r="Y145" i="5" s="1"/>
  <c r="Y177" i="5" a="1"/>
  <c r="Y177" i="5" s="1"/>
  <c r="W90" i="5" a="1"/>
  <c r="W90" i="5" s="1"/>
  <c r="AK89" i="5" s="1"/>
  <c r="Y90" i="5" a="1"/>
  <c r="Y90" i="5" s="1"/>
  <c r="U75" i="5"/>
  <c r="Y76" i="5" s="1" a="1"/>
  <c r="Y76" i="5" s="1"/>
  <c r="AK233" i="5"/>
  <c r="AM148" i="5"/>
  <c r="AM138" i="5"/>
  <c r="B14" i="7"/>
  <c r="B15" i="12" s="1"/>
  <c r="B11" i="7"/>
  <c r="B12" i="12" s="1"/>
  <c r="B15" i="7"/>
  <c r="B16" i="12" s="1"/>
  <c r="B8" i="7"/>
  <c r="B9" i="12" s="1"/>
  <c r="B7" i="7"/>
  <c r="F13" i="15" s="1"/>
  <c r="B9" i="7"/>
  <c r="B10" i="12" s="1"/>
  <c r="AM122" i="5"/>
  <c r="AM150" i="5"/>
  <c r="AM237" i="5"/>
  <c r="AM82" i="5"/>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163" i="5"/>
  <c r="AK85" i="5"/>
  <c r="AK175" i="5"/>
  <c r="AK241" i="5"/>
  <c r="AL68" i="5"/>
  <c r="AK97" i="5"/>
  <c r="AK79" i="5"/>
  <c r="AK142" i="5"/>
  <c r="AK148" i="5"/>
  <c r="AK147" i="5"/>
  <c r="AK176" i="5"/>
  <c r="AK87" i="5"/>
  <c r="AK133" i="5"/>
  <c r="AK134" i="5"/>
  <c r="AK224" i="5"/>
  <c r="AK78" i="5"/>
  <c r="AK76" i="5"/>
  <c r="AK171" i="5"/>
  <c r="AK96" i="5"/>
  <c r="AK217" i="5"/>
  <c r="AK244" i="5"/>
  <c r="AK103" i="5"/>
  <c r="AK82" i="5"/>
  <c r="AK225" i="5"/>
  <c r="AK188" i="5"/>
  <c r="AK236" i="5"/>
  <c r="AK150" i="5"/>
  <c r="AK245" i="5"/>
  <c r="AK261" i="5"/>
  <c r="AK226" i="5"/>
  <c r="AK182" i="5"/>
  <c r="AK149" i="5"/>
  <c r="AK263" i="5"/>
  <c r="AL263" i="5" s="1"/>
  <c r="AK132" i="5"/>
  <c r="AK172" i="5"/>
  <c r="AK117" i="5"/>
  <c r="AK146" i="5"/>
  <c r="AK127" i="5"/>
  <c r="AK177" i="5"/>
  <c r="AK95" i="5"/>
  <c r="AK118" i="5"/>
  <c r="AK192" i="5"/>
  <c r="AK181" i="5"/>
  <c r="AK189" i="5"/>
  <c r="AK252" i="5"/>
  <c r="AK220" i="5"/>
  <c r="AM92" i="5" l="1"/>
  <c r="AK112" i="5"/>
  <c r="AK262" i="5"/>
  <c r="AK193" i="5"/>
  <c r="AK180" i="5"/>
  <c r="AK223" i="5"/>
  <c r="AK104" i="5"/>
  <c r="AK250" i="5"/>
  <c r="AK200" i="5"/>
  <c r="AK88" i="5"/>
  <c r="AK232" i="5"/>
  <c r="AK251" i="5"/>
  <c r="AK113" i="5"/>
  <c r="AK249" i="5"/>
  <c r="AK197" i="5"/>
  <c r="AM246" i="5"/>
  <c r="AM252" i="5"/>
  <c r="AK114" i="5"/>
  <c r="AK212" i="5"/>
  <c r="AK140" i="5"/>
  <c r="AL140" i="5" s="1"/>
  <c r="AM153" i="5"/>
  <c r="AK239" i="5"/>
  <c r="AM169" i="5"/>
  <c r="AM231" i="5"/>
  <c r="AK91" i="5"/>
  <c r="AK153" i="5"/>
  <c r="AK115" i="5"/>
  <c r="AK191" i="5"/>
  <c r="AL188" i="5" s="1"/>
  <c r="AK228" i="5"/>
  <c r="AK242" i="5"/>
  <c r="AK203" i="5"/>
  <c r="AK211" i="5"/>
  <c r="AK243" i="5"/>
  <c r="AK130" i="5"/>
  <c r="AK152" i="5"/>
  <c r="AK202" i="5"/>
  <c r="AK106" i="5"/>
  <c r="AK129" i="5"/>
  <c r="AK125" i="5"/>
  <c r="AK222" i="5"/>
  <c r="AM199" i="5"/>
  <c r="AM129" i="5"/>
  <c r="AK210" i="5"/>
  <c r="AK208" i="5"/>
  <c r="AK151" i="5"/>
  <c r="AK179" i="5"/>
  <c r="AM222" i="5"/>
  <c r="AM229" i="5"/>
  <c r="AM227" i="5"/>
  <c r="AK122" i="5"/>
  <c r="AM212" i="5"/>
  <c r="AK237" i="5"/>
  <c r="AK90" i="5"/>
  <c r="AK107" i="5"/>
  <c r="AK84" i="5"/>
  <c r="AK187" i="5"/>
  <c r="AL186" i="5" s="1"/>
  <c r="AK206" i="5"/>
  <c r="AK199" i="5"/>
  <c r="AK254" i="5"/>
  <c r="AK93" i="5"/>
  <c r="AK247" i="5"/>
  <c r="AK173" i="5"/>
  <c r="AK156" i="5"/>
  <c r="AK194" i="5"/>
  <c r="AL189" i="5" s="1"/>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L230" i="5" s="1"/>
  <c r="AK139" i="5"/>
  <c r="AK161" i="5"/>
  <c r="AK109" i="5"/>
  <c r="AK110" i="5"/>
  <c r="AK229" i="5"/>
  <c r="AL224" i="5" s="1"/>
  <c r="AK81" i="5"/>
  <c r="AL76" i="5" s="1"/>
  <c r="AK196" i="5"/>
  <c r="AK121" i="5"/>
  <c r="AK215" i="5"/>
  <c r="AK143" i="5"/>
  <c r="AL141" i="5" s="1"/>
  <c r="AK240" i="5"/>
  <c r="AK158" i="5"/>
  <c r="AK164" i="5"/>
  <c r="AM258" i="5"/>
  <c r="AM240" i="5"/>
  <c r="Y75" i="5" a="1"/>
  <c r="Y75" i="5" s="1"/>
  <c r="W75" i="5" a="1"/>
  <c r="W75" i="5" s="1"/>
  <c r="AM75" i="5" s="1"/>
  <c r="AK230" i="5"/>
  <c r="AK235" i="5"/>
  <c r="AK138" i="5"/>
  <c r="H8" i="15"/>
  <c r="N3" i="7" s="1"/>
  <c r="N55" i="7" s="1"/>
  <c r="B7" i="12"/>
  <c r="H13" i="15"/>
  <c r="T3" i="7" s="1"/>
  <c r="T27" i="7" s="1"/>
  <c r="B8" i="12"/>
  <c r="E6" i="7"/>
  <c r="E7" i="7" s="1"/>
  <c r="I5" i="13"/>
  <c r="A5" i="10"/>
  <c r="A3" i="20" s="1"/>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L112" i="5"/>
  <c r="AL128" i="5"/>
  <c r="AL77" i="5"/>
  <c r="AL177" i="5"/>
  <c r="AL127" i="5"/>
  <c r="AL152" i="5"/>
  <c r="AL126" i="5"/>
  <c r="AL100" i="5"/>
  <c r="AL83"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9" i="5"/>
  <c r="AM260" i="5"/>
  <c r="AM103" i="5"/>
  <c r="AL196" i="5"/>
  <c r="AL144" i="5"/>
  <c r="AM9" i="5"/>
  <c r="AM99" i="5"/>
  <c r="AM175" i="5"/>
  <c r="AM130" i="5"/>
  <c r="AM71" i="5"/>
  <c r="AM147" i="5"/>
  <c r="AM133" i="5"/>
  <c r="AM187" i="5"/>
  <c r="AM136" i="5"/>
  <c r="AM196" i="5"/>
  <c r="AM226" i="5"/>
  <c r="AM6" i="5"/>
  <c r="AM111" i="5"/>
  <c r="AM132" i="5"/>
  <c r="AM255" i="5"/>
  <c r="AM192" i="5"/>
  <c r="AM76" i="5"/>
  <c r="AM189" i="5"/>
  <c r="AM228" i="5"/>
  <c r="AM142" i="5"/>
  <c r="AL261" i="5"/>
  <c r="AM88" i="5"/>
  <c r="AM221" i="5"/>
  <c r="AM174" i="5"/>
  <c r="AL129" i="5"/>
  <c r="AL125" i="5"/>
  <c r="AM163" i="5"/>
  <c r="AM262" i="5"/>
  <c r="AN262" i="5" s="1"/>
  <c r="AL115"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M168" i="5"/>
  <c r="AM134" i="5"/>
  <c r="AL123" i="5"/>
  <c r="AL176" i="5"/>
  <c r="AM141" i="5"/>
  <c r="AM235" i="5"/>
  <c r="AM251" i="5"/>
  <c r="AM242" i="5"/>
  <c r="AM176" i="5"/>
  <c r="AM155" i="5"/>
  <c r="AL111" i="5"/>
  <c r="AM121" i="5"/>
  <c r="AM137" i="5"/>
  <c r="AM47" i="5"/>
  <c r="AM116" i="5"/>
  <c r="AM241" i="5"/>
  <c r="AM84" i="5"/>
  <c r="AM215" i="5"/>
  <c r="AM69" i="5"/>
  <c r="AM39" i="5"/>
  <c r="AM194" i="5"/>
  <c r="AM49" i="5"/>
  <c r="AM54" i="5"/>
  <c r="AM44" i="5"/>
  <c r="AM87" i="5"/>
  <c r="AM171" i="5"/>
  <c r="AM19" i="5"/>
  <c r="AM230" i="5"/>
  <c r="AM78" i="5"/>
  <c r="AM157" i="5"/>
  <c r="AM160" i="5"/>
  <c r="AM256" i="5"/>
  <c r="AM172" i="5"/>
  <c r="AL145" i="5"/>
  <c r="AL178" i="5"/>
  <c r="AL195" i="5"/>
  <c r="AM205" i="5"/>
  <c r="AM149" i="5"/>
  <c r="AL175" i="5"/>
  <c r="AM123" i="5"/>
  <c r="AM112" i="5"/>
  <c r="AM90" i="5"/>
  <c r="AM164" i="5"/>
  <c r="AL82" i="5"/>
  <c r="AL84" i="5"/>
  <c r="AL12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M179" i="5"/>
  <c r="AM191" i="5"/>
  <c r="AM185" i="5"/>
  <c r="AL101" i="5"/>
  <c r="AM257" i="5"/>
  <c r="AM159" i="5"/>
  <c r="AL238" i="5"/>
  <c r="AM108" i="5"/>
  <c r="AM219" i="5"/>
  <c r="AL190" i="5" l="1"/>
  <c r="AL249" i="5"/>
  <c r="AL187" i="5"/>
  <c r="AL248" i="5"/>
  <c r="AL174" i="5"/>
  <c r="AL219" i="5"/>
  <c r="AL222" i="5"/>
  <c r="AL130" i="5"/>
  <c r="AL242" i="5"/>
  <c r="AL85" i="5"/>
  <c r="AL241" i="5"/>
  <c r="AL223" i="5"/>
  <c r="AL121" i="5"/>
  <c r="AL107" i="5"/>
  <c r="AL231" i="5"/>
  <c r="AL88" i="5"/>
  <c r="AL234" i="5"/>
  <c r="AL199" i="5"/>
  <c r="AL218" i="5"/>
  <c r="AL192" i="5"/>
  <c r="AL236" i="5"/>
  <c r="AL197" i="5"/>
  <c r="AL200" i="5"/>
  <c r="AL93" i="5"/>
  <c r="AL220" i="5"/>
  <c r="AL110" i="5"/>
  <c r="AL108" i="5"/>
  <c r="AL198" i="5"/>
  <c r="AL247" i="5"/>
  <c r="AL221" i="5"/>
  <c r="AL216" i="5"/>
  <c r="AL217" i="5"/>
  <c r="AL257" i="5"/>
  <c r="AL209" i="5"/>
  <c r="AL185" i="5"/>
  <c r="AL202" i="5"/>
  <c r="AL244" i="5"/>
  <c r="AL211" i="5"/>
  <c r="AL182" i="5"/>
  <c r="AL184" i="5"/>
  <c r="AL206" i="5"/>
  <c r="AL103" i="5"/>
  <c r="AL239" i="5"/>
  <c r="AL102" i="5"/>
  <c r="AL240" i="5"/>
  <c r="AL180" i="5"/>
  <c r="AL183" i="5"/>
  <c r="AL150" i="5"/>
  <c r="AL139" i="5"/>
  <c r="AL105" i="5"/>
  <c r="AL181" i="5"/>
  <c r="AL203" i="5"/>
  <c r="AL94" i="5"/>
  <c r="AL91" i="5"/>
  <c r="AL233" i="5"/>
  <c r="AL207" i="5"/>
  <c r="AL246" i="5"/>
  <c r="AL148" i="5"/>
  <c r="AL201" i="5"/>
  <c r="AL149" i="5"/>
  <c r="AK75" i="5"/>
  <c r="AL75" i="5" s="1"/>
  <c r="AL146" i="5"/>
  <c r="AL237" i="5"/>
  <c r="AL191" i="5"/>
  <c r="AL90" i="5"/>
  <c r="AL89" i="5"/>
  <c r="AL193" i="5"/>
  <c r="AL147" i="5"/>
  <c r="AL151" i="5"/>
  <c r="AL92" i="5"/>
  <c r="AL205" i="5"/>
  <c r="AL245" i="5"/>
  <c r="AL232" i="5"/>
  <c r="AL86" i="5"/>
  <c r="AL87" i="5"/>
  <c r="AL208" i="5"/>
  <c r="AL235" i="5"/>
  <c r="AL243" i="5"/>
  <c r="AL212" i="5"/>
  <c r="AL131" i="5"/>
  <c r="AL204" i="5"/>
  <c r="AL109" i="5"/>
  <c r="AL155" i="5"/>
  <c r="AL253" i="5"/>
  <c r="AL168" i="5"/>
  <c r="AL194" i="5"/>
  <c r="AL104" i="5"/>
  <c r="AL120" i="5"/>
  <c r="AL179" i="5"/>
  <c r="AL106" i="5"/>
  <c r="AL142" i="5"/>
  <c r="AL81" i="5"/>
  <c r="AL250" i="5"/>
  <c r="AL122" i="5"/>
  <c r="AL78" i="5"/>
  <c r="AL143" i="5"/>
  <c r="AL252" i="5"/>
  <c r="AL251" i="5"/>
  <c r="AL80" i="5"/>
  <c r="AL254" i="5"/>
  <c r="AL255" i="5"/>
  <c r="AL162" i="5"/>
  <c r="AL79" i="5"/>
  <c r="AL171" i="5"/>
  <c r="AL172" i="5"/>
  <c r="AL173" i="5"/>
  <c r="AL170" i="5"/>
  <c r="AL117" i="5"/>
  <c r="AL214" i="5"/>
  <c r="AL96" i="5"/>
  <c r="AL256" i="5"/>
  <c r="AL156"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I7" i="13"/>
  <c r="A137" i="10"/>
  <c r="AT53" i="7"/>
  <c r="B75" i="10" a="1"/>
  <c r="B75" i="10" s="1"/>
  <c r="B223" i="10" a="1"/>
  <c r="B223" i="10" s="1"/>
  <c r="B205" i="10" a="1"/>
  <c r="B205" i="10" s="1"/>
  <c r="B93" i="10" a="1"/>
  <c r="B93" i="10" s="1"/>
  <c r="A136" i="10"/>
  <c r="A6" i="10"/>
  <c r="A4" i="20" s="1"/>
  <c r="E8" i="7"/>
  <c r="A7" i="10"/>
  <c r="A5"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73" i="5" l="1"/>
  <c r="O56" i="7"/>
  <c r="C5" i="10"/>
  <c r="AL69" i="5"/>
  <c r="AL70" i="5"/>
  <c r="AL72" i="5"/>
  <c r="AL71" i="5"/>
  <c r="AH4" i="5"/>
  <c r="AL52" i="13"/>
  <c r="AL56" i="13"/>
  <c r="AL53" i="13"/>
  <c r="J35" i="11" a="1"/>
  <c r="J35" i="11" s="1"/>
  <c r="BF6" i="10" s="1"/>
  <c r="K35" i="11" a="1"/>
  <c r="K35" i="11" s="1"/>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6" i="10"/>
  <c r="B83" i="10"/>
  <c r="B88" i="10"/>
  <c r="B85" i="10"/>
  <c r="B89" i="10"/>
  <c r="B84" i="10"/>
  <c r="B82" i="10"/>
  <c r="K138" i="11" a="1"/>
  <c r="K138" i="11" s="1"/>
  <c r="B106" i="10"/>
  <c r="B101" i="10"/>
  <c r="B108" i="10"/>
  <c r="B99" i="10"/>
  <c r="B100" i="10"/>
  <c r="B104" i="10"/>
  <c r="B107" i="10"/>
  <c r="B103" i="10"/>
  <c r="B105" i="10"/>
  <c r="B97" i="10"/>
  <c r="B102" i="10"/>
  <c r="B98"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6" i="20" s="1"/>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G142" i="11" l="1"/>
  <c r="B7" i="10"/>
  <c r="B6" i="10"/>
  <c r="L35" i="11" a="1"/>
  <c r="L35" i="11" s="1"/>
  <c r="BC8" i="10" s="1"/>
  <c r="J33" i="8"/>
  <c r="F33" i="8"/>
  <c r="P33" i="8"/>
  <c r="D33" i="8"/>
  <c r="C33" i="8"/>
  <c r="O33" i="8"/>
  <c r="I33" i="8"/>
  <c r="G33" i="8"/>
  <c r="N33" i="8"/>
  <c r="K33" i="8"/>
  <c r="L33" i="8"/>
  <c r="H33" i="8"/>
  <c r="E33" i="8"/>
  <c r="B209" i="10"/>
  <c r="B225" i="10"/>
  <c r="C7" i="10"/>
  <c r="C6" i="10"/>
  <c r="B226" i="10"/>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82" i="10"/>
  <c r="C86" i="10"/>
  <c r="C85" i="10"/>
  <c r="C89" i="10"/>
  <c r="C84" i="10"/>
  <c r="C88" i="10"/>
  <c r="C83" i="10"/>
  <c r="C87" i="10"/>
  <c r="C90" i="10"/>
  <c r="B248" i="10"/>
  <c r="D87" i="10"/>
  <c r="D90" i="10"/>
  <c r="D82" i="10"/>
  <c r="D83" i="10"/>
  <c r="D84" i="10"/>
  <c r="D85" i="10"/>
  <c r="D86"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L138" i="11" a="1"/>
  <c r="L138" i="11" s="1"/>
  <c r="B249" i="10"/>
  <c r="B252" i="10"/>
  <c r="B251" i="10"/>
  <c r="B254" i="10"/>
  <c r="C98" i="10"/>
  <c r="C97" i="10"/>
  <c r="C100" i="10"/>
  <c r="C104" i="10"/>
  <c r="C103" i="10"/>
  <c r="C99" i="10"/>
  <c r="C102" i="10"/>
  <c r="C108" i="10"/>
  <c r="C105" i="10"/>
  <c r="C106" i="10"/>
  <c r="C107" i="10"/>
  <c r="C101" i="10"/>
  <c r="D99" i="10"/>
  <c r="D98" i="10"/>
  <c r="D97" i="10"/>
  <c r="D101" i="10"/>
  <c r="D105" i="10"/>
  <c r="D100" i="10"/>
  <c r="D104" i="10"/>
  <c r="D103" i="10"/>
  <c r="D108" i="10"/>
  <c r="D106" i="10"/>
  <c r="D107" i="10"/>
  <c r="D102" i="10"/>
  <c r="B125" i="10"/>
  <c r="O59" i="7"/>
  <c r="CC51" i="13"/>
  <c r="B120" i="10"/>
  <c r="B122" i="10"/>
  <c r="B126" i="10"/>
  <c r="B123" i="10"/>
  <c r="B118" i="10"/>
  <c r="CT37" i="7"/>
  <c r="CV37" i="7" s="1"/>
  <c r="J37" i="7"/>
  <c r="B121" i="10"/>
  <c r="B124" i="10"/>
  <c r="B119" i="10"/>
  <c r="A139" i="10"/>
  <c r="I9" i="13"/>
  <c r="E10" i="7"/>
  <c r="A9" i="10"/>
  <c r="A7" i="20" s="1"/>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B243" i="10" l="1"/>
  <c r="G144" i="11"/>
  <c r="B244" i="10"/>
  <c r="B245" i="10"/>
  <c r="G143" i="11"/>
  <c r="C80" i="10"/>
  <c r="C116" i="10" s="1"/>
  <c r="D76" i="10"/>
  <c r="C77" i="10"/>
  <c r="D79" i="10"/>
  <c r="D115" i="10" s="1"/>
  <c r="D80" i="10"/>
  <c r="D116" i="10" s="1"/>
  <c r="C79" i="10"/>
  <c r="C115" i="10" s="1"/>
  <c r="D77" i="10"/>
  <c r="C78" i="10"/>
  <c r="D81" i="10"/>
  <c r="C81" i="10"/>
  <c r="C117" i="10" s="1"/>
  <c r="C76" i="10"/>
  <c r="D78" i="10"/>
  <c r="B8" i="10"/>
  <c r="M35" i="11" a="1"/>
  <c r="M35" i="11" s="1"/>
  <c r="BJ9" i="10" s="1"/>
  <c r="M33" i="8"/>
  <c r="D225" i="10"/>
  <c r="D243" i="10" s="1"/>
  <c r="B246" i="10"/>
  <c r="C225" i="10"/>
  <c r="C243" i="10" s="1"/>
  <c r="B239" i="10"/>
  <c r="C8" i="10"/>
  <c r="E95" i="10" s="1"/>
  <c r="C95" i="10"/>
  <c r="C209" i="10"/>
  <c r="C221" i="10" s="1"/>
  <c r="C226" i="10"/>
  <c r="C244" i="10" s="1"/>
  <c r="C96" i="10"/>
  <c r="D95" i="10"/>
  <c r="D96" i="10"/>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88" i="10"/>
  <c r="E86" i="10"/>
  <c r="E89" i="10"/>
  <c r="E84" i="10"/>
  <c r="E87" i="10"/>
  <c r="E90"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M138" i="11" a="1"/>
  <c r="M138" i="11" s="1"/>
  <c r="O139" i="10" s="1"/>
  <c r="C252" i="10"/>
  <c r="D253" i="10"/>
  <c r="D221" i="10"/>
  <c r="E97" i="10"/>
  <c r="E100" i="10"/>
  <c r="E99" i="10"/>
  <c r="E98" i="10"/>
  <c r="E102" i="10"/>
  <c r="E106" i="10"/>
  <c r="E101" i="10"/>
  <c r="E105" i="10"/>
  <c r="E104" i="10"/>
  <c r="E103" i="10"/>
  <c r="E108" i="10"/>
  <c r="E107" i="10"/>
  <c r="C124" i="10"/>
  <c r="C122" i="10"/>
  <c r="D117" i="10"/>
  <c r="C125" i="10"/>
  <c r="C126" i="10"/>
  <c r="D120" i="10"/>
  <c r="D126" i="10"/>
  <c r="D125" i="10"/>
  <c r="C123" i="10"/>
  <c r="C119" i="10"/>
  <c r="C121" i="10"/>
  <c r="C118" i="10"/>
  <c r="D123" i="10"/>
  <c r="D121" i="10"/>
  <c r="D119" i="10"/>
  <c r="D124" i="10"/>
  <c r="D122" i="10"/>
  <c r="D118" i="10"/>
  <c r="C120"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G145" i="11" l="1"/>
  <c r="C113" i="10"/>
  <c r="D114" i="10"/>
  <c r="D113" i="10"/>
  <c r="E76" i="10"/>
  <c r="E80" i="10"/>
  <c r="E116" i="10" s="1"/>
  <c r="E81" i="10"/>
  <c r="E117" i="10" s="1"/>
  <c r="E77" i="10"/>
  <c r="E113" i="10" s="1"/>
  <c r="D91" i="10"/>
  <c r="C91" i="10"/>
  <c r="E78" i="10"/>
  <c r="C114" i="10"/>
  <c r="E79" i="10"/>
  <c r="E115" i="10" s="1"/>
  <c r="B9" i="10"/>
  <c r="N35" i="11" a="1"/>
  <c r="N35" i="11" s="1"/>
  <c r="B10" i="10" s="1"/>
  <c r="C245" i="10"/>
  <c r="C257" i="10" s="1"/>
  <c r="B257" i="10"/>
  <c r="E226" i="10"/>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82" i="10"/>
  <c r="F88" i="10"/>
  <c r="F83" i="10"/>
  <c r="F87" i="10"/>
  <c r="F89" i="10"/>
  <c r="F90" i="10"/>
  <c r="F86" i="10"/>
  <c r="F85" i="10"/>
  <c r="F84" i="10"/>
  <c r="E248" i="10"/>
  <c r="F98" i="10"/>
  <c r="F97" i="10"/>
  <c r="F99" i="10"/>
  <c r="F103" i="10"/>
  <c r="F102" i="10"/>
  <c r="F106" i="10"/>
  <c r="F100" i="10"/>
  <c r="F101" i="10"/>
  <c r="F105" i="10"/>
  <c r="F107" i="10"/>
  <c r="F104" i="10"/>
  <c r="F108" i="10"/>
  <c r="E119" i="10"/>
  <c r="E123"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E244" i="10" l="1"/>
  <c r="G146" i="11"/>
  <c r="F81" i="10"/>
  <c r="F117" i="10" s="1"/>
  <c r="E91" i="10"/>
  <c r="F77" i="10"/>
  <c r="F79" i="10"/>
  <c r="F115" i="10" s="1"/>
  <c r="F78" i="10"/>
  <c r="F76" i="10"/>
  <c r="F80" i="10"/>
  <c r="F116" i="10" s="1"/>
  <c r="B32" i="8"/>
  <c r="O35" i="11" a="1"/>
  <c r="O35" i="11" s="1"/>
  <c r="B11" i="10" s="1"/>
  <c r="DA47" i="7"/>
  <c r="F224" i="10"/>
  <c r="F242" i="10" s="1"/>
  <c r="E243" i="10"/>
  <c r="F96" i="10"/>
  <c r="E239" i="10"/>
  <c r="E242" i="10"/>
  <c r="F210" i="10"/>
  <c r="F226" i="10"/>
  <c r="F244" i="10" s="1"/>
  <c r="E112" i="10"/>
  <c r="E127" i="10" s="1"/>
  <c r="F118" i="10"/>
  <c r="F95" i="10"/>
  <c r="F94" i="10"/>
  <c r="DA6" i="7"/>
  <c r="DA46" i="7"/>
  <c r="DA15" i="7"/>
  <c r="DA10" i="7"/>
  <c r="G78" i="7"/>
  <c r="F225" i="10"/>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90" i="10"/>
  <c r="G86" i="10"/>
  <c r="G82" i="10"/>
  <c r="G85" i="10"/>
  <c r="G89" i="10"/>
  <c r="G84" i="10"/>
  <c r="G87"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98" i="10"/>
  <c r="G97" i="10"/>
  <c r="G100" i="10"/>
  <c r="G104" i="10"/>
  <c r="G103" i="10"/>
  <c r="G102" i="10"/>
  <c r="G108" i="10"/>
  <c r="G99" i="10"/>
  <c r="G107" i="10"/>
  <c r="G105" i="10"/>
  <c r="G101" i="10"/>
  <c r="G106" i="10"/>
  <c r="F121" i="10"/>
  <c r="F120" i="10"/>
  <c r="F119" i="10"/>
  <c r="F123" i="10"/>
  <c r="F126" i="10"/>
  <c r="F124" i="10"/>
  <c r="F122" i="10"/>
  <c r="H205" i="10" a="1"/>
  <c r="H205" i="10" s="1"/>
  <c r="H75" i="10" a="1"/>
  <c r="H75" i="10" s="1"/>
  <c r="H223" i="10" a="1"/>
  <c r="H223" i="10" s="1"/>
  <c r="H93" i="10" a="1"/>
  <c r="H93" i="10" s="1"/>
  <c r="H111" i="10" a="1"/>
  <c r="H111" i="10" s="1"/>
  <c r="H241" i="10" a="1"/>
  <c r="H241" i="10" s="1"/>
  <c r="A12" i="10"/>
  <c r="A10" i="20" s="1"/>
  <c r="A142" i="10"/>
  <c r="E13" i="7"/>
  <c r="I12" i="13"/>
  <c r="F112" i="10" l="1"/>
  <c r="F243" i="10"/>
  <c r="F113" i="10"/>
  <c r="F114" i="10"/>
  <c r="F91" i="10"/>
  <c r="P35" i="11" a="1"/>
  <c r="P35" i="11" s="1"/>
  <c r="K12" i="10" s="1"/>
  <c r="O138" i="11" a="1"/>
  <c r="O138" i="11" s="1"/>
  <c r="E257" i="10"/>
  <c r="F221" i="10"/>
  <c r="F246" i="10"/>
  <c r="F257" i="10" s="1"/>
  <c r="F109" i="10"/>
  <c r="F239" i="10"/>
  <c r="G225" i="10"/>
  <c r="G256" i="10"/>
  <c r="G210" i="10"/>
  <c r="G246" i="10" s="1"/>
  <c r="G244" i="10"/>
  <c r="G249" i="10"/>
  <c r="G255" i="10"/>
  <c r="G253" i="10"/>
  <c r="H88" i="10"/>
  <c r="H90" i="10"/>
  <c r="H89" i="10"/>
  <c r="H87" i="10"/>
  <c r="H84" i="10"/>
  <c r="H82" i="10"/>
  <c r="H83" i="10"/>
  <c r="H85"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G125" i="10"/>
  <c r="G118" i="10"/>
  <c r="G126" i="10"/>
  <c r="G121" i="10"/>
  <c r="G122" i="10"/>
  <c r="G119" i="10"/>
  <c r="G123" i="10"/>
  <c r="G124" i="10"/>
  <c r="G120" i="10"/>
  <c r="I205" i="10" a="1"/>
  <c r="I205" i="10" s="1"/>
  <c r="I93" i="10" a="1"/>
  <c r="I93" i="10" s="1"/>
  <c r="I223" i="10" a="1"/>
  <c r="I223" i="10" s="1"/>
  <c r="I241" i="10" a="1"/>
  <c r="I241" i="10" s="1"/>
  <c r="I111" i="10" a="1"/>
  <c r="I111" i="10" s="1"/>
  <c r="I75" i="10" a="1"/>
  <c r="I75" i="10" s="1"/>
  <c r="I13" i="13"/>
  <c r="E14" i="7"/>
  <c r="A13" i="10"/>
  <c r="A11" i="20" s="1"/>
  <c r="A143" i="10"/>
  <c r="F127" i="10" l="1"/>
  <c r="B12" i="10"/>
  <c r="Q35" i="11" a="1"/>
  <c r="Q35" i="11" s="1"/>
  <c r="K13" i="10" s="1"/>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88" i="10"/>
  <c r="I87" i="10"/>
  <c r="I86" i="10"/>
  <c r="I90"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97" i="10"/>
  <c r="I100" i="10"/>
  <c r="I99" i="10"/>
  <c r="I98" i="10"/>
  <c r="I102" i="10"/>
  <c r="I106" i="10"/>
  <c r="I101" i="10"/>
  <c r="I105" i="10"/>
  <c r="I104" i="10"/>
  <c r="I103" i="10"/>
  <c r="I108" i="10"/>
  <c r="I107" i="10"/>
  <c r="H124" i="10"/>
  <c r="H123" i="10"/>
  <c r="H121" i="10"/>
  <c r="H125" i="10"/>
  <c r="J241" i="10" a="1"/>
  <c r="J241" i="10" s="1"/>
  <c r="J111" i="10" a="1"/>
  <c r="J111" i="10" s="1"/>
  <c r="J93" i="10" a="1"/>
  <c r="J93" i="10" s="1"/>
  <c r="J223" i="10" a="1"/>
  <c r="J223" i="10" s="1"/>
  <c r="J205" i="10" a="1"/>
  <c r="J205" i="10" s="1"/>
  <c r="J75" i="10" a="1"/>
  <c r="J75" i="10" s="1"/>
  <c r="A144" i="10"/>
  <c r="E15" i="7"/>
  <c r="A14" i="10"/>
  <c r="A12" i="20" s="1"/>
  <c r="I14" i="13"/>
  <c r="I80" i="10" l="1"/>
  <c r="I77" i="10"/>
  <c r="I113" i="10" s="1"/>
  <c r="I76" i="10"/>
  <c r="I78" i="10"/>
  <c r="I79" i="10"/>
  <c r="I115" i="10" s="1"/>
  <c r="I81" i="10"/>
  <c r="B13" i="10"/>
  <c r="R35" i="11" a="1"/>
  <c r="R35" i="11" s="1"/>
  <c r="BC14" i="10" s="1"/>
  <c r="Q138" i="11" a="1"/>
  <c r="Q138" i="11" s="1"/>
  <c r="C13" i="10"/>
  <c r="I96" i="10"/>
  <c r="I94" i="10"/>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87" i="10"/>
  <c r="J89"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98" i="10"/>
  <c r="J97" i="10"/>
  <c r="J99" i="10"/>
  <c r="J100" i="10"/>
  <c r="J103" i="10"/>
  <c r="J102" i="10"/>
  <c r="J106" i="10"/>
  <c r="J101" i="10"/>
  <c r="J105" i="10"/>
  <c r="J107" i="10"/>
  <c r="J104" i="10"/>
  <c r="J108" i="10"/>
  <c r="I119" i="10"/>
  <c r="I118" i="10"/>
  <c r="I116"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114" i="10" l="1"/>
  <c r="I112" i="10"/>
  <c r="J76" i="10"/>
  <c r="J112" i="10" s="1"/>
  <c r="J78" i="10"/>
  <c r="J81" i="10"/>
  <c r="J117" i="10" s="1"/>
  <c r="I91" i="10"/>
  <c r="J80" i="10"/>
  <c r="J116" i="10" s="1"/>
  <c r="J79" i="10"/>
  <c r="J115" i="10" s="1"/>
  <c r="J77" i="10"/>
  <c r="B14" i="10"/>
  <c r="S35" i="11" a="1"/>
  <c r="S35" i="11" s="1"/>
  <c r="B15" i="10" s="1"/>
  <c r="R138" i="11" a="1"/>
  <c r="R138" i="11" s="1"/>
  <c r="C14" i="10"/>
  <c r="I109" i="10"/>
  <c r="J96" i="10"/>
  <c r="J95" i="10"/>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4" i="10"/>
  <c r="K83" i="10"/>
  <c r="K90" i="10"/>
  <c r="K82" i="10"/>
  <c r="K87" i="10"/>
  <c r="K86" i="10"/>
  <c r="K85" i="10"/>
  <c r="K89" i="10"/>
  <c r="K88" i="10"/>
  <c r="J256" i="10"/>
  <c r="J254" i="10"/>
  <c r="J249" i="10"/>
  <c r="J251" i="10"/>
  <c r="K98" i="10"/>
  <c r="K97" i="10"/>
  <c r="K100" i="10"/>
  <c r="K99" i="10"/>
  <c r="K104" i="10"/>
  <c r="K103" i="10"/>
  <c r="K102" i="10"/>
  <c r="K101" i="10"/>
  <c r="K108" i="10"/>
  <c r="K106" i="10"/>
  <c r="K107" i="10"/>
  <c r="K105" i="10"/>
  <c r="J126" i="10"/>
  <c r="J120" i="10"/>
  <c r="J123" i="10"/>
  <c r="J125" i="10"/>
  <c r="J121" i="10"/>
  <c r="J124" i="10"/>
  <c r="J119" i="10"/>
  <c r="J122" i="10"/>
  <c r="J118" i="10"/>
  <c r="L223" i="10" a="1"/>
  <c r="L223" i="10" s="1"/>
  <c r="L75" i="10" a="1"/>
  <c r="L75" i="10" s="1"/>
  <c r="L111" i="10" a="1"/>
  <c r="L111" i="10" s="1"/>
  <c r="L241" i="10" a="1"/>
  <c r="L241" i="10" s="1"/>
  <c r="L93" i="10" a="1"/>
  <c r="L93" i="10" s="1"/>
  <c r="L205" i="10" a="1"/>
  <c r="L205" i="10" s="1"/>
  <c r="A146" i="10"/>
  <c r="A16" i="10"/>
  <c r="A14" i="20" s="1"/>
  <c r="I16" i="13"/>
  <c r="E17" i="7"/>
  <c r="I127" i="10" l="1"/>
  <c r="J114" i="10"/>
  <c r="K81" i="10"/>
  <c r="J91" i="10"/>
  <c r="K77" i="10"/>
  <c r="J113" i="10"/>
  <c r="J127" i="10" s="1"/>
  <c r="K78" i="10"/>
  <c r="K80" i="10"/>
  <c r="K116" i="10" s="1"/>
  <c r="K76" i="10"/>
  <c r="K79" i="10"/>
  <c r="K115" i="10" s="1"/>
  <c r="T35" i="11" a="1"/>
  <c r="T35" i="11" s="1"/>
  <c r="B16" i="10" s="1"/>
  <c r="S138" i="11" a="1"/>
  <c r="S138" i="11" s="1"/>
  <c r="K95" i="10"/>
  <c r="C15" i="10"/>
  <c r="L95" i="10" s="1"/>
  <c r="J109" i="10"/>
  <c r="K94" i="10"/>
  <c r="K96" i="10"/>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9" i="10"/>
  <c r="L88" i="10"/>
  <c r="L90" i="10"/>
  <c r="L82"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AM16" i="10" l="1"/>
  <c r="K112" i="10"/>
  <c r="L81" i="10"/>
  <c r="K113" i="10"/>
  <c r="L80" i="10"/>
  <c r="L116" i="10" s="1"/>
  <c r="L79" i="10"/>
  <c r="L115" i="10" s="1"/>
  <c r="L77" i="10"/>
  <c r="L113" i="10" s="1"/>
  <c r="K114" i="10"/>
  <c r="L76" i="10"/>
  <c r="L78" i="10"/>
  <c r="K91" i="10"/>
  <c r="U35" i="11" a="1"/>
  <c r="U35" i="11" s="1"/>
  <c r="BF17" i="10" s="1"/>
  <c r="T138" i="11" a="1"/>
  <c r="T138" i="11" s="1"/>
  <c r="C16" i="10"/>
  <c r="L96" i="10"/>
  <c r="K109" i="10"/>
  <c r="L94" i="10"/>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7" i="10"/>
  <c r="M90" i="10"/>
  <c r="M82" i="10"/>
  <c r="M88" i="10"/>
  <c r="M86"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97" i="10"/>
  <c r="M100" i="10"/>
  <c r="M99" i="10"/>
  <c r="M98" i="10"/>
  <c r="M102" i="10"/>
  <c r="M106" i="10"/>
  <c r="M101" i="10"/>
  <c r="M105" i="10"/>
  <c r="M104" i="10"/>
  <c r="M103" i="10"/>
  <c r="M108" i="10"/>
  <c r="M107" i="10"/>
  <c r="L120" i="10"/>
  <c r="L118" i="10"/>
  <c r="L117" i="10"/>
  <c r="L119" i="10"/>
  <c r="L124" i="10"/>
  <c r="L122" i="10"/>
  <c r="L126" i="10"/>
  <c r="L125" i="10"/>
  <c r="L121" i="10"/>
  <c r="L123" i="10"/>
  <c r="N75" i="10" a="1"/>
  <c r="N75" i="10" s="1"/>
  <c r="N241" i="10" a="1"/>
  <c r="N241" i="10" s="1"/>
  <c r="N93" i="10" a="1"/>
  <c r="N93" i="10" s="1"/>
  <c r="N223" i="10" a="1"/>
  <c r="N223" i="10" s="1"/>
  <c r="N111" i="10" a="1"/>
  <c r="N111" i="10" s="1"/>
  <c r="N205" i="10" a="1"/>
  <c r="N205" i="10" s="1"/>
  <c r="A18" i="10"/>
  <c r="A16" i="20" s="1"/>
  <c r="A148" i="10"/>
  <c r="E19" i="7"/>
  <c r="I18" i="13"/>
  <c r="K127" i="10" l="1"/>
  <c r="B17" i="10"/>
  <c r="M77" i="10"/>
  <c r="M113" i="10" s="1"/>
  <c r="M79" i="10"/>
  <c r="M80" i="10"/>
  <c r="M116" i="10" s="1"/>
  <c r="L91" i="10"/>
  <c r="M81" i="10"/>
  <c r="M117" i="10" s="1"/>
  <c r="L112" i="10"/>
  <c r="M76" i="10"/>
  <c r="M78" i="10"/>
  <c r="V35" i="11" a="1"/>
  <c r="V35" i="11" s="1"/>
  <c r="AM18" i="10" s="1"/>
  <c r="U138" i="11" a="1"/>
  <c r="U138" i="11" s="1"/>
  <c r="C17" i="10"/>
  <c r="L109" i="10"/>
  <c r="L114" i="10"/>
  <c r="M96" i="10"/>
  <c r="M94"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8" i="10"/>
  <c r="N83" i="10"/>
  <c r="N87" i="10"/>
  <c r="N85" i="10"/>
  <c r="N89" i="10"/>
  <c r="N84" i="10"/>
  <c r="N82" i="10"/>
  <c r="N90" i="10"/>
  <c r="N86" i="10"/>
  <c r="M252" i="10"/>
  <c r="M248" i="10"/>
  <c r="N98" i="10"/>
  <c r="N97" i="10"/>
  <c r="N99" i="10"/>
  <c r="N103" i="10"/>
  <c r="N102" i="10"/>
  <c r="N106" i="10"/>
  <c r="N100" i="10"/>
  <c r="N101" i="10"/>
  <c r="N105" i="10"/>
  <c r="N107" i="10"/>
  <c r="N104" i="10"/>
  <c r="N108" i="10"/>
  <c r="M118" i="10"/>
  <c r="M120" i="10"/>
  <c r="M123" i="10"/>
  <c r="M119" i="10"/>
  <c r="M121" i="10"/>
  <c r="M115" i="10"/>
  <c r="O205" i="10" a="1"/>
  <c r="O205" i="10" s="1"/>
  <c r="O75" i="10" a="1"/>
  <c r="O75" i="10" s="1"/>
  <c r="O223" i="10" a="1"/>
  <c r="O223" i="10" s="1"/>
  <c r="O93" i="10" a="1"/>
  <c r="O93" i="10" s="1"/>
  <c r="O241" i="10" a="1"/>
  <c r="O241" i="10" s="1"/>
  <c r="O111" i="10" a="1"/>
  <c r="O111" i="10" s="1"/>
  <c r="A149" i="10"/>
  <c r="E20" i="7"/>
  <c r="I19" i="13"/>
  <c r="A19" i="10"/>
  <c r="A17" i="20" s="1"/>
  <c r="M112" i="10" l="1"/>
  <c r="L127" i="10"/>
  <c r="M91" i="10"/>
  <c r="M114" i="10"/>
  <c r="N78" i="10"/>
  <c r="N80" i="10"/>
  <c r="N116" i="10" s="1"/>
  <c r="B18" i="10"/>
  <c r="N76" i="10"/>
  <c r="N112" i="10" s="1"/>
  <c r="N79" i="10"/>
  <c r="N115" i="10" s="1"/>
  <c r="N77" i="10"/>
  <c r="N81" i="10"/>
  <c r="N117" i="10" s="1"/>
  <c r="W35" i="11" a="1"/>
  <c r="W35" i="11" s="1"/>
  <c r="B19" i="10" s="1"/>
  <c r="V138" i="11" a="1"/>
  <c r="V138" i="11" s="1"/>
  <c r="M109" i="10"/>
  <c r="C18" i="10"/>
  <c r="N96" i="10"/>
  <c r="N95" i="10"/>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3" i="10"/>
  <c r="O90" i="10"/>
  <c r="O89" i="10"/>
  <c r="O84"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98" i="10"/>
  <c r="O97" i="10"/>
  <c r="O100" i="10"/>
  <c r="O104" i="10"/>
  <c r="O99" i="10"/>
  <c r="O103" i="10"/>
  <c r="O102" i="10"/>
  <c r="O105" i="10"/>
  <c r="O108" i="10"/>
  <c r="O101" i="10"/>
  <c r="O107" i="10"/>
  <c r="O106" i="10"/>
  <c r="M127" i="10"/>
  <c r="N120" i="10"/>
  <c r="N118" i="10"/>
  <c r="N126" i="10"/>
  <c r="N119" i="10"/>
  <c r="N125" i="10"/>
  <c r="N122" i="10"/>
  <c r="N124" i="10"/>
  <c r="N123" i="10"/>
  <c r="N121" i="10"/>
  <c r="A150" i="10"/>
  <c r="E21" i="7"/>
  <c r="I20" i="13"/>
  <c r="A20" i="10"/>
  <c r="A18" i="20" s="1"/>
  <c r="P223" i="10" a="1"/>
  <c r="P223" i="10" s="1"/>
  <c r="P93" i="10" a="1"/>
  <c r="P93" i="10" s="1"/>
  <c r="P75" i="10" a="1"/>
  <c r="P75" i="10" s="1"/>
  <c r="P205" i="10" a="1"/>
  <c r="P205" i="10" s="1"/>
  <c r="P241" i="10" a="1"/>
  <c r="P241" i="10" s="1"/>
  <c r="P111" i="10" a="1"/>
  <c r="P111" i="10" s="1"/>
  <c r="AX19" i="10" l="1"/>
  <c r="N114" i="10"/>
  <c r="N113" i="10"/>
  <c r="O77" i="10"/>
  <c r="N91" i="10"/>
  <c r="O78" i="10"/>
  <c r="O81" i="10"/>
  <c r="O117" i="10" s="1"/>
  <c r="O79" i="10"/>
  <c r="O115" i="10" s="1"/>
  <c r="O76" i="10"/>
  <c r="O112" i="10" s="1"/>
  <c r="O80" i="10"/>
  <c r="O116" i="10" s="1"/>
  <c r="X35" i="11" a="1"/>
  <c r="X35" i="11" s="1"/>
  <c r="B20" i="10" s="1"/>
  <c r="W138" i="11" a="1"/>
  <c r="W138" i="11" s="1"/>
  <c r="C19" i="10"/>
  <c r="O95" i="10"/>
  <c r="O248" i="10"/>
  <c r="N109" i="10"/>
  <c r="O96" i="10"/>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88" i="10"/>
  <c r="O255" i="10"/>
  <c r="O254" i="10"/>
  <c r="P99" i="10"/>
  <c r="P98" i="10"/>
  <c r="P97"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A151" i="10"/>
  <c r="E22" i="7"/>
  <c r="I21" i="13"/>
  <c r="A21" i="10"/>
  <c r="A19" i="20" s="1"/>
  <c r="N127" i="10" l="1"/>
  <c r="BC20" i="10"/>
  <c r="O113" i="10"/>
  <c r="P76" i="10"/>
  <c r="P112" i="10" s="1"/>
  <c r="P80" i="10"/>
  <c r="P116" i="10" s="1"/>
  <c r="O114" i="10"/>
  <c r="P77" i="10"/>
  <c r="P81" i="10"/>
  <c r="P117" i="10" s="1"/>
  <c r="P78" i="10"/>
  <c r="P79" i="10"/>
  <c r="P115" i="10" s="1"/>
  <c r="O91" i="10"/>
  <c r="Y35" i="11" a="1"/>
  <c r="Y35" i="11" s="1"/>
  <c r="B21" i="10" s="1"/>
  <c r="X138" i="11" a="1"/>
  <c r="X138" i="11" s="1"/>
  <c r="C20" i="10"/>
  <c r="O109" i="10"/>
  <c r="P95" i="10"/>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90" i="10"/>
  <c r="Q86" i="10"/>
  <c r="Q85" i="10"/>
  <c r="Q82" i="10"/>
  <c r="Q83" i="10"/>
  <c r="Q88" i="10"/>
  <c r="Q89" i="10"/>
  <c r="Q84" i="10"/>
  <c r="Q87" i="10"/>
  <c r="P247" i="10"/>
  <c r="P252" i="10"/>
  <c r="K21" i="10"/>
  <c r="P253" i="10"/>
  <c r="Q97" i="10"/>
  <c r="Q100" i="10"/>
  <c r="Q99" i="10"/>
  <c r="Q98" i="10"/>
  <c r="Q102" i="10"/>
  <c r="Q106" i="10"/>
  <c r="Q101" i="10"/>
  <c r="Q105" i="10"/>
  <c r="Q104" i="10"/>
  <c r="Q108" i="10"/>
  <c r="Q103" i="10"/>
  <c r="Q107" i="10"/>
  <c r="P122" i="10"/>
  <c r="P121" i="10"/>
  <c r="P126" i="10"/>
  <c r="P125" i="10"/>
  <c r="P118"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O127" i="10" l="1"/>
  <c r="P113" i="10"/>
  <c r="P91" i="10"/>
  <c r="Q80" i="10"/>
  <c r="Q116" i="10" s="1"/>
  <c r="Q78" i="10"/>
  <c r="Q81" i="10"/>
  <c r="Q117" i="10" s="1"/>
  <c r="Q79" i="10"/>
  <c r="Q115" i="10" s="1"/>
  <c r="Q76" i="10"/>
  <c r="Q77" i="10"/>
  <c r="Q247" i="10"/>
  <c r="Z35" i="11" a="1"/>
  <c r="Z35" i="11" s="1"/>
  <c r="B22" i="10" s="1"/>
  <c r="Y138" i="11" a="1"/>
  <c r="Y138" i="11" s="1"/>
  <c r="C21" i="10"/>
  <c r="Q96" i="10"/>
  <c r="P109" i="10"/>
  <c r="P114" i="10"/>
  <c r="Q95" i="10"/>
  <c r="Q113" i="10" s="1"/>
  <c r="Q94" i="10"/>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88" i="10"/>
  <c r="R86"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Q121" i="10"/>
  <c r="Q124" i="10"/>
  <c r="Q122" i="10"/>
  <c r="Q119"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P127" i="10" l="1"/>
  <c r="Q114" i="10"/>
  <c r="Q112" i="10"/>
  <c r="R78" i="10"/>
  <c r="R114" i="10" s="1"/>
  <c r="Q91" i="10"/>
  <c r="R77" i="10"/>
  <c r="R113" i="10" s="1"/>
  <c r="R79" i="10"/>
  <c r="R115" i="10" s="1"/>
  <c r="R81" i="10"/>
  <c r="R117" i="10" s="1"/>
  <c r="R80" i="10"/>
  <c r="R116" i="10" s="1"/>
  <c r="R76" i="10"/>
  <c r="R112" i="10" s="1"/>
  <c r="BJ22" i="10"/>
  <c r="AA35" i="11" a="1"/>
  <c r="AA35" i="11" s="1"/>
  <c r="BC23" i="10" s="1"/>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82" i="10"/>
  <c r="S83" i="10"/>
  <c r="S85" i="10"/>
  <c r="S88" i="10"/>
  <c r="S90" i="10"/>
  <c r="S89" i="10"/>
  <c r="S86"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R125" i="10"/>
  <c r="R122" i="10"/>
  <c r="R126" i="10"/>
  <c r="R119" i="10"/>
  <c r="R109" i="10"/>
  <c r="R118" i="10"/>
  <c r="R123" i="10"/>
  <c r="R121" i="10"/>
  <c r="R124" i="10"/>
  <c r="R120" i="10"/>
  <c r="T111" i="10" a="1"/>
  <c r="T111" i="10" s="1"/>
  <c r="T241" i="10" a="1"/>
  <c r="T241" i="10" s="1"/>
  <c r="T205" i="10" a="1"/>
  <c r="T205" i="10" s="1"/>
  <c r="T223" i="10" a="1"/>
  <c r="T223" i="10" s="1"/>
  <c r="T93" i="10" a="1"/>
  <c r="T93" i="10" s="1"/>
  <c r="T75" i="10" a="1"/>
  <c r="T75" i="10" s="1"/>
  <c r="E25" i="7"/>
  <c r="A24" i="10"/>
  <c r="A22" i="20" s="1"/>
  <c r="A154" i="10"/>
  <c r="I24" i="13"/>
  <c r="Q127" i="10" l="1"/>
  <c r="S80" i="10"/>
  <c r="S116" i="10" s="1"/>
  <c r="R91" i="10"/>
  <c r="S79" i="10"/>
  <c r="S115" i="10" s="1"/>
  <c r="S78" i="10"/>
  <c r="S76" i="10"/>
  <c r="S77" i="10"/>
  <c r="S113" i="10" s="1"/>
  <c r="S81" i="10"/>
  <c r="S117" i="10" s="1"/>
  <c r="B23" i="10"/>
  <c r="AB35" i="11" a="1"/>
  <c r="AB35" i="11" s="1"/>
  <c r="K24" i="10" s="1"/>
  <c r="AA138" i="11" a="1"/>
  <c r="AA138" i="11" s="1"/>
  <c r="C23" i="10"/>
  <c r="S94" i="10"/>
  <c r="S96" i="10"/>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87" i="10"/>
  <c r="T88" i="10"/>
  <c r="T84" i="10"/>
  <c r="T82" i="10"/>
  <c r="T83" i="10"/>
  <c r="T90" i="10"/>
  <c r="T86" i="10"/>
  <c r="T85" i="10"/>
  <c r="T89" i="10"/>
  <c r="T99" i="10"/>
  <c r="T98" i="10"/>
  <c r="T97" i="10"/>
  <c r="T101" i="10"/>
  <c r="T105" i="10"/>
  <c r="T100" i="10"/>
  <c r="T104" i="10"/>
  <c r="T103" i="10"/>
  <c r="T108" i="10"/>
  <c r="T106" i="10"/>
  <c r="T107" i="10"/>
  <c r="T102" i="10"/>
  <c r="R127" i="10"/>
  <c r="S123" i="10"/>
  <c r="S119"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112" i="10" l="1"/>
  <c r="T80" i="10"/>
  <c r="T116" i="10" s="1"/>
  <c r="S91" i="10"/>
  <c r="T77" i="10"/>
  <c r="T79" i="10"/>
  <c r="T115" i="10" s="1"/>
  <c r="B24" i="10"/>
  <c r="T81" i="10"/>
  <c r="T78" i="10"/>
  <c r="T76" i="10"/>
  <c r="S114" i="10"/>
  <c r="S127" i="10" s="1"/>
  <c r="AC35" i="11" a="1"/>
  <c r="AC35" i="11" s="1"/>
  <c r="W25" i="10" s="1"/>
  <c r="AB138" i="11" a="1"/>
  <c r="AB138" i="11" s="1"/>
  <c r="S109" i="10"/>
  <c r="C24" i="10"/>
  <c r="T96" i="10"/>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82" i="10"/>
  <c r="U88" i="10"/>
  <c r="U85" i="10"/>
  <c r="U90" i="10"/>
  <c r="U89" i="10"/>
  <c r="U84" i="10"/>
  <c r="U8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97" i="10"/>
  <c r="U100" i="10"/>
  <c r="U99" i="10"/>
  <c r="U98" i="10"/>
  <c r="U102" i="10"/>
  <c r="U106" i="10"/>
  <c r="U101" i="10"/>
  <c r="U105" i="10"/>
  <c r="U104" i="10"/>
  <c r="U103" i="10"/>
  <c r="U108" i="10"/>
  <c r="U107" i="10"/>
  <c r="T123" i="10"/>
  <c r="T126" i="10"/>
  <c r="T121" i="10"/>
  <c r="T118" i="10"/>
  <c r="V241" i="10" a="1"/>
  <c r="V241" i="10" s="1"/>
  <c r="V205" i="10" a="1"/>
  <c r="V205" i="10" s="1"/>
  <c r="V223" i="10" a="1"/>
  <c r="V223" i="10" s="1"/>
  <c r="V111" i="10" a="1"/>
  <c r="V111" i="10" s="1"/>
  <c r="V93" i="10" a="1"/>
  <c r="V93" i="10" s="1"/>
  <c r="V75" i="10" a="1"/>
  <c r="V75" i="10" s="1"/>
  <c r="I26" i="13"/>
  <c r="A26" i="10"/>
  <c r="A24" i="20" s="1"/>
  <c r="E27" i="7"/>
  <c r="A156" i="10"/>
  <c r="T91" i="10" l="1"/>
  <c r="T114" i="10"/>
  <c r="U78" i="10"/>
  <c r="U114" i="10" s="1"/>
  <c r="U77" i="10"/>
  <c r="U81" i="10"/>
  <c r="U117" i="10" s="1"/>
  <c r="U79" i="10"/>
  <c r="U115" i="10" s="1"/>
  <c r="U80" i="10"/>
  <c r="U76" i="10"/>
  <c r="B25" i="10"/>
  <c r="AD35" i="11" a="1"/>
  <c r="AD35" i="11" s="1"/>
  <c r="K26" i="10" s="1"/>
  <c r="AC138" i="11" a="1"/>
  <c r="AC138" i="11" s="1"/>
  <c r="U95" i="10"/>
  <c r="C25" i="10"/>
  <c r="T109" i="10"/>
  <c r="T113" i="10"/>
  <c r="U94" i="10"/>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87" i="10"/>
  <c r="V90" i="10"/>
  <c r="V84" i="10"/>
  <c r="V83" i="10"/>
  <c r="V89" i="10"/>
  <c r="U249" i="10"/>
  <c r="U254" i="10"/>
  <c r="V98" i="10"/>
  <c r="V97" i="10"/>
  <c r="V99" i="10"/>
  <c r="V103" i="10"/>
  <c r="V102" i="10"/>
  <c r="V106" i="10"/>
  <c r="V100" i="10"/>
  <c r="V101" i="10"/>
  <c r="V105" i="10"/>
  <c r="V107" i="10"/>
  <c r="V104" i="10"/>
  <c r="V108" i="10"/>
  <c r="U123" i="10"/>
  <c r="U122" i="10"/>
  <c r="U121" i="10"/>
  <c r="U126" i="10"/>
  <c r="U125" i="10"/>
  <c r="U120" i="10"/>
  <c r="U124" i="10"/>
  <c r="U119" i="10"/>
  <c r="U118" i="10"/>
  <c r="W111" i="10" a="1"/>
  <c r="W111" i="10" s="1"/>
  <c r="W223" i="10" a="1"/>
  <c r="W223" i="10" s="1"/>
  <c r="W93" i="10" a="1"/>
  <c r="W93" i="10" s="1"/>
  <c r="W205" i="10" a="1"/>
  <c r="W205" i="10" s="1"/>
  <c r="W241" i="10" a="1"/>
  <c r="W241" i="10" s="1"/>
  <c r="W75" i="10" a="1"/>
  <c r="W75" i="10" s="1"/>
  <c r="I27" i="13"/>
  <c r="A27" i="10"/>
  <c r="A25" i="20" s="1"/>
  <c r="A157" i="10"/>
  <c r="E28" i="7"/>
  <c r="U113" i="10" l="1"/>
  <c r="B26" i="10"/>
  <c r="T127" i="10"/>
  <c r="V78" i="10"/>
  <c r="V114" i="10" s="1"/>
  <c r="U91" i="10"/>
  <c r="U116" i="10"/>
  <c r="V80" i="10"/>
  <c r="V116" i="10" s="1"/>
  <c r="V77" i="10"/>
  <c r="V81" i="10"/>
  <c r="V79" i="10"/>
  <c r="V115" i="10" s="1"/>
  <c r="V76" i="10"/>
  <c r="U109" i="10"/>
  <c r="AE35" i="11" a="1"/>
  <c r="AE35" i="11" s="1"/>
  <c r="BF27" i="10" s="1"/>
  <c r="AD138" i="11" a="1"/>
  <c r="AD138" i="11" s="1"/>
  <c r="C26" i="10"/>
  <c r="W95" i="10" s="1"/>
  <c r="U112" i="10"/>
  <c r="V95" i="10"/>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90" i="10"/>
  <c r="W84" i="10"/>
  <c r="W82" i="10"/>
  <c r="W87" i="10"/>
  <c r="W85" i="10"/>
  <c r="W83" i="10"/>
  <c r="W88" i="10"/>
  <c r="W89" i="10"/>
  <c r="W86" i="10"/>
  <c r="V251" i="10"/>
  <c r="V252" i="10"/>
  <c r="V255" i="10"/>
  <c r="W98" i="10"/>
  <c r="W97" i="10"/>
  <c r="W100" i="10"/>
  <c r="W104" i="10"/>
  <c r="W103" i="10"/>
  <c r="W102" i="10"/>
  <c r="W108" i="10"/>
  <c r="W107" i="10"/>
  <c r="W99" i="10"/>
  <c r="W105" i="10"/>
  <c r="W101" i="10"/>
  <c r="W106" i="10"/>
  <c r="V123" i="10"/>
  <c r="V124" i="10"/>
  <c r="V119" i="10"/>
  <c r="X223" i="10" a="1"/>
  <c r="X223" i="10" s="1"/>
  <c r="X93" i="10" a="1"/>
  <c r="X93" i="10" s="1"/>
  <c r="X111" i="10" a="1"/>
  <c r="X111" i="10" s="1"/>
  <c r="X241" i="10" a="1"/>
  <c r="X241" i="10" s="1"/>
  <c r="X205" i="10" a="1"/>
  <c r="X205" i="10" s="1"/>
  <c r="X75" i="10" a="1"/>
  <c r="X75" i="10" s="1"/>
  <c r="A158" i="10"/>
  <c r="I28" i="13"/>
  <c r="E29" i="7"/>
  <c r="A28" i="10"/>
  <c r="A26" i="20" s="1"/>
  <c r="U127" i="10" l="1"/>
  <c r="V113" i="10"/>
  <c r="W80" i="10"/>
  <c r="W116" i="10" s="1"/>
  <c r="V91" i="10"/>
  <c r="W81" i="10"/>
  <c r="W117" i="10" s="1"/>
  <c r="W76" i="10"/>
  <c r="W77" i="10"/>
  <c r="W113" i="10" s="1"/>
  <c r="V117" i="10"/>
  <c r="W78" i="10"/>
  <c r="W79" i="10"/>
  <c r="B27" i="10"/>
  <c r="AF35" i="11" a="1"/>
  <c r="AF35" i="11" s="1"/>
  <c r="AM28" i="10" s="1"/>
  <c r="AE138" i="11" a="1"/>
  <c r="AE138" i="11" s="1"/>
  <c r="C27" i="10"/>
  <c r="W94" i="10"/>
  <c r="W96" i="10"/>
  <c r="V109" i="10"/>
  <c r="V112" i="10"/>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88" i="10"/>
  <c r="X90" i="10"/>
  <c r="X85" i="10"/>
  <c r="X84" i="10"/>
  <c r="X86" i="10"/>
  <c r="X87" i="10"/>
  <c r="X82" i="10"/>
  <c r="X83" i="10"/>
  <c r="X89" i="10"/>
  <c r="W247" i="10"/>
  <c r="X99" i="10"/>
  <c r="X98" i="10"/>
  <c r="X97" i="10"/>
  <c r="X101" i="10"/>
  <c r="X105" i="10"/>
  <c r="X104" i="10"/>
  <c r="X103" i="10"/>
  <c r="X100" i="10"/>
  <c r="X102" i="10"/>
  <c r="X106" i="10"/>
  <c r="X108" i="10"/>
  <c r="X107" i="10"/>
  <c r="W120" i="10"/>
  <c r="W125" i="10"/>
  <c r="W122" i="10"/>
  <c r="W119" i="10"/>
  <c r="W123" i="10"/>
  <c r="W124" i="10"/>
  <c r="W121" i="10"/>
  <c r="W118" i="10"/>
  <c r="Y93" i="10" a="1"/>
  <c r="Y93" i="10" s="1"/>
  <c r="Y205" i="10" a="1"/>
  <c r="Y205" i="10" s="1"/>
  <c r="Y223" i="10" a="1"/>
  <c r="Y223" i="10" s="1"/>
  <c r="Y75" i="10" a="1"/>
  <c r="Y75" i="10" s="1"/>
  <c r="Y241" i="10" a="1"/>
  <c r="Y241" i="10" s="1"/>
  <c r="Y111" i="10" a="1"/>
  <c r="Y111" i="10" s="1"/>
  <c r="I29" i="13"/>
  <c r="A29" i="10"/>
  <c r="A27" i="20" s="1"/>
  <c r="A159" i="10"/>
  <c r="E30" i="7"/>
  <c r="W91" i="10" l="1"/>
  <c r="W112" i="10"/>
  <c r="W114" i="10"/>
  <c r="X79" i="10"/>
  <c r="X115" i="10" s="1"/>
  <c r="X80" i="10"/>
  <c r="X77" i="10"/>
  <c r="X76" i="10"/>
  <c r="X112" i="10" s="1"/>
  <c r="V127" i="10"/>
  <c r="X78" i="10"/>
  <c r="X81" i="10"/>
  <c r="X117" i="10" s="1"/>
  <c r="B28" i="10"/>
  <c r="AG35" i="11" a="1"/>
  <c r="AG35" i="11" s="1"/>
  <c r="AM29" i="10" s="1"/>
  <c r="AF138" i="11" a="1"/>
  <c r="AF138" i="11" s="1"/>
  <c r="C28" i="10"/>
  <c r="W109" i="10"/>
  <c r="X95" i="10"/>
  <c r="X96" i="10"/>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251" i="10"/>
  <c r="X249" i="10"/>
  <c r="Y86" i="10"/>
  <c r="Y89" i="10"/>
  <c r="Y84" i="10"/>
  <c r="Y83" i="10"/>
  <c r="Y85" i="10"/>
  <c r="Y88" i="10"/>
  <c r="Y87" i="10"/>
  <c r="Y82" i="10"/>
  <c r="Y90"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97" i="10"/>
  <c r="Y100" i="10"/>
  <c r="Y99" i="10"/>
  <c r="Y98" i="10"/>
  <c r="Y102" i="10"/>
  <c r="Y106" i="10"/>
  <c r="Y101" i="10"/>
  <c r="Y105" i="10"/>
  <c r="Y104" i="10"/>
  <c r="Y103" i="10"/>
  <c r="Y108" i="10"/>
  <c r="Y107" i="10"/>
  <c r="X123" i="10"/>
  <c r="X126" i="10"/>
  <c r="X116" i="10"/>
  <c r="X122" i="10"/>
  <c r="I30" i="13"/>
  <c r="E31" i="7"/>
  <c r="A30" i="10"/>
  <c r="A28" i="20" s="1"/>
  <c r="A160" i="10"/>
  <c r="Z205" i="10" a="1"/>
  <c r="Z205" i="10" s="1"/>
  <c r="Z111" i="10" a="1"/>
  <c r="Z111" i="10" s="1"/>
  <c r="Z241" i="10" a="1"/>
  <c r="Z241" i="10" s="1"/>
  <c r="Z93" i="10" a="1"/>
  <c r="Z93" i="10" s="1"/>
  <c r="Z223" i="10" a="1"/>
  <c r="Z223" i="10" s="1"/>
  <c r="Z75" i="10" a="1"/>
  <c r="Z75" i="10" s="1"/>
  <c r="W127" i="10" l="1"/>
  <c r="Y80" i="10"/>
  <c r="Y116" i="10" s="1"/>
  <c r="Y77" i="10"/>
  <c r="Y76" i="10"/>
  <c r="Y81" i="10"/>
  <c r="Y117" i="10" s="1"/>
  <c r="X113" i="10"/>
  <c r="B29" i="10"/>
  <c r="X91" i="10"/>
  <c r="X114" i="10"/>
  <c r="Y79" i="10"/>
  <c r="Y115" i="10" s="1"/>
  <c r="Y78" i="10"/>
  <c r="AH35" i="11" a="1"/>
  <c r="AH35" i="11" s="1"/>
  <c r="B30" i="10" s="1"/>
  <c r="AG138" i="11" a="1"/>
  <c r="AG138" i="11" s="1"/>
  <c r="X109" i="10"/>
  <c r="C29" i="10"/>
  <c r="Y96" i="10"/>
  <c r="Y248" i="10"/>
  <c r="Y95" i="10"/>
  <c r="Y94" i="10"/>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83" i="10"/>
  <c r="Z87" i="10"/>
  <c r="Z90" i="10"/>
  <c r="Z89" i="10"/>
  <c r="Z82" i="10"/>
  <c r="Z85" i="10"/>
  <c r="Z88" i="10"/>
  <c r="Z86" i="10"/>
  <c r="Z84" i="10"/>
  <c r="Y249" i="10"/>
  <c r="Y251" i="10"/>
  <c r="Z98" i="10"/>
  <c r="Z97" i="10"/>
  <c r="Z99" i="10"/>
  <c r="Z100" i="10"/>
  <c r="Z103" i="10"/>
  <c r="Z102" i="10"/>
  <c r="Z106" i="10"/>
  <c r="Z101" i="10"/>
  <c r="Z107" i="10"/>
  <c r="Z104" i="10"/>
  <c r="Z105" i="10"/>
  <c r="Z108" i="10"/>
  <c r="Y121" i="10"/>
  <c r="Y119" i="10"/>
  <c r="Y118" i="10"/>
  <c r="Y126" i="10"/>
  <c r="Y124" i="10"/>
  <c r="Y123" i="10"/>
  <c r="Y120" i="10"/>
  <c r="Y122" i="10"/>
  <c r="Y125" i="10"/>
  <c r="AA223" i="10" a="1"/>
  <c r="AA223" i="10" s="1"/>
  <c r="AA93" i="10" a="1"/>
  <c r="AA93" i="10" s="1"/>
  <c r="AA241" i="10" a="1"/>
  <c r="AA241" i="10" s="1"/>
  <c r="AA205" i="10" a="1"/>
  <c r="AA205" i="10" s="1"/>
  <c r="AA111" i="10" a="1"/>
  <c r="AA111" i="10" s="1"/>
  <c r="AA75" i="10" a="1"/>
  <c r="AA75" i="10" s="1"/>
  <c r="I31" i="13"/>
  <c r="A31" i="10"/>
  <c r="A29" i="20" s="1"/>
  <c r="E32" i="7"/>
  <c r="A161" i="10"/>
  <c r="Y113" i="10" l="1"/>
  <c r="BC30" i="10"/>
  <c r="Y112" i="10"/>
  <c r="X127" i="10"/>
  <c r="Z77" i="10"/>
  <c r="Y91" i="10"/>
  <c r="Z78" i="10"/>
  <c r="Y114" i="10"/>
  <c r="Z80" i="10"/>
  <c r="Z116" i="10" s="1"/>
  <c r="Z81" i="10"/>
  <c r="Z117" i="10" s="1"/>
  <c r="Z76" i="10"/>
  <c r="Z79" i="10"/>
  <c r="Z115" i="10" s="1"/>
  <c r="AI35" i="11" a="1"/>
  <c r="AI35" i="11" s="1"/>
  <c r="B31" i="10" s="1"/>
  <c r="AH138" i="11" a="1"/>
  <c r="AH138" i="11" s="1"/>
  <c r="C30" i="10"/>
  <c r="Z96" i="10"/>
  <c r="Z95" i="10"/>
  <c r="Z94" i="10"/>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87" i="10"/>
  <c r="AA84" i="10"/>
  <c r="AA88" i="10"/>
  <c r="AA83" i="10"/>
  <c r="AA90" i="10"/>
  <c r="AA86" i="10"/>
  <c r="AA89" i="10"/>
  <c r="AA82" i="10"/>
  <c r="AA85" i="10"/>
  <c r="Z247" i="10"/>
  <c r="AA98" i="10"/>
  <c r="AA97" i="10"/>
  <c r="AA100" i="10"/>
  <c r="AA99" i="10"/>
  <c r="AA104" i="10"/>
  <c r="AA103" i="10"/>
  <c r="AA102" i="10"/>
  <c r="AA101" i="10"/>
  <c r="AA105" i="10"/>
  <c r="AA108" i="10"/>
  <c r="AA106" i="10"/>
  <c r="AA107" i="10"/>
  <c r="Z121" i="10"/>
  <c r="Z126" i="10"/>
  <c r="Z125" i="10"/>
  <c r="Z123" i="10"/>
  <c r="Z119" i="10"/>
  <c r="Z118" i="10"/>
  <c r="Z122" i="10"/>
  <c r="Z124" i="10"/>
  <c r="Z120" i="10"/>
  <c r="AB223" i="10" a="1"/>
  <c r="AB223" i="10" s="1"/>
  <c r="AB93" i="10" a="1"/>
  <c r="AB93" i="10" s="1"/>
  <c r="AB241" i="10" a="1"/>
  <c r="AB241" i="10" s="1"/>
  <c r="AB205" i="10" a="1"/>
  <c r="AB205" i="10" s="1"/>
  <c r="AB75" i="10" a="1"/>
  <c r="AB75" i="10" s="1"/>
  <c r="AB111" i="10" a="1"/>
  <c r="AB111" i="10" s="1"/>
  <c r="I32" i="13"/>
  <c r="E33" i="7"/>
  <c r="A32" i="10"/>
  <c r="A30" i="20" s="1"/>
  <c r="A162" i="10"/>
  <c r="BC31" i="10" l="1"/>
  <c r="Y127" i="10"/>
  <c r="Z114" i="10"/>
  <c r="Z112" i="10"/>
  <c r="AA81" i="10"/>
  <c r="AA117" i="10" s="1"/>
  <c r="Z91" i="10"/>
  <c r="AA80" i="10"/>
  <c r="AA116" i="10" s="1"/>
  <c r="AA76" i="10"/>
  <c r="AA79" i="10"/>
  <c r="AA115" i="10" s="1"/>
  <c r="AA77" i="10"/>
  <c r="AA113" i="10" s="1"/>
  <c r="AA78" i="10"/>
  <c r="AJ35" i="11" a="1"/>
  <c r="AJ35" i="11" s="1"/>
  <c r="B32" i="10" s="1"/>
  <c r="AI138" i="11" a="1"/>
  <c r="AI138" i="11" s="1"/>
  <c r="C31" i="10"/>
  <c r="AB95" i="10" s="1"/>
  <c r="Z109" i="10"/>
  <c r="Z113" i="10"/>
  <c r="AA119" i="10"/>
  <c r="AA94" i="10"/>
  <c r="AA96" i="10"/>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88" i="10"/>
  <c r="AB85" i="10"/>
  <c r="AB84"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99" i="10"/>
  <c r="AB94" i="10"/>
  <c r="AB98" i="10"/>
  <c r="AB97" i="10"/>
  <c r="AB101" i="10"/>
  <c r="AB105" i="10"/>
  <c r="AB100" i="10"/>
  <c r="AB104" i="10"/>
  <c r="AB103" i="10"/>
  <c r="AB102" i="10"/>
  <c r="AB108" i="10"/>
  <c r="AB106" i="10"/>
  <c r="AB107" i="10"/>
  <c r="AA126" i="10"/>
  <c r="AA125" i="10"/>
  <c r="A163" i="10"/>
  <c r="E34" i="7"/>
  <c r="A33" i="10"/>
  <c r="A31" i="20" s="1"/>
  <c r="I33" i="13"/>
  <c r="AC205" i="10" a="1"/>
  <c r="AC205" i="10" s="1"/>
  <c r="AC75" i="10" a="1"/>
  <c r="AC75" i="10" s="1"/>
  <c r="AC241" i="10" a="1"/>
  <c r="AC241" i="10" s="1"/>
  <c r="AC93" i="10" a="1"/>
  <c r="AC93" i="10" s="1"/>
  <c r="AC223" i="10" a="1"/>
  <c r="AC223" i="10" s="1"/>
  <c r="AC111" i="10" a="1"/>
  <c r="AC111" i="10" s="1"/>
  <c r="Z127" i="10" l="1"/>
  <c r="AA114" i="10"/>
  <c r="AA91" i="10"/>
  <c r="AM32" i="10"/>
  <c r="AA112" i="10"/>
  <c r="AB77" i="10"/>
  <c r="AB113" i="10" s="1"/>
  <c r="AB81" i="10"/>
  <c r="AB117" i="10" s="1"/>
  <c r="AB79" i="10"/>
  <c r="AB115" i="10" s="1"/>
  <c r="AB76" i="10"/>
  <c r="AB112" i="10" s="1"/>
  <c r="AB80" i="10"/>
  <c r="AB78" i="10"/>
  <c r="AK35" i="11" a="1"/>
  <c r="AK35" i="11" s="1"/>
  <c r="B33" i="10" s="1"/>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26" i="10"/>
  <c r="AB120" i="10"/>
  <c r="AB125" i="10"/>
  <c r="AB124" i="10"/>
  <c r="AB122" i="10"/>
  <c r="AB247" i="10"/>
  <c r="AB253" i="10"/>
  <c r="AB121" i="10"/>
  <c r="AB256" i="10"/>
  <c r="AB248" i="10"/>
  <c r="AB254" i="10"/>
  <c r="AB255" i="10"/>
  <c r="AB249" i="10"/>
  <c r="AB251" i="10"/>
  <c r="AB252" i="10"/>
  <c r="AC83" i="10"/>
  <c r="AC82" i="10"/>
  <c r="AC90" i="10"/>
  <c r="AC85" i="10"/>
  <c r="AC84" i="10"/>
  <c r="AC86" i="10"/>
  <c r="AC88" i="10"/>
  <c r="AC87" i="10"/>
  <c r="AC89"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97" i="10"/>
  <c r="AC100" i="10"/>
  <c r="AC99" i="10"/>
  <c r="AC98" i="10"/>
  <c r="AC102" i="10"/>
  <c r="AC106" i="10"/>
  <c r="AC101" i="10"/>
  <c r="AC105" i="10"/>
  <c r="AC104" i="10"/>
  <c r="AC103" i="10"/>
  <c r="AC108" i="10"/>
  <c r="AC107" i="10"/>
  <c r="AB114" i="10"/>
  <c r="AB109" i="10"/>
  <c r="AD111" i="10" a="1"/>
  <c r="AD111" i="10" s="1"/>
  <c r="AD241" i="10" a="1"/>
  <c r="AD241" i="10" s="1"/>
  <c r="AD205" i="10" a="1"/>
  <c r="AD205" i="10" s="1"/>
  <c r="AD223" i="10" a="1"/>
  <c r="AD223" i="10" s="1"/>
  <c r="AD75" i="10" a="1"/>
  <c r="AD75" i="10" s="1"/>
  <c r="AD93" i="10" a="1"/>
  <c r="AD93" i="10" s="1"/>
  <c r="I34" i="13"/>
  <c r="E35" i="7"/>
  <c r="A34" i="10"/>
  <c r="A32" i="20" s="1"/>
  <c r="A164" i="10"/>
  <c r="AA127" i="10" l="1"/>
  <c r="AC81" i="10"/>
  <c r="AC80" i="10"/>
  <c r="AC116" i="10" s="1"/>
  <c r="AC78" i="10"/>
  <c r="AC79" i="10"/>
  <c r="BF33" i="10"/>
  <c r="AC77" i="10"/>
  <c r="AB91" i="10"/>
  <c r="AC76" i="10"/>
  <c r="AL35" i="11" a="1"/>
  <c r="AL35" i="11" s="1"/>
  <c r="AX34" i="10" s="1"/>
  <c r="AK138" i="11" a="1"/>
  <c r="AK138" i="11" s="1"/>
  <c r="C33" i="10"/>
  <c r="AC96" i="10"/>
  <c r="AC95" i="10"/>
  <c r="AC94" i="10"/>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D90" i="10"/>
  <c r="AD86" i="10"/>
  <c r="AD85" i="10"/>
  <c r="AD89" i="10"/>
  <c r="AD84" i="10"/>
  <c r="AD87" i="10"/>
  <c r="AD82" i="10"/>
  <c r="AD88" i="10"/>
  <c r="AD83"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E241" i="10" a="1"/>
  <c r="AE241" i="10" s="1"/>
  <c r="AE75" i="10" a="1"/>
  <c r="AE75" i="10" s="1"/>
  <c r="AE111" i="10" a="1"/>
  <c r="AE111" i="10" s="1"/>
  <c r="AE93" i="10" a="1"/>
  <c r="AE93" i="10" s="1"/>
  <c r="AE205" i="10" a="1"/>
  <c r="AE205" i="10" s="1"/>
  <c r="AE223" i="10" a="1"/>
  <c r="AE223" i="10" s="1"/>
  <c r="A165" i="10"/>
  <c r="E36" i="7"/>
  <c r="I35" i="13"/>
  <c r="A35" i="10"/>
  <c r="A33" i="20" s="1"/>
  <c r="AC114" i="10" l="1"/>
  <c r="AD77" i="10"/>
  <c r="AC91" i="10"/>
  <c r="AD81" i="10"/>
  <c r="AD117" i="10" s="1"/>
  <c r="AD76" i="10"/>
  <c r="AD78" i="10"/>
  <c r="AD79" i="10"/>
  <c r="AC112" i="10"/>
  <c r="AD80" i="10"/>
  <c r="AD116" i="10" s="1"/>
  <c r="B34" i="10"/>
  <c r="AM35" i="11" a="1"/>
  <c r="AM35" i="11" s="1"/>
  <c r="B35" i="10" s="1"/>
  <c r="AL138" i="11" a="1"/>
  <c r="AL138" i="11" s="1"/>
  <c r="C34" i="10"/>
  <c r="AC109" i="10"/>
  <c r="AC113" i="10"/>
  <c r="AD96" i="10"/>
  <c r="AD95" i="10"/>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82" i="10"/>
  <c r="AE85" i="10"/>
  <c r="AE84" i="10"/>
  <c r="AE87" i="10"/>
  <c r="AE90" i="10"/>
  <c r="AE86" i="10"/>
  <c r="AE89" i="10"/>
  <c r="AD249" i="10"/>
  <c r="AD255" i="10"/>
  <c r="AD247" i="10"/>
  <c r="AD248" i="10"/>
  <c r="AE98" i="10"/>
  <c r="AE97" i="10"/>
  <c r="AE100" i="10"/>
  <c r="AE104" i="10"/>
  <c r="AE99" i="10"/>
  <c r="AE103" i="10"/>
  <c r="AE102" i="10"/>
  <c r="AE108" i="10"/>
  <c r="AE101" i="10"/>
  <c r="AE107" i="10"/>
  <c r="AE105" i="10"/>
  <c r="AE106" i="10"/>
  <c r="AD122" i="10"/>
  <c r="AD121" i="10"/>
  <c r="AD115" i="10"/>
  <c r="AD124" i="10"/>
  <c r="AD126" i="10"/>
  <c r="AD125" i="10"/>
  <c r="AD119" i="10"/>
  <c r="AD120" i="10"/>
  <c r="AD118" i="10"/>
  <c r="AD123" i="10"/>
  <c r="AF241" i="10" a="1"/>
  <c r="AF241" i="10" s="1"/>
  <c r="AF223" i="10" a="1"/>
  <c r="AF223" i="10" s="1"/>
  <c r="AF75" i="10" a="1"/>
  <c r="AF75" i="10" s="1"/>
  <c r="AF205" i="10" a="1"/>
  <c r="AF205" i="10" s="1"/>
  <c r="AF111" i="10" a="1"/>
  <c r="AF111" i="10" s="1"/>
  <c r="AF93" i="10" a="1"/>
  <c r="AF93" i="10" s="1"/>
  <c r="AD112" i="10"/>
  <c r="A36" i="10"/>
  <c r="A34" i="20" s="1"/>
  <c r="I36" i="13"/>
  <c r="A166" i="10"/>
  <c r="E37" i="7"/>
  <c r="AC127" i="10" l="1"/>
  <c r="AD113" i="10"/>
  <c r="AD91" i="10"/>
  <c r="AE80" i="10"/>
  <c r="AE116" i="10" s="1"/>
  <c r="BF35" i="10"/>
  <c r="AE76" i="10"/>
  <c r="AE112" i="10" s="1"/>
  <c r="AE77" i="10"/>
  <c r="AD114" i="10"/>
  <c r="AE81" i="10"/>
  <c r="AE78" i="10"/>
  <c r="AE79" i="10"/>
  <c r="AE115" i="10" s="1"/>
  <c r="AN35" i="11" a="1"/>
  <c r="AN35" i="11" s="1"/>
  <c r="B36" i="10" s="1"/>
  <c r="AM138" i="11" a="1"/>
  <c r="AM138" i="11" s="1"/>
  <c r="C35" i="10"/>
  <c r="AE95" i="10"/>
  <c r="AD109" i="10"/>
  <c r="AE96" i="10"/>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9"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99" i="10"/>
  <c r="AF98" i="10"/>
  <c r="AF97"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D127" i="10" l="1"/>
  <c r="AE113" i="10"/>
  <c r="AF77" i="10"/>
  <c r="AF113" i="10" s="1"/>
  <c r="AE91" i="10"/>
  <c r="AF79" i="10"/>
  <c r="AF115" i="10" s="1"/>
  <c r="AF80" i="10"/>
  <c r="AF116" i="10" s="1"/>
  <c r="AF76" i="10"/>
  <c r="AE114" i="10"/>
  <c r="AF78" i="10"/>
  <c r="AF114" i="10" s="1"/>
  <c r="AF81" i="10"/>
  <c r="AX36" i="10"/>
  <c r="AO35" i="11" a="1"/>
  <c r="AO35" i="11" s="1"/>
  <c r="BJ37" i="10" s="1"/>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90" i="10"/>
  <c r="AG88" i="10"/>
  <c r="AG83" i="10"/>
  <c r="AG89" i="10"/>
  <c r="AG82" i="10"/>
  <c r="AG86" i="10"/>
  <c r="AG85" i="10"/>
  <c r="AG84"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97" i="10"/>
  <c r="AG100" i="10"/>
  <c r="AG98" i="10"/>
  <c r="AG102" i="10"/>
  <c r="AG106" i="10"/>
  <c r="AG101" i="10"/>
  <c r="AG105" i="10"/>
  <c r="AG99" i="10"/>
  <c r="AG104" i="10"/>
  <c r="AG108" i="10"/>
  <c r="AG103" i="10"/>
  <c r="AG107" i="10"/>
  <c r="AF123" i="10"/>
  <c r="AF124" i="10"/>
  <c r="A168" i="10"/>
  <c r="I38" i="13"/>
  <c r="E39" i="7"/>
  <c r="A38" i="10"/>
  <c r="A36" i="20" s="1"/>
  <c r="AH205" i="10" a="1"/>
  <c r="AH205" i="10" s="1"/>
  <c r="AH111" i="10" a="1"/>
  <c r="AH111" i="10" s="1"/>
  <c r="AH241" i="10" a="1"/>
  <c r="AH241" i="10" s="1"/>
  <c r="AH75" i="10" a="1"/>
  <c r="AH75" i="10" s="1"/>
  <c r="AH223" i="10" a="1"/>
  <c r="AH223" i="10" s="1"/>
  <c r="AH93" i="10" a="1"/>
  <c r="AH93" i="10" s="1"/>
  <c r="AE127" i="10" l="1"/>
  <c r="AF91" i="10"/>
  <c r="AG76" i="10"/>
  <c r="AG80" i="10"/>
  <c r="AG116" i="10" s="1"/>
  <c r="AG81" i="10"/>
  <c r="AG117" i="10" s="1"/>
  <c r="AG77" i="10"/>
  <c r="AG113" i="10" s="1"/>
  <c r="AG79" i="10"/>
  <c r="AG115" i="10" s="1"/>
  <c r="AG78" i="10"/>
  <c r="B37" i="10"/>
  <c r="AP35" i="11" a="1"/>
  <c r="AP35" i="11" s="1"/>
  <c r="W38" i="10" s="1"/>
  <c r="AF112" i="10"/>
  <c r="AF127" i="10" s="1"/>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2" i="10"/>
  <c r="AH88" i="10"/>
  <c r="AH87" i="10"/>
  <c r="AH98" i="10"/>
  <c r="AH97"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I39" i="13"/>
  <c r="A169" i="10"/>
  <c r="E40" i="7"/>
  <c r="A39" i="10"/>
  <c r="A37" i="20" s="1"/>
  <c r="AH77" i="10" l="1"/>
  <c r="AH76" i="10"/>
  <c r="AG91" i="10"/>
  <c r="AH79" i="10"/>
  <c r="AH115" i="10" s="1"/>
  <c r="AH80" i="10"/>
  <c r="AH116" i="10" s="1"/>
  <c r="AH78" i="10"/>
  <c r="AH81" i="10"/>
  <c r="B38" i="10"/>
  <c r="AQ35" i="11" a="1"/>
  <c r="AQ35" i="11" s="1"/>
  <c r="AM39" i="10" s="1"/>
  <c r="AP138" i="11" a="1"/>
  <c r="AP138" i="11" s="1"/>
  <c r="C38" i="10"/>
  <c r="AG109" i="10"/>
  <c r="AH94" i="10"/>
  <c r="AH95" i="10"/>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82" i="10"/>
  <c r="AI85" i="10"/>
  <c r="AI90" i="10"/>
  <c r="AI88" i="10"/>
  <c r="AI87" i="10"/>
  <c r="AI89" i="10"/>
  <c r="AI83" i="10"/>
  <c r="AI84" i="10"/>
  <c r="AI86" i="10"/>
  <c r="AH254" i="10"/>
  <c r="AH252" i="10"/>
  <c r="AI98" i="10"/>
  <c r="AI97" i="10"/>
  <c r="AI100" i="10"/>
  <c r="AI104" i="10"/>
  <c r="AI103" i="10"/>
  <c r="AI102" i="10"/>
  <c r="AI105" i="10"/>
  <c r="AI108" i="10"/>
  <c r="AI107" i="10"/>
  <c r="AI101" i="10"/>
  <c r="AI106" i="10"/>
  <c r="AI99" i="10"/>
  <c r="AH119" i="10"/>
  <c r="AH118" i="10"/>
  <c r="AG127" i="10"/>
  <c r="AH121" i="10"/>
  <c r="AH126" i="10"/>
  <c r="AH120" i="10"/>
  <c r="AH124" i="10"/>
  <c r="AH123" i="10"/>
  <c r="AH125" i="10"/>
  <c r="A40" i="10"/>
  <c r="A38" i="20" s="1"/>
  <c r="E41" i="7"/>
  <c r="A170" i="10"/>
  <c r="I40" i="13"/>
  <c r="AJ241" i="10" a="1"/>
  <c r="AJ241" i="10" s="1"/>
  <c r="AJ205" i="10" a="1"/>
  <c r="AJ205" i="10" s="1"/>
  <c r="AJ111" i="10" a="1"/>
  <c r="AJ111" i="10" s="1"/>
  <c r="AJ75" i="10" a="1"/>
  <c r="AJ75" i="10" s="1"/>
  <c r="AJ223" i="10" a="1"/>
  <c r="AJ223" i="10" s="1"/>
  <c r="AJ93" i="10" a="1"/>
  <c r="AJ93" i="10" s="1"/>
  <c r="AH113" i="10" l="1"/>
  <c r="AH112" i="10"/>
  <c r="AI77" i="10"/>
  <c r="AI76" i="10"/>
  <c r="AH91" i="10"/>
  <c r="AH117" i="10"/>
  <c r="AI80" i="10"/>
  <c r="AI81" i="10"/>
  <c r="AI117" i="10" s="1"/>
  <c r="AI78" i="10"/>
  <c r="AI79" i="10"/>
  <c r="AI115" i="10" s="1"/>
  <c r="B39" i="10"/>
  <c r="AR35" i="11" a="1"/>
  <c r="AR35" i="11" s="1"/>
  <c r="BJ40" i="10" s="1"/>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87" i="10"/>
  <c r="AJ86" i="10"/>
  <c r="AJ88" i="10"/>
  <c r="AJ82" i="10"/>
  <c r="AJ83" i="10"/>
  <c r="AJ85" i="10"/>
  <c r="AJ90" i="10"/>
  <c r="AJ89" i="10"/>
  <c r="AJ84"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I119" i="10"/>
  <c r="AI122" i="10"/>
  <c r="AI118" i="10"/>
  <c r="AI113" i="10"/>
  <c r="AI121" i="10"/>
  <c r="AI116"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H127" i="10" l="1"/>
  <c r="AJ76" i="10"/>
  <c r="AJ80" i="10"/>
  <c r="AJ116" i="10" s="1"/>
  <c r="AJ78" i="10"/>
  <c r="AJ81" i="10"/>
  <c r="AJ117" i="10" s="1"/>
  <c r="AJ79" i="10"/>
  <c r="AJ77" i="10"/>
  <c r="AI91" i="10"/>
  <c r="B40" i="10"/>
  <c r="AS35" i="11" a="1"/>
  <c r="AS35" i="11" s="1"/>
  <c r="B41" i="10" s="1"/>
  <c r="AR138" i="11" a="1"/>
  <c r="AR138" i="11" s="1"/>
  <c r="C40" i="10"/>
  <c r="AK95" i="10" s="1"/>
  <c r="AI109" i="10"/>
  <c r="AI112" i="10"/>
  <c r="AI127" i="10" s="1"/>
  <c r="AJ96" i="10"/>
  <c r="AJ95" i="10"/>
  <c r="AJ94" i="10"/>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88" i="10"/>
  <c r="AK85" i="10"/>
  <c r="AK87" i="10"/>
  <c r="AK82" i="10"/>
  <c r="AK90"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J126" i="10"/>
  <c r="AJ125" i="10"/>
  <c r="AJ120" i="10"/>
  <c r="AJ123" i="10"/>
  <c r="AJ124" i="10"/>
  <c r="AJ119" i="10"/>
  <c r="AJ121" i="10"/>
  <c r="AJ122" i="10"/>
  <c r="AJ118" i="10"/>
  <c r="AJ115" i="10"/>
  <c r="AL75" i="10" a="1"/>
  <c r="AL75" i="10" s="1"/>
  <c r="AL223" i="10" a="1"/>
  <c r="AL223" i="10" s="1"/>
  <c r="AL111" i="10" a="1"/>
  <c r="AL111" i="10" s="1"/>
  <c r="AL205" i="10" a="1"/>
  <c r="AL205" i="10" s="1"/>
  <c r="AL93" i="10" a="1"/>
  <c r="AL93" i="10" s="1"/>
  <c r="AL241" i="10" a="1"/>
  <c r="AL241" i="10" s="1"/>
  <c r="A172" i="10"/>
  <c r="I42" i="13"/>
  <c r="E43" i="7"/>
  <c r="A42" i="10"/>
  <c r="A40" i="20" s="1"/>
  <c r="AJ112" i="10" l="1"/>
  <c r="AJ113" i="10"/>
  <c r="AJ114" i="10"/>
  <c r="AJ91" i="10"/>
  <c r="AK80" i="10"/>
  <c r="AK116" i="10" s="1"/>
  <c r="AK79" i="10"/>
  <c r="AK115" i="10" s="1"/>
  <c r="AK76" i="10"/>
  <c r="AK77" i="10"/>
  <c r="AK113" i="10" s="1"/>
  <c r="AK78" i="10"/>
  <c r="AK81" i="10"/>
  <c r="AK117" i="10" s="1"/>
  <c r="AT35" i="11" a="1"/>
  <c r="AT35" i="11" s="1"/>
  <c r="B42" i="10" s="1"/>
  <c r="AS138" i="11" a="1"/>
  <c r="AS138" i="11" s="1"/>
  <c r="AJ109" i="10"/>
  <c r="C41" i="10"/>
  <c r="AK96" i="10"/>
  <c r="AK118"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L82" i="10"/>
  <c r="AL88" i="10"/>
  <c r="AL89" i="10"/>
  <c r="AL83" i="10"/>
  <c r="AL90" i="10"/>
  <c r="AL86" i="10"/>
  <c r="AL84" i="10"/>
  <c r="AL85" i="10"/>
  <c r="AL87" i="10"/>
  <c r="AK250" i="10"/>
  <c r="AK249" i="10"/>
  <c r="AK254"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I43" i="13"/>
  <c r="A43" i="10"/>
  <c r="A41" i="20" s="1"/>
  <c r="A173" i="10"/>
  <c r="E44" i="7"/>
  <c r="AL77" i="10" l="1"/>
  <c r="AL76" i="10"/>
  <c r="AK114" i="10"/>
  <c r="AL78" i="10"/>
  <c r="AL114" i="10" s="1"/>
  <c r="AL81" i="10"/>
  <c r="AK91" i="10"/>
  <c r="AL79" i="10"/>
  <c r="AL115" i="10" s="1"/>
  <c r="AL80" i="10"/>
  <c r="AM42" i="10"/>
  <c r="AU35" i="11" a="1"/>
  <c r="AU35" i="11" s="1"/>
  <c r="CD43" i="10" s="1"/>
  <c r="AT138" i="11" a="1"/>
  <c r="AT138" i="11" s="1"/>
  <c r="C42" i="10"/>
  <c r="AK109" i="10"/>
  <c r="AK112" i="10"/>
  <c r="AL125" i="10"/>
  <c r="AL95" i="10"/>
  <c r="AL94" i="10"/>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86" i="10"/>
  <c r="AM87" i="10"/>
  <c r="AM89" i="10"/>
  <c r="AM84" i="10"/>
  <c r="AM82" i="10"/>
  <c r="AM83" i="10"/>
  <c r="AM85" i="10"/>
  <c r="AM88" i="10"/>
  <c r="AM90" i="10"/>
  <c r="AL252" i="10"/>
  <c r="AL250" i="10"/>
  <c r="AM98" i="10"/>
  <c r="AM97" i="10"/>
  <c r="AM100" i="10"/>
  <c r="AM104" i="10"/>
  <c r="AM99" i="10"/>
  <c r="AM103" i="10"/>
  <c r="AM102" i="10"/>
  <c r="AM108" i="10"/>
  <c r="AM107" i="10"/>
  <c r="AM105" i="10"/>
  <c r="AM106" i="10"/>
  <c r="AM101" i="10"/>
  <c r="AN223" i="10" a="1"/>
  <c r="AN223" i="10" s="1"/>
  <c r="AN111" i="10" a="1"/>
  <c r="AN111" i="10" s="1"/>
  <c r="AN241" i="10" a="1"/>
  <c r="AN241" i="10" s="1"/>
  <c r="AN93" i="10" a="1"/>
  <c r="AN93" i="10" s="1"/>
  <c r="AN205" i="10" a="1"/>
  <c r="AN205" i="10" s="1"/>
  <c r="AN75" i="10" a="1"/>
  <c r="AN75" i="10" s="1"/>
  <c r="A174" i="10"/>
  <c r="E45" i="7"/>
  <c r="I44" i="13"/>
  <c r="A44" i="10"/>
  <c r="A42" i="20" s="1"/>
  <c r="AL112" i="10" l="1"/>
  <c r="AL113" i="10"/>
  <c r="AK127" i="10"/>
  <c r="AM77" i="10"/>
  <c r="AL91" i="10"/>
  <c r="AM80" i="10"/>
  <c r="AM116" i="10" s="1"/>
  <c r="AM81" i="10"/>
  <c r="AM117" i="10" s="1"/>
  <c r="AL116" i="10"/>
  <c r="AM76" i="10"/>
  <c r="AM79" i="10"/>
  <c r="AM115" i="10" s="1"/>
  <c r="AM78" i="10"/>
  <c r="B43" i="10"/>
  <c r="AV35" i="11" a="1"/>
  <c r="AV35" i="11" s="1"/>
  <c r="BF44" i="10" s="1"/>
  <c r="AU138" i="11" a="1"/>
  <c r="AU138" i="11" s="1"/>
  <c r="C43" i="10"/>
  <c r="AN95" i="10" s="1"/>
  <c r="AM96" i="10"/>
  <c r="AM95" i="10"/>
  <c r="AL109"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88" i="10"/>
  <c r="AN90" i="10"/>
  <c r="AN85"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M120" i="10"/>
  <c r="AM121" i="10"/>
  <c r="AM125" i="10"/>
  <c r="AM122" i="10"/>
  <c r="I45" i="13"/>
  <c r="E46" i="7"/>
  <c r="A45" i="10"/>
  <c r="A43" i="20" s="1"/>
  <c r="A175" i="10"/>
  <c r="AM112" i="10"/>
  <c r="AO93" i="10" a="1"/>
  <c r="AO93" i="10" s="1"/>
  <c r="AO111" i="10" a="1"/>
  <c r="AO111" i="10" s="1"/>
  <c r="AO205" i="10" a="1"/>
  <c r="AO205" i="10" s="1"/>
  <c r="AO223" i="10" a="1"/>
  <c r="AO223" i="10" s="1"/>
  <c r="AO241" i="10" a="1"/>
  <c r="AO241" i="10" s="1"/>
  <c r="AO75" i="10" a="1"/>
  <c r="AO75" i="10" s="1"/>
  <c r="AL127" i="10" l="1"/>
  <c r="AM113" i="10"/>
  <c r="AN80" i="10"/>
  <c r="AN116" i="10" s="1"/>
  <c r="AM91" i="10"/>
  <c r="AN79" i="10"/>
  <c r="AN81" i="10"/>
  <c r="AN117" i="10" s="1"/>
  <c r="AN78" i="10"/>
  <c r="AM114" i="10"/>
  <c r="AN76" i="10"/>
  <c r="AN77" i="10"/>
  <c r="AN113" i="10" s="1"/>
  <c r="B44" i="10"/>
  <c r="AW35" i="11" a="1"/>
  <c r="AW35" i="11" s="1"/>
  <c r="K45" i="10" s="1"/>
  <c r="AV138" i="11" a="1"/>
  <c r="AV138" i="11" s="1"/>
  <c r="C44" i="10"/>
  <c r="AM109" i="10"/>
  <c r="AN96" i="10"/>
  <c r="AN126" i="10"/>
  <c r="AN94" i="10"/>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88" i="10"/>
  <c r="AO87" i="10"/>
  <c r="AO90" i="10"/>
  <c r="AO85"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P205" i="10" a="1"/>
  <c r="AP205" i="10" s="1"/>
  <c r="AP241" i="10" a="1"/>
  <c r="AP241" i="10" s="1"/>
  <c r="AP75" i="10" a="1"/>
  <c r="AP75" i="10" s="1"/>
  <c r="AP93" i="10" a="1"/>
  <c r="AP93" i="10" s="1"/>
  <c r="AP111" i="10" a="1"/>
  <c r="AP111" i="10" s="1"/>
  <c r="AP223" i="10" a="1"/>
  <c r="AP223" i="10" s="1"/>
  <c r="A176" i="10"/>
  <c r="E47" i="7"/>
  <c r="I46" i="13"/>
  <c r="A46" i="10"/>
  <c r="A44" i="20" s="1"/>
  <c r="AM127" i="10" l="1"/>
  <c r="AN112" i="10"/>
  <c r="AO76" i="10"/>
  <c r="AO77" i="10"/>
  <c r="AO113" i="10" s="1"/>
  <c r="AN91" i="10"/>
  <c r="AO79" i="10"/>
  <c r="AO80" i="10"/>
  <c r="AO78" i="10"/>
  <c r="AO81" i="10"/>
  <c r="AO117" i="10" s="1"/>
  <c r="AN114" i="10"/>
  <c r="B45" i="10"/>
  <c r="AX35" i="11" a="1"/>
  <c r="AX35" i="11" s="1"/>
  <c r="BJ46" i="10" s="1"/>
  <c r="AW138" i="11" a="1"/>
  <c r="AW138" i="11" s="1"/>
  <c r="C45" i="10"/>
  <c r="AO96" i="10"/>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87" i="10"/>
  <c r="AP86" i="10"/>
  <c r="AP88"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4" i="10"/>
  <c r="AP98" i="10"/>
  <c r="AP97" i="10"/>
  <c r="AP99" i="10"/>
  <c r="AP103" i="10"/>
  <c r="AP102" i="10"/>
  <c r="AP101" i="10"/>
  <c r="AP107" i="10"/>
  <c r="AP106" i="10"/>
  <c r="AP104" i="10"/>
  <c r="AP100" i="10"/>
  <c r="AP105" i="10"/>
  <c r="AP108" i="10"/>
  <c r="AO120" i="10"/>
  <c r="AO126" i="10"/>
  <c r="AO119" i="10"/>
  <c r="AO122" i="10"/>
  <c r="AO121" i="10"/>
  <c r="AO118" i="10"/>
  <c r="AO125" i="10"/>
  <c r="AO115"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114" i="10" l="1"/>
  <c r="AO91" i="10"/>
  <c r="AO116" i="10"/>
  <c r="AP76" i="10"/>
  <c r="AP112" i="10" s="1"/>
  <c r="AP79" i="10"/>
  <c r="AP115" i="10" s="1"/>
  <c r="AP80" i="10"/>
  <c r="AP116" i="10" s="1"/>
  <c r="AP81" i="10"/>
  <c r="AP117" i="10" s="1"/>
  <c r="AP78" i="10"/>
  <c r="AP114" i="10" s="1"/>
  <c r="AP77" i="10"/>
  <c r="B46" i="10"/>
  <c r="AY35" i="11" a="1"/>
  <c r="AY35" i="11" s="1"/>
  <c r="CD47" i="10" s="1"/>
  <c r="AX138" i="11" a="1"/>
  <c r="AX138" i="11" s="1"/>
  <c r="C46" i="10"/>
  <c r="AQ95" i="10" s="1"/>
  <c r="AO109" i="10"/>
  <c r="AO112" i="10"/>
  <c r="AO127" i="10" s="1"/>
  <c r="AP95" i="10"/>
  <c r="CA46" i="10"/>
  <c r="AC46" i="10"/>
  <c r="BP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9" i="10"/>
  <c r="AQ86" i="10"/>
  <c r="AQ88" i="10"/>
  <c r="AQ83"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98" i="10"/>
  <c r="AQ97" i="10"/>
  <c r="AQ100" i="10"/>
  <c r="AQ104" i="10"/>
  <c r="AQ103" i="10"/>
  <c r="AQ102" i="10"/>
  <c r="AQ99" i="10"/>
  <c r="AQ101" i="10"/>
  <c r="AQ105" i="10"/>
  <c r="AQ108" i="10"/>
  <c r="AQ107" i="10"/>
  <c r="AQ106" i="10"/>
  <c r="AP121" i="10"/>
  <c r="AP122" i="10"/>
  <c r="AP124" i="10"/>
  <c r="AP126" i="10"/>
  <c r="AP125" i="10"/>
  <c r="AP119" i="10"/>
  <c r="AP118" i="10"/>
  <c r="AP120" i="10"/>
  <c r="AP123" i="10"/>
  <c r="AR223" i="10" a="1"/>
  <c r="AR223" i="10" s="1"/>
  <c r="AR75" i="10" a="1"/>
  <c r="AR75" i="10" s="1"/>
  <c r="AR93" i="10" a="1"/>
  <c r="AR93" i="10" s="1"/>
  <c r="AR241" i="10" a="1"/>
  <c r="AR241" i="10" s="1"/>
  <c r="AR205" i="10" a="1"/>
  <c r="AR205" i="10" s="1"/>
  <c r="AR111" i="10" a="1"/>
  <c r="AR111" i="10" s="1"/>
  <c r="I48" i="13"/>
  <c r="A48" i="10"/>
  <c r="A46" i="20" s="1"/>
  <c r="A178" i="10"/>
  <c r="E49" i="7"/>
  <c r="AP113" i="10" l="1"/>
  <c r="AQ80" i="10"/>
  <c r="AQ76" i="10"/>
  <c r="AQ78" i="10"/>
  <c r="AQ81" i="10"/>
  <c r="AP91" i="10"/>
  <c r="AQ79" i="10"/>
  <c r="AQ77" i="10"/>
  <c r="AQ113" i="10" s="1"/>
  <c r="B47" i="10"/>
  <c r="AZ35" i="11" a="1"/>
  <c r="AZ35" i="11" s="1"/>
  <c r="B48" i="10" s="1"/>
  <c r="AP109" i="10"/>
  <c r="AY138" i="11" a="1"/>
  <c r="AY138" i="11" s="1"/>
  <c r="C47" i="10"/>
  <c r="AQ94" i="10"/>
  <c r="AQ96" i="10"/>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88" i="10"/>
  <c r="AR86" i="10"/>
  <c r="AR83" i="10"/>
  <c r="AR90" i="10"/>
  <c r="AR87" i="10"/>
  <c r="AR82" i="10"/>
  <c r="AQ253" i="10"/>
  <c r="AQ247" i="10"/>
  <c r="AQ248" i="10"/>
  <c r="AQ255" i="10"/>
  <c r="AQ249" i="10"/>
  <c r="AR99" i="10"/>
  <c r="AR98" i="10"/>
  <c r="AR97" i="10"/>
  <c r="AR101" i="10"/>
  <c r="AR105" i="10"/>
  <c r="AR100" i="10"/>
  <c r="AR104" i="10"/>
  <c r="AR103" i="10"/>
  <c r="AR102" i="10"/>
  <c r="AR108" i="10"/>
  <c r="AR107" i="10"/>
  <c r="AR106" i="10"/>
  <c r="AQ125" i="10"/>
  <c r="AQ120" i="10"/>
  <c r="AP127" i="10"/>
  <c r="AQ116" i="10"/>
  <c r="AQ123" i="10"/>
  <c r="AQ126" i="10"/>
  <c r="AQ122" i="10"/>
  <c r="AS111" i="10" a="1"/>
  <c r="AS111" i="10" s="1"/>
  <c r="AS223" i="10" a="1"/>
  <c r="AS223" i="10" s="1"/>
  <c r="AS93" i="10" a="1"/>
  <c r="AS93" i="10" s="1"/>
  <c r="AS205" i="10" a="1"/>
  <c r="AS205" i="10" s="1"/>
  <c r="AS241" i="10" a="1"/>
  <c r="AS241" i="10" s="1"/>
  <c r="AS75" i="10" a="1"/>
  <c r="AS75" i="10" s="1"/>
  <c r="I49" i="13"/>
  <c r="E50" i="7"/>
  <c r="A49" i="10"/>
  <c r="A47" i="20" s="1"/>
  <c r="A179" i="10"/>
  <c r="AR76" i="10" l="1"/>
  <c r="AQ112" i="10"/>
  <c r="AR77" i="10"/>
  <c r="AQ91" i="10"/>
  <c r="AQ114" i="10"/>
  <c r="AR81" i="10"/>
  <c r="AR79" i="10"/>
  <c r="AR115" i="10" s="1"/>
  <c r="AR78" i="10"/>
  <c r="AR80" i="10"/>
  <c r="AR116" i="10" s="1"/>
  <c r="W48" i="10"/>
  <c r="BA35" i="11" a="1"/>
  <c r="BA35" i="11" s="1"/>
  <c r="BC49" i="10" s="1"/>
  <c r="AQ109" i="10"/>
  <c r="AZ138" i="11" a="1"/>
  <c r="AZ138" i="11" s="1"/>
  <c r="C48" i="10"/>
  <c r="AR96" i="10"/>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86" i="10"/>
  <c r="AS87" i="10"/>
  <c r="AS88" i="10"/>
  <c r="AS85" i="10"/>
  <c r="AS90"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7" i="10"/>
  <c r="AS98" i="10"/>
  <c r="AS99" i="10"/>
  <c r="AS102" i="10"/>
  <c r="AS101" i="10"/>
  <c r="AS105" i="10"/>
  <c r="AS100" i="10"/>
  <c r="AS104" i="10"/>
  <c r="AS106" i="10"/>
  <c r="AS103" i="10"/>
  <c r="AS108" i="10"/>
  <c r="AS107" i="10"/>
  <c r="AR121" i="10"/>
  <c r="AR120" i="10"/>
  <c r="AR119" i="10"/>
  <c r="AR123" i="10"/>
  <c r="AR122" i="10"/>
  <c r="A180" i="10"/>
  <c r="E51" i="7"/>
  <c r="A50" i="10"/>
  <c r="A48" i="20" s="1"/>
  <c r="I50" i="13"/>
  <c r="AT205" i="10" a="1"/>
  <c r="AT205" i="10" s="1"/>
  <c r="AT111" i="10" a="1"/>
  <c r="AT111" i="10" s="1"/>
  <c r="AT241" i="10" a="1"/>
  <c r="AT241" i="10" s="1"/>
  <c r="AT93" i="10" a="1"/>
  <c r="AT93" i="10" s="1"/>
  <c r="AT223" i="10" a="1"/>
  <c r="AT223" i="10" s="1"/>
  <c r="AT75" i="10" a="1"/>
  <c r="AT75" i="10" s="1"/>
  <c r="AR114" i="10" l="1"/>
  <c r="AQ127" i="10"/>
  <c r="AS79" i="10"/>
  <c r="AR91" i="10"/>
  <c r="AS76" i="10"/>
  <c r="AS77" i="10"/>
  <c r="AS80" i="10"/>
  <c r="AS81" i="10"/>
  <c r="AS117" i="10" s="1"/>
  <c r="AS78" i="10"/>
  <c r="B49" i="10"/>
  <c r="BB35" i="11" a="1"/>
  <c r="BB35" i="11" s="1"/>
  <c r="B50" i="10" s="1"/>
  <c r="BA138" i="11" a="1"/>
  <c r="BA138" i="11" s="1"/>
  <c r="C49" i="10"/>
  <c r="AR109" i="10"/>
  <c r="AR113" i="10"/>
  <c r="AR127" i="10" s="1"/>
  <c r="AS96" i="10"/>
  <c r="AS94" i="10"/>
  <c r="AS112" i="10" s="1"/>
  <c r="AS95" i="10"/>
  <c r="AS113" i="10" s="1"/>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S123" i="10"/>
  <c r="AS120" i="10"/>
  <c r="AS124" i="10"/>
  <c r="AS126" i="10"/>
  <c r="AS125" i="10"/>
  <c r="AS121" i="10"/>
  <c r="AS115" i="10"/>
  <c r="AS118" i="10"/>
  <c r="AS119" i="10"/>
  <c r="AS116" i="10"/>
  <c r="AS122" i="10"/>
  <c r="AU205" i="10" a="1"/>
  <c r="AU205" i="10" s="1"/>
  <c r="AU75" i="10" a="1"/>
  <c r="AU75" i="10" s="1"/>
  <c r="AU93" i="10" a="1"/>
  <c r="AU93" i="10" s="1"/>
  <c r="AU111" i="10" a="1"/>
  <c r="AU111" i="10" s="1"/>
  <c r="AU223" i="10" a="1"/>
  <c r="AU223" i="10" s="1"/>
  <c r="AU241" i="10" a="1"/>
  <c r="AU241" i="10" s="1"/>
  <c r="A181" i="10"/>
  <c r="I51" i="13"/>
  <c r="E52" i="7"/>
  <c r="A51" i="10"/>
  <c r="A49" i="20" s="1"/>
  <c r="AS114" i="10" l="1"/>
  <c r="AS127" i="10" s="1"/>
  <c r="BC50" i="10"/>
  <c r="AS91" i="10"/>
  <c r="AT77" i="10"/>
  <c r="AT76" i="10"/>
  <c r="AT112" i="10" s="1"/>
  <c r="AT79" i="10"/>
  <c r="AT115" i="10" s="1"/>
  <c r="AT81" i="10"/>
  <c r="AT117" i="10" s="1"/>
  <c r="AT80" i="10"/>
  <c r="AT116" i="10" s="1"/>
  <c r="AT78" i="10"/>
  <c r="BC35" i="11" a="1"/>
  <c r="BC35" i="11" s="1"/>
  <c r="W51" i="10" s="1"/>
  <c r="BB138" i="11" a="1"/>
  <c r="BB138" i="11" s="1"/>
  <c r="C50" i="10"/>
  <c r="AT96" i="10"/>
  <c r="AT114" i="10" s="1"/>
  <c r="AS109" i="10"/>
  <c r="AT95"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3" i="10"/>
  <c r="AU8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T126" i="10"/>
  <c r="AT119" i="10"/>
  <c r="AT124" i="10"/>
  <c r="AT125" i="10"/>
  <c r="AT118" i="10"/>
  <c r="A182" i="10"/>
  <c r="E53" i="7"/>
  <c r="A52" i="10"/>
  <c r="A50" i="20" s="1"/>
  <c r="I52" i="13"/>
  <c r="AV223" i="10" a="1"/>
  <c r="AV223" i="10" s="1"/>
  <c r="AV75" i="10" a="1"/>
  <c r="AV75" i="10" s="1"/>
  <c r="AV241" i="10" a="1"/>
  <c r="AV241" i="10" s="1"/>
  <c r="AV93" i="10" a="1"/>
  <c r="AV93" i="10" s="1"/>
  <c r="AV111" i="10" a="1"/>
  <c r="AV111" i="10" s="1"/>
  <c r="AV205" i="10" a="1"/>
  <c r="AV205" i="10" s="1"/>
  <c r="AT113" i="10" l="1"/>
  <c r="AU79" i="10"/>
  <c r="AU78" i="10"/>
  <c r="AU80" i="10"/>
  <c r="AU116" i="10" s="1"/>
  <c r="AU76" i="10"/>
  <c r="AU112" i="10" s="1"/>
  <c r="AU81" i="10"/>
  <c r="AU117" i="10" s="1"/>
  <c r="AU77" i="10"/>
  <c r="AT91" i="10"/>
  <c r="B51" i="10"/>
  <c r="BD35" i="11" a="1"/>
  <c r="BD35" i="11" s="1"/>
  <c r="BF52" i="10" s="1"/>
  <c r="BC138" i="11" a="1"/>
  <c r="BC138" i="11" s="1"/>
  <c r="AT109" i="10"/>
  <c r="C51" i="10"/>
  <c r="AU115" i="10"/>
  <c r="AU96" i="10"/>
  <c r="AU114" i="10" s="1"/>
  <c r="AU95" i="10"/>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AV96" i="10" s="1"/>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87" i="10"/>
  <c r="AV85" i="10"/>
  <c r="AV89" i="10"/>
  <c r="AV88" i="10"/>
  <c r="AV90" i="10"/>
  <c r="AV84" i="10"/>
  <c r="AU249" i="10"/>
  <c r="AU251" i="10"/>
  <c r="AU250" i="10"/>
  <c r="AU255" i="10"/>
  <c r="AU254" i="10"/>
  <c r="AV99" i="10"/>
  <c r="AV98" i="10"/>
  <c r="AV97" i="10"/>
  <c r="AV101" i="10"/>
  <c r="AV105" i="10"/>
  <c r="AV100" i="10"/>
  <c r="AV104" i="10"/>
  <c r="AV103" i="10"/>
  <c r="AV108" i="10"/>
  <c r="AV102" i="10"/>
  <c r="AV107" i="10"/>
  <c r="AV106" i="10"/>
  <c r="AT127" i="10"/>
  <c r="AU125" i="10"/>
  <c r="AU126" i="10"/>
  <c r="AW111" i="10" a="1"/>
  <c r="AW111" i="10" s="1"/>
  <c r="AW223" i="10" a="1"/>
  <c r="AW223" i="10" s="1"/>
  <c r="AW241" i="10" a="1"/>
  <c r="AW241" i="10" s="1"/>
  <c r="AW75" i="10" a="1"/>
  <c r="AW75" i="10" s="1"/>
  <c r="AW205" i="10" a="1"/>
  <c r="AW205" i="10" s="1"/>
  <c r="AW93" i="10" a="1"/>
  <c r="AW93" i="10" s="1"/>
  <c r="A53" i="10"/>
  <c r="A51" i="20" s="1"/>
  <c r="I53" i="13"/>
  <c r="E54" i="7"/>
  <c r="A183" i="10"/>
  <c r="AV78" i="10" l="1"/>
  <c r="AU113" i="10"/>
  <c r="AV81" i="10"/>
  <c r="AV117" i="10" s="1"/>
  <c r="AU91" i="10"/>
  <c r="B52" i="10"/>
  <c r="AV76" i="10"/>
  <c r="AV80" i="10"/>
  <c r="AV79" i="10"/>
  <c r="AV115" i="10" s="1"/>
  <c r="AV77" i="10"/>
  <c r="BE35" i="11" a="1"/>
  <c r="BE35" i="11" s="1"/>
  <c r="B53" i="10" s="1"/>
  <c r="BD138" i="11" a="1"/>
  <c r="BD138" i="11" s="1"/>
  <c r="C52" i="10"/>
  <c r="AU109" i="10"/>
  <c r="AV94" i="10"/>
  <c r="AV112" i="10" s="1"/>
  <c r="AV95" i="10"/>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87" i="10"/>
  <c r="AW90" i="10"/>
  <c r="AW82" i="10"/>
  <c r="AW83" i="10"/>
  <c r="AW85" i="10"/>
  <c r="AW84"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U127" i="10"/>
  <c r="AV123" i="10"/>
  <c r="AV119" i="10"/>
  <c r="AV120" i="10"/>
  <c r="AV124" i="10"/>
  <c r="AV122" i="10"/>
  <c r="AV118" i="10"/>
  <c r="AV114" i="10"/>
  <c r="AV116" i="10"/>
  <c r="AV126" i="10"/>
  <c r="AV125" i="10"/>
  <c r="AV121" i="10"/>
  <c r="AX205" i="10" a="1"/>
  <c r="AX205" i="10" s="1"/>
  <c r="AX111" i="10" a="1"/>
  <c r="AX111" i="10" s="1"/>
  <c r="AX241" i="10" a="1"/>
  <c r="AX241" i="10" s="1"/>
  <c r="AX75" i="10" a="1"/>
  <c r="AX75" i="10" s="1"/>
  <c r="AX223" i="10" a="1"/>
  <c r="AX223" i="10" s="1"/>
  <c r="AX93" i="10" a="1"/>
  <c r="AX93" i="10" s="1"/>
  <c r="A184" i="10"/>
  <c r="E55" i="7"/>
  <c r="I54" i="13"/>
  <c r="A54" i="10"/>
  <c r="A52" i="20" s="1"/>
  <c r="AW79" i="10" l="1"/>
  <c r="AW115" i="10" s="1"/>
  <c r="AW76" i="10"/>
  <c r="AV91" i="10"/>
  <c r="AW81" i="10"/>
  <c r="AW117" i="10" s="1"/>
  <c r="AW78" i="10"/>
  <c r="AW77" i="10"/>
  <c r="AV113" i="10"/>
  <c r="AV127" i="10" s="1"/>
  <c r="AW80" i="10"/>
  <c r="AW116" i="10" s="1"/>
  <c r="BF35" i="11" a="1"/>
  <c r="BF35" i="11" s="1"/>
  <c r="B54" i="10" s="1"/>
  <c r="BE138" i="11" a="1"/>
  <c r="BE138" i="11" s="1"/>
  <c r="AW95" i="10"/>
  <c r="C53" i="10"/>
  <c r="AX95" i="10" s="1"/>
  <c r="AW94" i="10"/>
  <c r="AW112" i="10" s="1"/>
  <c r="AV109" i="10"/>
  <c r="AW96"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8" i="10"/>
  <c r="AX90"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7" i="10"/>
  <c r="AX99" i="10"/>
  <c r="AX103" i="10"/>
  <c r="AX98" i="10"/>
  <c r="AX102" i="10"/>
  <c r="AX101" i="10"/>
  <c r="AX104" i="10"/>
  <c r="AX107" i="10"/>
  <c r="AX100" i="10"/>
  <c r="AX106" i="10"/>
  <c r="AX105" i="10"/>
  <c r="AX108" i="10"/>
  <c r="AW124" i="10"/>
  <c r="AW119" i="10"/>
  <c r="AW121" i="10"/>
  <c r="AW126" i="10"/>
  <c r="AW125" i="10"/>
  <c r="AW120" i="10"/>
  <c r="AW118" i="10"/>
  <c r="AW122" i="10"/>
  <c r="AW123" i="10"/>
  <c r="A185" i="10"/>
  <c r="I55" i="13"/>
  <c r="E56" i="7"/>
  <c r="A55" i="10"/>
  <c r="A53" i="20" s="1"/>
  <c r="AY223" i="10" a="1"/>
  <c r="AY223" i="10" s="1"/>
  <c r="AY93" i="10" a="1"/>
  <c r="AY93" i="10" s="1"/>
  <c r="AY75" i="10" a="1"/>
  <c r="AY75" i="10" s="1"/>
  <c r="AY205" i="10" a="1"/>
  <c r="AY205" i="10" s="1"/>
  <c r="AY111" i="10" a="1"/>
  <c r="AY111" i="10" s="1"/>
  <c r="AY241" i="10" a="1"/>
  <c r="AY241" i="10" s="1"/>
  <c r="AX80" i="10" l="1"/>
  <c r="AW91" i="10"/>
  <c r="AW114" i="10"/>
  <c r="AM54" i="10"/>
  <c r="AW113" i="10"/>
  <c r="AX78" i="10"/>
  <c r="AX79" i="10"/>
  <c r="AX77" i="10"/>
  <c r="AX81" i="10"/>
  <c r="AX117" i="10" s="1"/>
  <c r="AX76" i="10"/>
  <c r="BG35" i="11" a="1"/>
  <c r="BG35" i="11" s="1"/>
  <c r="B55" i="10" s="1"/>
  <c r="BF138" i="11" a="1"/>
  <c r="BF138" i="11" s="1"/>
  <c r="C54" i="10"/>
  <c r="AW109" i="10"/>
  <c r="AX96" i="10"/>
  <c r="AX9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82" i="10"/>
  <c r="AY83" i="10"/>
  <c r="AY90" i="10"/>
  <c r="AY85" i="10"/>
  <c r="AY87" i="10"/>
  <c r="AY86" i="10"/>
  <c r="AY88" i="10"/>
  <c r="AY89" i="10"/>
  <c r="AY84" i="10"/>
  <c r="AX255" i="10"/>
  <c r="AY98" i="10"/>
  <c r="AY97" i="10"/>
  <c r="AY100" i="10"/>
  <c r="AY104" i="10"/>
  <c r="AY103" i="10"/>
  <c r="AY102" i="10"/>
  <c r="AY105" i="10"/>
  <c r="AY108" i="10"/>
  <c r="AY99" i="10"/>
  <c r="AY107" i="10"/>
  <c r="AY101" i="10"/>
  <c r="AY106" i="10"/>
  <c r="AW127" i="10"/>
  <c r="AX119" i="10"/>
  <c r="AX124" i="10"/>
  <c r="AX118" i="10"/>
  <c r="AX123" i="10"/>
  <c r="AX120" i="10"/>
  <c r="AX121" i="10"/>
  <c r="AX116" i="10"/>
  <c r="AX113" i="10"/>
  <c r="AX115" i="10"/>
  <c r="AX122" i="10"/>
  <c r="AX125" i="10"/>
  <c r="AX126" i="10"/>
  <c r="AZ223" i="10" a="1"/>
  <c r="AZ223" i="10" s="1"/>
  <c r="AZ241" i="10" a="1"/>
  <c r="AZ241" i="10" s="1"/>
  <c r="AZ75" i="10" a="1"/>
  <c r="AZ75" i="10" s="1"/>
  <c r="AZ111" i="10" a="1"/>
  <c r="AZ111" i="10" s="1"/>
  <c r="AZ93" i="10" a="1"/>
  <c r="AZ93" i="10" s="1"/>
  <c r="AZ205" i="10" a="1"/>
  <c r="AZ205" i="10" s="1"/>
  <c r="I56" i="13"/>
  <c r="A56" i="10"/>
  <c r="A54" i="20" s="1"/>
  <c r="A186" i="10"/>
  <c r="AX112" i="10" l="1"/>
  <c r="AX114" i="10"/>
  <c r="AY76" i="10"/>
  <c r="AY79" i="10"/>
  <c r="AY115" i="10" s="1"/>
  <c r="AX91" i="10"/>
  <c r="AY81" i="10"/>
  <c r="AY80" i="10"/>
  <c r="AY77" i="10"/>
  <c r="AY78" i="10"/>
  <c r="BH35" i="11" a="1"/>
  <c r="BH35" i="11" s="1"/>
  <c r="B56" i="10" s="1"/>
  <c r="BG138" i="11" a="1"/>
  <c r="BG138" i="11" s="1"/>
  <c r="C55" i="10"/>
  <c r="AX109" i="10"/>
  <c r="AY96" i="10"/>
  <c r="AY95" i="10"/>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87" i="10"/>
  <c r="AZ85"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98" i="10"/>
  <c r="AZ97" i="10"/>
  <c r="AZ101" i="10"/>
  <c r="AZ105" i="10"/>
  <c r="AZ100" i="10"/>
  <c r="AZ104" i="10"/>
  <c r="AZ103" i="10"/>
  <c r="AZ108" i="10"/>
  <c r="AZ107" i="10"/>
  <c r="AZ102" i="10"/>
  <c r="AZ106"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Z80" i="10" l="1"/>
  <c r="AY113" i="10"/>
  <c r="AZ79" i="10"/>
  <c r="AY91" i="10"/>
  <c r="AZ81" i="10"/>
  <c r="AZ77" i="10"/>
  <c r="AZ78" i="10"/>
  <c r="AZ76" i="10"/>
  <c r="AY114"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88" i="10"/>
  <c r="BC88" i="10" s="1"/>
  <c r="B273" i="10" s="1"/>
  <c r="BA87" i="10"/>
  <c r="BC87" i="10" s="1"/>
  <c r="B272" i="10" s="1"/>
  <c r="BA84" i="10"/>
  <c r="BA86" i="10"/>
  <c r="BA90" i="10"/>
  <c r="BA89" i="10"/>
  <c r="BA82" i="10"/>
  <c r="BA83" i="10"/>
  <c r="BA85" i="10"/>
  <c r="AZ247" i="10"/>
  <c r="AZ250" i="10"/>
  <c r="AZ248" i="10"/>
  <c r="AZ249" i="10"/>
  <c r="AZ254" i="10"/>
  <c r="BA208" i="10"/>
  <c r="BA230" i="10"/>
  <c r="BC230" i="10" s="1"/>
  <c r="G237" i="11" s="1"/>
  <c r="BA218" i="10"/>
  <c r="BA214" i="10"/>
  <c r="BA235" i="10"/>
  <c r="BC235" i="10" s="1"/>
  <c r="F272" i="10" s="1"/>
  <c r="BA209" i="10"/>
  <c r="BA207" i="10"/>
  <c r="BA213" i="10"/>
  <c r="BA206" i="10"/>
  <c r="BA227" i="10"/>
  <c r="BC227" i="10" s="1"/>
  <c r="G234" i="11" s="1"/>
  <c r="BA212" i="10"/>
  <c r="BA237" i="10"/>
  <c r="BC237" i="10" s="1"/>
  <c r="F274" i="10" s="1"/>
  <c r="BA219" i="10"/>
  <c r="BA232" i="10"/>
  <c r="BC232" i="10" s="1"/>
  <c r="F269" i="10" s="1"/>
  <c r="BA231" i="10"/>
  <c r="BC231" i="10" s="1"/>
  <c r="G238" i="11" s="1"/>
  <c r="BA234" i="10"/>
  <c r="BC234" i="10" s="1"/>
  <c r="F271" i="10" s="1"/>
  <c r="BA216" i="10"/>
  <c r="BA228" i="10"/>
  <c r="BC228" i="10" s="1"/>
  <c r="G235" i="11" s="1"/>
  <c r="BA210" i="10"/>
  <c r="BA236" i="10"/>
  <c r="BC236" i="10" s="1"/>
  <c r="F273" i="10" s="1"/>
  <c r="BA220" i="10"/>
  <c r="BA217" i="10"/>
  <c r="BA229" i="10"/>
  <c r="BC229" i="10" s="1"/>
  <c r="G236" i="11"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AY127" i="10"/>
  <c r="AZ125" i="10"/>
  <c r="AZ119" i="10"/>
  <c r="AZ123" i="10"/>
  <c r="AZ117" i="10"/>
  <c r="AZ122" i="10"/>
  <c r="AZ121" i="10"/>
  <c r="AZ124" i="10"/>
  <c r="AZ115" i="10"/>
  <c r="AZ116" i="10"/>
  <c r="AZ113" i="10"/>
  <c r="AZ118" i="10"/>
  <c r="AZ126" i="10"/>
  <c r="G192" i="11" l="1"/>
  <c r="G153" i="11"/>
  <c r="G189" i="11"/>
  <c r="G177" i="11"/>
  <c r="G180" i="11"/>
  <c r="G158" i="11"/>
  <c r="G161" i="11"/>
  <c r="G193" i="11"/>
  <c r="G190" i="11"/>
  <c r="G156" i="11"/>
  <c r="G173" i="11"/>
  <c r="G181" i="11"/>
  <c r="G155" i="11"/>
  <c r="G149" i="11"/>
  <c r="G178" i="11"/>
  <c r="G152" i="11"/>
  <c r="G166" i="11"/>
  <c r="G224" i="10"/>
  <c r="G147" i="11"/>
  <c r="G154" i="11"/>
  <c r="G150" i="11"/>
  <c r="G184" i="11"/>
  <c r="G167" i="11"/>
  <c r="G151" i="11"/>
  <c r="G170" i="11"/>
  <c r="G163" i="11"/>
  <c r="G191" i="11"/>
  <c r="G171" i="11"/>
  <c r="G160" i="11"/>
  <c r="G175" i="11"/>
  <c r="G174" i="11"/>
  <c r="G157" i="11"/>
  <c r="G169" i="11"/>
  <c r="G186" i="11"/>
  <c r="G182" i="11"/>
  <c r="G176" i="11"/>
  <c r="G165" i="11"/>
  <c r="G185" i="11"/>
  <c r="G162" i="11"/>
  <c r="G188" i="11"/>
  <c r="G183" i="11"/>
  <c r="G148" i="11"/>
  <c r="G187" i="11"/>
  <c r="G164" i="11"/>
  <c r="G159" i="11"/>
  <c r="G179" i="11"/>
  <c r="G172" i="11"/>
  <c r="G168" i="11"/>
  <c r="BA81" i="10"/>
  <c r="BA117" i="10" s="1"/>
  <c r="AZ91" i="10"/>
  <c r="BA79" i="10"/>
  <c r="BA78" i="10"/>
  <c r="BA80" i="10"/>
  <c r="BA116" i="10" s="1"/>
  <c r="BA76" i="10"/>
  <c r="AZ112" i="10"/>
  <c r="BA77" i="10"/>
  <c r="G77" i="10"/>
  <c r="G76" i="10"/>
  <c r="G80" i="10"/>
  <c r="G116" i="10" s="1"/>
  <c r="G78" i="10"/>
  <c r="G114" i="10" s="1"/>
  <c r="G79" i="10"/>
  <c r="G115" i="10" s="1"/>
  <c r="G81" i="10"/>
  <c r="G117" i="10" s="1"/>
  <c r="H95" i="10"/>
  <c r="H78" i="10"/>
  <c r="H114" i="10" s="1"/>
  <c r="H76" i="10"/>
  <c r="H112" i="10" s="1"/>
  <c r="H79" i="10"/>
  <c r="H115" i="10" s="1"/>
  <c r="H80" i="10"/>
  <c r="H116" i="10" s="1"/>
  <c r="H77" i="10"/>
  <c r="H81" i="10"/>
  <c r="H117" i="10" s="1"/>
  <c r="D57" i="10"/>
  <c r="G38" i="11" s="1"/>
  <c r="CR57" i="10"/>
  <c r="AL57" i="10"/>
  <c r="I57" i="10"/>
  <c r="G43" i="11" s="1"/>
  <c r="BS57" i="10"/>
  <c r="G57" i="10"/>
  <c r="G41" i="11" s="1"/>
  <c r="AW57" i="10"/>
  <c r="BC57" i="10"/>
  <c r="CF57" i="10"/>
  <c r="CJ57" i="10"/>
  <c r="BJ57" i="10"/>
  <c r="AZ109" i="10"/>
  <c r="AZ114" i="10"/>
  <c r="U57" i="10"/>
  <c r="BM57" i="10"/>
  <c r="K57" i="10"/>
  <c r="G45" i="11" s="1"/>
  <c r="CS57" i="10"/>
  <c r="AS57" i="10"/>
  <c r="O57" i="10"/>
  <c r="CC57" i="10"/>
  <c r="S57" i="10"/>
  <c r="E57" i="10"/>
  <c r="G39" i="11" s="1"/>
  <c r="BF57" i="10"/>
  <c r="CI57" i="10"/>
  <c r="AB57" i="10"/>
  <c r="P57" i="10"/>
  <c r="BR57" i="10"/>
  <c r="AZ57" i="10"/>
  <c r="BK57" i="10"/>
  <c r="X57" i="10"/>
  <c r="V57" i="10"/>
  <c r="CM57" i="10"/>
  <c r="AO57" i="10"/>
  <c r="BH57" i="10"/>
  <c r="BZ57" i="10"/>
  <c r="CW57" i="10"/>
  <c r="BW57" i="10"/>
  <c r="CN57" i="10"/>
  <c r="BL57" i="10"/>
  <c r="J57" i="10"/>
  <c r="G44" i="11" s="1"/>
  <c r="BA57" i="10"/>
  <c r="L57" i="10"/>
  <c r="BN57" i="10"/>
  <c r="BG57" i="10"/>
  <c r="F57" i="10"/>
  <c r="G40" i="11" s="1"/>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G42" i="11" s="1"/>
  <c r="W57" i="10"/>
  <c r="T57" i="10"/>
  <c r="CH57" i="10"/>
  <c r="AP57" i="10"/>
  <c r="AY57" i="10"/>
  <c r="Z57" i="10"/>
  <c r="G242" i="10"/>
  <c r="G239" i="10"/>
  <c r="F266" i="10"/>
  <c r="I266" i="10" s="1"/>
  <c r="F268" i="10"/>
  <c r="I268" i="10" s="1"/>
  <c r="BA224" i="10"/>
  <c r="BA242" i="10" s="1"/>
  <c r="F265" i="10"/>
  <c r="I265" i="10" s="1"/>
  <c r="F264" i="10"/>
  <c r="I264" i="10" s="1"/>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C187" i="10"/>
  <c r="H109" i="10"/>
  <c r="G95" i="10"/>
  <c r="G94" i="10"/>
  <c r="AM57" i="10"/>
  <c r="BA96" i="10"/>
  <c r="BA94" i="10"/>
  <c r="BA95" i="10"/>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26" i="10"/>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G218" i="11" s="1"/>
  <c r="BA246" i="10"/>
  <c r="BA248" i="10"/>
  <c r="BC248" i="10" s="1"/>
  <c r="G267" i="10" s="1"/>
  <c r="H38" i="8" s="1" a="1"/>
  <c r="H38" i="8" s="1"/>
  <c r="BC212" i="10"/>
  <c r="G219" i="11" s="1"/>
  <c r="BC208" i="10"/>
  <c r="G215" i="11" s="1"/>
  <c r="BA253" i="10"/>
  <c r="BC253" i="10" s="1"/>
  <c r="G272" i="10" s="1"/>
  <c r="M38" i="8" s="1" a="1"/>
  <c r="M38" i="8" s="1"/>
  <c r="BC217" i="10"/>
  <c r="G224" i="11" s="1"/>
  <c r="BA249" i="10"/>
  <c r="BC249" i="10" s="1"/>
  <c r="G268" i="10" s="1"/>
  <c r="I38" i="8" s="1" a="1"/>
  <c r="I38" i="8" s="1"/>
  <c r="BC213" i="10"/>
  <c r="G220" i="11" s="1"/>
  <c r="BA250" i="10"/>
  <c r="BC250" i="10" s="1"/>
  <c r="G269" i="10" s="1"/>
  <c r="J38" i="8" s="1" a="1"/>
  <c r="J38" i="8" s="1"/>
  <c r="BC214" i="10"/>
  <c r="G221" i="11" s="1"/>
  <c r="BA256" i="10"/>
  <c r="BC256" i="10" s="1"/>
  <c r="G275" i="10" s="1"/>
  <c r="P38" i="8" s="1" a="1"/>
  <c r="P38" i="8" s="1"/>
  <c r="BC220" i="10"/>
  <c r="G227" i="11" s="1"/>
  <c r="BA252" i="10"/>
  <c r="BC252" i="10" s="1"/>
  <c r="G271" i="10" s="1"/>
  <c r="L38" i="8" s="1" a="1"/>
  <c r="L38" i="8" s="1"/>
  <c r="BC216" i="10"/>
  <c r="G223" i="11" s="1"/>
  <c r="BA255" i="10"/>
  <c r="BC255" i="10" s="1"/>
  <c r="G274" i="10" s="1"/>
  <c r="O38" i="8" s="1" a="1"/>
  <c r="O38" i="8" s="1"/>
  <c r="BC219" i="10"/>
  <c r="G226" i="11" s="1"/>
  <c r="BC207" i="10"/>
  <c r="G214" i="11" s="1"/>
  <c r="BA254" i="10"/>
  <c r="BC254" i="10" s="1"/>
  <c r="G273" i="10" s="1"/>
  <c r="N38" i="8" s="1" a="1"/>
  <c r="N38" i="8" s="1"/>
  <c r="BC218" i="10"/>
  <c r="G225" i="11" s="1"/>
  <c r="BA251" i="10"/>
  <c r="BC251" i="10" s="1"/>
  <c r="G270" i="10" s="1"/>
  <c r="K38" i="8" s="1" a="1"/>
  <c r="K38" i="8" s="1"/>
  <c r="BC215" i="10"/>
  <c r="G222" i="11" s="1"/>
  <c r="BA221" i="10"/>
  <c r="BC206" i="10"/>
  <c r="G213" i="11" s="1"/>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5" i="10"/>
  <c r="BA124" i="10"/>
  <c r="BC124" i="10" s="1"/>
  <c r="D273" i="10" s="1"/>
  <c r="N37" i="8" s="1" a="1"/>
  <c r="N37" i="8" s="1"/>
  <c r="BC82" i="10"/>
  <c r="B267" i="10" s="1"/>
  <c r="BC83" i="10"/>
  <c r="B268" i="10" s="1"/>
  <c r="BC84" i="10"/>
  <c r="B269" i="10" s="1"/>
  <c r="BC86" i="10"/>
  <c r="B271" i="10" s="1"/>
  <c r="BC89" i="10"/>
  <c r="B274" i="10" s="1"/>
  <c r="G113" i="10" l="1"/>
  <c r="G245" i="10"/>
  <c r="G257" i="10" s="1"/>
  <c r="G194" i="11"/>
  <c r="H244" i="10"/>
  <c r="BC244" i="10" s="1"/>
  <c r="G263" i="10" s="1"/>
  <c r="D38" i="8" s="1" a="1"/>
  <c r="D38" i="8" s="1"/>
  <c r="H243" i="10"/>
  <c r="BA114" i="10"/>
  <c r="AZ127" i="10"/>
  <c r="BA91" i="10"/>
  <c r="BA113" i="10"/>
  <c r="H91" i="10"/>
  <c r="G91" i="10"/>
  <c r="H113" i="10"/>
  <c r="H127" i="10" s="1"/>
  <c r="E271" i="10"/>
  <c r="E269" i="10"/>
  <c r="H269" i="10" s="1"/>
  <c r="B90" i="13" s="1"/>
  <c r="B71" i="12" s="1"/>
  <c r="E272" i="10"/>
  <c r="H272" i="10" s="1"/>
  <c r="B93" i="13" s="1"/>
  <c r="B74" i="12" s="1"/>
  <c r="E270" i="10"/>
  <c r="H270" i="10" s="1"/>
  <c r="B91" i="13" s="1"/>
  <c r="B72" i="12" s="1"/>
  <c r="E262" i="10"/>
  <c r="E273" i="10"/>
  <c r="H273" i="10" s="1"/>
  <c r="B94" i="13" s="1"/>
  <c r="B75" i="12" s="1"/>
  <c r="E267" i="10"/>
  <c r="H267" i="10" s="1"/>
  <c r="B88" i="13" s="1"/>
  <c r="B69" i="12" s="1"/>
  <c r="E261" i="10"/>
  <c r="E274" i="10"/>
  <c r="H274" i="10" s="1"/>
  <c r="B95" i="13" s="1"/>
  <c r="B76" i="12" s="1"/>
  <c r="E275" i="10"/>
  <c r="H275" i="10" s="1"/>
  <c r="B96" i="13" s="1"/>
  <c r="B77" i="12" s="1"/>
  <c r="E268" i="10"/>
  <c r="H268" i="10" s="1"/>
  <c r="B89" i="13" s="1"/>
  <c r="B70" i="12" s="1"/>
  <c r="E263" i="10"/>
  <c r="E266" i="10"/>
  <c r="G221" i="10"/>
  <c r="BC95" i="10"/>
  <c r="C262" i="10" s="1"/>
  <c r="G112" i="10"/>
  <c r="G127" i="10" s="1"/>
  <c r="G109" i="10"/>
  <c r="BA109" i="10"/>
  <c r="BA112" i="10"/>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G216" i="11" s="1"/>
  <c r="BC210" i="10"/>
  <c r="G217" i="11" s="1"/>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25" i="10"/>
  <c r="G232" i="11" s="1"/>
  <c r="BC224" i="10"/>
  <c r="G231" i="11" s="1"/>
  <c r="AW242" i="10"/>
  <c r="AW239" i="10"/>
  <c r="Y239" i="10"/>
  <c r="Y242" i="10"/>
  <c r="AH239" i="10"/>
  <c r="AH242" i="10"/>
  <c r="AH257" i="10" s="1"/>
  <c r="AI242" i="10"/>
  <c r="AI239" i="10"/>
  <c r="BC226" i="10"/>
  <c r="G233" i="11" s="1"/>
  <c r="O242" i="10"/>
  <c r="O257" i="10" s="1"/>
  <c r="O239" i="10"/>
  <c r="M242" i="10"/>
  <c r="M239" i="10"/>
  <c r="U242" i="10"/>
  <c r="U239" i="10"/>
  <c r="AR239" i="10"/>
  <c r="AR242" i="10"/>
  <c r="J242" i="10"/>
  <c r="J239" i="10"/>
  <c r="AZ242" i="10"/>
  <c r="AZ257" i="10" s="1"/>
  <c r="AZ239" i="10"/>
  <c r="AB242" i="10"/>
  <c r="AB257" i="10" s="1"/>
  <c r="AB239" i="10"/>
  <c r="S242" i="10"/>
  <c r="S239" i="10"/>
  <c r="H242" i="10"/>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J270" i="10"/>
  <c r="B287" i="10" a="1"/>
  <c r="B287" i="10" s="1"/>
  <c r="B285" i="10" a="1"/>
  <c r="B285" i="10" s="1"/>
  <c r="J268" i="10"/>
  <c r="B289" i="10" a="1"/>
  <c r="B289" i="10" s="1"/>
  <c r="J272" i="10"/>
  <c r="B286" i="10" a="1"/>
  <c r="B286" i="10" s="1"/>
  <c r="J269" i="10"/>
  <c r="AV257" i="10" l="1"/>
  <c r="H257" i="10"/>
  <c r="BA127" i="10"/>
  <c r="D94" i="13"/>
  <c r="D93" i="13"/>
  <c r="F263" i="10"/>
  <c r="E265" i="10"/>
  <c r="F261" i="10"/>
  <c r="E264" i="10"/>
  <c r="F262" i="10"/>
  <c r="I262" i="10" s="1"/>
  <c r="C83" i="13" s="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S257" i="10"/>
  <c r="BC221" i="10"/>
  <c r="G228" i="11" s="1"/>
  <c r="BC245" i="10"/>
  <c r="G264" i="10" s="1"/>
  <c r="E38" i="8" s="1" a="1"/>
  <c r="E38" i="8" s="1"/>
  <c r="C282" i="10" a="1"/>
  <c r="C282" i="10" s="1"/>
  <c r="E89" i="13"/>
  <c r="C70" i="12"/>
  <c r="E91" i="13"/>
  <c r="C72" i="12"/>
  <c r="E85" i="13"/>
  <c r="C66" i="12"/>
  <c r="D90" i="13"/>
  <c r="C279" i="10" a="1"/>
  <c r="C279" i="10" s="1"/>
  <c r="C280" i="10" a="1"/>
  <c r="C280" i="10" s="1"/>
  <c r="BA257" i="10"/>
  <c r="BC242" i="10"/>
  <c r="G261" i="10" s="1"/>
  <c r="BC239" i="10"/>
  <c r="D89" i="13"/>
  <c r="D92" i="13"/>
  <c r="D88" i="13"/>
  <c r="D95" i="13"/>
  <c r="D91" i="13"/>
  <c r="D96" i="13"/>
  <c r="F94" i="13" l="1"/>
  <c r="F93" i="13"/>
  <c r="F276" i="10"/>
  <c r="E276" i="10"/>
  <c r="F95" i="13"/>
  <c r="F96" i="13"/>
  <c r="F92" i="13"/>
  <c r="F90" i="13"/>
  <c r="F88" i="13"/>
  <c r="F89" i="13"/>
  <c r="BC257" i="10"/>
  <c r="C281" i="10" a="1"/>
  <c r="C281" i="10" s="1"/>
  <c r="F91" i="13"/>
  <c r="E83" i="13"/>
  <c r="C64" i="12"/>
  <c r="G276" i="10"/>
  <c r="B38" i="8" s="1" a="1"/>
  <c r="B38" i="8" s="1"/>
  <c r="C278" i="10" a="1"/>
  <c r="C278" i="10" s="1"/>
  <c r="B96" i="10" l="1"/>
  <c r="BC96" i="10" s="1"/>
  <c r="C263" i="10" s="1"/>
  <c r="I263" i="10" s="1"/>
  <c r="C84" i="13" s="1"/>
  <c r="D94" i="10"/>
  <c r="C94" i="10"/>
  <c r="B5" i="10"/>
  <c r="B57" i="10" l="1"/>
  <c r="G36" i="11" s="1"/>
  <c r="B79" i="10"/>
  <c r="B81" i="10"/>
  <c r="B77" i="10"/>
  <c r="B76" i="10"/>
  <c r="B78" i="10"/>
  <c r="BC78" i="10" s="1"/>
  <c r="B263" i="10" s="1"/>
  <c r="H263" i="10" s="1"/>
  <c r="B84" i="13" s="1"/>
  <c r="B80" i="10"/>
  <c r="D109" i="10"/>
  <c r="D112" i="10"/>
  <c r="D127" i="10" s="1"/>
  <c r="E84" i="13"/>
  <c r="C65" i="12"/>
  <c r="C112" i="10"/>
  <c r="C127" i="10" s="1"/>
  <c r="C109" i="10"/>
  <c r="B94" i="10"/>
  <c r="B113" i="10" l="1"/>
  <c r="BC113" i="10" s="1"/>
  <c r="D262" i="10" s="1"/>
  <c r="BC77" i="10"/>
  <c r="B262" i="10" s="1"/>
  <c r="H262" i="10" s="1"/>
  <c r="B83" i="13" s="1"/>
  <c r="B116" i="10"/>
  <c r="BC116" i="10" s="1"/>
  <c r="D265" i="10" s="1"/>
  <c r="BC80" i="10"/>
  <c r="B265" i="10" s="1"/>
  <c r="H265" i="10" s="1"/>
  <c r="B86" i="13" s="1"/>
  <c r="B117" i="10"/>
  <c r="BC117" i="10" s="1"/>
  <c r="D266" i="10" s="1"/>
  <c r="BC81" i="10"/>
  <c r="B266" i="10" s="1"/>
  <c r="H266" i="10" s="1"/>
  <c r="B87" i="13" s="1"/>
  <c r="B65" i="12"/>
  <c r="D84" i="13"/>
  <c r="F84" i="13" s="1"/>
  <c r="B115" i="10"/>
  <c r="BC115" i="10" s="1"/>
  <c r="D264" i="10" s="1"/>
  <c r="BC79" i="10"/>
  <c r="B264" i="10" s="1"/>
  <c r="H264" i="10" s="1"/>
  <c r="B85" i="13" s="1"/>
  <c r="B114" i="10"/>
  <c r="BC114" i="10" s="1"/>
  <c r="D263" i="10" s="1"/>
  <c r="D37" i="8" s="1" a="1"/>
  <c r="D37" i="8" s="1"/>
  <c r="B91" i="10"/>
  <c r="BC91" i="10" s="1"/>
  <c r="BC76" i="10"/>
  <c r="B261" i="10" s="1"/>
  <c r="B112" i="10"/>
  <c r="B109" i="10"/>
  <c r="BC109" i="10" s="1"/>
  <c r="BC94" i="10"/>
  <c r="C261" i="10" s="1"/>
  <c r="B280" i="10" l="1" a="1"/>
  <c r="B280" i="10" s="1"/>
  <c r="J263" i="10"/>
  <c r="F37" i="8" a="1"/>
  <c r="F37" i="8" s="1"/>
  <c r="B282" i="10" a="1"/>
  <c r="B282" i="10" s="1"/>
  <c r="J265" i="10"/>
  <c r="B68" i="12"/>
  <c r="D87" i="13"/>
  <c r="F87" i="13" s="1"/>
  <c r="B64" i="12"/>
  <c r="D83" i="13"/>
  <c r="F83" i="13" s="1"/>
  <c r="B66" i="12"/>
  <c r="D85" i="13"/>
  <c r="F85" i="13" s="1"/>
  <c r="B276" i="10"/>
  <c r="H261" i="10"/>
  <c r="E37" i="8" a="1"/>
  <c r="E37" i="8" s="1"/>
  <c r="B281" i="10" a="1"/>
  <c r="B281" i="10" s="1"/>
  <c r="J264" i="10"/>
  <c r="G37" i="8" a="1"/>
  <c r="G37" i="8" s="1"/>
  <c r="B283" i="10" a="1"/>
  <c r="B283" i="10" s="1"/>
  <c r="J266" i="10"/>
  <c r="C37" i="8" a="1"/>
  <c r="C37" i="8" s="1"/>
  <c r="B279" i="10" a="1"/>
  <c r="B279" i="10" s="1"/>
  <c r="J262" i="10"/>
  <c r="B67" i="12"/>
  <c r="D86" i="13"/>
  <c r="F86" i="13" s="1"/>
  <c r="C276" i="10"/>
  <c r="I261" i="10"/>
  <c r="BC112" i="10"/>
  <c r="D261" i="10" s="1"/>
  <c r="B127" i="10"/>
  <c r="BC127" i="10" s="1"/>
  <c r="B82" i="13" l="1"/>
  <c r="H276" i="10"/>
  <c r="D276" i="10"/>
  <c r="B37" i="8" s="1" a="1"/>
  <c r="B37" i="8" s="1"/>
  <c r="B278" i="10" a="1"/>
  <c r="B278" i="10" s="1"/>
  <c r="J261" i="10"/>
  <c r="E2" i="20" s="1"/>
  <c r="I276" i="10"/>
  <c r="C82" i="13"/>
  <c r="B63" i="12" l="1"/>
  <c r="D82" i="13"/>
  <c r="B3" i="20"/>
  <c r="F2" i="20"/>
  <c r="J276" i="10"/>
  <c r="C63" i="12"/>
  <c r="E82" i="13"/>
  <c r="F82" i="13" l="1"/>
  <c r="A9" i="19"/>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K2" i="20" l="1"/>
  <c r="J2" i="20"/>
  <c r="A10"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<sst xmlns="http://schemas.openxmlformats.org/spreadsheetml/2006/main" count="872" uniqueCount="254">
  <si>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</si>
  <si>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</si>
  <si>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</si>
  <si>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</si>
  <si>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</si>
  <si>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</si>
  <si>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</si>
  <si>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</si>
  <si>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</si>
  <si>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</si>
  <si>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</si>
  <si>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</si>
  <si>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</si>
  <si>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</si>
  <si>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</si>
  <si>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</si>
  <si>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</si>
  <si>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</si>
  <si>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</si>
  <si>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</si>
  <si>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</si>
  <si>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</si>
  <si>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</si>
  <si>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</si>
  <si>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</si>
  <si>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</si>
  <si>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</si>
  <si>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</si>
  <si>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</si>
  <si>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</si>
  <si>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</si>
  <si>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</si>
  <si>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</si>
  <si>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</si>
  <si>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</si>
  <si>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</si>
  <si>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</si>
  <si>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</si>
  <si>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</si>
  <si>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</si>
  <si>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</si>
  <si>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</si>
  <si>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</si>
  <si>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</si>
  <si>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</si>
  <si>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</si>
  <si>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</si>
  <si>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</si>
  <si>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</si>
  <si>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</si>
  <si>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</si>
  <si>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</si>
  <si>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</si>
  <si>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</si>
  <si>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</si>
  <si>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</si>
  <si>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</si>
  <si>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</si>
  <si>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</si>
  <si>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</si>
  <si>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</si>
  <si>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</si>
  <si>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</si>
  <si>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</si>
  <si>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</si>
  <si>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</si>
  <si>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</si>
  <si>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</si>
  <si>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</si>
  <si>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</si>
  <si>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</si>
  <si>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</si>
  <si>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</si>
  <si>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</si>
  <si>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</si>
  <si>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</si>
  <si>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</si>
  <si>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</si>
  <si>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</si>
  <si>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</si>
  <si>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</si>
  <si>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</si>
  <si>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</si>
  <si>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</si>
  <si>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</si>
  <si>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</si>
  <si>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</si>
  <si>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</si>
  <si>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</si>
  <si>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</si>
  <si>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</si>
  <si>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</si>
  <si>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</si>
  <si>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</si>
  <si>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</si>
  <si>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</si>
  <si>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</si>
  <si>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</si>
  <si>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</si>
  <si>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</si>
  <si>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</si>
  <si>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</si>
  <si>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</si>
  <si>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</si>
  <si>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</si>
  <si>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</si>
  <si>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</si>
  <si>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</si>
  <si>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</si>
  <si>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</si>
  <si>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</si>
  <si>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</si>
  <si>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</si>
  <si>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</si>
  <si>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</si>
  <si>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</si>
  <si>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</si>
  <si>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</si>
  <si>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</si>
  <si>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</si>
  <si>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</si>
  <si>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</si>
  <si>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</si>
  <si>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</si>
  <si>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</si>
  <si>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</si>
  <si>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</si>
  <si>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</si>
  <si>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</si>
  <si>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</si>
  <si>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</si>
  <si>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</si>
  <si>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</si>
  <si>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</si>
  <si>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</si>
  <si>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</si>
  <si>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</si>
  <si>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</si>
  <si>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</si>
  <si>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</si>
  <si>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</si>
  <si>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</si>
  <si>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</si>
  <si>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</si>
  <si>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</si>
  <si>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</si>
  <si>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</si>
  <si>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</si>
  <si>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</si>
  <si>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</si>
  <si>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</si>
  <si>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</si>
  <si>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</si>
  <si>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</si>
  <si>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</si>
  <si>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</si>
  <si>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</si>
  <si>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</si>
  <si>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</si>
  <si>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</si>
  <si>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</si>
  <si>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</si>
  <si>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</si>
  <si>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</si>
  <si>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</si>
  <si>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</si>
  <si>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</si>
  <si>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</si>
  <si>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</si>
  <si>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</si>
  <si>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</si>
  <si>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</si>
  <si>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</si>
  <si>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</si>
  <si>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</si>
  <si>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</si>
  <si>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</si>
  <si>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</si>
  <si>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</si>
  <si>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</si>
  <si>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</si>
  <si>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</si>
  <si>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</si>
  <si>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</si>
  <si>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</si>
  <si>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</si>
  <si>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</si>
  <si>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</si>
  <si>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</si>
  <si>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</si>
  <si>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</si>
  <si>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</si>
  <si>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</si>
  <si>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</si>
  <si>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</si>
  <si>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</si>
  <si>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</si>
  <si>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</si>
  <si>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</si>
  <si>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</si>
  <si>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</si>
  <si>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</si>
  <si>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</si>
  <si>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</si>
  <si>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Avg. per week (52 Weeks)</t>
  </si>
  <si>
    <t>Capacity Start Date:</t>
  </si>
  <si>
    <t>Average/Week</t>
  </si>
  <si>
    <t>Capacity/Wk (avg)</t>
  </si>
  <si>
    <t>All Caseloads</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</si>
  <si>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</si>
  <si>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</si>
  <si>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</si>
  <si>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</si>
  <si>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</si>
  <si>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</si>
  <si>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</si>
  <si>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</si>
  <si>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</si>
  <si>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</si>
  <si>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</si>
  <si>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</si>
  <si>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</si>
  <si>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</si>
  <si>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</si>
  <si>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</si>
  <si>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</si>
  <si>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</si>
  <si>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</si>
  <si>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</si>
  <si>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Overview</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</si>
  <si>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</si>
  <si>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</si>
  <si>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</si>
  <si>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</si>
  <si>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</si>
  <si>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</si>
  <si>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</si>
  <si>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</si>
  <si>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</si>
  <si>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</si>
  <si>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</si>
  <si>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</si>
  <si>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</si>
  <si>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</si>
  <si>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</si>
  <si>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</si>
  <si>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</si>
  <si>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</si>
  <si>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</si>
  <si>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Caseload 1</t>
  </si>
  <si>
    <t>Caseload 2</t>
  </si>
  <si>
    <t>Caseload 3</t>
  </si>
  <si>
    <t>Caseload 4</t>
  </si>
  <si>
    <t>Caseload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</si>
</sst>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7">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numRef>
              <c:f>[0]!SPC_Dates</c:f>
            </c:num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numRef>
              <c:f>[0]!SPC_Dates</c:f>
            </c:num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numRef>
              <c:f>[0]!SPC_Dates</c:f>
            </c:num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numRef>
              <c:f>[0]!SPC_Dates</c:f>
            </c:numRef>
          </c:cat>
          <c:val>
            <c:numRef>
              <c:f>[0]!SPC_UCL</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numRef>
              <c:f>[0]!SPC_Dates</c:f>
            </c:numRef>
          </c:cat>
          <c:val>
            <c:numRef>
              <c:f>[0]!SPC_LCL</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m/d/yyyy"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44342</c:v>
                </c:pt>
                <c:pt idx="1">
                  <c:v>44349</c:v>
                </c:pt>
                <c:pt idx="2">
                  <c:v>44356</c:v>
                </c:pt>
                <c:pt idx="3">
                  <c:v>44363</c:v>
                </c:pt>
                <c:pt idx="4">
                  <c:v>44370</c:v>
                </c:pt>
                <c:pt idx="5">
                  <c:v>44377</c:v>
                </c:pt>
                <c:pt idx="6">
                  <c:v>44384</c:v>
                </c:pt>
                <c:pt idx="7">
                  <c:v>44391</c:v>
                </c:pt>
                <c:pt idx="8">
                  <c:v>44398</c:v>
                </c:pt>
                <c:pt idx="9">
                  <c:v>44405</c:v>
                </c:pt>
                <c:pt idx="10">
                  <c:v>44412</c:v>
                </c:pt>
                <c:pt idx="11">
                  <c:v>44419</c:v>
                </c:pt>
                <c:pt idx="12">
                  <c:v>44426</c:v>
                </c:pt>
                <c:pt idx="13">
                  <c:v>44433</c:v>
                </c:pt>
                <c:pt idx="14">
                  <c:v>44440</c:v>
                </c:pt>
                <c:pt idx="15">
                  <c:v>44447</c:v>
                </c:pt>
                <c:pt idx="16">
                  <c:v>44454</c:v>
                </c:pt>
                <c:pt idx="17">
                  <c:v>44461</c:v>
                </c:pt>
                <c:pt idx="18">
                  <c:v>44468</c:v>
                </c:pt>
                <c:pt idx="19">
                  <c:v>44475</c:v>
                </c:pt>
                <c:pt idx="20">
                  <c:v>44482</c:v>
                </c:pt>
                <c:pt idx="21">
                  <c:v>44489</c:v>
                </c:pt>
                <c:pt idx="22">
                  <c:v>44496</c:v>
                </c:pt>
                <c:pt idx="23">
                  <c:v>44503</c:v>
                </c:pt>
                <c:pt idx="24">
                  <c:v>44510</c:v>
                </c:pt>
                <c:pt idx="25">
                  <c:v>44517</c:v>
                </c:pt>
                <c:pt idx="26">
                  <c:v>44524</c:v>
                </c:pt>
                <c:pt idx="27">
                  <c:v>44531</c:v>
                </c:pt>
                <c:pt idx="28">
                  <c:v>44538</c:v>
                </c:pt>
                <c:pt idx="29">
                  <c:v>44545</c:v>
                </c:pt>
                <c:pt idx="30">
                  <c:v>44552</c:v>
                </c:pt>
                <c:pt idx="31">
                  <c:v>44559</c:v>
                </c:pt>
                <c:pt idx="32">
                  <c:v>44566</c:v>
                </c:pt>
                <c:pt idx="33">
                  <c:v>44573</c:v>
                </c:pt>
                <c:pt idx="34">
                  <c:v>44580</c:v>
                </c:pt>
                <c:pt idx="35">
                  <c:v>44587</c:v>
                </c:pt>
                <c:pt idx="36">
                  <c:v>44594</c:v>
                </c:pt>
                <c:pt idx="37">
                  <c:v>44601</c:v>
                </c:pt>
                <c:pt idx="38">
                  <c:v>44608</c:v>
                </c:pt>
                <c:pt idx="39">
                  <c:v>44615</c:v>
                </c:pt>
                <c:pt idx="40">
                  <c:v>44622</c:v>
                </c:pt>
                <c:pt idx="41">
                  <c:v>44629</c:v>
                </c:pt>
                <c:pt idx="42">
                  <c:v>44636</c:v>
                </c:pt>
                <c:pt idx="43">
                  <c:v>44643</c:v>
                </c:pt>
                <c:pt idx="44">
                  <c:v>44650</c:v>
                </c:pt>
                <c:pt idx="45">
                  <c:v>44657</c:v>
                </c:pt>
                <c:pt idx="46">
                  <c:v>44664</c:v>
                </c:pt>
                <c:pt idx="47">
                  <c:v>44671</c:v>
                </c:pt>
                <c:pt idx="48">
                  <c:v>44678</c:v>
                </c:pt>
                <c:pt idx="49">
                  <c:v>44685</c:v>
                </c:pt>
                <c:pt idx="50">
                  <c:v>44692</c:v>
                </c:pt>
                <c:pt idx="51">
                  <c:v>44699</c:v>
                </c:pt>
              </c:numCache>
            </c:numRef>
          </c:cat>
          <c:val>
            <c:numRef>
              <c:f>[0]!CapacitySummary_AvailableCapacityCore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44342</c:v>
                </c:pt>
                <c:pt idx="1">
                  <c:v>44349</c:v>
                </c:pt>
                <c:pt idx="2">
                  <c:v>44356</c:v>
                </c:pt>
                <c:pt idx="3">
                  <c:v>44363</c:v>
                </c:pt>
                <c:pt idx="4">
                  <c:v>44370</c:v>
                </c:pt>
                <c:pt idx="5">
                  <c:v>44377</c:v>
                </c:pt>
                <c:pt idx="6">
                  <c:v>44384</c:v>
                </c:pt>
                <c:pt idx="7">
                  <c:v>44391</c:v>
                </c:pt>
                <c:pt idx="8">
                  <c:v>44398</c:v>
                </c:pt>
                <c:pt idx="9">
                  <c:v>44405</c:v>
                </c:pt>
                <c:pt idx="10">
                  <c:v>44412</c:v>
                </c:pt>
                <c:pt idx="11">
                  <c:v>44419</c:v>
                </c:pt>
                <c:pt idx="12">
                  <c:v>44426</c:v>
                </c:pt>
                <c:pt idx="13">
                  <c:v>44433</c:v>
                </c:pt>
                <c:pt idx="14">
                  <c:v>44440</c:v>
                </c:pt>
                <c:pt idx="15">
                  <c:v>44447</c:v>
                </c:pt>
                <c:pt idx="16">
                  <c:v>44454</c:v>
                </c:pt>
                <c:pt idx="17">
                  <c:v>44461</c:v>
                </c:pt>
                <c:pt idx="18">
                  <c:v>44468</c:v>
                </c:pt>
                <c:pt idx="19">
                  <c:v>44475</c:v>
                </c:pt>
                <c:pt idx="20">
                  <c:v>44482</c:v>
                </c:pt>
                <c:pt idx="21">
                  <c:v>44489</c:v>
                </c:pt>
                <c:pt idx="22">
                  <c:v>44496</c:v>
                </c:pt>
                <c:pt idx="23">
                  <c:v>44503</c:v>
                </c:pt>
                <c:pt idx="24">
                  <c:v>44510</c:v>
                </c:pt>
                <c:pt idx="25">
                  <c:v>44517</c:v>
                </c:pt>
                <c:pt idx="26">
                  <c:v>44524</c:v>
                </c:pt>
                <c:pt idx="27">
                  <c:v>44531</c:v>
                </c:pt>
                <c:pt idx="28">
                  <c:v>44538</c:v>
                </c:pt>
                <c:pt idx="29">
                  <c:v>44545</c:v>
                </c:pt>
                <c:pt idx="30">
                  <c:v>44552</c:v>
                </c:pt>
                <c:pt idx="31">
                  <c:v>44559</c:v>
                </c:pt>
                <c:pt idx="32">
                  <c:v>44566</c:v>
                </c:pt>
                <c:pt idx="33">
                  <c:v>44573</c:v>
                </c:pt>
                <c:pt idx="34">
                  <c:v>44580</c:v>
                </c:pt>
                <c:pt idx="35">
                  <c:v>44587</c:v>
                </c:pt>
                <c:pt idx="36">
                  <c:v>44594</c:v>
                </c:pt>
                <c:pt idx="37">
                  <c:v>44601</c:v>
                </c:pt>
                <c:pt idx="38">
                  <c:v>44608</c:v>
                </c:pt>
                <c:pt idx="39">
                  <c:v>44615</c:v>
                </c:pt>
                <c:pt idx="40">
                  <c:v>44622</c:v>
                </c:pt>
                <c:pt idx="41">
                  <c:v>44629</c:v>
                </c:pt>
                <c:pt idx="42">
                  <c:v>44636</c:v>
                </c:pt>
                <c:pt idx="43">
                  <c:v>44643</c:v>
                </c:pt>
                <c:pt idx="44">
                  <c:v>44650</c:v>
                </c:pt>
                <c:pt idx="45">
                  <c:v>44657</c:v>
                </c:pt>
                <c:pt idx="46">
                  <c:v>44664</c:v>
                </c:pt>
                <c:pt idx="47">
                  <c:v>44671</c:v>
                </c:pt>
                <c:pt idx="48">
                  <c:v>44678</c:v>
                </c:pt>
                <c:pt idx="49">
                  <c:v>44685</c:v>
                </c:pt>
                <c:pt idx="50">
                  <c:v>44692</c:v>
                </c:pt>
                <c:pt idx="51">
                  <c:v>44699</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44342</c:v>
                </c:pt>
                <c:pt idx="1">
                  <c:v>44349</c:v>
                </c:pt>
                <c:pt idx="2">
                  <c:v>44356</c:v>
                </c:pt>
                <c:pt idx="3">
                  <c:v>44363</c:v>
                </c:pt>
                <c:pt idx="4">
                  <c:v>44370</c:v>
                </c:pt>
                <c:pt idx="5">
                  <c:v>44377</c:v>
                </c:pt>
                <c:pt idx="6">
                  <c:v>44384</c:v>
                </c:pt>
                <c:pt idx="7">
                  <c:v>44391</c:v>
                </c:pt>
                <c:pt idx="8">
                  <c:v>44398</c:v>
                </c:pt>
                <c:pt idx="9">
                  <c:v>44405</c:v>
                </c:pt>
                <c:pt idx="10">
                  <c:v>44412</c:v>
                </c:pt>
                <c:pt idx="11">
                  <c:v>44419</c:v>
                </c:pt>
                <c:pt idx="12">
                  <c:v>44426</c:v>
                </c:pt>
                <c:pt idx="13">
                  <c:v>44433</c:v>
                </c:pt>
                <c:pt idx="14">
                  <c:v>44440</c:v>
                </c:pt>
                <c:pt idx="15">
                  <c:v>44447</c:v>
                </c:pt>
                <c:pt idx="16">
                  <c:v>44454</c:v>
                </c:pt>
                <c:pt idx="17">
                  <c:v>44461</c:v>
                </c:pt>
                <c:pt idx="18">
                  <c:v>44468</c:v>
                </c:pt>
                <c:pt idx="19">
                  <c:v>44475</c:v>
                </c:pt>
                <c:pt idx="20">
                  <c:v>44482</c:v>
                </c:pt>
                <c:pt idx="21">
                  <c:v>44489</c:v>
                </c:pt>
                <c:pt idx="22">
                  <c:v>44496</c:v>
                </c:pt>
                <c:pt idx="23">
                  <c:v>44503</c:v>
                </c:pt>
                <c:pt idx="24">
                  <c:v>44510</c:v>
                </c:pt>
                <c:pt idx="25">
                  <c:v>44517</c:v>
                </c:pt>
                <c:pt idx="26">
                  <c:v>44524</c:v>
                </c:pt>
                <c:pt idx="27">
                  <c:v>44531</c:v>
                </c:pt>
                <c:pt idx="28">
                  <c:v>44538</c:v>
                </c:pt>
                <c:pt idx="29">
                  <c:v>44545</c:v>
                </c:pt>
                <c:pt idx="30">
                  <c:v>44552</c:v>
                </c:pt>
                <c:pt idx="31">
                  <c:v>44559</c:v>
                </c:pt>
                <c:pt idx="32">
                  <c:v>44566</c:v>
                </c:pt>
                <c:pt idx="33">
                  <c:v>44573</c:v>
                </c:pt>
                <c:pt idx="34">
                  <c:v>44580</c:v>
                </c:pt>
                <c:pt idx="35">
                  <c:v>44587</c:v>
                </c:pt>
                <c:pt idx="36">
                  <c:v>44594</c:v>
                </c:pt>
                <c:pt idx="37">
                  <c:v>44601</c:v>
                </c:pt>
                <c:pt idx="38">
                  <c:v>44608</c:v>
                </c:pt>
                <c:pt idx="39">
                  <c:v>44615</c:v>
                </c:pt>
                <c:pt idx="40">
                  <c:v>44622</c:v>
                </c:pt>
                <c:pt idx="41">
                  <c:v>44629</c:v>
                </c:pt>
                <c:pt idx="42">
                  <c:v>44636</c:v>
                </c:pt>
                <c:pt idx="43">
                  <c:v>44643</c:v>
                </c:pt>
                <c:pt idx="44">
                  <c:v>44650</c:v>
                </c:pt>
                <c:pt idx="45">
                  <c:v>44657</c:v>
                </c:pt>
                <c:pt idx="46">
                  <c:v>44664</c:v>
                </c:pt>
                <c:pt idx="47">
                  <c:v>44671</c:v>
                </c:pt>
                <c:pt idx="48">
                  <c:v>44678</c:v>
                </c:pt>
                <c:pt idx="49">
                  <c:v>44685</c:v>
                </c:pt>
                <c:pt idx="50">
                  <c:v>44692</c:v>
                </c:pt>
                <c:pt idx="51">
                  <c:v>44699</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Minutes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(minutes)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447675</xdr:colOff>
      <xdr:row>1</xdr:row>
      <xdr:rowOff>160336</xdr:rowOff>
    </xdr:from>
    <xdr:to>
      <xdr:col>13</xdr:col>
      <xdr:colOff>41275</xdr:colOff>
      <xdr:row>24</xdr:row>
      <xdr:rowOff>123824</xdr:rowOff>
    </xdr:to>
    <xdr:graphicFrame macro="">
      <xdr:nvGraphicFramePr>
        <xdr:cNvPr id="2" name="TimeChart" hidden="1">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444500</xdr:colOff>
      <xdr:row>1</xdr:row>
      <xdr:rowOff>158750</xdr:rowOff>
    </xdr:from>
    <xdr:to>
      <xdr:col>13</xdr:col>
      <xdr:colOff>41275</xdr:colOff>
      <xdr:row>24</xdr:row>
      <xdr:rowOff>120650</xdr:rowOff>
    </xdr:to>
    <xdr:graphicFrame macro="">
      <xdr:nvGraphicFramePr>
        <xdr:cNvPr id="4" name="OverviewChart">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806450</xdr:colOff>
      <xdr:row>41</xdr:row>
      <xdr:rowOff>257174</xdr:rowOff>
    </xdr:from>
    <xdr:to>
      <xdr:col>13</xdr:col>
      <xdr:colOff>723901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800100</xdr:colOff>
      <xdr:row>41</xdr:row>
      <xdr:rowOff>193674</xdr:rowOff>
    </xdr:from>
    <xdr:to>
      <xdr:col>11</xdr:col>
      <xdr:colOff>508000</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457200</xdr:colOff>
      <xdr:row>1</xdr:row>
      <xdr:rowOff>158750</xdr:rowOff>
    </xdr:from>
    <xdr:to>
      <xdr:col>13</xdr:col>
      <xdr:colOff>79375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27</xdr:row>
      <xdr:rowOff>133350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K9" sqref="K9"/>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157</v>
      </c>
      <c r="X1" t="s">
        <v>162</v>
      </c>
      <c r="Z1" t="s">
        <v>181</v>
      </c>
      <c r="AB1" t="s">
        <v>188</v>
      </c>
      <c r="AD1" t="s">
        <v>195</v>
      </c>
    </row>
    <row r="2" spans="1:30" x14ac:dyDescent="0.3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Caseloads</v>
      </c>
      <c r="V2" t="s">
        <v>158</v>
      </c>
      <c r="X2" s="76" t="s">
        <v>11</v>
      </c>
      <c r="Z2" t="s">
        <v>182</v>
      </c>
      <c r="AB2" t="s">
        <v>91</v>
      </c>
      <c r="AD2" t="s">
        <v>196</v>
      </c>
    </row>
    <row r="3" spans="1:30" x14ac:dyDescent="0.3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159</v>
      </c>
      <c r="X3" s="76" t="s">
        <v>177</v>
      </c>
      <c r="Z3" t="s">
        <v>100</v>
      </c>
      <c r="AB3" t="s">
        <v>134</v>
      </c>
      <c r="AD3" t="s">
        <v>197</v>
      </c>
    </row>
    <row r="4" spans="1:30" x14ac:dyDescent="0.35">
      <c r="B4" t="str">
        <f>Setup!A22</f>
        <v>Caseload 3</v>
      </c>
      <c r="D4">
        <v>3</v>
      </c>
      <c r="F4" t="s">
        <v>60</v>
      </c>
      <c r="H4" t="s">
        <v>75</v>
      </c>
      <c r="I4">
        <v>0.75</v>
      </c>
      <c r="K4" t="s">
        <v>78</v>
      </c>
      <c r="L4">
        <v>2</v>
      </c>
      <c r="R4" t="str">
        <v/>
      </c>
      <c r="T4" t="str">
        <f>Setup!A21</f>
        <v>Caseload 2</v>
      </c>
      <c r="X4" s="76" t="s">
        <v>163</v>
      </c>
    </row>
    <row r="5" spans="1:30" x14ac:dyDescent="0.35">
      <c r="B5" t="str">
        <f>Setup!A23</f>
        <v>Caseload 4</v>
      </c>
      <c r="D5">
        <v>4</v>
      </c>
      <c r="H5" t="s">
        <v>76</v>
      </c>
      <c r="I5">
        <v>0.8</v>
      </c>
      <c r="K5" t="s">
        <v>79</v>
      </c>
      <c r="L5">
        <v>1</v>
      </c>
      <c r="R5" t="str">
        <v/>
      </c>
      <c r="T5" t="str">
        <f>Setup!A22</f>
        <v>Caseload 3</v>
      </c>
      <c r="X5" s="76" t="s">
        <v>164</v>
      </c>
    </row>
    <row r="6" spans="1:30" x14ac:dyDescent="0.35">
      <c r="B6" t="str">
        <f>Setup!A24</f>
        <v>Caseload 5</v>
      </c>
      <c r="D6">
        <v>5</v>
      </c>
      <c r="K6" t="s">
        <v>80</v>
      </c>
      <c r="L6">
        <v>0.5</v>
      </c>
      <c r="R6" t="str">
        <v/>
      </c>
      <c r="T6" t="str">
        <f>Setup!A23</f>
        <v>Caseload 4</v>
      </c>
      <c r="X6" s="76" t="s">
        <v>165</v>
      </c>
    </row>
    <row r="7" spans="1:30" x14ac:dyDescent="0.35">
      <c r="B7" t="str">
        <f>Setup!A25</f>
        <v>Caseload 6</v>
      </c>
      <c r="D7">
        <v>6</v>
      </c>
      <c r="K7" t="s">
        <v>81</v>
      </c>
      <c r="L7">
        <v>0.25</v>
      </c>
      <c r="R7" t="str">
        <v/>
      </c>
      <c r="T7" t="str">
        <f>Setup!A24</f>
        <v>Caseload 5</v>
      </c>
      <c r="X7" s="76" t="s">
        <v>166</v>
      </c>
    </row>
    <row r="8" spans="1:30" x14ac:dyDescent="0.35">
      <c r="B8" t="str">
        <f>Setup!A26</f>
        <v>Caseload 7</v>
      </c>
      <c r="D8">
        <v>7</v>
      </c>
      <c r="K8" t="s">
        <v>82</v>
      </c>
      <c r="L8">
        <v>3.7999999999999999E-2</v>
      </c>
      <c r="R8" t="str">
        <v/>
      </c>
      <c r="T8" t="str">
        <f>Setup!A25</f>
        <v>Caseload 6</v>
      </c>
      <c r="X8" s="76" t="s">
        <v>167</v>
      </c>
    </row>
    <row r="9" spans="1:30" x14ac:dyDescent="0.35">
      <c r="B9" t="str">
        <f>Setup!A27</f>
        <v>Caseload 8</v>
      </c>
      <c r="D9">
        <v>8</v>
      </c>
      <c r="K9" t="s">
        <v>83</v>
      </c>
      <c r="L9">
        <v>1.9E-2</v>
      </c>
      <c r="R9" t="str">
        <v/>
      </c>
      <c r="T9" t="str">
        <f>Setup!A26</f>
        <v>Caseload 7</v>
      </c>
    </row>
    <row r="10" spans="1:30" x14ac:dyDescent="0.35">
      <c r="B10" t="str">
        <f>Setup!A28</f>
        <v>Caseload 9</v>
      </c>
      <c r="D10">
        <v>9</v>
      </c>
      <c r="R10" t="str">
        <v/>
      </c>
      <c r="T10" t="str">
        <f>Setup!A27</f>
        <v>Caseload 8</v>
      </c>
    </row>
    <row r="11" spans="1:30" x14ac:dyDescent="0.35">
      <c r="B11" t="str">
        <f>Setup!A29</f>
        <v>Caseload 10</v>
      </c>
      <c r="D11">
        <v>10</v>
      </c>
      <c r="R11" t="str">
        <v/>
      </c>
      <c r="T11" t="str">
        <f>Setup!A28</f>
        <v>Caseload 9</v>
      </c>
    </row>
    <row r="12" spans="1:30" x14ac:dyDescent="0.35">
      <c r="B12" t="str">
        <f>Setup!A30</f>
        <v>Caseload 11</v>
      </c>
      <c r="D12">
        <v>11</v>
      </c>
      <c r="R12" t="str">
        <v/>
      </c>
      <c r="T12" t="str">
        <f>Setup!A29</f>
        <v>Caseload 10</v>
      </c>
    </row>
    <row r="13" spans="1:30" x14ac:dyDescent="0.35">
      <c r="B13" t="str">
        <f>Setup!A31</f>
        <v>Caseload 12</v>
      </c>
      <c r="D13">
        <v>12</v>
      </c>
      <c r="R13" t="str">
        <v/>
      </c>
      <c r="T13" t="str">
        <f>Setup!A30</f>
        <v>Caseload 11</v>
      </c>
    </row>
    <row r="14" spans="1:30" x14ac:dyDescent="0.35">
      <c r="B14" t="str">
        <f>Setup!A32</f>
        <v>Caseload 13</v>
      </c>
      <c r="D14">
        <v>13</v>
      </c>
      <c r="R14" t="str">
        <v/>
      </c>
      <c r="T14" t="str">
        <f>Setup!A31</f>
        <v>Caseload 12</v>
      </c>
    </row>
    <row r="15" spans="1:30" x14ac:dyDescent="0.35">
      <c r="B15" t="str">
        <f>Setup!A33</f>
        <v>Caseload 14</v>
      </c>
      <c r="D15">
        <v>14</v>
      </c>
      <c r="R15" t="str">
        <v/>
      </c>
      <c r="T15" t="str">
        <f>Setup!A32</f>
        <v>Caseload 13</v>
      </c>
    </row>
    <row r="16" spans="1:30" x14ac:dyDescent="0.35">
      <c r="B16" t="str">
        <f>Setup!A34</f>
        <v>Caseload 15</v>
      </c>
      <c r="D16">
        <v>15</v>
      </c>
      <c r="R16" t="str">
        <v/>
      </c>
      <c r="T16" t="str">
        <f>Setup!A33</f>
        <v>Caseload 14</v>
      </c>
    </row>
    <row r="17" spans="18:20" x14ac:dyDescent="0.35">
      <c r="R17" t="str">
        <v/>
      </c>
      <c r="T17" t="str">
        <f>Setup!A34</f>
        <v>Caseload 15</v>
      </c>
    </row>
    <row r="18" spans="18:20" x14ac:dyDescent="0.35">
      <c r="R18" t="str">
        <v/>
      </c>
    </row>
    <row r="19" spans="18:20" x14ac:dyDescent="0.35">
      <c r="R19" t="str">
        <v/>
      </c>
    </row>
    <row r="20" spans="18:20" x14ac:dyDescent="0.35">
      <c r="R20" t="str">
        <v/>
      </c>
    </row>
    <row r="21" spans="18:20" x14ac:dyDescent="0.35">
      <c r="R21" t="str">
        <v/>
      </c>
    </row>
    <row r="22" spans="18:20" x14ac:dyDescent="0.35">
      <c r="R22" t="str">
        <v/>
      </c>
    </row>
    <row r="23" spans="18:20" x14ac:dyDescent="0.35">
      <c r="R23" t="str">
        <v/>
      </c>
    </row>
    <row r="24" spans="18:20" x14ac:dyDescent="0.35">
      <c r="R24" t="str">
        <v/>
      </c>
    </row>
    <row r="25" spans="18:20" x14ac:dyDescent="0.35">
      <c r="R25" t="str">
        <v/>
      </c>
    </row>
    <row r="26" spans="18:20" x14ac:dyDescent="0.35">
      <c r="R26" t="str">
        <v/>
      </c>
    </row>
    <row r="27" spans="18:20" x14ac:dyDescent="0.35">
      <c r="R27" t="str">
        <v/>
      </c>
    </row>
    <row r="28" spans="18:20" x14ac:dyDescent="0.35">
      <c r="R28" t="str">
        <v/>
      </c>
    </row>
    <row r="29" spans="18:20" x14ac:dyDescent="0.35">
      <c r="R29" t="str">
        <v/>
      </c>
    </row>
    <row r="30" spans="18:20" x14ac:dyDescent="0.35">
      <c r="R30" t="str">
        <v/>
      </c>
    </row>
    <row r="31" spans="18:20" x14ac:dyDescent="0.35">
      <c r="R31" t="str">
        <v/>
      </c>
    </row>
    <row r="32" spans="18:20" x14ac:dyDescent="0.35">
      <c r="R32" t="str">
        <v/>
      </c>
    </row>
    <row r="33" spans="18:18" x14ac:dyDescent="0.35">
      <c r="R33" t="str">
        <v/>
      </c>
    </row>
    <row r="34" spans="18:18" x14ac:dyDescent="0.35">
      <c r="R34" t="str">
        <v/>
      </c>
    </row>
    <row r="35" spans="18:18" x14ac:dyDescent="0.35">
      <c r="R35" t="str">
        <v/>
      </c>
    </row>
    <row r="36" spans="18:18" x14ac:dyDescent="0.35">
      <c r="R36" t="str">
        <v/>
      </c>
    </row>
    <row r="37" spans="18:18" x14ac:dyDescent="0.35">
      <c r="R37" t="str">
        <v/>
      </c>
    </row>
    <row r="38" spans="18:18" x14ac:dyDescent="0.35">
      <c r="R38" t="str">
        <v/>
      </c>
    </row>
    <row r="39" spans="18:18" x14ac:dyDescent="0.35">
      <c r="R39" t="str">
        <v/>
      </c>
    </row>
    <row r="40" spans="18:18" x14ac:dyDescent="0.35">
      <c r="R40" t="str">
        <v/>
      </c>
    </row>
    <row r="41" spans="18:18" x14ac:dyDescent="0.35">
      <c r="R41" t="str">
        <v/>
      </c>
    </row>
    <row r="42" spans="18:18" x14ac:dyDescent="0.35">
      <c r="R42" t="str">
        <v/>
      </c>
    </row>
    <row r="43" spans="18:18" x14ac:dyDescent="0.35">
      <c r="R43" t="str">
        <v/>
      </c>
    </row>
    <row r="44" spans="18:18" x14ac:dyDescent="0.35">
      <c r="R44" t="str">
        <v/>
      </c>
    </row>
    <row r="45" spans="18:18" x14ac:dyDescent="0.35">
      <c r="R45" t="str">
        <v/>
      </c>
    </row>
    <row r="46" spans="18:18" x14ac:dyDescent="0.35">
      <c r="R46" t="str">
        <v/>
      </c>
    </row>
    <row r="47" spans="18:18" x14ac:dyDescent="0.35">
      <c r="R47" t="str">
        <v/>
      </c>
    </row>
    <row r="48" spans="18:18" x14ac:dyDescent="0.35">
      <c r="R48" t="str">
        <v/>
      </c>
    </row>
    <row r="49" spans="18:18" x14ac:dyDescent="0.35">
      <c r="R49" t="str">
        <v/>
      </c>
    </row>
    <row r="50" spans="18:18" x14ac:dyDescent="0.35">
      <c r="R50" t="str">
        <v/>
      </c>
    </row>
    <row r="51" spans="18:18" x14ac:dyDescent="0.35">
      <c r="R51" t="str">
        <v/>
      </c>
    </row>
    <row r="52" spans="18:18" x14ac:dyDescent="0.35">
      <c r="R52" t="str">
        <v/>
      </c>
    </row>
    <row r="53" spans="18:18" x14ac:dyDescent="0.35">
      <c r="R53" t="str">
        <v/>
      </c>
    </row>
    <row r="54" spans="18:18" x14ac:dyDescent="0.35">
      <c r="R54" t="str">
        <v/>
      </c>
    </row>
    <row r="55" spans="18:18" x14ac:dyDescent="0.35">
      <c r="R55" t="str">
        <v/>
      </c>
    </row>
    <row r="56" spans="18:18" x14ac:dyDescent="0.35">
      <c r="R56" t="str">
        <v/>
      </c>
    </row>
    <row r="57" spans="18:18" x14ac:dyDescent="0.35">
      <c r="R57" t="str">
        <v/>
      </c>
    </row>
    <row r="58" spans="18:18" x14ac:dyDescent="0.35">
      <c r="R58" t="str">
        <v/>
      </c>
    </row>
    <row r="59" spans="18:18" x14ac:dyDescent="0.35">
      <c r="R59" t="str">
        <v/>
      </c>
    </row>
    <row r="60" spans="18:18" x14ac:dyDescent="0.35">
      <c r="R60" t="str">
        <v/>
      </c>
    </row>
    <row r="61" spans="18:18" x14ac:dyDescent="0.35">
      <c r="R61" t="str">
        <v/>
      </c>
    </row>
    <row r="62" spans="18:18" x14ac:dyDescent="0.35">
      <c r="R62" t="str">
        <v/>
      </c>
    </row>
    <row r="63" spans="18:18" x14ac:dyDescent="0.35">
      <c r="R63" t="str">
        <v/>
      </c>
    </row>
    <row r="64" spans="18:18" x14ac:dyDescent="0.35">
      <c r="R64" t="str">
        <v/>
      </c>
    </row>
    <row r="65" spans="18:18" x14ac:dyDescent="0.35">
      <c r="R65" t="str">
        <v/>
      </c>
    </row>
    <row r="66" spans="18:18" x14ac:dyDescent="0.35">
      <c r="R66" t="str">
        <v/>
      </c>
    </row>
    <row r="67" spans="18:18" x14ac:dyDescent="0.35">
      <c r="R67" t="str">
        <v/>
      </c>
    </row>
    <row r="68" spans="18:18" x14ac:dyDescent="0.35">
      <c r="R68" t="str">
        <v/>
      </c>
    </row>
    <row r="69" spans="18:18" x14ac:dyDescent="0.35">
      <c r="R69" t="str">
        <v/>
      </c>
    </row>
    <row r="70" spans="18:18" x14ac:dyDescent="0.35">
      <c r="R70" t="str">
        <v/>
      </c>
    </row>
    <row r="71" spans="18:18" x14ac:dyDescent="0.35">
      <c r="R71" t="str">
        <v/>
      </c>
    </row>
    <row r="72" spans="18:18" x14ac:dyDescent="0.35">
      <c r="R72" t="str">
        <v/>
      </c>
    </row>
    <row r="73" spans="18:18" x14ac:dyDescent="0.35">
      <c r="R73" t="str">
        <v/>
      </c>
    </row>
    <row r="74" spans="18:18" x14ac:dyDescent="0.35">
      <c r="R74" t="str">
        <v/>
      </c>
    </row>
    <row r="75" spans="18:18" x14ac:dyDescent="0.35">
      <c r="R75" t="str">
        <v/>
      </c>
    </row>
    <row r="76" spans="18:18" x14ac:dyDescent="0.35">
      <c r="R76" t="str">
        <v/>
      </c>
    </row>
    <row r="77" spans="18:18" x14ac:dyDescent="0.35">
      <c r="R77" t="str">
        <v/>
      </c>
    </row>
    <row r="78" spans="18:18" x14ac:dyDescent="0.35">
      <c r="R78" t="str">
        <v/>
      </c>
    </row>
    <row r="79" spans="18:18" x14ac:dyDescent="0.35">
      <c r="R79" t="str">
        <v/>
      </c>
    </row>
    <row r="80" spans="18:18" x14ac:dyDescent="0.35">
      <c r="R80" t="str">
        <v/>
      </c>
    </row>
    <row r="81" spans="18:18" x14ac:dyDescent="0.35">
      <c r="R81" t="str">
        <v/>
      </c>
    </row>
    <row r="82" spans="18:18" x14ac:dyDescent="0.35">
      <c r="R82" t="str">
        <v/>
      </c>
    </row>
    <row r="83" spans="18:18" x14ac:dyDescent="0.35">
      <c r="R83" t="str">
        <v/>
      </c>
    </row>
    <row r="84" spans="18:18" x14ac:dyDescent="0.35">
      <c r="R84" t="str">
        <v/>
      </c>
    </row>
    <row r="85" spans="18:18" x14ac:dyDescent="0.35">
      <c r="R85" t="str">
        <v/>
      </c>
    </row>
    <row r="86" spans="18:18" x14ac:dyDescent="0.35">
      <c r="R86" t="str">
        <v/>
      </c>
    </row>
    <row r="87" spans="18:18" x14ac:dyDescent="0.35">
      <c r="R87" t="str">
        <v/>
      </c>
    </row>
    <row r="88" spans="18:18" x14ac:dyDescent="0.35">
      <c r="R88" t="str">
        <v/>
      </c>
    </row>
    <row r="89" spans="18:18" x14ac:dyDescent="0.35">
      <c r="R89" t="str">
        <v/>
      </c>
    </row>
    <row r="90" spans="18:18" x14ac:dyDescent="0.35">
      <c r="R90" t="str">
        <v/>
      </c>
    </row>
    <row r="91" spans="18:18" x14ac:dyDescent="0.35">
      <c r="R91" t="str">
        <v/>
      </c>
    </row>
    <row r="92" spans="18:18" x14ac:dyDescent="0.35">
      <c r="R92" t="str">
        <v/>
      </c>
    </row>
    <row r="93" spans="18:18" x14ac:dyDescent="0.35">
      <c r="R93" t="str">
        <v/>
      </c>
    </row>
    <row r="94" spans="18:18" x14ac:dyDescent="0.35">
      <c r="R94" t="str">
        <v/>
      </c>
    </row>
    <row r="95" spans="18:18" x14ac:dyDescent="0.35">
      <c r="R95" t="str">
        <v/>
      </c>
    </row>
    <row r="96" spans="18:18" x14ac:dyDescent="0.35">
      <c r="R96" t="str">
        <v/>
      </c>
    </row>
    <row r="97" spans="18:18" x14ac:dyDescent="0.35">
      <c r="R97" t="str">
        <v/>
      </c>
    </row>
    <row r="98" spans="18:18" x14ac:dyDescent="0.35">
      <c r="R98" t="str">
        <v/>
      </c>
    </row>
    <row r="99" spans="18:18" x14ac:dyDescent="0.35">
      <c r="R99" t="str">
        <v/>
      </c>
    </row>
    <row r="100" spans="18:18" x14ac:dyDescent="0.35">
      <c r="R100" t="str">
        <v/>
      </c>
    </row>
    <row r="101" spans="18:18" x14ac:dyDescent="0.35">
      <c r="R101" t="str">
        <v/>
      </c>
    </row>
    <row r="102" spans="18:18" x14ac:dyDescent="0.35">
      <c r="R102" t="str">
        <v/>
      </c>
    </row>
    <row r="103" spans="18:18" x14ac:dyDescent="0.35">
      <c r="R103" t="str">
        <v/>
      </c>
    </row>
    <row r="104" spans="18:18" x14ac:dyDescent="0.35">
      <c r="R104" t="str">
        <v/>
      </c>
    </row>
    <row r="105" spans="18:18" x14ac:dyDescent="0.35">
      <c r="R105" t="str">
        <v/>
      </c>
    </row>
    <row r="106" spans="18:18" x14ac:dyDescent="0.35">
      <c r="R106" t="str">
        <v/>
      </c>
    </row>
    <row r="107" spans="18:18" x14ac:dyDescent="0.35">
      <c r="R107" t="str">
        <v/>
      </c>
    </row>
    <row r="108" spans="18:18" x14ac:dyDescent="0.35">
      <c r="R108" t="str">
        <v/>
      </c>
    </row>
    <row r="109" spans="18:18" x14ac:dyDescent="0.35">
      <c r="R109" t="str">
        <v/>
      </c>
    </row>
    <row r="110" spans="18:18" x14ac:dyDescent="0.35">
      <c r="R110" t="str">
        <v/>
      </c>
    </row>
    <row r="111" spans="18:18" x14ac:dyDescent="0.35">
      <c r="R111" t="str">
        <v/>
      </c>
    </row>
    <row r="112" spans="18:18" x14ac:dyDescent="0.35">
      <c r="R112" t="str">
        <v/>
      </c>
    </row>
    <row r="113" spans="18:18" x14ac:dyDescent="0.35">
      <c r="R113" t="str">
        <v/>
      </c>
    </row>
    <row r="114" spans="18:18" x14ac:dyDescent="0.35">
      <c r="R114" t="str">
        <v/>
      </c>
    </row>
    <row r="115" spans="18:18" x14ac:dyDescent="0.35">
      <c r="R115" t="str">
        <v/>
      </c>
    </row>
    <row r="116" spans="18:18" x14ac:dyDescent="0.35">
      <c r="R116" t="str">
        <v/>
      </c>
    </row>
    <row r="117" spans="18:18" x14ac:dyDescent="0.35">
      <c r="R117" t="str">
        <v/>
      </c>
    </row>
    <row r="118" spans="18:18" x14ac:dyDescent="0.35">
      <c r="R118" t="str">
        <v/>
      </c>
    </row>
    <row r="119" spans="18:18" x14ac:dyDescent="0.35">
      <c r="R119" t="str">
        <v/>
      </c>
    </row>
    <row r="120" spans="18:18" x14ac:dyDescent="0.35">
      <c r="R120" t="str">
        <v/>
      </c>
    </row>
    <row r="121" spans="18:18" x14ac:dyDescent="0.35">
      <c r="R121" t="str">
        <v/>
      </c>
    </row>
    <row r="122" spans="18:18" x14ac:dyDescent="0.35">
      <c r="R122" t="str">
        <v/>
      </c>
    </row>
    <row r="123" spans="18:18" x14ac:dyDescent="0.35">
      <c r="R123" t="str">
        <v/>
      </c>
    </row>
    <row r="124" spans="18:18" x14ac:dyDescent="0.35">
      <c r="R124" t="str">
        <v/>
      </c>
    </row>
    <row r="125" spans="18:18" x14ac:dyDescent="0.35">
      <c r="R125" t="str">
        <v/>
      </c>
    </row>
    <row r="126" spans="18:18" x14ac:dyDescent="0.35">
      <c r="R126" t="str">
        <v/>
      </c>
    </row>
    <row r="127" spans="18:18" x14ac:dyDescent="0.35">
      <c r="R127" t="str">
        <v/>
      </c>
    </row>
    <row r="128" spans="18:18" x14ac:dyDescent="0.35">
      <c r="R128" t="str">
        <v/>
      </c>
    </row>
    <row r="129" spans="18:18" x14ac:dyDescent="0.35">
      <c r="R129" t="str">
        <v/>
      </c>
    </row>
    <row r="130" spans="18:18" x14ac:dyDescent="0.35">
      <c r="R130" t="str">
        <v/>
      </c>
    </row>
    <row r="131" spans="18:18" x14ac:dyDescent="0.35">
      <c r="R131" t="str">
        <v/>
      </c>
    </row>
    <row r="132" spans="18:18" x14ac:dyDescent="0.35">
      <c r="R132" t="str">
        <v/>
      </c>
    </row>
    <row r="133" spans="18:18" x14ac:dyDescent="0.35">
      <c r="R133" t="str">
        <v/>
      </c>
    </row>
    <row r="134" spans="18:18" x14ac:dyDescent="0.35">
      <c r="R134" t="str">
        <v/>
      </c>
    </row>
    <row r="135" spans="18:18" x14ac:dyDescent="0.35">
      <c r="R135" t="str">
        <v/>
      </c>
    </row>
    <row r="136" spans="18:18" x14ac:dyDescent="0.35">
      <c r="R136" t="str">
        <v/>
      </c>
    </row>
    <row r="137" spans="18:18" x14ac:dyDescent="0.35">
      <c r="R137" t="str">
        <v/>
      </c>
    </row>
    <row r="138" spans="18:18" x14ac:dyDescent="0.35">
      <c r="R138" t="str">
        <v/>
      </c>
    </row>
    <row r="139" spans="18:18" x14ac:dyDescent="0.35">
      <c r="R139" t="str">
        <v/>
      </c>
    </row>
    <row r="140" spans="18:18" x14ac:dyDescent="0.35">
      <c r="R140" t="str">
        <v/>
      </c>
    </row>
    <row r="141" spans="18:18" x14ac:dyDescent="0.35">
      <c r="R141" t="str">
        <v/>
      </c>
    </row>
    <row r="142" spans="18:18" x14ac:dyDescent="0.35">
      <c r="R142" t="str">
        <v/>
      </c>
    </row>
    <row r="143" spans="18:18" x14ac:dyDescent="0.35">
      <c r="R143" t="str">
        <v/>
      </c>
    </row>
    <row r="144" spans="18:18" x14ac:dyDescent="0.35">
      <c r="R144" t="str">
        <v/>
      </c>
    </row>
    <row r="145" spans="18:18" x14ac:dyDescent="0.35">
      <c r="R145" t="str">
        <v/>
      </c>
    </row>
    <row r="146" spans="18:18" x14ac:dyDescent="0.35">
      <c r="R146" t="str">
        <v/>
      </c>
    </row>
    <row r="147" spans="18:18" x14ac:dyDescent="0.35">
      <c r="R147" t="str">
        <v/>
      </c>
    </row>
    <row r="148" spans="18:18" x14ac:dyDescent="0.35">
      <c r="R148" t="str">
        <v/>
      </c>
    </row>
    <row r="149" spans="18:18" x14ac:dyDescent="0.35">
      <c r="R149" t="str">
        <v/>
      </c>
    </row>
    <row r="150" spans="18:18" x14ac:dyDescent="0.35">
      <c r="R150" t="str">
        <v/>
      </c>
    </row>
    <row r="151" spans="18:18" x14ac:dyDescent="0.35">
      <c r="R151" t="str">
        <v/>
      </c>
    </row>
    <row r="152" spans="18:18" x14ac:dyDescent="0.35">
      <c r="R152" t="str">
        <v/>
      </c>
    </row>
    <row r="153" spans="18:18" x14ac:dyDescent="0.35">
      <c r="R153" t="str">
        <v/>
      </c>
    </row>
    <row r="154" spans="18:18" x14ac:dyDescent="0.35">
      <c r="R154" t="str">
        <v/>
      </c>
    </row>
    <row r="155" spans="18:18" x14ac:dyDescent="0.35">
      <c r="R155" t="str">
        <v/>
      </c>
    </row>
    <row r="156" spans="18:18" x14ac:dyDescent="0.35">
      <c r="R156" t="str">
        <v/>
      </c>
    </row>
    <row r="157" spans="18:18" x14ac:dyDescent="0.35">
      <c r="R157" t="str">
        <v/>
      </c>
    </row>
    <row r="158" spans="18:18" x14ac:dyDescent="0.35">
      <c r="R158" t="str">
        <v/>
      </c>
    </row>
    <row r="159" spans="18:18" x14ac:dyDescent="0.35">
      <c r="R159" t="str">
        <v/>
      </c>
    </row>
    <row r="160" spans="18:18" x14ac:dyDescent="0.35">
      <c r="R160" t="str">
        <v/>
      </c>
    </row>
    <row r="161" spans="18:18" x14ac:dyDescent="0.35">
      <c r="R161" t="str">
        <v/>
      </c>
    </row>
    <row r="162" spans="18:18" x14ac:dyDescent="0.35">
      <c r="R162" t="str">
        <v/>
      </c>
    </row>
    <row r="163" spans="18:18" x14ac:dyDescent="0.35">
      <c r="R163" t="str">
        <v/>
      </c>
    </row>
    <row r="164" spans="18:18" x14ac:dyDescent="0.35">
      <c r="R164" t="str">
        <v/>
      </c>
    </row>
    <row r="165" spans="18:18" x14ac:dyDescent="0.35">
      <c r="R165" t="str">
        <v/>
      </c>
    </row>
    <row r="166" spans="18:18" x14ac:dyDescent="0.35">
      <c r="R166" t="str">
        <v/>
      </c>
    </row>
    <row r="167" spans="18:18" x14ac:dyDescent="0.35">
      <c r="R167" t="str">
        <v/>
      </c>
    </row>
    <row r="168" spans="18:18" x14ac:dyDescent="0.35">
      <c r="R168" t="str">
        <v/>
      </c>
    </row>
    <row r="169" spans="18:18" x14ac:dyDescent="0.35">
      <c r="R169" t="str">
        <v/>
      </c>
    </row>
    <row r="170" spans="18:18" x14ac:dyDescent="0.35">
      <c r="R170" t="str">
        <v/>
      </c>
    </row>
    <row r="171" spans="18:18" x14ac:dyDescent="0.35">
      <c r="R171" t="str">
        <v/>
      </c>
    </row>
    <row r="172" spans="18:18" x14ac:dyDescent="0.35">
      <c r="R172" t="str">
        <v/>
      </c>
    </row>
    <row r="173" spans="18:18" x14ac:dyDescent="0.35">
      <c r="R173" t="str">
        <v/>
      </c>
    </row>
    <row r="174" spans="18:18" x14ac:dyDescent="0.35">
      <c r="R174" t="str">
        <v/>
      </c>
    </row>
    <row r="175" spans="18:18" x14ac:dyDescent="0.35">
      <c r="R175" t="str">
        <v/>
      </c>
    </row>
    <row r="176" spans="18:18" x14ac:dyDescent="0.35">
      <c r="R176" t="str">
        <v/>
      </c>
    </row>
    <row r="177" spans="18:18" x14ac:dyDescent="0.35">
      <c r="R177" t="str">
        <v/>
      </c>
    </row>
    <row r="178" spans="18:18" x14ac:dyDescent="0.35">
      <c r="R178" t="str">
        <v/>
      </c>
    </row>
    <row r="179" spans="18:18" x14ac:dyDescent="0.35">
      <c r="R179" t="str">
        <v/>
      </c>
    </row>
    <row r="180" spans="18:18" x14ac:dyDescent="0.35">
      <c r="R180" t="str">
        <v/>
      </c>
    </row>
    <row r="181" spans="18:18" x14ac:dyDescent="0.35">
      <c r="R181" t="str">
        <v/>
      </c>
    </row>
    <row r="182" spans="18:18" x14ac:dyDescent="0.35">
      <c r="R182" t="str">
        <v/>
      </c>
    </row>
    <row r="183" spans="18:18" x14ac:dyDescent="0.35">
      <c r="R183" t="str">
        <v/>
      </c>
    </row>
    <row r="184" spans="18:18" x14ac:dyDescent="0.35">
      <c r="R184" t="str">
        <v/>
      </c>
    </row>
    <row r="185" spans="18:18" x14ac:dyDescent="0.35">
      <c r="R185" t="str">
        <v/>
      </c>
    </row>
    <row r="186" spans="18:18" x14ac:dyDescent="0.35">
      <c r="R186" t="str">
        <v/>
      </c>
    </row>
    <row r="187" spans="18:18" x14ac:dyDescent="0.35">
      <c r="R187" t="str">
        <v/>
      </c>
    </row>
    <row r="188" spans="18:18" x14ac:dyDescent="0.35">
      <c r="R188" t="str">
        <v/>
      </c>
    </row>
    <row r="189" spans="18:18" x14ac:dyDescent="0.35">
      <c r="R189" t="str">
        <v/>
      </c>
    </row>
    <row r="190" spans="18:18" x14ac:dyDescent="0.35">
      <c r="R190" t="str">
        <v/>
      </c>
    </row>
    <row r="191" spans="18:18" x14ac:dyDescent="0.35">
      <c r="R191" t="str">
        <v/>
      </c>
    </row>
    <row r="192" spans="18:18" x14ac:dyDescent="0.35">
      <c r="R192" t="str">
        <v/>
      </c>
    </row>
    <row r="193" spans="18:18" x14ac:dyDescent="0.35">
      <c r="R193" t="str">
        <v/>
      </c>
    </row>
    <row r="194" spans="18:18" x14ac:dyDescent="0.35">
      <c r="R194" t="str">
        <v/>
      </c>
    </row>
    <row r="195" spans="18:18" x14ac:dyDescent="0.35">
      <c r="R195" t="str">
        <v/>
      </c>
    </row>
    <row r="196" spans="18:18" x14ac:dyDescent="0.35">
      <c r="R196" t="str">
        <v/>
      </c>
    </row>
    <row r="197" spans="18:18" x14ac:dyDescent="0.35">
      <c r="R197" t="str">
        <v/>
      </c>
    </row>
    <row r="198" spans="18:18" x14ac:dyDescent="0.35">
      <c r="R198" t="str">
        <v/>
      </c>
    </row>
    <row r="199" spans="18:18" x14ac:dyDescent="0.35">
      <c r="R199" t="str">
        <v/>
      </c>
    </row>
    <row r="200" spans="18:18" x14ac:dyDescent="0.35">
      <c r="R200" t="str">
        <v/>
      </c>
    </row>
    <row r="201" spans="18:18" x14ac:dyDescent="0.35">
      <c r="R201" t="str">
        <v/>
      </c>
    </row>
    <row r="202" spans="18:18" x14ac:dyDescent="0.35">
      <c r="R202" t="str">
        <v/>
      </c>
    </row>
    <row r="203" spans="18:18" x14ac:dyDescent="0.35">
      <c r="R203" t="str">
        <v/>
      </c>
    </row>
    <row r="204" spans="18:18" x14ac:dyDescent="0.35">
      <c r="R204" t="str">
        <v/>
      </c>
    </row>
    <row r="205" spans="18:18" x14ac:dyDescent="0.35">
      <c r="R205" t="str">
        <v/>
      </c>
    </row>
    <row r="206" spans="18:18" x14ac:dyDescent="0.35">
      <c r="R206" t="str">
        <v/>
      </c>
    </row>
    <row r="207" spans="18:18" x14ac:dyDescent="0.35">
      <c r="R207" t="str">
        <v/>
      </c>
    </row>
    <row r="208" spans="18:18" x14ac:dyDescent="0.35">
      <c r="R208" t="str">
        <v/>
      </c>
    </row>
    <row r="209" spans="18:18" x14ac:dyDescent="0.35">
      <c r="R209" t="str">
        <v/>
      </c>
    </row>
    <row r="210" spans="18:18" x14ac:dyDescent="0.35">
      <c r="R210" t="str">
        <v/>
      </c>
    </row>
    <row r="211" spans="18:18" x14ac:dyDescent="0.35">
      <c r="R211" t="str">
        <v/>
      </c>
    </row>
    <row r="212" spans="18:18" x14ac:dyDescent="0.35">
      <c r="R212" t="str">
        <v/>
      </c>
    </row>
    <row r="213" spans="18:18" x14ac:dyDescent="0.35">
      <c r="R213" t="str">
        <v/>
      </c>
    </row>
    <row r="214" spans="18:18" x14ac:dyDescent="0.35">
      <c r="R214" t="str">
        <v/>
      </c>
    </row>
    <row r="215" spans="18:18" x14ac:dyDescent="0.35">
      <c r="R215" t="str">
        <v/>
      </c>
    </row>
    <row r="216" spans="18:18" x14ac:dyDescent="0.35">
      <c r="R216" t="str">
        <v/>
      </c>
    </row>
    <row r="217" spans="18:18" x14ac:dyDescent="0.35">
      <c r="R217" t="str">
        <v/>
      </c>
    </row>
    <row r="218" spans="18:18" x14ac:dyDescent="0.35">
      <c r="R218" t="str">
        <v/>
      </c>
    </row>
    <row r="219" spans="18:18" x14ac:dyDescent="0.35">
      <c r="R219" t="str">
        <v/>
      </c>
    </row>
    <row r="220" spans="18:18" x14ac:dyDescent="0.35">
      <c r="R220" t="str">
        <v/>
      </c>
    </row>
    <row r="221" spans="18:18" x14ac:dyDescent="0.35">
      <c r="R221" t="str">
        <v/>
      </c>
    </row>
    <row r="222" spans="18:18" x14ac:dyDescent="0.35">
      <c r="R222" t="str">
        <v/>
      </c>
    </row>
    <row r="223" spans="18:18" x14ac:dyDescent="0.35">
      <c r="R223" t="str">
        <v/>
      </c>
    </row>
    <row r="224" spans="18:18" x14ac:dyDescent="0.35">
      <c r="R224" t="str">
        <v/>
      </c>
    </row>
    <row r="225" spans="18:18" x14ac:dyDescent="0.35">
      <c r="R225" t="str">
        <v/>
      </c>
    </row>
    <row r="226" spans="18:18" x14ac:dyDescent="0.35">
      <c r="R226" t="str">
        <v/>
      </c>
    </row>
    <row r="227" spans="18:18" x14ac:dyDescent="0.35">
      <c r="R227" t="str">
        <v/>
      </c>
    </row>
    <row r="228" spans="18:18" x14ac:dyDescent="0.35">
      <c r="R228" t="str">
        <v/>
      </c>
    </row>
    <row r="229" spans="18:18" x14ac:dyDescent="0.35">
      <c r="R229" t="str">
        <v/>
      </c>
    </row>
    <row r="230" spans="18:18" x14ac:dyDescent="0.35">
      <c r="R230" t="str">
        <v/>
      </c>
    </row>
    <row r="231" spans="18:18" x14ac:dyDescent="0.35">
      <c r="R231" t="str">
        <v/>
      </c>
    </row>
    <row r="232" spans="18:18" x14ac:dyDescent="0.35">
      <c r="R232" t="str">
        <v/>
      </c>
    </row>
    <row r="233" spans="18:18" x14ac:dyDescent="0.35">
      <c r="R233" t="str">
        <v/>
      </c>
    </row>
    <row r="234" spans="18:18" x14ac:dyDescent="0.35">
      <c r="R234" t="str">
        <v/>
      </c>
    </row>
    <row r="235" spans="18:18" x14ac:dyDescent="0.35">
      <c r="R235" t="str">
        <v/>
      </c>
    </row>
    <row r="236" spans="18:18" x14ac:dyDescent="0.35">
      <c r="R236" t="str">
        <v/>
      </c>
    </row>
    <row r="237" spans="18:18" x14ac:dyDescent="0.35">
      <c r="R237" t="str">
        <v/>
      </c>
    </row>
    <row r="238" spans="18:18" x14ac:dyDescent="0.35">
      <c r="R238" t="str">
        <v/>
      </c>
    </row>
    <row r="239" spans="18:18" x14ac:dyDescent="0.35">
      <c r="R239" t="str">
        <v/>
      </c>
    </row>
    <row r="240" spans="18:18" x14ac:dyDescent="0.35">
      <c r="R240" t="str">
        <v/>
      </c>
    </row>
    <row r="241" spans="18:18" x14ac:dyDescent="0.35">
      <c r="R241" t="str">
        <v/>
      </c>
    </row>
    <row r="242" spans="18:18" x14ac:dyDescent="0.35">
      <c r="R242" t="str">
        <v/>
      </c>
    </row>
    <row r="243" spans="18:18" x14ac:dyDescent="0.35">
      <c r="R243" t="str">
        <v/>
      </c>
    </row>
    <row r="244" spans="18:18" x14ac:dyDescent="0.35">
      <c r="R244" t="str">
        <v/>
      </c>
    </row>
    <row r="245" spans="18:18" x14ac:dyDescent="0.35">
      <c r="R245" t="str">
        <v/>
      </c>
    </row>
    <row r="246" spans="18:18" x14ac:dyDescent="0.35">
      <c r="R246" t="str">
        <v/>
      </c>
    </row>
    <row r="247" spans="18:18" x14ac:dyDescent="0.35">
      <c r="R247" t="str">
        <v/>
      </c>
    </row>
    <row r="248" spans="18:18" x14ac:dyDescent="0.35">
      <c r="R248" t="str">
        <v/>
      </c>
    </row>
    <row r="249" spans="18:18" x14ac:dyDescent="0.35">
      <c r="R249" t="str">
        <v/>
      </c>
    </row>
    <row r="250" spans="18:18" x14ac:dyDescent="0.35">
      <c r="R250" t="str">
        <v/>
      </c>
    </row>
    <row r="251" spans="18:18" x14ac:dyDescent="0.35">
      <c r="R251" t="str">
        <v/>
      </c>
    </row>
    <row r="252" spans="18:18" x14ac:dyDescent="0.35">
      <c r="R252" t="str">
        <v/>
      </c>
    </row>
    <row r="253" spans="18:18" x14ac:dyDescent="0.35">
      <c r="R253" t="str">
        <v/>
      </c>
    </row>
    <row r="254" spans="18:18" x14ac:dyDescent="0.35">
      <c r="R254" t="str">
        <v/>
      </c>
    </row>
    <row r="255" spans="18:18" x14ac:dyDescent="0.35">
      <c r="R255" t="str">
        <v/>
      </c>
    </row>
    <row r="256" spans="18:18" x14ac:dyDescent="0.35">
      <c r="R256" t="str">
        <v/>
      </c>
    </row>
    <row r="257" spans="18:18" x14ac:dyDescent="0.35">
      <c r="R257" t="str">
        <v/>
      </c>
    </row>
    <row r="258" spans="18:18" x14ac:dyDescent="0.35">
      <c r="R258" t="str">
        <v/>
      </c>
    </row>
    <row r="259" spans="18:18" x14ac:dyDescent="0.35">
      <c r="R259" t="str">
        <v/>
      </c>
    </row>
    <row r="260" spans="18:18" x14ac:dyDescent="0.35">
      <c r="R260" t="str">
        <v/>
      </c>
    </row>
    <row r="261" spans="18:18" x14ac:dyDescent="0.35">
      <c r="R261" t="str">
        <v/>
      </c>
    </row>
    <row r="262" spans="18:18" x14ac:dyDescent="0.3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A9" sqref="A9"/>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210</v>
      </c>
      <c r="B1" s="172" t="s">
        <v>211</v>
      </c>
      <c r="C1" s="172" t="s">
        <v>212</v>
      </c>
    </row>
    <row r="2" spans="1:3" ht="58" x14ac:dyDescent="0.35">
      <c r="A2" s="170" t="s">
        <v>209</v>
      </c>
      <c r="B2" s="170" t="s">
        <v>213</v>
      </c>
      <c r="C2" s="171" t="s">
        <v>214</v>
      </c>
    </row>
    <row r="3" spans="1:3" ht="43.5" x14ac:dyDescent="0.35">
      <c r="A3" s="170" t="s">
        <v>215</v>
      </c>
      <c r="B3" s="170" t="s">
        <v>216</v>
      </c>
      <c r="C3" s="171" t="s">
        <v>217</v>
      </c>
    </row>
    <row r="4" spans="1:3" x14ac:dyDescent="0.35">
      <c r="A4" s="170" t="s">
        <v>218</v>
      </c>
      <c r="B4" s="170" t="s">
        <v>216</v>
      </c>
      <c r="C4" s="170" t="s">
        <v>219</v>
      </c>
    </row>
    <row r="5" spans="1:3" ht="29" x14ac:dyDescent="0.35">
      <c r="A5" s="170" t="s">
        <v>220</v>
      </c>
      <c r="B5" s="170" t="s">
        <v>213</v>
      </c>
      <c r="C5" s="171" t="s">
        <v>222</v>
      </c>
    </row>
    <row r="6" spans="1:3" ht="29" x14ac:dyDescent="0.35">
      <c r="A6" s="170" t="s">
        <v>225</v>
      </c>
      <c r="B6" s="170" t="s">
        <v>213</v>
      </c>
      <c r="C6" s="171" t="s">
        <v>226</v>
      </c>
    </row>
    <row r="7" spans="1:3" ht="43.5" x14ac:dyDescent="0.35">
      <c r="A7" s="170" t="s">
        <v>239</v>
      </c>
      <c r="B7" s="170" t="s">
        <v>213</v>
      </c>
      <c r="C7" s="171" t="s">
        <v>244</v>
      </c>
    </row>
    <row r="8" spans="1:3" ht="43.5" x14ac:dyDescent="0.35">
      <c r="A8" s="170" t="s">
        <v>247</v>
      </c>
      <c r="B8" s="170" t="s">
        <v>213</v>
      </c>
      <c r="C8" s="171" t="s">
        <v>248</v>
      </c>
    </row>
    <row r="9" spans="1:3" x14ac:dyDescent="0.35">
      <c r="A9" s="170"/>
      <c r="B9" s="170"/>
      <c r="C9" s="170"/>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9" t="str">
        <f>"Demand and capacity analysis notes for "&amp;Setup!B5</f>
        <v xml:space="preserve">Demand and capacity analysis notes for </v>
      </c>
      <c r="C2" s="179"/>
      <c r="D2" s="179"/>
      <c r="E2" s="179"/>
      <c r="F2" s="179"/>
      <c r="G2" s="179"/>
      <c r="H2" s="179"/>
      <c r="I2" s="179"/>
      <c r="J2" s="179"/>
      <c r="K2" s="179"/>
      <c r="L2" s="179"/>
      <c r="M2" s="179"/>
      <c r="N2" s="179"/>
      <c r="O2" s="179"/>
      <c r="P2" s="179"/>
      <c r="Q2" s="179"/>
      <c r="R2" s="179"/>
      <c r="S2" s="179"/>
      <c r="T2" s="179"/>
      <c r="U2" s="179"/>
    </row>
    <row r="3" spans="2:21" ht="15" thickBot="1" x14ac:dyDescent="0.4">
      <c r="B3" s="173" t="s">
        <v>221</v>
      </c>
    </row>
    <row r="4" spans="2:21" ht="15" thickBot="1" x14ac:dyDescent="0.4">
      <c r="B4" s="176"/>
      <c r="C4" s="177"/>
      <c r="D4" s="177"/>
      <c r="E4" s="177"/>
      <c r="F4" s="177"/>
      <c r="G4" s="177"/>
      <c r="H4" s="177"/>
      <c r="I4" s="177"/>
      <c r="J4" s="177"/>
      <c r="K4" s="177"/>
      <c r="L4" s="177"/>
      <c r="M4" s="177"/>
      <c r="N4" s="177"/>
      <c r="O4" s="177"/>
      <c r="P4" s="177"/>
      <c r="Q4" s="177"/>
      <c r="R4" s="177"/>
      <c r="S4" s="177"/>
      <c r="T4" s="177"/>
      <c r="U4" s="178"/>
    </row>
    <row r="5" spans="2:21" x14ac:dyDescent="0.35">
      <c r="B5" s="180"/>
      <c r="C5" s="180"/>
      <c r="D5" s="180"/>
      <c r="E5" s="180"/>
      <c r="F5" s="180"/>
      <c r="G5" s="180"/>
      <c r="H5" s="180"/>
      <c r="I5" s="180"/>
      <c r="J5" s="180"/>
      <c r="K5" s="180"/>
      <c r="L5" s="180"/>
      <c r="M5" s="180"/>
      <c r="N5" s="180"/>
      <c r="O5" s="180"/>
      <c r="P5" s="180"/>
      <c r="Q5" s="180"/>
      <c r="R5" s="180"/>
      <c r="S5" s="180"/>
      <c r="T5" s="180"/>
      <c r="U5" s="180"/>
    </row>
    <row r="6" spans="2:21" x14ac:dyDescent="0.35">
      <c r="B6" s="181"/>
      <c r="C6" s="181"/>
      <c r="D6" s="181"/>
      <c r="E6" s="181"/>
      <c r="F6" s="181"/>
      <c r="G6" s="181"/>
      <c r="H6" s="181"/>
      <c r="I6" s="181"/>
      <c r="J6" s="181"/>
      <c r="K6" s="181"/>
      <c r="L6" s="181"/>
      <c r="M6" s="181"/>
      <c r="N6" s="181"/>
      <c r="O6" s="181"/>
      <c r="P6" s="181"/>
      <c r="Q6" s="181"/>
      <c r="R6" s="181"/>
      <c r="S6" s="181"/>
      <c r="T6" s="181"/>
      <c r="U6" s="181"/>
    </row>
    <row r="7" spans="2:21" x14ac:dyDescent="0.35">
      <c r="B7" s="181"/>
      <c r="C7" s="181"/>
      <c r="D7" s="181"/>
      <c r="E7" s="181"/>
      <c r="F7" s="181"/>
      <c r="G7" s="181"/>
      <c r="H7" s="181"/>
      <c r="I7" s="181"/>
      <c r="J7" s="181"/>
      <c r="K7" s="181"/>
      <c r="L7" s="181"/>
      <c r="M7" s="181"/>
      <c r="N7" s="181"/>
      <c r="O7" s="181"/>
      <c r="P7" s="181"/>
      <c r="Q7" s="181"/>
      <c r="R7" s="181"/>
      <c r="S7" s="181"/>
      <c r="T7" s="181"/>
      <c r="U7" s="181"/>
    </row>
    <row r="8" spans="2:21" x14ac:dyDescent="0.35">
      <c r="B8" s="181"/>
      <c r="C8" s="181"/>
      <c r="D8" s="181"/>
      <c r="E8" s="181"/>
      <c r="F8" s="181"/>
      <c r="G8" s="181"/>
      <c r="H8" s="181"/>
      <c r="I8" s="181"/>
      <c r="J8" s="181"/>
      <c r="K8" s="181"/>
      <c r="L8" s="181"/>
      <c r="M8" s="181"/>
      <c r="N8" s="181"/>
      <c r="O8" s="181"/>
      <c r="P8" s="181"/>
      <c r="Q8" s="181"/>
      <c r="R8" s="181"/>
      <c r="S8" s="181"/>
      <c r="T8" s="181"/>
      <c r="U8" s="181"/>
    </row>
    <row r="9" spans="2:21" x14ac:dyDescent="0.35">
      <c r="B9" s="181"/>
      <c r="C9" s="181"/>
      <c r="D9" s="181"/>
      <c r="E9" s="181"/>
      <c r="F9" s="181"/>
      <c r="G9" s="181"/>
      <c r="H9" s="181"/>
      <c r="I9" s="181"/>
      <c r="J9" s="181"/>
      <c r="K9" s="181"/>
      <c r="L9" s="181"/>
      <c r="M9" s="181"/>
      <c r="N9" s="181"/>
      <c r="O9" s="181"/>
      <c r="P9" s="181"/>
      <c r="Q9" s="181"/>
      <c r="R9" s="181"/>
      <c r="S9" s="181"/>
      <c r="T9" s="181"/>
      <c r="U9" s="181"/>
    </row>
    <row r="10" spans="2:21" x14ac:dyDescent="0.35">
      <c r="B10" s="181"/>
      <c r="C10" s="181"/>
      <c r="D10" s="181"/>
      <c r="E10" s="181"/>
      <c r="F10" s="181"/>
      <c r="G10" s="181"/>
      <c r="H10" s="181"/>
      <c r="I10" s="181"/>
      <c r="J10" s="181"/>
      <c r="K10" s="181"/>
      <c r="L10" s="181"/>
      <c r="M10" s="181"/>
      <c r="N10" s="181"/>
      <c r="O10" s="181"/>
      <c r="P10" s="181"/>
      <c r="Q10" s="181"/>
      <c r="R10" s="181"/>
      <c r="S10" s="181"/>
      <c r="T10" s="181"/>
      <c r="U10" s="181"/>
    </row>
    <row r="11" spans="2:21" x14ac:dyDescent="0.35">
      <c r="B11" s="181"/>
      <c r="C11" s="181"/>
      <c r="D11" s="181"/>
      <c r="E11" s="181"/>
      <c r="F11" s="181"/>
      <c r="G11" s="181"/>
      <c r="H11" s="181"/>
      <c r="I11" s="181"/>
      <c r="J11" s="181"/>
      <c r="K11" s="181"/>
      <c r="L11" s="181"/>
      <c r="M11" s="181"/>
      <c r="N11" s="181"/>
      <c r="O11" s="181"/>
      <c r="P11" s="181"/>
      <c r="Q11" s="181"/>
      <c r="R11" s="181"/>
      <c r="S11" s="181"/>
      <c r="T11" s="181"/>
      <c r="U11" s="181"/>
    </row>
    <row r="12" spans="2:21" x14ac:dyDescent="0.35">
      <c r="B12" s="181"/>
      <c r="C12" s="181"/>
      <c r="D12" s="181"/>
      <c r="E12" s="181"/>
      <c r="F12" s="181"/>
      <c r="G12" s="181"/>
      <c r="H12" s="181"/>
      <c r="I12" s="181"/>
      <c r="J12" s="181"/>
      <c r="K12" s="181"/>
      <c r="L12" s="181"/>
      <c r="M12" s="181"/>
      <c r="N12" s="181"/>
      <c r="O12" s="181"/>
      <c r="P12" s="181"/>
      <c r="Q12" s="181"/>
      <c r="R12" s="181"/>
      <c r="S12" s="181"/>
      <c r="T12" s="181"/>
      <c r="U12" s="181"/>
    </row>
    <row r="13" spans="2:21" x14ac:dyDescent="0.35">
      <c r="B13" s="181"/>
      <c r="C13" s="181"/>
      <c r="D13" s="181"/>
      <c r="E13" s="181"/>
      <c r="F13" s="181"/>
      <c r="G13" s="181"/>
      <c r="H13" s="181"/>
      <c r="I13" s="181"/>
      <c r="J13" s="181"/>
      <c r="K13" s="181"/>
      <c r="L13" s="181"/>
      <c r="M13" s="181"/>
      <c r="N13" s="181"/>
      <c r="O13" s="181"/>
      <c r="P13" s="181"/>
      <c r="Q13" s="181"/>
      <c r="R13" s="181"/>
      <c r="S13" s="181"/>
      <c r="T13" s="181"/>
      <c r="U13" s="181"/>
    </row>
    <row r="14" spans="2:21" x14ac:dyDescent="0.35">
      <c r="B14" s="181"/>
      <c r="C14" s="181"/>
      <c r="D14" s="181"/>
      <c r="E14" s="181"/>
      <c r="F14" s="181"/>
      <c r="G14" s="181"/>
      <c r="H14" s="181"/>
      <c r="I14" s="181"/>
      <c r="J14" s="181"/>
      <c r="K14" s="181"/>
      <c r="L14" s="181"/>
      <c r="M14" s="181"/>
      <c r="N14" s="181"/>
      <c r="O14" s="181"/>
      <c r="P14" s="181"/>
      <c r="Q14" s="181"/>
      <c r="R14" s="181"/>
      <c r="S14" s="181"/>
      <c r="T14" s="181"/>
      <c r="U14" s="181"/>
    </row>
    <row r="15" spans="2:21" x14ac:dyDescent="0.35">
      <c r="B15" s="181"/>
      <c r="C15" s="181"/>
      <c r="D15" s="181"/>
      <c r="E15" s="181"/>
      <c r="F15" s="181"/>
      <c r="G15" s="181"/>
      <c r="H15" s="181"/>
      <c r="I15" s="181"/>
      <c r="J15" s="181"/>
      <c r="K15" s="181"/>
      <c r="L15" s="181"/>
      <c r="M15" s="181"/>
      <c r="N15" s="181"/>
      <c r="O15" s="181"/>
      <c r="P15" s="181"/>
      <c r="Q15" s="181"/>
      <c r="R15" s="181"/>
      <c r="S15" s="181"/>
      <c r="T15" s="181"/>
      <c r="U15" s="181"/>
    </row>
    <row r="16" spans="2:21" x14ac:dyDescent="0.35">
      <c r="B16" s="181"/>
      <c r="C16" s="181"/>
      <c r="D16" s="181"/>
      <c r="E16" s="181"/>
      <c r="F16" s="181"/>
      <c r="G16" s="181"/>
      <c r="H16" s="181"/>
      <c r="I16" s="181"/>
      <c r="J16" s="181"/>
      <c r="K16" s="181"/>
      <c r="L16" s="181"/>
      <c r="M16" s="181"/>
      <c r="N16" s="181"/>
      <c r="O16" s="181"/>
      <c r="P16" s="181"/>
      <c r="Q16" s="181"/>
      <c r="R16" s="181"/>
      <c r="S16" s="181"/>
      <c r="T16" s="181"/>
      <c r="U16" s="181"/>
    </row>
    <row r="17" spans="2:21" x14ac:dyDescent="0.35">
      <c r="B17" s="181"/>
      <c r="C17" s="181"/>
      <c r="D17" s="181"/>
      <c r="E17" s="181"/>
      <c r="F17" s="181"/>
      <c r="G17" s="181"/>
      <c r="H17" s="181"/>
      <c r="I17" s="181"/>
      <c r="J17" s="181"/>
      <c r="K17" s="181"/>
      <c r="L17" s="181"/>
      <c r="M17" s="181"/>
      <c r="N17" s="181"/>
      <c r="O17" s="181"/>
      <c r="P17" s="181"/>
      <c r="Q17" s="181"/>
      <c r="R17" s="181"/>
      <c r="S17" s="181"/>
      <c r="T17" s="181"/>
      <c r="U17" s="181"/>
    </row>
    <row r="18" spans="2:21" x14ac:dyDescent="0.35">
      <c r="B18" s="181"/>
      <c r="C18" s="181"/>
      <c r="D18" s="181"/>
      <c r="E18" s="181"/>
      <c r="F18" s="181"/>
      <c r="G18" s="181"/>
      <c r="H18" s="181"/>
      <c r="I18" s="181"/>
      <c r="J18" s="181"/>
      <c r="K18" s="181"/>
      <c r="L18" s="181"/>
      <c r="M18" s="181"/>
      <c r="N18" s="181"/>
      <c r="O18" s="181"/>
      <c r="P18" s="181"/>
      <c r="Q18" s="181"/>
      <c r="R18" s="181"/>
      <c r="S18" s="181"/>
      <c r="T18" s="181"/>
      <c r="U18" s="181"/>
    </row>
    <row r="19" spans="2:21" x14ac:dyDescent="0.35">
      <c r="B19" s="181"/>
      <c r="C19" s="181"/>
      <c r="D19" s="181"/>
      <c r="E19" s="181"/>
      <c r="F19" s="181"/>
      <c r="G19" s="181"/>
      <c r="H19" s="181"/>
      <c r="I19" s="181"/>
      <c r="J19" s="181"/>
      <c r="K19" s="181"/>
      <c r="L19" s="181"/>
      <c r="M19" s="181"/>
      <c r="N19" s="181"/>
      <c r="O19" s="181"/>
      <c r="P19" s="181"/>
      <c r="Q19" s="181"/>
      <c r="R19" s="181"/>
      <c r="S19" s="181"/>
      <c r="T19" s="181"/>
      <c r="U19" s="181"/>
    </row>
    <row r="20" spans="2:21" x14ac:dyDescent="0.35">
      <c r="B20" s="181"/>
      <c r="C20" s="181"/>
      <c r="D20" s="181"/>
      <c r="E20" s="181"/>
      <c r="F20" s="181"/>
      <c r="G20" s="181"/>
      <c r="H20" s="181"/>
      <c r="I20" s="181"/>
      <c r="J20" s="181"/>
      <c r="K20" s="181"/>
      <c r="L20" s="181"/>
      <c r="M20" s="181"/>
      <c r="N20" s="181"/>
      <c r="O20" s="181"/>
      <c r="P20" s="181"/>
      <c r="Q20" s="181"/>
      <c r="R20" s="181"/>
      <c r="S20" s="181"/>
      <c r="T20" s="181"/>
      <c r="U20" s="181"/>
    </row>
    <row r="21" spans="2:21" x14ac:dyDescent="0.35">
      <c r="B21" s="181"/>
      <c r="C21" s="181"/>
      <c r="D21" s="181"/>
      <c r="E21" s="181"/>
      <c r="F21" s="181"/>
      <c r="G21" s="181"/>
      <c r="H21" s="181"/>
      <c r="I21" s="181"/>
      <c r="J21" s="181"/>
      <c r="K21" s="181"/>
      <c r="L21" s="181"/>
      <c r="M21" s="181"/>
      <c r="N21" s="181"/>
      <c r="O21" s="181"/>
      <c r="P21" s="181"/>
      <c r="Q21" s="181"/>
      <c r="R21" s="181"/>
      <c r="S21" s="181"/>
      <c r="T21" s="181"/>
      <c r="U21" s="181"/>
    </row>
    <row r="22" spans="2:21" x14ac:dyDescent="0.35">
      <c r="B22" s="181"/>
      <c r="C22" s="181"/>
      <c r="D22" s="181"/>
      <c r="E22" s="181"/>
      <c r="F22" s="181"/>
      <c r="G22" s="181"/>
      <c r="H22" s="181"/>
      <c r="I22" s="181"/>
      <c r="J22" s="181"/>
      <c r="K22" s="181"/>
      <c r="L22" s="181"/>
      <c r="M22" s="181"/>
      <c r="N22" s="181"/>
      <c r="O22" s="181"/>
      <c r="P22" s="181"/>
      <c r="Q22" s="181"/>
      <c r="R22" s="181"/>
      <c r="S22" s="181"/>
      <c r="T22" s="181"/>
      <c r="U22" s="181"/>
    </row>
    <row r="23" spans="2:21" x14ac:dyDescent="0.35">
      <c r="B23" s="181"/>
      <c r="C23" s="181"/>
      <c r="D23" s="181"/>
      <c r="E23" s="181"/>
      <c r="F23" s="181"/>
      <c r="G23" s="181"/>
      <c r="H23" s="181"/>
      <c r="I23" s="181"/>
      <c r="J23" s="181"/>
      <c r="K23" s="181"/>
      <c r="L23" s="181"/>
      <c r="M23" s="181"/>
      <c r="N23" s="181"/>
      <c r="O23" s="181"/>
      <c r="P23" s="181"/>
      <c r="Q23" s="181"/>
      <c r="R23" s="181"/>
      <c r="S23" s="181"/>
      <c r="T23" s="181"/>
      <c r="U23" s="181"/>
    </row>
    <row r="24" spans="2:21" x14ac:dyDescent="0.35">
      <c r="B24" s="181"/>
      <c r="C24" s="181"/>
      <c r="D24" s="181"/>
      <c r="E24" s="181"/>
      <c r="F24" s="181"/>
      <c r="G24" s="181"/>
      <c r="H24" s="181"/>
      <c r="I24" s="181"/>
      <c r="J24" s="181"/>
      <c r="K24" s="181"/>
      <c r="L24" s="181"/>
      <c r="M24" s="181"/>
      <c r="N24" s="181"/>
      <c r="O24" s="181"/>
      <c r="P24" s="181"/>
      <c r="Q24" s="181"/>
      <c r="R24" s="181"/>
      <c r="S24" s="181"/>
      <c r="T24" s="181"/>
      <c r="U24" s="181"/>
    </row>
    <row r="25" spans="2:21" x14ac:dyDescent="0.35">
      <c r="B25" s="181"/>
      <c r="C25" s="181"/>
      <c r="D25" s="181"/>
      <c r="E25" s="181"/>
      <c r="F25" s="181"/>
      <c r="G25" s="181"/>
      <c r="H25" s="181"/>
      <c r="I25" s="181"/>
      <c r="J25" s="181"/>
      <c r="K25" s="181"/>
      <c r="L25" s="181"/>
      <c r="M25" s="181"/>
      <c r="N25" s="181"/>
      <c r="O25" s="181"/>
      <c r="P25" s="181"/>
      <c r="Q25" s="181"/>
      <c r="R25" s="181"/>
      <c r="S25" s="181"/>
      <c r="T25" s="181"/>
      <c r="U25" s="181"/>
    </row>
    <row r="26" spans="2:21" x14ac:dyDescent="0.35">
      <c r="B26" s="181"/>
      <c r="C26" s="181"/>
      <c r="D26" s="181"/>
      <c r="E26" s="181"/>
      <c r="F26" s="181"/>
      <c r="G26" s="181"/>
      <c r="H26" s="181"/>
      <c r="I26" s="181"/>
      <c r="J26" s="181"/>
      <c r="K26" s="181"/>
      <c r="L26" s="181"/>
      <c r="M26" s="181"/>
      <c r="N26" s="181"/>
      <c r="O26" s="181"/>
      <c r="P26" s="181"/>
      <c r="Q26" s="181"/>
      <c r="R26" s="181"/>
      <c r="S26" s="181"/>
      <c r="T26" s="181"/>
      <c r="U26" s="181"/>
    </row>
    <row r="27" spans="2:21" x14ac:dyDescent="0.35">
      <c r="B27" s="181"/>
      <c r="C27" s="181"/>
      <c r="D27" s="181"/>
      <c r="E27" s="181"/>
      <c r="F27" s="181"/>
      <c r="G27" s="181"/>
      <c r="H27" s="181"/>
      <c r="I27" s="181"/>
      <c r="J27" s="181"/>
      <c r="K27" s="181"/>
      <c r="L27" s="181"/>
      <c r="M27" s="181"/>
      <c r="N27" s="181"/>
      <c r="O27" s="181"/>
      <c r="P27" s="181"/>
      <c r="Q27" s="181"/>
      <c r="R27" s="181"/>
      <c r="S27" s="181"/>
      <c r="T27" s="181"/>
      <c r="U27" s="181"/>
    </row>
    <row r="28" spans="2:21" x14ac:dyDescent="0.35">
      <c r="B28" s="181"/>
      <c r="C28" s="181"/>
      <c r="D28" s="181"/>
      <c r="E28" s="181"/>
      <c r="F28" s="181"/>
      <c r="G28" s="181"/>
      <c r="H28" s="181"/>
      <c r="I28" s="181"/>
      <c r="J28" s="181"/>
      <c r="K28" s="181"/>
      <c r="L28" s="181"/>
      <c r="M28" s="181"/>
      <c r="N28" s="181"/>
      <c r="O28" s="181"/>
      <c r="P28" s="181"/>
      <c r="Q28" s="181"/>
      <c r="R28" s="181"/>
      <c r="S28" s="181"/>
      <c r="T28" s="181"/>
      <c r="U28" s="181"/>
    </row>
    <row r="29" spans="2:21" x14ac:dyDescent="0.35">
      <c r="B29" s="181"/>
      <c r="C29" s="181"/>
      <c r="D29" s="181"/>
      <c r="E29" s="181"/>
      <c r="F29" s="181"/>
      <c r="G29" s="181"/>
      <c r="H29" s="181"/>
      <c r="I29" s="181"/>
      <c r="J29" s="181"/>
      <c r="K29" s="181"/>
      <c r="L29" s="181"/>
      <c r="M29" s="181"/>
      <c r="N29" s="181"/>
      <c r="O29" s="181"/>
      <c r="P29" s="181"/>
      <c r="Q29" s="181"/>
      <c r="R29" s="181"/>
      <c r="S29" s="181"/>
      <c r="T29" s="181"/>
      <c r="U29" s="181"/>
    </row>
    <row r="30" spans="2:21" x14ac:dyDescent="0.35">
      <c r="B30" s="181"/>
      <c r="C30" s="181"/>
      <c r="D30" s="181"/>
      <c r="E30" s="181"/>
      <c r="F30" s="181"/>
      <c r="G30" s="181"/>
      <c r="H30" s="181"/>
      <c r="I30" s="181"/>
      <c r="J30" s="181"/>
      <c r="K30" s="181"/>
      <c r="L30" s="181"/>
      <c r="M30" s="181"/>
      <c r="N30" s="181"/>
      <c r="O30" s="181"/>
      <c r="P30" s="181"/>
      <c r="Q30" s="181"/>
      <c r="R30" s="181"/>
      <c r="S30" s="181"/>
      <c r="T30" s="181"/>
      <c r="U30" s="181"/>
    </row>
    <row r="31" spans="2:21" x14ac:dyDescent="0.35">
      <c r="B31" s="181"/>
      <c r="C31" s="181"/>
      <c r="D31" s="181"/>
      <c r="E31" s="181"/>
      <c r="F31" s="181"/>
      <c r="G31" s="181"/>
      <c r="H31" s="181"/>
      <c r="I31" s="181"/>
      <c r="J31" s="181"/>
      <c r="K31" s="181"/>
      <c r="L31" s="181"/>
      <c r="M31" s="181"/>
      <c r="N31" s="181"/>
      <c r="O31" s="181"/>
      <c r="P31" s="181"/>
      <c r="Q31" s="181"/>
      <c r="R31" s="181"/>
      <c r="S31" s="181"/>
      <c r="T31" s="181"/>
      <c r="U31" s="181"/>
    </row>
    <row r="32" spans="2:21" x14ac:dyDescent="0.35">
      <c r="B32" s="181"/>
      <c r="C32" s="181"/>
      <c r="D32" s="181"/>
      <c r="E32" s="181"/>
      <c r="F32" s="181"/>
      <c r="G32" s="181"/>
      <c r="H32" s="181"/>
      <c r="I32" s="181"/>
      <c r="J32" s="181"/>
      <c r="K32" s="181"/>
      <c r="L32" s="181"/>
      <c r="M32" s="181"/>
      <c r="N32" s="181"/>
      <c r="O32" s="181"/>
      <c r="P32" s="181"/>
      <c r="Q32" s="181"/>
      <c r="R32" s="181"/>
      <c r="S32" s="181"/>
      <c r="T32" s="181"/>
      <c r="U32" s="181"/>
    </row>
    <row r="33" spans="2:21" x14ac:dyDescent="0.35">
      <c r="B33" s="181"/>
      <c r="C33" s="181"/>
      <c r="D33" s="181"/>
      <c r="E33" s="181"/>
      <c r="F33" s="181"/>
      <c r="G33" s="181"/>
      <c r="H33" s="181"/>
      <c r="I33" s="181"/>
      <c r="J33" s="181"/>
      <c r="K33" s="181"/>
      <c r="L33" s="181"/>
      <c r="M33" s="181"/>
      <c r="N33" s="181"/>
      <c r="O33" s="181"/>
      <c r="P33" s="181"/>
      <c r="Q33" s="181"/>
      <c r="R33" s="181"/>
      <c r="S33" s="181"/>
      <c r="T33" s="181"/>
      <c r="U33" s="181"/>
    </row>
    <row r="34" spans="2:21" x14ac:dyDescent="0.35">
      <c r="B34" s="181"/>
      <c r="C34" s="181"/>
      <c r="D34" s="181"/>
      <c r="E34" s="181"/>
      <c r="F34" s="181"/>
      <c r="G34" s="181"/>
      <c r="H34" s="181"/>
      <c r="I34" s="181"/>
      <c r="J34" s="181"/>
      <c r="K34" s="181"/>
      <c r="L34" s="181"/>
      <c r="M34" s="181"/>
      <c r="N34" s="181"/>
      <c r="O34" s="181"/>
      <c r="P34" s="181"/>
      <c r="Q34" s="181"/>
      <c r="R34" s="181"/>
      <c r="S34" s="181"/>
      <c r="T34" s="181"/>
      <c r="U34" s="181"/>
    </row>
    <row r="35" spans="2:21" x14ac:dyDescent="0.35">
      <c r="B35" s="181"/>
      <c r="C35" s="181"/>
      <c r="D35" s="181"/>
      <c r="E35" s="181"/>
      <c r="F35" s="181"/>
      <c r="G35" s="181"/>
      <c r="H35" s="181"/>
      <c r="I35" s="181"/>
      <c r="J35" s="181"/>
      <c r="K35" s="181"/>
      <c r="L35" s="181"/>
      <c r="M35" s="181"/>
      <c r="N35" s="181"/>
      <c r="O35" s="181"/>
      <c r="P35" s="181"/>
      <c r="Q35" s="181"/>
      <c r="R35" s="181"/>
      <c r="S35" s="181"/>
      <c r="T35" s="181"/>
      <c r="U35" s="181"/>
    </row>
    <row r="36" spans="2:21" x14ac:dyDescent="0.35">
      <c r="B36" s="181"/>
      <c r="C36" s="181"/>
      <c r="D36" s="181"/>
      <c r="E36" s="181"/>
      <c r="F36" s="181"/>
      <c r="G36" s="181"/>
      <c r="H36" s="181"/>
      <c r="I36" s="181"/>
      <c r="J36" s="181"/>
      <c r="K36" s="181"/>
      <c r="L36" s="181"/>
      <c r="M36" s="181"/>
      <c r="N36" s="181"/>
      <c r="O36" s="181"/>
      <c r="P36" s="181"/>
      <c r="Q36" s="181"/>
      <c r="R36" s="181"/>
      <c r="S36" s="181"/>
      <c r="T36" s="181"/>
      <c r="U36" s="181"/>
    </row>
    <row r="37" spans="2:21" x14ac:dyDescent="0.35">
      <c r="B37" s="181"/>
      <c r="C37" s="181"/>
      <c r="D37" s="181"/>
      <c r="E37" s="181"/>
      <c r="F37" s="181"/>
      <c r="G37" s="181"/>
      <c r="H37" s="181"/>
      <c r="I37" s="181"/>
      <c r="J37" s="181"/>
      <c r="K37" s="181"/>
      <c r="L37" s="181"/>
      <c r="M37" s="181"/>
      <c r="N37" s="181"/>
      <c r="O37" s="181"/>
      <c r="P37" s="181"/>
      <c r="Q37" s="181"/>
      <c r="R37" s="181"/>
      <c r="S37" s="181"/>
      <c r="T37" s="181"/>
      <c r="U37" s="181"/>
    </row>
    <row r="38" spans="2:21" x14ac:dyDescent="0.35">
      <c r="B38" s="181"/>
      <c r="C38" s="181"/>
      <c r="D38" s="181"/>
      <c r="E38" s="181"/>
      <c r="F38" s="181"/>
      <c r="G38" s="181"/>
      <c r="H38" s="181"/>
      <c r="I38" s="181"/>
      <c r="J38" s="181"/>
      <c r="K38" s="181"/>
      <c r="L38" s="181"/>
      <c r="M38" s="181"/>
      <c r="N38" s="181"/>
      <c r="O38" s="181"/>
      <c r="P38" s="181"/>
      <c r="Q38" s="181"/>
      <c r="R38" s="181"/>
      <c r="S38" s="181"/>
      <c r="T38" s="181"/>
      <c r="U38" s="181"/>
    </row>
    <row r="39" spans="2:21" x14ac:dyDescent="0.35">
      <c r="B39" s="181"/>
      <c r="C39" s="181"/>
      <c r="D39" s="181"/>
      <c r="E39" s="181"/>
      <c r="F39" s="181"/>
      <c r="G39" s="181"/>
      <c r="H39" s="181"/>
      <c r="I39" s="181"/>
      <c r="J39" s="181"/>
      <c r="K39" s="181"/>
      <c r="L39" s="181"/>
      <c r="M39" s="181"/>
      <c r="N39" s="181"/>
      <c r="O39" s="181"/>
      <c r="P39" s="181"/>
      <c r="Q39" s="181"/>
      <c r="R39" s="181"/>
      <c r="S39" s="181"/>
      <c r="T39" s="181"/>
      <c r="U39" s="181"/>
    </row>
    <row r="40" spans="2:21" x14ac:dyDescent="0.35">
      <c r="B40" s="181"/>
      <c r="C40" s="181"/>
      <c r="D40" s="181"/>
      <c r="E40" s="181"/>
      <c r="F40" s="181"/>
      <c r="G40" s="181"/>
      <c r="H40" s="181"/>
      <c r="I40" s="181"/>
      <c r="J40" s="181"/>
      <c r="K40" s="181"/>
      <c r="L40" s="181"/>
      <c r="M40" s="181"/>
      <c r="N40" s="181"/>
      <c r="O40" s="181"/>
      <c r="P40" s="181"/>
      <c r="Q40" s="181"/>
      <c r="R40" s="181"/>
      <c r="S40" s="181"/>
      <c r="T40" s="181"/>
      <c r="U40" s="181"/>
    </row>
    <row r="41" spans="2:21" x14ac:dyDescent="0.35">
      <c r="B41" s="181"/>
      <c r="C41" s="181"/>
      <c r="D41" s="181"/>
      <c r="E41" s="181"/>
      <c r="F41" s="181"/>
      <c r="G41" s="181"/>
      <c r="H41" s="181"/>
      <c r="I41" s="181"/>
      <c r="J41" s="181"/>
      <c r="K41" s="181"/>
      <c r="L41" s="181"/>
      <c r="M41" s="181"/>
      <c r="N41" s="181"/>
      <c r="O41" s="181"/>
      <c r="P41" s="181"/>
      <c r="Q41" s="181"/>
      <c r="R41" s="181"/>
      <c r="S41" s="181"/>
      <c r="T41" s="181"/>
      <c r="U41" s="181"/>
    </row>
    <row r="42" spans="2:21" x14ac:dyDescent="0.35">
      <c r="B42" s="181"/>
      <c r="C42" s="181"/>
      <c r="D42" s="181"/>
      <c r="E42" s="181"/>
      <c r="F42" s="181"/>
      <c r="G42" s="181"/>
      <c r="H42" s="181"/>
      <c r="I42" s="181"/>
      <c r="J42" s="181"/>
      <c r="K42" s="181"/>
      <c r="L42" s="181"/>
      <c r="M42" s="181"/>
      <c r="N42" s="181"/>
      <c r="O42" s="181"/>
      <c r="P42" s="181"/>
      <c r="Q42" s="181"/>
      <c r="R42" s="181"/>
      <c r="S42" s="181"/>
      <c r="T42" s="181"/>
      <c r="U42" s="181"/>
    </row>
    <row r="43" spans="2:21" x14ac:dyDescent="0.35">
      <c r="B43" s="181"/>
      <c r="C43" s="181"/>
      <c r="D43" s="181"/>
      <c r="E43" s="181"/>
      <c r="F43" s="181"/>
      <c r="G43" s="181"/>
      <c r="H43" s="181"/>
      <c r="I43" s="181"/>
      <c r="J43" s="181"/>
      <c r="K43" s="181"/>
      <c r="L43" s="181"/>
      <c r="M43" s="181"/>
      <c r="N43" s="181"/>
      <c r="O43" s="181"/>
      <c r="P43" s="181"/>
      <c r="Q43" s="181"/>
      <c r="R43" s="181"/>
      <c r="S43" s="181"/>
      <c r="T43" s="181"/>
      <c r="U43" s="181"/>
    </row>
    <row r="44" spans="2:21" x14ac:dyDescent="0.35">
      <c r="B44" s="181"/>
      <c r="C44" s="181"/>
      <c r="D44" s="181"/>
      <c r="E44" s="181"/>
      <c r="F44" s="181"/>
      <c r="G44" s="181"/>
      <c r="H44" s="181"/>
      <c r="I44" s="181"/>
      <c r="J44" s="181"/>
      <c r="K44" s="181"/>
      <c r="L44" s="181"/>
      <c r="M44" s="181"/>
      <c r="N44" s="181"/>
      <c r="O44" s="181"/>
      <c r="P44" s="181"/>
      <c r="Q44" s="181"/>
      <c r="R44" s="181"/>
      <c r="S44" s="181"/>
      <c r="T44" s="181"/>
      <c r="U44" s="181"/>
    </row>
    <row r="45" spans="2:21" x14ac:dyDescent="0.35">
      <c r="B45" s="181"/>
      <c r="C45" s="181"/>
      <c r="D45" s="181"/>
      <c r="E45" s="181"/>
      <c r="F45" s="181"/>
      <c r="G45" s="181"/>
      <c r="H45" s="181"/>
      <c r="I45" s="181"/>
      <c r="J45" s="181"/>
      <c r="K45" s="181"/>
      <c r="L45" s="181"/>
      <c r="M45" s="181"/>
      <c r="N45" s="181"/>
      <c r="O45" s="181"/>
      <c r="P45" s="181"/>
      <c r="Q45" s="181"/>
      <c r="R45" s="181"/>
      <c r="S45" s="181"/>
      <c r="T45" s="181"/>
      <c r="U45" s="181"/>
    </row>
    <row r="46" spans="2:21" x14ac:dyDescent="0.35">
      <c r="B46" s="181"/>
      <c r="C46" s="181"/>
      <c r="D46" s="181"/>
      <c r="E46" s="181"/>
      <c r="F46" s="181"/>
      <c r="G46" s="181"/>
      <c r="H46" s="181"/>
      <c r="I46" s="181"/>
      <c r="J46" s="181"/>
      <c r="K46" s="181"/>
      <c r="L46" s="181"/>
      <c r="M46" s="181"/>
      <c r="N46" s="181"/>
      <c r="O46" s="181"/>
      <c r="P46" s="181"/>
      <c r="Q46" s="181"/>
      <c r="R46" s="181"/>
      <c r="S46" s="181"/>
      <c r="T46" s="181"/>
      <c r="U46" s="181"/>
    </row>
    <row r="47" spans="2:21" x14ac:dyDescent="0.35">
      <c r="B47" s="181"/>
      <c r="C47" s="181"/>
      <c r="D47" s="181"/>
      <c r="E47" s="181"/>
      <c r="F47" s="181"/>
      <c r="G47" s="181"/>
      <c r="H47" s="181"/>
      <c r="I47" s="181"/>
      <c r="J47" s="181"/>
      <c r="K47" s="181"/>
      <c r="L47" s="181"/>
      <c r="M47" s="181"/>
      <c r="N47" s="181"/>
      <c r="O47" s="181"/>
      <c r="P47" s="181"/>
      <c r="Q47" s="181"/>
      <c r="R47" s="181"/>
      <c r="S47" s="181"/>
      <c r="T47" s="181"/>
      <c r="U47" s="181"/>
    </row>
    <row r="48" spans="2:21" x14ac:dyDescent="0.35">
      <c r="B48" s="181"/>
      <c r="C48" s="181"/>
      <c r="D48" s="181"/>
      <c r="E48" s="181"/>
      <c r="F48" s="181"/>
      <c r="G48" s="181"/>
      <c r="H48" s="181"/>
      <c r="I48" s="181"/>
      <c r="J48" s="181"/>
      <c r="K48" s="181"/>
      <c r="L48" s="181"/>
      <c r="M48" s="181"/>
      <c r="N48" s="181"/>
      <c r="O48" s="181"/>
      <c r="P48" s="181"/>
      <c r="Q48" s="181"/>
      <c r="R48" s="181"/>
      <c r="S48" s="181"/>
      <c r="T48" s="181"/>
      <c r="U48" s="181"/>
    </row>
    <row r="49" spans="2:21" x14ac:dyDescent="0.35">
      <c r="B49" s="181"/>
      <c r="C49" s="181"/>
      <c r="D49" s="181"/>
      <c r="E49" s="181"/>
      <c r="F49" s="181"/>
      <c r="G49" s="181"/>
      <c r="H49" s="181"/>
      <c r="I49" s="181"/>
      <c r="J49" s="181"/>
      <c r="K49" s="181"/>
      <c r="L49" s="181"/>
      <c r="M49" s="181"/>
      <c r="N49" s="181"/>
      <c r="O49" s="181"/>
      <c r="P49" s="181"/>
      <c r="Q49" s="181"/>
      <c r="R49" s="181"/>
      <c r="S49" s="181"/>
      <c r="T49" s="181"/>
      <c r="U49" s="181"/>
    </row>
    <row r="50" spans="2:21" x14ac:dyDescent="0.35">
      <c r="B50" s="181"/>
      <c r="C50" s="181"/>
      <c r="D50" s="181"/>
      <c r="E50" s="181"/>
      <c r="F50" s="181"/>
      <c r="G50" s="181"/>
      <c r="H50" s="181"/>
      <c r="I50" s="181"/>
      <c r="J50" s="181"/>
      <c r="K50" s="181"/>
      <c r="L50" s="181"/>
      <c r="M50" s="181"/>
      <c r="N50" s="181"/>
      <c r="O50" s="181"/>
      <c r="P50" s="181"/>
      <c r="Q50" s="181"/>
      <c r="R50" s="181"/>
      <c r="S50" s="181"/>
      <c r="T50" s="181"/>
      <c r="U50" s="181"/>
    </row>
    <row r="51" spans="2:21" x14ac:dyDescent="0.35">
      <c r="B51" s="181"/>
      <c r="C51" s="181"/>
      <c r="D51" s="181"/>
      <c r="E51" s="181"/>
      <c r="F51" s="181"/>
      <c r="G51" s="181"/>
      <c r="H51" s="181"/>
      <c r="I51" s="181"/>
      <c r="J51" s="181"/>
      <c r="K51" s="181"/>
      <c r="L51" s="181"/>
      <c r="M51" s="181"/>
      <c r="N51" s="181"/>
      <c r="O51" s="181"/>
      <c r="P51" s="181"/>
      <c r="Q51" s="181"/>
      <c r="R51" s="181"/>
      <c r="S51" s="181"/>
      <c r="T51" s="181"/>
      <c r="U51" s="181"/>
    </row>
    <row r="52" spans="2:21" x14ac:dyDescent="0.35">
      <c r="B52" s="181"/>
      <c r="C52" s="181"/>
      <c r="D52" s="181"/>
      <c r="E52" s="181"/>
      <c r="F52" s="181"/>
      <c r="G52" s="181"/>
      <c r="H52" s="181"/>
      <c r="I52" s="181"/>
      <c r="J52" s="181"/>
      <c r="K52" s="181"/>
      <c r="L52" s="181"/>
      <c r="M52" s="181"/>
      <c r="N52" s="181"/>
      <c r="O52" s="181"/>
      <c r="P52" s="181"/>
      <c r="Q52" s="181"/>
      <c r="R52" s="181"/>
      <c r="S52" s="181"/>
      <c r="T52" s="181"/>
      <c r="U52" s="181"/>
    </row>
    <row r="53" spans="2:21" x14ac:dyDescent="0.35">
      <c r="B53" s="181"/>
      <c r="C53" s="181"/>
      <c r="D53" s="181"/>
      <c r="E53" s="181"/>
      <c r="F53" s="181"/>
      <c r="G53" s="181"/>
      <c r="H53" s="181"/>
      <c r="I53" s="181"/>
      <c r="J53" s="181"/>
      <c r="K53" s="181"/>
      <c r="L53" s="181"/>
      <c r="M53" s="181"/>
      <c r="N53" s="181"/>
      <c r="O53" s="181"/>
      <c r="P53" s="181"/>
      <c r="Q53" s="181"/>
      <c r="R53" s="181"/>
      <c r="S53" s="181"/>
      <c r="T53" s="181"/>
      <c r="U53" s="181"/>
    </row>
    <row r="54" spans="2:21" x14ac:dyDescent="0.35">
      <c r="B54" s="181"/>
      <c r="C54" s="181"/>
      <c r="D54" s="181"/>
      <c r="E54" s="181"/>
      <c r="F54" s="181"/>
      <c r="G54" s="181"/>
      <c r="H54" s="181"/>
      <c r="I54" s="181"/>
      <c r="J54" s="181"/>
      <c r="K54" s="181"/>
      <c r="L54" s="181"/>
      <c r="M54" s="181"/>
      <c r="N54" s="181"/>
      <c r="O54" s="181"/>
      <c r="P54" s="181"/>
      <c r="Q54" s="181"/>
      <c r="R54" s="181"/>
      <c r="S54" s="181"/>
      <c r="T54" s="181"/>
      <c r="U54" s="181"/>
    </row>
    <row r="55" spans="2:21" x14ac:dyDescent="0.35">
      <c r="B55" s="181"/>
      <c r="C55" s="181"/>
      <c r="D55" s="181"/>
      <c r="E55" s="181"/>
      <c r="F55" s="181"/>
      <c r="G55" s="181"/>
      <c r="H55" s="181"/>
      <c r="I55" s="181"/>
      <c r="J55" s="181"/>
      <c r="K55" s="181"/>
      <c r="L55" s="181"/>
      <c r="M55" s="181"/>
      <c r="N55" s="181"/>
      <c r="O55" s="181"/>
      <c r="P55" s="181"/>
      <c r="Q55" s="181"/>
      <c r="R55" s="181"/>
      <c r="S55" s="181"/>
      <c r="T55" s="181"/>
      <c r="U55" s="181"/>
    </row>
    <row r="56" spans="2:21" x14ac:dyDescent="0.35">
      <c r="B56" s="181"/>
      <c r="C56" s="181"/>
      <c r="D56" s="181"/>
      <c r="E56" s="181"/>
      <c r="F56" s="181"/>
      <c r="G56" s="181"/>
      <c r="H56" s="181"/>
      <c r="I56" s="181"/>
      <c r="J56" s="181"/>
      <c r="K56" s="181"/>
      <c r="L56" s="181"/>
      <c r="M56" s="181"/>
      <c r="N56" s="181"/>
      <c r="O56" s="181"/>
      <c r="P56" s="181"/>
      <c r="Q56" s="181"/>
      <c r="R56" s="181"/>
      <c r="S56" s="181"/>
      <c r="T56" s="181"/>
      <c r="U56" s="181"/>
    </row>
    <row r="57" spans="2:21" x14ac:dyDescent="0.35">
      <c r="B57" s="181"/>
      <c r="C57" s="181"/>
      <c r="D57" s="181"/>
      <c r="E57" s="181"/>
      <c r="F57" s="181"/>
      <c r="G57" s="181"/>
      <c r="H57" s="181"/>
      <c r="I57" s="181"/>
      <c r="J57" s="181"/>
      <c r="K57" s="181"/>
      <c r="L57" s="181"/>
      <c r="M57" s="181"/>
      <c r="N57" s="181"/>
      <c r="O57" s="181"/>
      <c r="P57" s="181"/>
      <c r="Q57" s="181"/>
      <c r="R57" s="181"/>
      <c r="S57" s="181"/>
      <c r="T57" s="181"/>
      <c r="U57" s="181"/>
    </row>
    <row r="58" spans="2:21" x14ac:dyDescent="0.35">
      <c r="B58" s="181"/>
      <c r="C58" s="181"/>
      <c r="D58" s="181"/>
      <c r="E58" s="181"/>
      <c r="F58" s="181"/>
      <c r="G58" s="181"/>
      <c r="H58" s="181"/>
      <c r="I58" s="181"/>
      <c r="J58" s="181"/>
      <c r="K58" s="181"/>
      <c r="L58" s="181"/>
      <c r="M58" s="181"/>
      <c r="N58" s="181"/>
      <c r="O58" s="181"/>
      <c r="P58" s="181"/>
      <c r="Q58" s="181"/>
      <c r="R58" s="181"/>
      <c r="S58" s="181"/>
      <c r="T58" s="181"/>
      <c r="U58" s="181"/>
    </row>
    <row r="59" spans="2:21" x14ac:dyDescent="0.35">
      <c r="B59" s="181"/>
      <c r="C59" s="181"/>
      <c r="D59" s="181"/>
      <c r="E59" s="181"/>
      <c r="F59" s="181"/>
      <c r="G59" s="181"/>
      <c r="H59" s="181"/>
      <c r="I59" s="181"/>
      <c r="J59" s="181"/>
      <c r="K59" s="181"/>
      <c r="L59" s="181"/>
      <c r="M59" s="181"/>
      <c r="N59" s="181"/>
      <c r="O59" s="181"/>
      <c r="P59" s="181"/>
      <c r="Q59" s="181"/>
      <c r="R59" s="181"/>
      <c r="S59" s="181"/>
      <c r="T59" s="181"/>
      <c r="U59" s="181"/>
    </row>
    <row r="60" spans="2:21" x14ac:dyDescent="0.35">
      <c r="B60" s="181"/>
      <c r="C60" s="181"/>
      <c r="D60" s="181"/>
      <c r="E60" s="181"/>
      <c r="F60" s="181"/>
      <c r="G60" s="181"/>
      <c r="H60" s="181"/>
      <c r="I60" s="181"/>
      <c r="J60" s="181"/>
      <c r="K60" s="181"/>
      <c r="L60" s="181"/>
      <c r="M60" s="181"/>
      <c r="N60" s="181"/>
      <c r="O60" s="181"/>
      <c r="P60" s="181"/>
      <c r="Q60" s="181"/>
      <c r="R60" s="181"/>
      <c r="S60" s="181"/>
      <c r="T60" s="181"/>
      <c r="U60" s="181"/>
    </row>
    <row r="61" spans="2:21" x14ac:dyDescent="0.35">
      <c r="B61" s="181"/>
      <c r="C61" s="181"/>
      <c r="D61" s="181"/>
      <c r="E61" s="181"/>
      <c r="F61" s="181"/>
      <c r="G61" s="181"/>
      <c r="H61" s="181"/>
      <c r="I61" s="181"/>
      <c r="J61" s="181"/>
      <c r="K61" s="181"/>
      <c r="L61" s="181"/>
      <c r="M61" s="181"/>
      <c r="N61" s="181"/>
      <c r="O61" s="181"/>
      <c r="P61" s="181"/>
      <c r="Q61" s="181"/>
      <c r="R61" s="181"/>
      <c r="S61" s="181"/>
      <c r="T61" s="181"/>
      <c r="U61" s="181"/>
    </row>
    <row r="62" spans="2:21" x14ac:dyDescent="0.35">
      <c r="B62" s="181"/>
      <c r="C62" s="181"/>
      <c r="D62" s="181"/>
      <c r="E62" s="181"/>
      <c r="F62" s="181"/>
      <c r="G62" s="181"/>
      <c r="H62" s="181"/>
      <c r="I62" s="181"/>
      <c r="J62" s="181"/>
      <c r="K62" s="181"/>
      <c r="L62" s="181"/>
      <c r="M62" s="181"/>
      <c r="N62" s="181"/>
      <c r="O62" s="181"/>
      <c r="P62" s="181"/>
      <c r="Q62" s="181"/>
      <c r="R62" s="181"/>
      <c r="S62" s="181"/>
      <c r="T62" s="181"/>
      <c r="U62" s="181"/>
    </row>
    <row r="63" spans="2:21" x14ac:dyDescent="0.35">
      <c r="B63" s="181"/>
      <c r="C63" s="181"/>
      <c r="D63" s="181"/>
      <c r="E63" s="181"/>
      <c r="F63" s="181"/>
      <c r="G63" s="181"/>
      <c r="H63" s="181"/>
      <c r="I63" s="181"/>
      <c r="J63" s="181"/>
      <c r="K63" s="181"/>
      <c r="L63" s="181"/>
      <c r="M63" s="181"/>
      <c r="N63" s="181"/>
      <c r="O63" s="181"/>
      <c r="P63" s="181"/>
      <c r="Q63" s="181"/>
      <c r="R63" s="181"/>
      <c r="S63" s="181"/>
      <c r="T63" s="181"/>
      <c r="U63" s="181"/>
    </row>
    <row r="64" spans="2:21" x14ac:dyDescent="0.35">
      <c r="B64" s="181"/>
      <c r="C64" s="181"/>
      <c r="D64" s="181"/>
      <c r="E64" s="181"/>
      <c r="F64" s="181"/>
      <c r="G64" s="181"/>
      <c r="H64" s="181"/>
      <c r="I64" s="181"/>
      <c r="J64" s="181"/>
      <c r="K64" s="181"/>
      <c r="L64" s="181"/>
      <c r="M64" s="181"/>
      <c r="N64" s="181"/>
      <c r="O64" s="181"/>
      <c r="P64" s="181"/>
      <c r="Q64" s="181"/>
      <c r="R64" s="181"/>
      <c r="S64" s="181"/>
      <c r="T64" s="181"/>
      <c r="U64" s="181"/>
    </row>
    <row r="65" spans="2:21" x14ac:dyDescent="0.35">
      <c r="B65" s="181"/>
      <c r="C65" s="181"/>
      <c r="D65" s="181"/>
      <c r="E65" s="181"/>
      <c r="F65" s="181"/>
      <c r="G65" s="181"/>
      <c r="H65" s="181"/>
      <c r="I65" s="181"/>
      <c r="J65" s="181"/>
      <c r="K65" s="181"/>
      <c r="L65" s="181"/>
      <c r="M65" s="181"/>
      <c r="N65" s="181"/>
      <c r="O65" s="181"/>
      <c r="P65" s="181"/>
      <c r="Q65" s="181"/>
      <c r="R65" s="181"/>
      <c r="S65" s="181"/>
      <c r="T65" s="181"/>
      <c r="U65" s="181"/>
    </row>
    <row r="66" spans="2:21" x14ac:dyDescent="0.35">
      <c r="B66" s="181"/>
      <c r="C66" s="181"/>
      <c r="D66" s="181"/>
      <c r="E66" s="181"/>
      <c r="F66" s="181"/>
      <c r="G66" s="181"/>
      <c r="H66" s="181"/>
      <c r="I66" s="181"/>
      <c r="J66" s="181"/>
      <c r="K66" s="181"/>
      <c r="L66" s="181"/>
      <c r="M66" s="181"/>
      <c r="N66" s="181"/>
      <c r="O66" s="181"/>
      <c r="P66" s="181"/>
      <c r="Q66" s="181"/>
      <c r="R66" s="181"/>
      <c r="S66" s="181"/>
      <c r="T66" s="181"/>
      <c r="U66" s="181"/>
    </row>
    <row r="67" spans="2:21" x14ac:dyDescent="0.35">
      <c r="B67" s="181"/>
      <c r="C67" s="181"/>
      <c r="D67" s="181"/>
      <c r="E67" s="181"/>
      <c r="F67" s="181"/>
      <c r="G67" s="181"/>
      <c r="H67" s="181"/>
      <c r="I67" s="181"/>
      <c r="J67" s="181"/>
      <c r="K67" s="181"/>
      <c r="L67" s="181"/>
      <c r="M67" s="181"/>
      <c r="N67" s="181"/>
      <c r="O67" s="181"/>
      <c r="P67" s="181"/>
      <c r="Q67" s="181"/>
      <c r="R67" s="181"/>
      <c r="S67" s="181"/>
      <c r="T67" s="181"/>
      <c r="U67" s="181"/>
    </row>
    <row r="68" spans="2:21" x14ac:dyDescent="0.35">
      <c r="B68" s="181"/>
      <c r="C68" s="181"/>
      <c r="D68" s="181"/>
      <c r="E68" s="181"/>
      <c r="F68" s="181"/>
      <c r="G68" s="181"/>
      <c r="H68" s="181"/>
      <c r="I68" s="181"/>
      <c r="J68" s="181"/>
      <c r="K68" s="181"/>
      <c r="L68" s="181"/>
      <c r="M68" s="181"/>
      <c r="N68" s="181"/>
      <c r="O68" s="181"/>
      <c r="P68" s="181"/>
      <c r="Q68" s="181"/>
      <c r="R68" s="181"/>
      <c r="S68" s="181"/>
      <c r="T68" s="181"/>
      <c r="U68" s="181"/>
    </row>
    <row r="69" spans="2:21" x14ac:dyDescent="0.35">
      <c r="B69" s="181"/>
      <c r="C69" s="181"/>
      <c r="D69" s="181"/>
      <c r="E69" s="181"/>
      <c r="F69" s="181"/>
      <c r="G69" s="181"/>
      <c r="H69" s="181"/>
      <c r="I69" s="181"/>
      <c r="J69" s="181"/>
      <c r="K69" s="181"/>
      <c r="L69" s="181"/>
      <c r="M69" s="181"/>
      <c r="N69" s="181"/>
      <c r="O69" s="181"/>
      <c r="P69" s="181"/>
      <c r="Q69" s="181"/>
      <c r="R69" s="181"/>
      <c r="S69" s="181"/>
      <c r="T69" s="181"/>
      <c r="U69" s="181"/>
    </row>
    <row r="70" spans="2:21" x14ac:dyDescent="0.35">
      <c r="B70" s="181"/>
      <c r="C70" s="181"/>
      <c r="D70" s="181"/>
      <c r="E70" s="181"/>
      <c r="F70" s="181"/>
      <c r="G70" s="181"/>
      <c r="H70" s="181"/>
      <c r="I70" s="181"/>
      <c r="J70" s="181"/>
      <c r="K70" s="181"/>
      <c r="L70" s="181"/>
      <c r="M70" s="181"/>
      <c r="N70" s="181"/>
      <c r="O70" s="181"/>
      <c r="P70" s="181"/>
      <c r="Q70" s="181"/>
      <c r="R70" s="181"/>
      <c r="S70" s="181"/>
      <c r="T70" s="181"/>
      <c r="U70" s="181"/>
    </row>
    <row r="71" spans="2:21" x14ac:dyDescent="0.35">
      <c r="B71" s="181"/>
      <c r="C71" s="181"/>
      <c r="D71" s="181"/>
      <c r="E71" s="181"/>
      <c r="F71" s="181"/>
      <c r="G71" s="181"/>
      <c r="H71" s="181"/>
      <c r="I71" s="181"/>
      <c r="J71" s="181"/>
      <c r="K71" s="181"/>
      <c r="L71" s="181"/>
      <c r="M71" s="181"/>
      <c r="N71" s="181"/>
      <c r="O71" s="181"/>
      <c r="P71" s="181"/>
      <c r="Q71" s="181"/>
      <c r="R71" s="181"/>
      <c r="S71" s="181"/>
      <c r="T71" s="181"/>
      <c r="U71" s="181"/>
    </row>
    <row r="72" spans="2:21" x14ac:dyDescent="0.35">
      <c r="B72" s="181"/>
      <c r="C72" s="181"/>
      <c r="D72" s="181"/>
      <c r="E72" s="181"/>
      <c r="F72" s="181"/>
      <c r="G72" s="181"/>
      <c r="H72" s="181"/>
      <c r="I72" s="181"/>
      <c r="J72" s="181"/>
      <c r="K72" s="181"/>
      <c r="L72" s="181"/>
      <c r="M72" s="181"/>
      <c r="N72" s="181"/>
      <c r="O72" s="181"/>
      <c r="P72" s="181"/>
      <c r="Q72" s="181"/>
      <c r="R72" s="181"/>
      <c r="S72" s="181"/>
      <c r="T72" s="181"/>
      <c r="U72" s="181"/>
    </row>
    <row r="73" spans="2:21" x14ac:dyDescent="0.35">
      <c r="B73" s="181"/>
      <c r="C73" s="181"/>
      <c r="D73" s="181"/>
      <c r="E73" s="181"/>
      <c r="F73" s="181"/>
      <c r="G73" s="181"/>
      <c r="H73" s="181"/>
      <c r="I73" s="181"/>
      <c r="J73" s="181"/>
      <c r="K73" s="181"/>
      <c r="L73" s="181"/>
      <c r="M73" s="181"/>
      <c r="N73" s="181"/>
      <c r="O73" s="181"/>
      <c r="P73" s="181"/>
      <c r="Q73" s="181"/>
      <c r="R73" s="181"/>
      <c r="S73" s="181"/>
      <c r="T73" s="181"/>
      <c r="U73" s="181"/>
    </row>
    <row r="74" spans="2:21" x14ac:dyDescent="0.35">
      <c r="B74" s="181"/>
      <c r="C74" s="181"/>
      <c r="D74" s="181"/>
      <c r="E74" s="181"/>
      <c r="F74" s="181"/>
      <c r="G74" s="181"/>
      <c r="H74" s="181"/>
      <c r="I74" s="181"/>
      <c r="J74" s="181"/>
      <c r="K74" s="181"/>
      <c r="L74" s="181"/>
      <c r="M74" s="181"/>
      <c r="N74" s="181"/>
      <c r="O74" s="181"/>
      <c r="P74" s="181"/>
      <c r="Q74" s="181"/>
      <c r="R74" s="181"/>
      <c r="S74" s="181"/>
      <c r="T74" s="181"/>
      <c r="U74" s="181"/>
    </row>
    <row r="75" spans="2:21" x14ac:dyDescent="0.35">
      <c r="B75" s="181"/>
      <c r="C75" s="181"/>
      <c r="D75" s="181"/>
      <c r="E75" s="181"/>
      <c r="F75" s="181"/>
      <c r="G75" s="181"/>
      <c r="H75" s="181"/>
      <c r="I75" s="181"/>
      <c r="J75" s="181"/>
      <c r="K75" s="181"/>
      <c r="L75" s="181"/>
      <c r="M75" s="181"/>
      <c r="N75" s="181"/>
      <c r="O75" s="181"/>
      <c r="P75" s="181"/>
      <c r="Q75" s="181"/>
      <c r="R75" s="181"/>
      <c r="S75" s="181"/>
      <c r="T75" s="181"/>
      <c r="U75" s="181"/>
    </row>
    <row r="76" spans="2:21" x14ac:dyDescent="0.35">
      <c r="B76" s="181"/>
      <c r="C76" s="181"/>
      <c r="D76" s="181"/>
      <c r="E76" s="181"/>
      <c r="F76" s="181"/>
      <c r="G76" s="181"/>
      <c r="H76" s="181"/>
      <c r="I76" s="181"/>
      <c r="J76" s="181"/>
      <c r="K76" s="181"/>
      <c r="L76" s="181"/>
      <c r="M76" s="181"/>
      <c r="N76" s="181"/>
      <c r="O76" s="181"/>
      <c r="P76" s="181"/>
      <c r="Q76" s="181"/>
      <c r="R76" s="181"/>
      <c r="S76" s="181"/>
      <c r="T76" s="181"/>
      <c r="U76" s="181"/>
    </row>
    <row r="77" spans="2:21" x14ac:dyDescent="0.35">
      <c r="B77" s="181"/>
      <c r="C77" s="181"/>
      <c r="D77" s="181"/>
      <c r="E77" s="181"/>
      <c r="F77" s="181"/>
      <c r="G77" s="181"/>
      <c r="H77" s="181"/>
      <c r="I77" s="181"/>
      <c r="J77" s="181"/>
      <c r="K77" s="181"/>
      <c r="L77" s="181"/>
      <c r="M77" s="181"/>
      <c r="N77" s="181"/>
      <c r="O77" s="181"/>
      <c r="P77" s="181"/>
      <c r="Q77" s="181"/>
      <c r="R77" s="181"/>
      <c r="S77" s="181"/>
      <c r="T77" s="181"/>
      <c r="U77" s="181"/>
    </row>
    <row r="78" spans="2:21" x14ac:dyDescent="0.35">
      <c r="B78" s="181"/>
      <c r="C78" s="181"/>
      <c r="D78" s="181"/>
      <c r="E78" s="181"/>
      <c r="F78" s="181"/>
      <c r="G78" s="181"/>
      <c r="H78" s="181"/>
      <c r="I78" s="181"/>
      <c r="J78" s="181"/>
      <c r="K78" s="181"/>
      <c r="L78" s="181"/>
      <c r="M78" s="181"/>
      <c r="N78" s="181"/>
      <c r="O78" s="181"/>
      <c r="P78" s="181"/>
      <c r="Q78" s="181"/>
      <c r="R78" s="181"/>
      <c r="S78" s="181"/>
      <c r="T78" s="181"/>
      <c r="U78" s="181"/>
    </row>
    <row r="79" spans="2:21" x14ac:dyDescent="0.35">
      <c r="B79" s="181"/>
      <c r="C79" s="181"/>
      <c r="D79" s="181"/>
      <c r="E79" s="181"/>
      <c r="F79" s="181"/>
      <c r="G79" s="181"/>
      <c r="H79" s="181"/>
      <c r="I79" s="181"/>
      <c r="J79" s="181"/>
      <c r="K79" s="181"/>
      <c r="L79" s="181"/>
      <c r="M79" s="181"/>
      <c r="N79" s="181"/>
      <c r="O79" s="181"/>
      <c r="P79" s="181"/>
      <c r="Q79" s="181"/>
      <c r="R79" s="181"/>
      <c r="S79" s="181"/>
      <c r="T79" s="181"/>
      <c r="U79" s="181"/>
    </row>
    <row r="80" spans="2:21" x14ac:dyDescent="0.35">
      <c r="B80" s="181"/>
      <c r="C80" s="181"/>
      <c r="D80" s="181"/>
      <c r="E80" s="181"/>
      <c r="F80" s="181"/>
      <c r="G80" s="181"/>
      <c r="H80" s="181"/>
      <c r="I80" s="181"/>
      <c r="J80" s="181"/>
      <c r="K80" s="181"/>
      <c r="L80" s="181"/>
      <c r="M80" s="181"/>
      <c r="N80" s="181"/>
      <c r="O80" s="181"/>
      <c r="P80" s="181"/>
      <c r="Q80" s="181"/>
      <c r="R80" s="181"/>
      <c r="S80" s="181"/>
      <c r="T80" s="181"/>
      <c r="U80" s="181"/>
    </row>
    <row r="81" spans="2:21" x14ac:dyDescent="0.35">
      <c r="B81" s="181"/>
      <c r="C81" s="181"/>
      <c r="D81" s="181"/>
      <c r="E81" s="181"/>
      <c r="F81" s="181"/>
      <c r="G81" s="181"/>
      <c r="H81" s="181"/>
      <c r="I81" s="181"/>
      <c r="J81" s="181"/>
      <c r="K81" s="181"/>
      <c r="L81" s="181"/>
      <c r="M81" s="181"/>
      <c r="N81" s="181"/>
      <c r="O81" s="181"/>
      <c r="P81" s="181"/>
      <c r="Q81" s="181"/>
      <c r="R81" s="181"/>
      <c r="S81" s="181"/>
      <c r="T81" s="181"/>
      <c r="U81" s="181"/>
    </row>
    <row r="82" spans="2:21" x14ac:dyDescent="0.35">
      <c r="B82" s="181"/>
      <c r="C82" s="181"/>
      <c r="D82" s="181"/>
      <c r="E82" s="181"/>
      <c r="F82" s="181"/>
      <c r="G82" s="181"/>
      <c r="H82" s="181"/>
      <c r="I82" s="181"/>
      <c r="J82" s="181"/>
      <c r="K82" s="181"/>
      <c r="L82" s="181"/>
      <c r="M82" s="181"/>
      <c r="N82" s="181"/>
      <c r="O82" s="181"/>
      <c r="P82" s="181"/>
      <c r="Q82" s="181"/>
      <c r="R82" s="181"/>
      <c r="S82" s="181"/>
      <c r="T82" s="181"/>
      <c r="U82" s="181"/>
    </row>
    <row r="83" spans="2:21" x14ac:dyDescent="0.35">
      <c r="B83" s="181"/>
      <c r="C83" s="181"/>
      <c r="D83" s="181"/>
      <c r="E83" s="181"/>
      <c r="F83" s="181"/>
      <c r="G83" s="181"/>
      <c r="H83" s="181"/>
      <c r="I83" s="181"/>
      <c r="J83" s="181"/>
      <c r="K83" s="181"/>
      <c r="L83" s="181"/>
      <c r="M83" s="181"/>
      <c r="N83" s="181"/>
      <c r="O83" s="181"/>
      <c r="P83" s="181"/>
      <c r="Q83" s="181"/>
      <c r="R83" s="181"/>
      <c r="S83" s="181"/>
      <c r="T83" s="181"/>
      <c r="U83" s="181"/>
    </row>
    <row r="84" spans="2:21" x14ac:dyDescent="0.35">
      <c r="B84" s="181"/>
      <c r="C84" s="181"/>
      <c r="D84" s="181"/>
      <c r="E84" s="181"/>
      <c r="F84" s="181"/>
      <c r="G84" s="181"/>
      <c r="H84" s="181"/>
      <c r="I84" s="181"/>
      <c r="J84" s="181"/>
      <c r="K84" s="181"/>
      <c r="L84" s="181"/>
      <c r="M84" s="181"/>
      <c r="N84" s="181"/>
      <c r="O84" s="181"/>
      <c r="P84" s="181"/>
      <c r="Q84" s="181"/>
      <c r="R84" s="181"/>
      <c r="S84" s="181"/>
      <c r="T84" s="181"/>
      <c r="U84" s="181"/>
    </row>
    <row r="85" spans="2:21" x14ac:dyDescent="0.35">
      <c r="B85" s="181"/>
      <c r="C85" s="181"/>
      <c r="D85" s="181"/>
      <c r="E85" s="181"/>
      <c r="F85" s="181"/>
      <c r="G85" s="181"/>
      <c r="H85" s="181"/>
      <c r="I85" s="181"/>
      <c r="J85" s="181"/>
      <c r="K85" s="181"/>
      <c r="L85" s="181"/>
      <c r="M85" s="181"/>
      <c r="N85" s="181"/>
      <c r="O85" s="181"/>
      <c r="P85" s="181"/>
      <c r="Q85" s="181"/>
      <c r="R85" s="181"/>
      <c r="S85" s="181"/>
      <c r="T85" s="181"/>
      <c r="U85" s="181"/>
    </row>
    <row r="86" spans="2:21" x14ac:dyDescent="0.35">
      <c r="B86" s="181"/>
      <c r="C86" s="181"/>
      <c r="D86" s="181"/>
      <c r="E86" s="181"/>
      <c r="F86" s="181"/>
      <c r="G86" s="181"/>
      <c r="H86" s="181"/>
      <c r="I86" s="181"/>
      <c r="J86" s="181"/>
      <c r="K86" s="181"/>
      <c r="L86" s="181"/>
      <c r="M86" s="181"/>
      <c r="N86" s="181"/>
      <c r="O86" s="181"/>
      <c r="P86" s="181"/>
      <c r="Q86" s="181"/>
      <c r="R86" s="181"/>
      <c r="S86" s="181"/>
      <c r="T86" s="181"/>
      <c r="U86" s="181"/>
    </row>
    <row r="87" spans="2:21" x14ac:dyDescent="0.35">
      <c r="B87" s="181"/>
      <c r="C87" s="181"/>
      <c r="D87" s="181"/>
      <c r="E87" s="181"/>
      <c r="F87" s="181"/>
      <c r="G87" s="181"/>
      <c r="H87" s="181"/>
      <c r="I87" s="181"/>
      <c r="J87" s="181"/>
      <c r="K87" s="181"/>
      <c r="L87" s="181"/>
      <c r="M87" s="181"/>
      <c r="N87" s="181"/>
      <c r="O87" s="181"/>
      <c r="P87" s="181"/>
      <c r="Q87" s="181"/>
      <c r="R87" s="181"/>
      <c r="S87" s="181"/>
      <c r="T87" s="181"/>
      <c r="U87" s="181"/>
    </row>
    <row r="88" spans="2:21" x14ac:dyDescent="0.35">
      <c r="B88" s="181"/>
      <c r="C88" s="181"/>
      <c r="D88" s="181"/>
      <c r="E88" s="181"/>
      <c r="F88" s="181"/>
      <c r="G88" s="181"/>
      <c r="H88" s="181"/>
      <c r="I88" s="181"/>
      <c r="J88" s="181"/>
      <c r="K88" s="181"/>
      <c r="L88" s="181"/>
      <c r="M88" s="181"/>
      <c r="N88" s="181"/>
      <c r="O88" s="181"/>
      <c r="P88" s="181"/>
      <c r="Q88" s="181"/>
      <c r="R88" s="181"/>
      <c r="S88" s="181"/>
      <c r="T88" s="181"/>
      <c r="U88" s="181"/>
    </row>
    <row r="89" spans="2:21" x14ac:dyDescent="0.35">
      <c r="B89" s="181"/>
      <c r="C89" s="181"/>
      <c r="D89" s="181"/>
      <c r="E89" s="181"/>
      <c r="F89" s="181"/>
      <c r="G89" s="181"/>
      <c r="H89" s="181"/>
      <c r="I89" s="181"/>
      <c r="J89" s="181"/>
      <c r="K89" s="181"/>
      <c r="L89" s="181"/>
      <c r="M89" s="181"/>
      <c r="N89" s="181"/>
      <c r="O89" s="181"/>
      <c r="P89" s="181"/>
      <c r="Q89" s="181"/>
      <c r="R89" s="181"/>
      <c r="S89" s="181"/>
      <c r="T89" s="181"/>
      <c r="U89" s="181"/>
    </row>
    <row r="90" spans="2:21" x14ac:dyDescent="0.35">
      <c r="B90" s="181"/>
      <c r="C90" s="181"/>
      <c r="D90" s="181"/>
      <c r="E90" s="181"/>
      <c r="F90" s="181"/>
      <c r="G90" s="181"/>
      <c r="H90" s="181"/>
      <c r="I90" s="181"/>
      <c r="J90" s="181"/>
      <c r="K90" s="181"/>
      <c r="L90" s="181"/>
      <c r="M90" s="181"/>
      <c r="N90" s="181"/>
      <c r="O90" s="181"/>
      <c r="P90" s="181"/>
      <c r="Q90" s="181"/>
      <c r="R90" s="181"/>
      <c r="S90" s="181"/>
      <c r="T90" s="181"/>
      <c r="U90" s="181"/>
    </row>
    <row r="91" spans="2:21" x14ac:dyDescent="0.35">
      <c r="B91" s="181"/>
      <c r="C91" s="181"/>
      <c r="D91" s="181"/>
      <c r="E91" s="181"/>
      <c r="F91" s="181"/>
      <c r="G91" s="181"/>
      <c r="H91" s="181"/>
      <c r="I91" s="181"/>
      <c r="J91" s="181"/>
      <c r="K91" s="181"/>
      <c r="L91" s="181"/>
      <c r="M91" s="181"/>
      <c r="N91" s="181"/>
      <c r="O91" s="181"/>
      <c r="P91" s="181"/>
      <c r="Q91" s="181"/>
      <c r="R91" s="181"/>
      <c r="S91" s="181"/>
      <c r="T91" s="181"/>
      <c r="U91" s="181"/>
    </row>
    <row r="92" spans="2:21" x14ac:dyDescent="0.35">
      <c r="B92" s="181"/>
      <c r="C92" s="181"/>
      <c r="D92" s="181"/>
      <c r="E92" s="181"/>
      <c r="F92" s="181"/>
      <c r="G92" s="181"/>
      <c r="H92" s="181"/>
      <c r="I92" s="181"/>
      <c r="J92" s="181"/>
      <c r="K92" s="181"/>
      <c r="L92" s="181"/>
      <c r="M92" s="181"/>
      <c r="N92" s="181"/>
      <c r="O92" s="181"/>
      <c r="P92" s="181"/>
      <c r="Q92" s="181"/>
      <c r="R92" s="181"/>
      <c r="S92" s="181"/>
      <c r="T92" s="181"/>
      <c r="U92" s="181"/>
    </row>
    <row r="93" spans="2:21" x14ac:dyDescent="0.35">
      <c r="B93" s="181"/>
      <c r="C93" s="181"/>
      <c r="D93" s="181"/>
      <c r="E93" s="181"/>
      <c r="F93" s="181"/>
      <c r="G93" s="181"/>
      <c r="H93" s="181"/>
      <c r="I93" s="181"/>
      <c r="J93" s="181"/>
      <c r="K93" s="181"/>
      <c r="L93" s="181"/>
      <c r="M93" s="181"/>
      <c r="N93" s="181"/>
      <c r="O93" s="181"/>
      <c r="P93" s="181"/>
      <c r="Q93" s="181"/>
      <c r="R93" s="181"/>
      <c r="S93" s="181"/>
      <c r="T93" s="181"/>
      <c r="U93" s="181"/>
    </row>
    <row r="94" spans="2:21" x14ac:dyDescent="0.35">
      <c r="B94" s="181"/>
      <c r="C94" s="181"/>
      <c r="D94" s="181"/>
      <c r="E94" s="181"/>
      <c r="F94" s="181"/>
      <c r="G94" s="181"/>
      <c r="H94" s="181"/>
      <c r="I94" s="181"/>
      <c r="J94" s="181"/>
      <c r="K94" s="181"/>
      <c r="L94" s="181"/>
      <c r="M94" s="181"/>
      <c r="N94" s="181"/>
      <c r="O94" s="181"/>
      <c r="P94" s="181"/>
      <c r="Q94" s="181"/>
      <c r="R94" s="181"/>
      <c r="S94" s="181"/>
      <c r="T94" s="181"/>
      <c r="U94" s="181"/>
    </row>
    <row r="95" spans="2:21" x14ac:dyDescent="0.35">
      <c r="B95" s="181"/>
      <c r="C95" s="181"/>
      <c r="D95" s="181"/>
      <c r="E95" s="181"/>
      <c r="F95" s="181"/>
      <c r="G95" s="181"/>
      <c r="H95" s="181"/>
      <c r="I95" s="181"/>
      <c r="J95" s="181"/>
      <c r="K95" s="181"/>
      <c r="L95" s="181"/>
      <c r="M95" s="181"/>
      <c r="N95" s="181"/>
      <c r="O95" s="181"/>
      <c r="P95" s="181"/>
      <c r="Q95" s="181"/>
      <c r="R95" s="181"/>
      <c r="S95" s="181"/>
      <c r="T95" s="181"/>
      <c r="U95" s="181"/>
    </row>
    <row r="96" spans="2:21" x14ac:dyDescent="0.35">
      <c r="B96" s="181"/>
      <c r="C96" s="181"/>
      <c r="D96" s="181"/>
      <c r="E96" s="181"/>
      <c r="F96" s="181"/>
      <c r="G96" s="181"/>
      <c r="H96" s="181"/>
      <c r="I96" s="181"/>
      <c r="J96" s="181"/>
      <c r="K96" s="181"/>
      <c r="L96" s="181"/>
      <c r="M96" s="181"/>
      <c r="N96" s="181"/>
      <c r="O96" s="181"/>
      <c r="P96" s="181"/>
      <c r="Q96" s="181"/>
      <c r="R96" s="181"/>
      <c r="S96" s="181"/>
      <c r="T96" s="181"/>
      <c r="U96" s="181"/>
    </row>
    <row r="97" spans="2:21" x14ac:dyDescent="0.35">
      <c r="B97" s="181"/>
      <c r="C97" s="181"/>
      <c r="D97" s="181"/>
      <c r="E97" s="181"/>
      <c r="F97" s="181"/>
      <c r="G97" s="181"/>
      <c r="H97" s="181"/>
      <c r="I97" s="181"/>
      <c r="J97" s="181"/>
      <c r="K97" s="181"/>
      <c r="L97" s="181"/>
      <c r="M97" s="181"/>
      <c r="N97" s="181"/>
      <c r="O97" s="181"/>
      <c r="P97" s="181"/>
      <c r="Q97" s="181"/>
      <c r="R97" s="181"/>
      <c r="S97" s="181"/>
      <c r="T97" s="181"/>
      <c r="U97" s="181"/>
    </row>
    <row r="98" spans="2:21" x14ac:dyDescent="0.35">
      <c r="B98" s="181"/>
      <c r="C98" s="181"/>
      <c r="D98" s="181"/>
      <c r="E98" s="181"/>
      <c r="F98" s="181"/>
      <c r="G98" s="181"/>
      <c r="H98" s="181"/>
      <c r="I98" s="181"/>
      <c r="J98" s="181"/>
      <c r="K98" s="181"/>
      <c r="L98" s="181"/>
      <c r="M98" s="181"/>
      <c r="N98" s="181"/>
      <c r="O98" s="181"/>
      <c r="P98" s="181"/>
      <c r="Q98" s="181"/>
      <c r="R98" s="181"/>
      <c r="S98" s="181"/>
      <c r="T98" s="181"/>
      <c r="U98" s="181"/>
    </row>
    <row r="99" spans="2:21" x14ac:dyDescent="0.35">
      <c r="B99" s="181"/>
      <c r="C99" s="181"/>
      <c r="D99" s="181"/>
      <c r="E99" s="181"/>
      <c r="F99" s="181"/>
      <c r="G99" s="181"/>
      <c r="H99" s="181"/>
      <c r="I99" s="181"/>
      <c r="J99" s="181"/>
      <c r="K99" s="181"/>
      <c r="L99" s="181"/>
      <c r="M99" s="181"/>
      <c r="N99" s="181"/>
      <c r="O99" s="181"/>
      <c r="P99" s="181"/>
      <c r="Q99" s="181"/>
      <c r="R99" s="181"/>
      <c r="S99" s="181"/>
      <c r="T99" s="181"/>
      <c r="U99" s="181"/>
    </row>
    <row r="100" spans="2:21" x14ac:dyDescent="0.35">
      <c r="B100" s="181"/>
      <c r="C100" s="181"/>
      <c r="D100" s="181"/>
      <c r="E100" s="181"/>
      <c r="F100" s="181"/>
      <c r="G100" s="181"/>
      <c r="H100" s="181"/>
      <c r="I100" s="181"/>
      <c r="J100" s="181"/>
      <c r="K100" s="181"/>
      <c r="L100" s="181"/>
      <c r="M100" s="181"/>
      <c r="N100" s="181"/>
      <c r="O100" s="181"/>
      <c r="P100" s="181"/>
      <c r="Q100" s="181"/>
      <c r="R100" s="181"/>
      <c r="S100" s="181"/>
      <c r="T100" s="181"/>
      <c r="U100" s="181"/>
    </row>
    <row r="101" spans="2:21" x14ac:dyDescent="0.35">
      <c r="B101" s="181"/>
      <c r="C101" s="181"/>
      <c r="D101" s="181"/>
      <c r="E101" s="181"/>
      <c r="F101" s="181"/>
      <c r="G101" s="181"/>
      <c r="H101" s="181"/>
      <c r="I101" s="181"/>
      <c r="J101" s="181"/>
      <c r="K101" s="181"/>
      <c r="L101" s="181"/>
      <c r="M101" s="181"/>
      <c r="N101" s="181"/>
      <c r="O101" s="181"/>
      <c r="P101" s="181"/>
      <c r="Q101" s="181"/>
      <c r="R101" s="181"/>
      <c r="S101" s="181"/>
      <c r="T101" s="181"/>
      <c r="U101" s="181"/>
    </row>
    <row r="102" spans="2:21" x14ac:dyDescent="0.35">
      <c r="B102" s="181"/>
      <c r="C102" s="181"/>
      <c r="D102" s="181"/>
      <c r="E102" s="181"/>
      <c r="F102" s="181"/>
      <c r="G102" s="181"/>
      <c r="H102" s="181"/>
      <c r="I102" s="181"/>
      <c r="J102" s="181"/>
      <c r="K102" s="181"/>
      <c r="L102" s="181"/>
      <c r="M102" s="181"/>
      <c r="N102" s="181"/>
      <c r="O102" s="181"/>
      <c r="P102" s="181"/>
      <c r="Q102" s="181"/>
      <c r="R102" s="181"/>
      <c r="S102" s="181"/>
      <c r="T102" s="181"/>
      <c r="U102" s="181"/>
    </row>
    <row r="103" spans="2:21" x14ac:dyDescent="0.35">
      <c r="B103" s="181"/>
      <c r="C103" s="181"/>
      <c r="D103" s="181"/>
      <c r="E103" s="181"/>
      <c r="F103" s="181"/>
      <c r="G103" s="181"/>
      <c r="H103" s="181"/>
      <c r="I103" s="181"/>
      <c r="J103" s="181"/>
      <c r="K103" s="181"/>
      <c r="L103" s="181"/>
      <c r="M103" s="181"/>
      <c r="N103" s="181"/>
      <c r="O103" s="181"/>
      <c r="P103" s="181"/>
      <c r="Q103" s="181"/>
      <c r="R103" s="181"/>
      <c r="S103" s="181"/>
      <c r="T103" s="181"/>
      <c r="U103" s="181"/>
    </row>
    <row r="104" spans="2:21" x14ac:dyDescent="0.35">
      <c r="B104" s="181"/>
      <c r="C104" s="181"/>
      <c r="D104" s="181"/>
      <c r="E104" s="181"/>
      <c r="F104" s="181"/>
      <c r="G104" s="181"/>
      <c r="H104" s="181"/>
      <c r="I104" s="181"/>
      <c r="J104" s="181"/>
      <c r="K104" s="181"/>
      <c r="L104" s="181"/>
      <c r="M104" s="181"/>
      <c r="N104" s="181"/>
      <c r="O104" s="181"/>
      <c r="P104" s="181"/>
      <c r="Q104" s="181"/>
      <c r="R104" s="181"/>
      <c r="S104" s="181"/>
      <c r="T104" s="181"/>
      <c r="U104" s="181"/>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C20" sqref="C20"/>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198</v>
      </c>
    </row>
    <row r="2" spans="1:19" x14ac:dyDescent="0.35">
      <c r="A2" s="148" t="s">
        <v>247</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2"/>
      <c r="C5" s="183"/>
      <c r="D5" s="183"/>
      <c r="E5" s="183"/>
      <c r="F5" s="183"/>
      <c r="G5" s="184"/>
    </row>
    <row r="6" spans="1:19" ht="15" thickBot="1" x14ac:dyDescent="0.4"/>
    <row r="7" spans="1:19" ht="15" thickBot="1" x14ac:dyDescent="0.4">
      <c r="A7" s="56" t="s">
        <v>1</v>
      </c>
      <c r="B7" s="182"/>
      <c r="C7" s="183"/>
      <c r="D7" s="183"/>
      <c r="E7" s="183"/>
      <c r="F7" s="183"/>
      <c r="G7" s="184"/>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106</v>
      </c>
    </row>
    <row r="12" spans="1:19" ht="15" thickBot="1" x14ac:dyDescent="0.4"/>
    <row r="13" spans="1:19" ht="15" thickBot="1" x14ac:dyDescent="0.4">
      <c r="A13" s="56" t="s">
        <v>71</v>
      </c>
      <c r="B13" s="120" t="s">
        <v>73</v>
      </c>
    </row>
    <row r="14" spans="1:19" ht="15" thickBot="1" x14ac:dyDescent="0.4"/>
    <row r="15" spans="1:19" ht="15" thickBot="1" x14ac:dyDescent="0.4">
      <c r="A15" s="56" t="s">
        <v>161</v>
      </c>
      <c r="B15" s="120" t="s">
        <v>11</v>
      </c>
    </row>
    <row r="16" spans="1:19" ht="15" thickBot="1" x14ac:dyDescent="0.4"/>
    <row r="17" spans="1:2" ht="15" thickBot="1" x14ac:dyDescent="0.4">
      <c r="A17" s="56" t="str">
        <f>"Number of "&amp;B15&amp;":"</f>
        <v>Number of Caseloads:</v>
      </c>
      <c r="B17" s="120">
        <v>15</v>
      </c>
    </row>
    <row r="18" spans="1:2" ht="15" thickBot="1" x14ac:dyDescent="0.4"/>
    <row r="19" spans="1:2" ht="15" thickBot="1" x14ac:dyDescent="0.4">
      <c r="A19" s="56" t="str">
        <f>B15&amp;" Names:"</f>
        <v>Caseloads Names:</v>
      </c>
      <c r="B19" s="56" t="str">
        <f>B15&amp;" Description:"</f>
        <v>Caseloads Description:</v>
      </c>
    </row>
    <row r="20" spans="1:2" x14ac:dyDescent="0.35">
      <c r="A20" s="121" t="s">
        <v>249</v>
      </c>
      <c r="B20" s="121"/>
    </row>
    <row r="21" spans="1:2" x14ac:dyDescent="0.35">
      <c r="A21" s="122" t="s">
        <v>250</v>
      </c>
      <c r="B21" s="122"/>
    </row>
    <row r="22" spans="1:2" x14ac:dyDescent="0.35">
      <c r="A22" s="122" t="s">
        <v>251</v>
      </c>
      <c r="B22" s="122"/>
    </row>
    <row r="23" spans="1:2" x14ac:dyDescent="0.35">
      <c r="A23" s="122" t="s">
        <v>252</v>
      </c>
      <c r="B23" s="122"/>
    </row>
    <row r="24" spans="1:2" x14ac:dyDescent="0.35">
      <c r="A24" s="122" t="s">
        <v>253</v>
      </c>
      <c r="B24" s="122"/>
    </row>
    <row r="25" spans="1:2" x14ac:dyDescent="0.35">
      <c r="A25" s="122" t="s">
        <v>194</v>
      </c>
      <c r="B25" s="122"/>
    </row>
    <row r="26" spans="1:2" x14ac:dyDescent="0.35">
      <c r="A26" s="122" t="s">
        <v>2</v>
      </c>
      <c r="B26" s="122"/>
    </row>
    <row r="27" spans="1:2" x14ac:dyDescent="0.35">
      <c r="A27" s="122" t="s">
        <v>3</v>
      </c>
      <c r="B27" s="122"/>
    </row>
    <row r="28" spans="1:2" x14ac:dyDescent="0.35">
      <c r="A28" s="122" t="s">
        <v>4</v>
      </c>
      <c r="B28" s="122"/>
    </row>
    <row r="29" spans="1:2" x14ac:dyDescent="0.35">
      <c r="A29" s="122" t="s">
        <v>5</v>
      </c>
      <c r="B29" s="122"/>
    </row>
    <row r="30" spans="1:2" x14ac:dyDescent="0.35">
      <c r="A30" s="122" t="s">
        <v>6</v>
      </c>
      <c r="B30" s="122"/>
    </row>
    <row r="31" spans="1:2" x14ac:dyDescent="0.35">
      <c r="A31" s="122" t="s">
        <v>7</v>
      </c>
      <c r="B31" s="122"/>
    </row>
    <row r="32" spans="1:2" x14ac:dyDescent="0.35">
      <c r="A32" s="122" t="s">
        <v>8</v>
      </c>
      <c r="B32" s="122"/>
    </row>
    <row r="33" spans="1:19" x14ac:dyDescent="0.35">
      <c r="A33" s="122" t="s">
        <v>9</v>
      </c>
      <c r="B33" s="122"/>
    </row>
    <row r="34" spans="1:19" ht="15"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B3" sqref="B3"/>
    </sheetView>
  </sheetViews>
  <sheetFormatPr defaultColWidth="0" defaultRowHeight="14.5" zeroHeight="1" x14ac:dyDescent="0.35"/>
  <cols>
    <col min="1" max="1" width="11.6328125" bestFit="1" customWidth="1"/>
    <col min="2" max="2" width="11.7265625" customWidth="1"/>
    <col min="3" max="3" width="13.6328125" customWidth="1"/>
    <col min="4" max="5" width="10.453125" hidden="1" customWidth="1"/>
    <col min="6" max="21" width="8.7265625" customWidth="1"/>
    <col min="22" max="16384" width="8.7265625" hidden="1"/>
  </cols>
  <sheetData>
    <row r="1" spans="1:21" ht="23.5" x14ac:dyDescent="0.55000000000000004">
      <c r="A1" s="25" t="s">
        <v>128</v>
      </c>
    </row>
    <row r="2" spans="1:21" ht="15" thickBot="1" x14ac:dyDescent="0.4"/>
    <row r="3" spans="1:21" ht="15" thickBot="1" x14ac:dyDescent="0.4">
      <c r="A3" s="56" t="s">
        <v>14</v>
      </c>
      <c r="B3" s="123"/>
    </row>
    <row r="4" spans="1:21" ht="15" hidden="1" thickBot="1" x14ac:dyDescent="0.4"/>
    <row r="5" spans="1:21" ht="15" hidden="1" thickBot="1" x14ac:dyDescent="0.4">
      <c r="A5" s="56" t="s">
        <v>102</v>
      </c>
      <c r="B5" s="169"/>
    </row>
    <row r="6" spans="1:21" ht="15" hidden="1" thickBot="1" x14ac:dyDescent="0.4">
      <c r="A6" s="56" t="s">
        <v>103</v>
      </c>
      <c r="B6" s="126"/>
    </row>
    <row r="7" spans="1:21" ht="15" thickBot="1" x14ac:dyDescent="0.4"/>
    <row r="8" spans="1:21" ht="28.5" customHeight="1" thickBot="1" x14ac:dyDescent="0.4">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5" sqref="B15"/>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Caseloads:</v>
      </c>
      <c r="B3" s="126" t="s">
        <v>249</v>
      </c>
      <c r="D3" t="str">
        <f>"Demand ("&amp;Setup!B15&amp;" Size) SPC Chart"</f>
        <v>Demand (Caseloads Size) SPC Chart</v>
      </c>
    </row>
    <row r="4" spans="1:4" ht="15" thickBot="1" x14ac:dyDescent="0.4">
      <c r="D4" t="str">
        <f>Setup!B15&amp;" Size (Patients)"</f>
        <v>Caseloads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134</v>
      </c>
    </row>
    <row r="13" spans="1:4" ht="15" thickBot="1" x14ac:dyDescent="0.4">
      <c r="A13" s="34" t="s">
        <v>93</v>
      </c>
      <c r="B13" s="123"/>
    </row>
    <row r="14" spans="1:4" ht="15" thickBot="1" x14ac:dyDescent="0.4">
      <c r="A14" s="48" t="s">
        <v>94</v>
      </c>
      <c r="B14" s="123"/>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223</v>
      </c>
    </row>
    <row r="29" spans="1:2" ht="15" thickBot="1" x14ac:dyDescent="0.4">
      <c r="A29" s="44"/>
      <c r="B29" t="s">
        <v>224</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7" max="27" width="8.7265625"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Caseload 1</v>
      </c>
      <c r="AH2" t="s">
        <v>29</v>
      </c>
    </row>
    <row r="3" spans="1:43" x14ac:dyDescent="0.3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Caseloads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5" sqref="C5:G10"/>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160</v>
      </c>
    </row>
    <row r="2" spans="1:24" x14ac:dyDescent="0.35"/>
    <row r="3" spans="1:24" ht="15" thickBot="1" x14ac:dyDescent="0.4"/>
    <row r="4" spans="1:24" s="164" customFormat="1" ht="29.5" thickBot="1" x14ac:dyDescent="0.4">
      <c r="A4"/>
      <c r="B4" s="88" t="str">
        <f>Setup!B15</f>
        <v>Caseloads</v>
      </c>
      <c r="C4" s="89" t="s">
        <v>178</v>
      </c>
      <c r="D4" s="89" t="s">
        <v>171</v>
      </c>
      <c r="E4" s="88" t="s">
        <v>155</v>
      </c>
      <c r="F4" s="88" t="s">
        <v>156</v>
      </c>
      <c r="G4" s="88" t="s">
        <v>84</v>
      </c>
      <c r="H4" s="89" t="s">
        <v>246</v>
      </c>
      <c r="I4" s="88" t="s">
        <v>170</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5">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172</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F80"/>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186</v>
      </c>
      <c r="C3" s="135" t="s">
        <v>134</v>
      </c>
    </row>
    <row r="4" spans="1:10" ht="15" thickBot="1" x14ac:dyDescent="0.4"/>
    <row r="5" spans="1:10" ht="39" customHeight="1" thickBot="1" x14ac:dyDescent="0.4">
      <c r="B5" s="50" t="str">
        <f>Setup!B15</f>
        <v>Caseloads</v>
      </c>
      <c r="C5" s="51" t="s">
        <v>43</v>
      </c>
      <c r="D5" s="51" t="s">
        <v>154</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35">
      <c r="B6" s="94" t="str" cm="1">
        <f t="array" ref="B6">INDEX('Data Validation (Hide)'!$B$2:$B$16,ROUNDUP(ROW(A1)/5,0),1)</f>
        <v>Caseload 1</v>
      </c>
      <c r="C6" s="136"/>
      <c r="D6" s="137"/>
      <c r="E6" s="137"/>
      <c r="F6" s="138"/>
      <c r="G6" s="4" t="e">
        <f>INDEX('Data Validation (Hide)'!$K$2:$L$9,MATCH(Service!F6,'Data Validation (Hide)'!$K$2:$K$9,0),2)</f>
        <v>#N/A</v>
      </c>
      <c r="H6" s="70" t="str">
        <f>IFERROR((G6*D6)/E6,"")</f>
        <v/>
      </c>
      <c r="I6" s="188">
        <f>SUMIF($E$6:$E$10,1,$H$6:$H$10)</f>
        <v>0</v>
      </c>
      <c r="J6" s="191">
        <f>SUMIF($E$6:$E$10,"&gt;"&amp;1,$H$6:$H$10)</f>
        <v>0</v>
      </c>
    </row>
    <row r="7" spans="1:10" x14ac:dyDescent="0.3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89"/>
      <c r="J7" s="192"/>
    </row>
    <row r="8" spans="1:10" x14ac:dyDescent="0.35">
      <c r="B8" s="93" t="str" cm="1">
        <f t="array" ref="B8">INDEX('Data Validation (Hide)'!$B$2:$B$16,ROUNDUP(ROW(A3)/5,0),1)</f>
        <v>Caseload 1</v>
      </c>
      <c r="C8" s="139"/>
      <c r="D8" s="140"/>
      <c r="E8" s="140"/>
      <c r="F8" s="141"/>
      <c r="G8" s="5" t="e">
        <f>INDEX('Data Validation (Hide)'!$K$2:$L$9,MATCH(Service!F8,'Data Validation (Hide)'!$K$2:$K$9,0),2)</f>
        <v>#N/A</v>
      </c>
      <c r="H8" s="71" t="str">
        <f t="shared" si="0"/>
        <v/>
      </c>
      <c r="I8" s="189"/>
      <c r="J8" s="192"/>
    </row>
    <row r="9" spans="1:10" x14ac:dyDescent="0.35">
      <c r="B9" s="107" t="str" cm="1">
        <f t="array" ref="B9">INDEX('Data Validation (Hide)'!$B$2:$B$16,ROUNDUP(ROW(A4)/5,0),1)</f>
        <v>Caseload 1</v>
      </c>
      <c r="C9" s="139"/>
      <c r="D9" s="140"/>
      <c r="E9" s="140"/>
      <c r="F9" s="141"/>
      <c r="G9" s="5" t="e">
        <f>INDEX('Data Validation (Hide)'!$K$2:$L$9,MATCH(Service!F9,'Data Validation (Hide)'!$K$2:$K$9,0),2)</f>
        <v>#N/A</v>
      </c>
      <c r="H9" s="71" t="str">
        <f t="shared" si="0"/>
        <v/>
      </c>
      <c r="I9" s="189"/>
      <c r="J9" s="192"/>
    </row>
    <row r="10" spans="1:10" ht="15" thickBot="1" x14ac:dyDescent="0.4">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0"/>
      <c r="J10" s="193"/>
    </row>
    <row r="11" spans="1:10" x14ac:dyDescent="0.3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88">
        <f>SUMIF($E$11:$E$15,1,$H$11:$H$15)</f>
        <v>0</v>
      </c>
      <c r="J11" s="188">
        <f>SUMIF($E$11:$E$15,"&gt;"&amp;1,$H$11:$H$15)</f>
        <v>0</v>
      </c>
    </row>
    <row r="12" spans="1:10" x14ac:dyDescent="0.3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89"/>
      <c r="J12" s="189"/>
    </row>
    <row r="13" spans="1:10" x14ac:dyDescent="0.3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89"/>
      <c r="J13" s="189"/>
    </row>
    <row r="14" spans="1:10" x14ac:dyDescent="0.3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89"/>
      <c r="J14" s="189"/>
    </row>
    <row r="15" spans="1:10" ht="15" thickBot="1" x14ac:dyDescent="0.4">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0"/>
      <c r="J15" s="190"/>
    </row>
    <row r="16" spans="1:10" x14ac:dyDescent="0.3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88">
        <f>SUMIF($E$16:$E$20,1,$H$16:$H$20)</f>
        <v>0</v>
      </c>
      <c r="J16" s="188">
        <f>SUMIF($E$16:$E$20,"&gt;"&amp;1,$H$16:$H$20)</f>
        <v>0</v>
      </c>
    </row>
    <row r="17" spans="2:10" x14ac:dyDescent="0.3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89"/>
      <c r="J17" s="189"/>
    </row>
    <row r="18" spans="2:10" x14ac:dyDescent="0.3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89"/>
      <c r="J18" s="189"/>
    </row>
    <row r="19" spans="2:10" x14ac:dyDescent="0.3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89"/>
      <c r="J19" s="189"/>
    </row>
    <row r="20" spans="2:10" ht="15" thickBot="1" x14ac:dyDescent="0.4">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0"/>
      <c r="J20" s="190"/>
    </row>
    <row r="21" spans="2:10" x14ac:dyDescent="0.3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88">
        <f>SUMIF($E$21:$E$25,1,$H$21:$H$25)</f>
        <v>0</v>
      </c>
      <c r="J21" s="188">
        <f>SUMIF($E$21:$E$25,"&gt;"&amp;1,$H$21:$H$25)</f>
        <v>0</v>
      </c>
    </row>
    <row r="22" spans="2:10" x14ac:dyDescent="0.3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89"/>
      <c r="J22" s="189"/>
    </row>
    <row r="23" spans="2:10" x14ac:dyDescent="0.3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89"/>
      <c r="J23" s="189"/>
    </row>
    <row r="24" spans="2:10" x14ac:dyDescent="0.3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89"/>
      <c r="J24" s="189"/>
    </row>
    <row r="25" spans="2:10" ht="15" thickBot="1" x14ac:dyDescent="0.4">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0"/>
      <c r="J25" s="190"/>
    </row>
    <row r="26" spans="2:10" x14ac:dyDescent="0.3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88">
        <f>SUMIF($E$26:$E$30,1,$H$26:$H$30)</f>
        <v>0</v>
      </c>
      <c r="J26" s="188">
        <f>SUMIF($E$26:$E$30,"&gt;"&amp;1,$H$26:$H$30)</f>
        <v>0</v>
      </c>
    </row>
    <row r="27" spans="2:10" x14ac:dyDescent="0.3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89"/>
      <c r="J27" s="189"/>
    </row>
    <row r="28" spans="2:10" x14ac:dyDescent="0.3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89"/>
      <c r="J28" s="189"/>
    </row>
    <row r="29" spans="2:10" x14ac:dyDescent="0.3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89"/>
      <c r="J29" s="189"/>
    </row>
    <row r="30" spans="2:10" ht="15" thickBot="1" x14ac:dyDescent="0.4">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0"/>
      <c r="J30" s="190"/>
    </row>
    <row r="31" spans="2:10"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5">
        <f>SUMIF($E$31:$E$35,1,$H$31:$H$35)</f>
        <v>0</v>
      </c>
      <c r="J31" s="185">
        <f>SUMIF($E$31:$E$35,"&gt;"&amp;1,$H$31:$H$35)</f>
        <v>0</v>
      </c>
    </row>
    <row r="32" spans="2:10"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6"/>
      <c r="J32" s="186"/>
    </row>
    <row r="33" spans="2:10"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6"/>
      <c r="J33" s="186"/>
    </row>
    <row r="34" spans="2:10"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6"/>
      <c r="J34" s="186"/>
    </row>
    <row r="35" spans="2:10" ht="15"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7"/>
      <c r="J35" s="187"/>
    </row>
    <row r="36" spans="2:10"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5">
        <f>SUMIF($E$36:$E$40,1,$H$36:$H$40)</f>
        <v>0</v>
      </c>
      <c r="J36" s="185">
        <f>SUMIF($E$36:$E$40,"&gt;"&amp;1,$H$36:$H$40)</f>
        <v>0</v>
      </c>
    </row>
    <row r="37" spans="2:10"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6"/>
      <c r="J37" s="186"/>
    </row>
    <row r="38" spans="2:10"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6"/>
      <c r="J38" s="186"/>
    </row>
    <row r="39" spans="2:10"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6"/>
      <c r="J39" s="186"/>
    </row>
    <row r="40" spans="2:10" ht="15"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7"/>
      <c r="J40" s="187"/>
    </row>
    <row r="41" spans="2:10"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5">
        <f>SUMIF($E$41:$E$45,1,$H$41:$H$45)</f>
        <v>0</v>
      </c>
      <c r="J41" s="185">
        <f>SUMIF($E$41:$E$45,"&gt;"&amp;1,$H$41:$H$45)</f>
        <v>0</v>
      </c>
    </row>
    <row r="42" spans="2:10"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6"/>
      <c r="J42" s="186"/>
    </row>
    <row r="43" spans="2:10"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6"/>
      <c r="J43" s="186"/>
    </row>
    <row r="44" spans="2:10"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6"/>
      <c r="J44" s="186"/>
    </row>
    <row r="45" spans="2:10" ht="15"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7"/>
      <c r="J45" s="187"/>
    </row>
    <row r="46" spans="2:10"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5">
        <f>SUMIF($E$46:$E$50,1,$H$46:$H$50)</f>
        <v>0</v>
      </c>
      <c r="J46" s="185">
        <f>SUMIF($E$46:$E$50,"&gt;"&amp;1,$H$46:$H$50)</f>
        <v>0</v>
      </c>
    </row>
    <row r="47" spans="2:10"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6"/>
      <c r="J47" s="186"/>
    </row>
    <row r="48" spans="2:10"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6"/>
      <c r="J48" s="186"/>
    </row>
    <row r="49" spans="2:10"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6"/>
      <c r="J49" s="186"/>
    </row>
    <row r="50" spans="2:10" ht="15"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7"/>
      <c r="J50" s="187"/>
    </row>
    <row r="51" spans="2:10"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5">
        <f>SUMIF($E$51:$E$55,1,$H$51:$H$55)</f>
        <v>0</v>
      </c>
      <c r="J51" s="185">
        <f>SUMIF($E$51:$E$55,"&gt;"&amp;1,$H$51:$H$55)</f>
        <v>0</v>
      </c>
    </row>
    <row r="52" spans="2:10"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6"/>
      <c r="J52" s="186"/>
    </row>
    <row r="53" spans="2:10"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6"/>
      <c r="J53" s="186"/>
    </row>
    <row r="54" spans="2:10"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6"/>
      <c r="J54" s="186"/>
    </row>
    <row r="55" spans="2:10" ht="15"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7"/>
      <c r="J55" s="187"/>
    </row>
    <row r="56" spans="2:10"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5">
        <f>SUMIF($E$56:$E$60,1,$H$56:$H$60)</f>
        <v>0</v>
      </c>
      <c r="J56" s="185">
        <f>SUMIF($E$56:$E$60,"&gt;"&amp;1,$H$56:$H$60)</f>
        <v>0</v>
      </c>
    </row>
    <row r="57" spans="2:10"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6"/>
      <c r="J57" s="186"/>
    </row>
    <row r="58" spans="2:10"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6"/>
      <c r="J58" s="186"/>
    </row>
    <row r="59" spans="2:10"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6"/>
      <c r="J59" s="186"/>
    </row>
    <row r="60" spans="2:10" ht="15"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7"/>
      <c r="J60" s="187"/>
    </row>
    <row r="61" spans="2:10"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5">
        <f>SUMIF($E$61:$E$65,1,$H$61:$H$65)</f>
        <v>0</v>
      </c>
      <c r="J61" s="185">
        <f>SUMIF($E$61:$E$65,"&gt;"&amp;1,$H$61:$H$65)</f>
        <v>0</v>
      </c>
    </row>
    <row r="62" spans="2:10"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6"/>
      <c r="J62" s="186"/>
    </row>
    <row r="63" spans="2:10"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6"/>
      <c r="J63" s="186"/>
    </row>
    <row r="64" spans="2:10"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6"/>
      <c r="J64" s="186"/>
    </row>
    <row r="65" spans="2:10" ht="15"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7"/>
      <c r="J65" s="187"/>
    </row>
    <row r="66" spans="2:10"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5">
        <f>SUMIF($E$66:$E$70,1,$H$66:$H$70)</f>
        <v>0</v>
      </c>
      <c r="J66" s="185">
        <f>SUMIF($E$66:$E$70,"&gt;"&amp;1,$H$66:$H$70)</f>
        <v>0</v>
      </c>
    </row>
    <row r="67" spans="2:10"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6"/>
      <c r="J67" s="186"/>
    </row>
    <row r="68" spans="2:10"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6"/>
      <c r="J68" s="186"/>
    </row>
    <row r="69" spans="2:10"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6"/>
      <c r="J69" s="186"/>
    </row>
    <row r="70" spans="2:10" ht="15"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7"/>
      <c r="J70" s="187"/>
    </row>
    <row r="71" spans="2:10"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5">
        <f>SUMIF($E$71:$E$75,1,$H$71:$H$75)</f>
        <v>0</v>
      </c>
      <c r="J71" s="185">
        <f>SUMIF($E$71:$E$75,"&gt;"&amp;1,$H$71:$H$75)</f>
        <v>0</v>
      </c>
    </row>
    <row r="72" spans="2:10"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6"/>
      <c r="J72" s="186"/>
    </row>
    <row r="73" spans="2:10"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6"/>
      <c r="J73" s="186"/>
    </row>
    <row r="74" spans="2:10"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6"/>
      <c r="J74" s="186"/>
    </row>
    <row r="75" spans="2:10" ht="15"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7"/>
      <c r="J75" s="187"/>
    </row>
    <row r="76" spans="2:10"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5">
        <f>SUMIF($E$76:$E$80,1,$H$76:$H$80)</f>
        <v>0</v>
      </c>
      <c r="J76" s="185">
        <f>SUMIF($E$76:$E$80,"&gt;"&amp;1,$H$76:$H$80)</f>
        <v>0</v>
      </c>
    </row>
    <row r="77" spans="2:10"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6"/>
      <c r="J77" s="186"/>
    </row>
    <row r="78" spans="2:10"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6"/>
      <c r="J78" s="186"/>
    </row>
    <row r="79" spans="2:10"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6"/>
      <c r="J79" s="186"/>
    </row>
    <row r="80" spans="2:10" ht="15"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7"/>
      <c r="J80" s="187"/>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185</v>
      </c>
      <c r="H1" t="s">
        <v>187</v>
      </c>
    </row>
    <row r="2" spans="2:9" x14ac:dyDescent="0.35">
      <c r="B2" t="str">
        <f>Service!B5</f>
        <v>Caseloads</v>
      </c>
      <c r="C2" t="str">
        <f>Service!D5</f>
        <v>Resource required (minutes)</v>
      </c>
      <c r="D2" t="str">
        <f>Service!E5</f>
        <v>Group size</v>
      </c>
      <c r="E2" t="s">
        <v>243</v>
      </c>
      <c r="F2" t="s">
        <v>183</v>
      </c>
      <c r="G2" t="s">
        <v>184</v>
      </c>
      <c r="H2" t="s">
        <v>183</v>
      </c>
      <c r="I2" t="s">
        <v>184</v>
      </c>
    </row>
    <row r="3" spans="2:9" x14ac:dyDescent="0.3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44342</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44349</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44356</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44363</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44370</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44377</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44384</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44391</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44398</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44405</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44412</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44419</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44426</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44433</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4">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44440</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5">
      <c r="B20" s="14"/>
      <c r="E20" s="12">
        <f t="shared" ca="1" si="93"/>
        <v>44447</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5">
      <c r="B21" s="14"/>
      <c r="E21" s="12">
        <f t="shared" ca="1" si="93"/>
        <v>44454</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5">
      <c r="B22" s="14"/>
      <c r="E22" s="12">
        <f t="shared" ca="1" si="93"/>
        <v>44461</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5">
      <c r="B23" s="14"/>
      <c r="E23" s="12">
        <f t="shared" ca="1" si="93"/>
        <v>44468</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5">
      <c r="B24" s="14"/>
      <c r="E24" s="12">
        <f t="shared" ca="1" si="93"/>
        <v>44475</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5">
      <c r="B25" s="14"/>
      <c r="E25" s="12">
        <f t="shared" ca="1" si="93"/>
        <v>44482</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5">
      <c r="B26" s="14"/>
      <c r="E26" s="12">
        <f t="shared" ca="1" si="93"/>
        <v>44489</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5">
      <c r="B27" s="14"/>
      <c r="E27" s="12">
        <f t="shared" ca="1" si="93"/>
        <v>44496</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5">
      <c r="B28" s="14"/>
      <c r="E28" s="12">
        <f t="shared" ca="1" si="93"/>
        <v>44503</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5">
      <c r="B29" s="14"/>
      <c r="E29" s="12">
        <f t="shared" ca="1" si="93"/>
        <v>44510</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5">
      <c r="B30" s="14"/>
      <c r="E30" s="12">
        <f t="shared" ca="1" si="93"/>
        <v>44517</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5">
      <c r="B31" s="14"/>
      <c r="E31" s="12">
        <f t="shared" ca="1" si="93"/>
        <v>44524</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5">
      <c r="B32" s="14"/>
      <c r="E32" s="12">
        <f t="shared" ca="1" si="93"/>
        <v>44531</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5">
      <c r="B33" s="14"/>
      <c r="E33" s="12">
        <f t="shared" ca="1" si="93"/>
        <v>44538</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5">
      <c r="B34" s="14"/>
      <c r="E34" s="12">
        <f t="shared" ca="1" si="93"/>
        <v>44545</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5">
      <c r="B35" s="14"/>
      <c r="E35" s="12">
        <f t="shared" ca="1" si="93"/>
        <v>44552</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5">
      <c r="B36" s="14"/>
      <c r="E36" s="12">
        <f t="shared" ca="1" si="93"/>
        <v>44559</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5">
      <c r="B37" s="14"/>
      <c r="E37" s="12">
        <f t="shared" ca="1" si="93"/>
        <v>44566</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5">
      <c r="B38" s="14"/>
      <c r="E38" s="12">
        <f t="shared" ca="1" si="93"/>
        <v>44573</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5">
      <c r="B39" s="14"/>
      <c r="E39" s="12">
        <f t="shared" ca="1" si="93"/>
        <v>44580</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5">
      <c r="B40" s="14"/>
      <c r="E40" s="12">
        <f t="shared" ca="1" si="93"/>
        <v>44587</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5">
      <c r="B41" s="14"/>
      <c r="E41" s="12">
        <f t="shared" ca="1" si="93"/>
        <v>44594</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5">
      <c r="B42" s="14"/>
      <c r="E42" s="12">
        <f t="shared" ca="1" si="93"/>
        <v>44601</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5">
      <c r="B43" s="14"/>
      <c r="E43" s="12">
        <f t="shared" ca="1" si="93"/>
        <v>44608</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5">
      <c r="B44" s="14"/>
      <c r="E44" s="12">
        <f t="shared" ca="1" si="93"/>
        <v>44615</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5">
      <c r="B45" s="14"/>
      <c r="E45" s="12">
        <f t="shared" ca="1" si="93"/>
        <v>44622</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5">
      <c r="B46" s="14"/>
      <c r="E46" s="12">
        <f t="shared" ca="1" si="93"/>
        <v>44629</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5">
      <c r="B47" s="14"/>
      <c r="E47" s="12">
        <f t="shared" ca="1" si="93"/>
        <v>44636</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5">
      <c r="B48" s="14"/>
      <c r="E48" s="12">
        <f t="shared" ca="1" si="93"/>
        <v>44643</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5">
      <c r="B49" s="14"/>
      <c r="E49" s="12">
        <f t="shared" ca="1" si="93"/>
        <v>44650</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5">
      <c r="B50" s="14"/>
      <c r="E50" s="12">
        <f t="shared" ca="1" si="93"/>
        <v>44657</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5">
      <c r="B51" s="14"/>
      <c r="E51" s="12">
        <f t="shared" ca="1" si="93"/>
        <v>44664</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5">
      <c r="B52" s="14"/>
      <c r="E52" s="12">
        <f t="shared" ca="1" si="93"/>
        <v>44671</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5">
      <c r="B53" s="14"/>
      <c r="E53" s="12">
        <f t="shared" ca="1" si="93"/>
        <v>44678</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5">
      <c r="B54" s="14"/>
      <c r="E54" s="12">
        <f t="shared" ca="1" si="93"/>
        <v>44685</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5">
      <c r="B55" s="14"/>
      <c r="E55" s="12">
        <f t="shared" ca="1" si="93"/>
        <v>44692</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4">
      <c r="B56" s="14"/>
      <c r="E56" s="13">
        <f t="shared" ca="1" si="93"/>
        <v>44699</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workbookViewId="0">
      <selection activeCell="R14" sqref="R14"/>
    </sheetView>
  </sheetViews>
  <sheetFormatPr defaultColWidth="0" defaultRowHeight="14.5" zeroHeight="1" x14ac:dyDescent="0.35"/>
  <cols>
    <col min="1" max="1" width="8.7265625" customWidth="1"/>
    <col min="2" max="2" width="17.6328125" bestFit="1" customWidth="1"/>
    <col min="3" max="17" width="3.36328125" customWidth="1"/>
    <col min="18" max="18" width="13.7265625" bestFit="1" customWidth="1"/>
    <col min="19" max="22" width="8.7265625" customWidth="1"/>
    <col min="23" max="23" width="12" customWidth="1"/>
    <col min="24" max="24" width="8.7265625" customWidth="1"/>
    <col min="25" max="25" width="18.36328125" customWidth="1"/>
    <col min="26" max="40" width="3.36328125"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205</v>
      </c>
    </row>
    <row r="4" spans="1:46" ht="16.5" customHeight="1" thickBot="1" x14ac:dyDescent="0.6">
      <c r="A4" s="25"/>
      <c r="B4" s="167"/>
    </row>
    <row r="5" spans="1:46" ht="17.5" customHeight="1" thickBot="1" x14ac:dyDescent="0.6">
      <c r="A5" s="25"/>
    </row>
    <row r="6" spans="1:46" ht="15" thickBot="1" x14ac:dyDescent="0.4">
      <c r="B6" s="56" t="s">
        <v>114</v>
      </c>
      <c r="Y6" s="56" t="s">
        <v>115</v>
      </c>
    </row>
    <row r="7" spans="1:46" x14ac:dyDescent="0.35"/>
    <row r="8" spans="1:46" ht="15" thickBot="1" x14ac:dyDescent="0.4"/>
    <row r="9" spans="1:46" ht="84.5" thickBot="1" x14ac:dyDescent="0.4">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204</v>
      </c>
      <c r="W9" s="77" t="str">
        <f>"Avg. mins per week (52 weeks) per "&amp;LEFT(LOWER(GroupName),LEN(GroupName)-1)</f>
        <v>Avg. mins per week (52 weeks) per caseload</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204</v>
      </c>
      <c r="AT9" s="77" t="str">
        <f>"Avg. mins per week (52 weeks) per "&amp;LEFT(LOWER(GroupName),LEN(GroupName)-1)</f>
        <v>Avg. mins per week (52 weeks) per caseload</v>
      </c>
    </row>
    <row r="10" spans="1:46" x14ac:dyDescent="0.3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c r="C11" s="139"/>
      <c r="D11" s="148"/>
      <c r="E11" s="148"/>
      <c r="F11" s="148"/>
      <c r="G11" s="148"/>
      <c r="H11" s="148"/>
      <c r="I11" s="148"/>
      <c r="J11" s="148"/>
      <c r="K11" s="148"/>
      <c r="L11" s="148"/>
      <c r="M11" s="148"/>
      <c r="N11" s="148"/>
      <c r="O11" s="148"/>
      <c r="P11" s="148"/>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c r="C12" s="139"/>
      <c r="D12" s="148"/>
      <c r="E12" s="148"/>
      <c r="F12" s="148"/>
      <c r="G12" s="148"/>
      <c r="H12" s="148"/>
      <c r="I12" s="148"/>
      <c r="J12" s="148"/>
      <c r="K12" s="148"/>
      <c r="L12" s="148"/>
      <c r="M12" s="148"/>
      <c r="N12" s="148"/>
      <c r="O12" s="148"/>
      <c r="P12" s="148"/>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48"/>
      <c r="E13" s="148"/>
      <c r="F13" s="148"/>
      <c r="G13" s="148"/>
      <c r="H13" s="148"/>
      <c r="I13" s="148"/>
      <c r="J13" s="148"/>
      <c r="K13" s="148"/>
      <c r="L13" s="148"/>
      <c r="M13" s="148"/>
      <c r="N13" s="148"/>
      <c r="O13" s="148"/>
      <c r="P13" s="148"/>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48"/>
      <c r="E14" s="148"/>
      <c r="F14" s="148"/>
      <c r="G14" s="148"/>
      <c r="H14" s="148"/>
      <c r="I14" s="148"/>
      <c r="J14" s="148"/>
      <c r="K14" s="148"/>
      <c r="L14" s="148"/>
      <c r="M14" s="148"/>
      <c r="N14" s="148"/>
      <c r="O14" s="148"/>
      <c r="P14" s="148"/>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48"/>
      <c r="E15" s="148"/>
      <c r="F15" s="148"/>
      <c r="G15" s="148"/>
      <c r="H15" s="148"/>
      <c r="I15" s="148"/>
      <c r="J15" s="148"/>
      <c r="K15" s="148"/>
      <c r="L15" s="148"/>
      <c r="M15" s="148"/>
      <c r="N15" s="148"/>
      <c r="O15" s="148"/>
      <c r="P15" s="148"/>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48"/>
      <c r="E16" s="148"/>
      <c r="F16" s="148"/>
      <c r="G16" s="148"/>
      <c r="H16" s="148"/>
      <c r="I16" s="148"/>
      <c r="J16" s="148"/>
      <c r="K16" s="148"/>
      <c r="L16" s="148"/>
      <c r="M16" s="148"/>
      <c r="N16" s="148"/>
      <c r="O16" s="148"/>
      <c r="P16" s="148"/>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48"/>
      <c r="E17" s="148"/>
      <c r="F17" s="148"/>
      <c r="G17" s="148"/>
      <c r="H17" s="148"/>
      <c r="I17" s="148"/>
      <c r="J17" s="148"/>
      <c r="K17" s="148"/>
      <c r="L17" s="148"/>
      <c r="M17" s="148"/>
      <c r="N17" s="148"/>
      <c r="O17" s="148"/>
      <c r="P17" s="148"/>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48"/>
      <c r="E18" s="148"/>
      <c r="F18" s="148"/>
      <c r="G18" s="148"/>
      <c r="H18" s="148"/>
      <c r="I18" s="148"/>
      <c r="J18" s="148"/>
      <c r="K18" s="148"/>
      <c r="L18" s="148"/>
      <c r="M18" s="148"/>
      <c r="N18" s="148"/>
      <c r="O18" s="148"/>
      <c r="P18" s="148"/>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48"/>
      <c r="E19" s="148"/>
      <c r="F19" s="148"/>
      <c r="G19" s="148"/>
      <c r="H19" s="148"/>
      <c r="I19" s="148"/>
      <c r="J19" s="148"/>
      <c r="K19" s="148"/>
      <c r="L19" s="148"/>
      <c r="M19" s="148"/>
      <c r="N19" s="148"/>
      <c r="O19" s="148"/>
      <c r="P19" s="148"/>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A64" workbookViewId="0">
      <selection activeCell="B76" sqref="B76"/>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44342</v>
      </c>
      <c r="B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#N/A</v>
      </c>
      <c r="C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#N/A</v>
      </c>
      <c r="D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#N/A</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44349</v>
      </c>
      <c r="B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#N/A</v>
      </c>
      <c r="C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#N/A</v>
      </c>
      <c r="D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#N/A</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44356</v>
      </c>
      <c r="B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#N/A</v>
      </c>
      <c r="C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#N/A</v>
      </c>
      <c r="D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#N/A</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44363</v>
      </c>
      <c r="B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#N/A</v>
      </c>
      <c r="C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#N/A</v>
      </c>
      <c r="D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#N/A</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44370</v>
      </c>
      <c r="B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#N/A</v>
      </c>
      <c r="C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#N/A</v>
      </c>
      <c r="D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#N/A</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44377</v>
      </c>
      <c r="B1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#N/A</v>
      </c>
      <c r="C1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#N/A</v>
      </c>
      <c r="D1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#N/A</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44384</v>
      </c>
      <c r="B1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#N/A</v>
      </c>
      <c r="C1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#N/A</v>
      </c>
      <c r="D1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#N/A</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44391</v>
      </c>
      <c r="B1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#N/A</v>
      </c>
      <c r="C1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#N/A</v>
      </c>
      <c r="D1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#N/A</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44398</v>
      </c>
      <c r="B1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#N/A</v>
      </c>
      <c r="C1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#N/A</v>
      </c>
      <c r="D1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#N/A</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44405</v>
      </c>
      <c r="B1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#N/A</v>
      </c>
      <c r="C1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#N/A</v>
      </c>
      <c r="D1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#N/A</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44412</v>
      </c>
      <c r="B1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#N/A</v>
      </c>
      <c r="C1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#N/A</v>
      </c>
      <c r="D1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#N/A</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44419</v>
      </c>
      <c r="B1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#N/A</v>
      </c>
      <c r="C1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#N/A</v>
      </c>
      <c r="D1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#N/A</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44426</v>
      </c>
      <c r="B1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#N/A</v>
      </c>
      <c r="C1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#N/A</v>
      </c>
      <c r="D1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#N/A</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44433</v>
      </c>
      <c r="B1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#N/A</v>
      </c>
      <c r="C1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#N/A</v>
      </c>
      <c r="D1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#N/A</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44440</v>
      </c>
      <c r="B1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#N/A</v>
      </c>
      <c r="C1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#N/A</v>
      </c>
      <c r="D1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#N/A</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44447</v>
      </c>
      <c r="B2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#N/A</v>
      </c>
      <c r="C2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#N/A</v>
      </c>
      <c r="D2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#N/A</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44454</v>
      </c>
      <c r="B2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#N/A</v>
      </c>
      <c r="C2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#N/A</v>
      </c>
      <c r="D2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#N/A</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44461</v>
      </c>
      <c r="B2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#N/A</v>
      </c>
      <c r="C2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#N/A</v>
      </c>
      <c r="D2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#N/A</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44468</v>
      </c>
      <c r="B2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#N/A</v>
      </c>
      <c r="C2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#N/A</v>
      </c>
      <c r="D2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#N/A</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44475</v>
      </c>
      <c r="B2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#N/A</v>
      </c>
      <c r="C2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#N/A</v>
      </c>
      <c r="D2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#N/A</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44482</v>
      </c>
      <c r="B2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#N/A</v>
      </c>
      <c r="C2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#N/A</v>
      </c>
      <c r="D2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#N/A</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44489</v>
      </c>
      <c r="B2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#N/A</v>
      </c>
      <c r="C2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#N/A</v>
      </c>
      <c r="D2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#N/A</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44496</v>
      </c>
      <c r="B2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#N/A</v>
      </c>
      <c r="C2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#N/A</v>
      </c>
      <c r="D2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#N/A</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44503</v>
      </c>
      <c r="B2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#N/A</v>
      </c>
      <c r="C2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#N/A</v>
      </c>
      <c r="D2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#N/A</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44510</v>
      </c>
      <c r="B2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#N/A</v>
      </c>
      <c r="C2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#N/A</v>
      </c>
      <c r="D2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#N/A</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44517</v>
      </c>
      <c r="B3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#N/A</v>
      </c>
      <c r="C3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#N/A</v>
      </c>
      <c r="D3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#N/A</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44524</v>
      </c>
      <c r="B3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#N/A</v>
      </c>
      <c r="C3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#N/A</v>
      </c>
      <c r="D3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#N/A</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44531</v>
      </c>
      <c r="B3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#N/A</v>
      </c>
      <c r="C3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#N/A</v>
      </c>
      <c r="D3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#N/A</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44538</v>
      </c>
      <c r="B3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#N/A</v>
      </c>
      <c r="C3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#N/A</v>
      </c>
      <c r="D3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#N/A</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44545</v>
      </c>
      <c r="B3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#N/A</v>
      </c>
      <c r="C3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#N/A</v>
      </c>
      <c r="D3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#N/A</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44552</v>
      </c>
      <c r="B3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#N/A</v>
      </c>
      <c r="C3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#N/A</v>
      </c>
      <c r="D3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#N/A</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44559</v>
      </c>
      <c r="B3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#N/A</v>
      </c>
      <c r="C3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#N/A</v>
      </c>
      <c r="D3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#N/A</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44566</v>
      </c>
      <c r="B3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#N/A</v>
      </c>
      <c r="C3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#N/A</v>
      </c>
      <c r="D3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#N/A</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44573</v>
      </c>
      <c r="B3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#N/A</v>
      </c>
      <c r="C3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#N/A</v>
      </c>
      <c r="D3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#N/A</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44580</v>
      </c>
      <c r="B3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#N/A</v>
      </c>
      <c r="C3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#N/A</v>
      </c>
      <c r="D3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#N/A</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44587</v>
      </c>
      <c r="B4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#N/A</v>
      </c>
      <c r="C4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#N/A</v>
      </c>
      <c r="D4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#N/A</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44594</v>
      </c>
      <c r="B4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#N/A</v>
      </c>
      <c r="C4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#N/A</v>
      </c>
      <c r="D4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#N/A</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44601</v>
      </c>
      <c r="B4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#N/A</v>
      </c>
      <c r="C4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#N/A</v>
      </c>
      <c r="D4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#N/A</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44608</v>
      </c>
      <c r="B4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#N/A</v>
      </c>
      <c r="C4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#N/A</v>
      </c>
      <c r="D4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#N/A</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44615</v>
      </c>
      <c r="B4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#N/A</v>
      </c>
      <c r="C4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#N/A</v>
      </c>
      <c r="D4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#N/A</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44622</v>
      </c>
      <c r="B4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#N/A</v>
      </c>
      <c r="C4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#N/A</v>
      </c>
      <c r="D4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#N/A</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44629</v>
      </c>
      <c r="B4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#N/A</v>
      </c>
      <c r="C4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#N/A</v>
      </c>
      <c r="D4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#N/A</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44636</v>
      </c>
      <c r="B4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#N/A</v>
      </c>
      <c r="C4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#N/A</v>
      </c>
      <c r="D4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#N/A</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44643</v>
      </c>
      <c r="B4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#N/A</v>
      </c>
      <c r="C4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#N/A</v>
      </c>
      <c r="D4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#N/A</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44650</v>
      </c>
      <c r="B4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#N/A</v>
      </c>
      <c r="C4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#N/A</v>
      </c>
      <c r="D4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#N/A</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44657</v>
      </c>
      <c r="B5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#N/A</v>
      </c>
      <c r="C5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#N/A</v>
      </c>
      <c r="D5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#N/A</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44664</v>
      </c>
      <c r="B5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#N/A</v>
      </c>
      <c r="C5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#N/A</v>
      </c>
      <c r="D5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#N/A</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44671</v>
      </c>
      <c r="B5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#N/A</v>
      </c>
      <c r="C5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#N/A</v>
      </c>
      <c r="D5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#N/A</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44678</v>
      </c>
      <c r="B5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#N/A</v>
      </c>
      <c r="C5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#N/A</v>
      </c>
      <c r="D5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#N/A</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44685</v>
      </c>
      <c r="B5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#N/A</v>
      </c>
      <c r="C5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#N/A</v>
      </c>
      <c r="D5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#N/A</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44692</v>
      </c>
      <c r="B5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#N/A</v>
      </c>
      <c r="C5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#N/A</v>
      </c>
      <c r="D5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#N/A</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44699</v>
      </c>
      <c r="B5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#N/A</v>
      </c>
      <c r="C5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#N/A</v>
      </c>
      <c r="D5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#N/A</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206</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44342</v>
      </c>
      <c r="C75" s="2" cm="1">
        <f t="array" aca="1" ref="C75" ca="1">INDEX($A$5:$A$56,COLUMN(B2),1)</f>
        <v>44349</v>
      </c>
      <c r="D75" s="2" cm="1">
        <f t="array" aca="1" ref="D75" ca="1">INDEX($A$5:$A$56,COLUMN(C2),1)</f>
        <v>44356</v>
      </c>
      <c r="E75" s="2" cm="1">
        <f t="array" aca="1" ref="E75" ca="1">INDEX($A$5:$A$56,COLUMN(D2),1)</f>
        <v>44363</v>
      </c>
      <c r="F75" s="2" cm="1">
        <f t="array" aca="1" ref="F75" ca="1">INDEX($A$5:$A$56,COLUMN(E2),1)</f>
        <v>44370</v>
      </c>
      <c r="G75" s="2" cm="1">
        <f t="array" aca="1" ref="G75" ca="1">INDEX($A$5:$A$56,COLUMN(F2),1)</f>
        <v>44377</v>
      </c>
      <c r="H75" s="2" cm="1">
        <f t="array" aca="1" ref="H75" ca="1">INDEX($A$5:$A$56,COLUMN(G2),1)</f>
        <v>44384</v>
      </c>
      <c r="I75" s="2" cm="1">
        <f t="array" aca="1" ref="I75" ca="1">INDEX($A$5:$A$56,COLUMN(H2),1)</f>
        <v>44391</v>
      </c>
      <c r="J75" s="2" cm="1">
        <f t="array" aca="1" ref="J75" ca="1">INDEX($A$5:$A$56,COLUMN(I2),1)</f>
        <v>44398</v>
      </c>
      <c r="K75" s="2" cm="1">
        <f t="array" aca="1" ref="K75" ca="1">INDEX($A$5:$A$56,COLUMN(J2),1)</f>
        <v>44405</v>
      </c>
      <c r="L75" s="2" cm="1">
        <f t="array" aca="1" ref="L75" ca="1">INDEX($A$5:$A$56,COLUMN(K2),1)</f>
        <v>44412</v>
      </c>
      <c r="M75" s="2" cm="1">
        <f t="array" aca="1" ref="M75" ca="1">INDEX($A$5:$A$56,COLUMN(L2),1)</f>
        <v>44419</v>
      </c>
      <c r="N75" s="2" cm="1">
        <f t="array" aca="1" ref="N75" ca="1">INDEX($A$5:$A$56,COLUMN(M2),1)</f>
        <v>44426</v>
      </c>
      <c r="O75" s="2" cm="1">
        <f t="array" aca="1" ref="O75" ca="1">INDEX($A$5:$A$56,COLUMN(N2),1)</f>
        <v>44433</v>
      </c>
      <c r="P75" s="2" cm="1">
        <f t="array" aca="1" ref="P75" ca="1">INDEX($A$5:$A$56,COLUMN(O2),1)</f>
        <v>44440</v>
      </c>
      <c r="Q75" s="2" cm="1">
        <f t="array" aca="1" ref="Q75" ca="1">INDEX($A$5:$A$56,COLUMN(P2),1)</f>
        <v>44447</v>
      </c>
      <c r="R75" s="2" cm="1">
        <f t="array" aca="1" ref="R75" ca="1">INDEX($A$5:$A$56,COLUMN(Q2),1)</f>
        <v>44454</v>
      </c>
      <c r="S75" s="2" cm="1">
        <f t="array" aca="1" ref="S75" ca="1">INDEX($A$5:$A$56,COLUMN(R2),1)</f>
        <v>44461</v>
      </c>
      <c r="T75" s="2" cm="1">
        <f t="array" aca="1" ref="T75" ca="1">INDEX($A$5:$A$56,COLUMN(S2),1)</f>
        <v>44468</v>
      </c>
      <c r="U75" s="2" cm="1">
        <f t="array" aca="1" ref="U75" ca="1">INDEX($A$5:$A$56,COLUMN(T2),1)</f>
        <v>44475</v>
      </c>
      <c r="V75" s="2" cm="1">
        <f t="array" aca="1" ref="V75" ca="1">INDEX($A$5:$A$56,COLUMN(U2),1)</f>
        <v>44482</v>
      </c>
      <c r="W75" s="2" cm="1">
        <f t="array" aca="1" ref="W75" ca="1">INDEX($A$5:$A$56,COLUMN(V2),1)</f>
        <v>44489</v>
      </c>
      <c r="X75" s="2" cm="1">
        <f t="array" aca="1" ref="X75" ca="1">INDEX($A$5:$A$56,COLUMN(W2),1)</f>
        <v>44496</v>
      </c>
      <c r="Y75" s="2" cm="1">
        <f t="array" aca="1" ref="Y75" ca="1">INDEX($A$5:$A$56,COLUMN(X2),1)</f>
        <v>44503</v>
      </c>
      <c r="Z75" s="2" cm="1">
        <f t="array" aca="1" ref="Z75" ca="1">INDEX($A$5:$A$56,COLUMN(Y2),1)</f>
        <v>44510</v>
      </c>
      <c r="AA75" s="2" cm="1">
        <f t="array" aca="1" ref="AA75" ca="1">INDEX($A$5:$A$56,COLUMN(Z2),1)</f>
        <v>44517</v>
      </c>
      <c r="AB75" s="2" cm="1">
        <f t="array" aca="1" ref="AB75" ca="1">INDEX($A$5:$A$56,COLUMN(AA2),1)</f>
        <v>44524</v>
      </c>
      <c r="AC75" s="2" cm="1">
        <f t="array" aca="1" ref="AC75" ca="1">INDEX($A$5:$A$56,COLUMN(AB2),1)</f>
        <v>44531</v>
      </c>
      <c r="AD75" s="2" cm="1">
        <f t="array" aca="1" ref="AD75" ca="1">INDEX($A$5:$A$56,COLUMN(AC2),1)</f>
        <v>44538</v>
      </c>
      <c r="AE75" s="2" cm="1">
        <f t="array" aca="1" ref="AE75" ca="1">INDEX($A$5:$A$56,COLUMN(AD2),1)</f>
        <v>44545</v>
      </c>
      <c r="AF75" s="2" cm="1">
        <f t="array" aca="1" ref="AF75" ca="1">INDEX($A$5:$A$56,COLUMN(AE2),1)</f>
        <v>44552</v>
      </c>
      <c r="AG75" s="2" cm="1">
        <f t="array" aca="1" ref="AG75" ca="1">INDEX($A$5:$A$56,COLUMN(AF2),1)</f>
        <v>44559</v>
      </c>
      <c r="AH75" s="2" cm="1">
        <f t="array" aca="1" ref="AH75" ca="1">INDEX($A$5:$A$56,COLUMN(AG2),1)</f>
        <v>44566</v>
      </c>
      <c r="AI75" s="2" cm="1">
        <f t="array" aca="1" ref="AI75" ca="1">INDEX($A$5:$A$56,COLUMN(AH2),1)</f>
        <v>44573</v>
      </c>
      <c r="AJ75" s="2" cm="1">
        <f t="array" aca="1" ref="AJ75" ca="1">INDEX($A$5:$A$56,COLUMN(AI2),1)</f>
        <v>44580</v>
      </c>
      <c r="AK75" s="2" cm="1">
        <f t="array" aca="1" ref="AK75" ca="1">INDEX($A$5:$A$56,COLUMN(AJ2),1)</f>
        <v>44587</v>
      </c>
      <c r="AL75" s="2" cm="1">
        <f t="array" aca="1" ref="AL75" ca="1">INDEX($A$5:$A$56,COLUMN(AK2),1)</f>
        <v>44594</v>
      </c>
      <c r="AM75" s="2" cm="1">
        <f t="array" aca="1" ref="AM75" ca="1">INDEX($A$5:$A$56,COLUMN(AL2),1)</f>
        <v>44601</v>
      </c>
      <c r="AN75" s="2" cm="1">
        <f t="array" aca="1" ref="AN75" ca="1">INDEX($A$5:$A$56,COLUMN(AM2),1)</f>
        <v>44608</v>
      </c>
      <c r="AO75" s="2" cm="1">
        <f t="array" aca="1" ref="AO75" ca="1">INDEX($A$5:$A$56,COLUMN(AN2),1)</f>
        <v>44615</v>
      </c>
      <c r="AP75" s="2" cm="1">
        <f t="array" aca="1" ref="AP75" ca="1">INDEX($A$5:$A$56,COLUMN(AO2),1)</f>
        <v>44622</v>
      </c>
      <c r="AQ75" s="2" cm="1">
        <f t="array" aca="1" ref="AQ75" ca="1">INDEX($A$5:$A$56,COLUMN(AP2),1)</f>
        <v>44629</v>
      </c>
      <c r="AR75" s="2" cm="1">
        <f t="array" aca="1" ref="AR75" ca="1">INDEX($A$5:$A$56,COLUMN(AQ2),1)</f>
        <v>44636</v>
      </c>
      <c r="AS75" s="2" cm="1">
        <f t="array" aca="1" ref="AS75" ca="1">INDEX($A$5:$A$56,COLUMN(AR2),1)</f>
        <v>44643</v>
      </c>
      <c r="AT75" s="2" cm="1">
        <f t="array" aca="1" ref="AT75" ca="1">INDEX($A$5:$A$56,COLUMN(AS2),1)</f>
        <v>44650</v>
      </c>
      <c r="AU75" s="2" cm="1">
        <f t="array" aca="1" ref="AU75" ca="1">INDEX($A$5:$A$56,COLUMN(AT2),1)</f>
        <v>44657</v>
      </c>
      <c r="AV75" s="2" cm="1">
        <f t="array" aca="1" ref="AV75" ca="1">INDEX($A$5:$A$56,COLUMN(AU2),1)</f>
        <v>44664</v>
      </c>
      <c r="AW75" s="2" cm="1">
        <f t="array" aca="1" ref="AW75" ca="1">INDEX($A$5:$A$56,COLUMN(AV2),1)</f>
        <v>44671</v>
      </c>
      <c r="AX75" s="2" cm="1">
        <f t="array" aca="1" ref="AX75" ca="1">INDEX($A$5:$A$56,COLUMN(AW2),1)</f>
        <v>44678</v>
      </c>
      <c r="AY75" s="2" cm="1">
        <f t="array" aca="1" ref="AY75" ca="1">INDEX($A$5:$A$56,COLUMN(AX2),1)</f>
        <v>44685</v>
      </c>
      <c r="AZ75" s="2" cm="1">
        <f t="array" aca="1" ref="AZ75" ca="1">INDEX($A$5:$A$56,COLUMN(AY2),1)</f>
        <v>44692</v>
      </c>
      <c r="BA75" s="2" cm="1">
        <f t="array" aca="1" ref="BA75" ca="1">INDEX($A$5:$A$56,COLUMN(AZ2),1)</f>
        <v>44699</v>
      </c>
      <c r="BB75" s="2"/>
      <c r="BC75" s="2" t="s">
        <v>121</v>
      </c>
      <c r="BD75" s="2"/>
      <c r="BE75" s="2"/>
      <c r="BF75" s="2"/>
      <c r="BG75" s="2"/>
    </row>
    <row r="76" spans="1:101" x14ac:dyDescent="0.3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Caseloads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44342</v>
      </c>
      <c r="C93" s="2" cm="1">
        <f t="array" aca="1" ref="C93" ca="1">INDEX($A$5:$A$56,COLUMN(B19),1)</f>
        <v>44349</v>
      </c>
      <c r="D93" s="2" cm="1">
        <f t="array" aca="1" ref="D93" ca="1">INDEX($A$5:$A$56,COLUMN(C19),1)</f>
        <v>44356</v>
      </c>
      <c r="E93" s="2" cm="1">
        <f t="array" aca="1" ref="E93" ca="1">INDEX($A$5:$A$56,COLUMN(D19),1)</f>
        <v>44363</v>
      </c>
      <c r="F93" s="2" cm="1">
        <f t="array" aca="1" ref="F93" ca="1">INDEX($A$5:$A$56,COLUMN(E19),1)</f>
        <v>44370</v>
      </c>
      <c r="G93" s="2" cm="1">
        <f t="array" aca="1" ref="G93" ca="1">INDEX($A$5:$A$56,COLUMN(F19),1)</f>
        <v>44377</v>
      </c>
      <c r="H93" s="2" cm="1">
        <f t="array" aca="1" ref="H93" ca="1">INDEX($A$5:$A$56,COLUMN(G19),1)</f>
        <v>44384</v>
      </c>
      <c r="I93" s="2" cm="1">
        <f t="array" aca="1" ref="I93" ca="1">INDEX($A$5:$A$56,COLUMN(H19),1)</f>
        <v>44391</v>
      </c>
      <c r="J93" s="2" cm="1">
        <f t="array" aca="1" ref="J93" ca="1">INDEX($A$5:$A$56,COLUMN(I19),1)</f>
        <v>44398</v>
      </c>
      <c r="K93" s="2" cm="1">
        <f t="array" aca="1" ref="K93" ca="1">INDEX($A$5:$A$56,COLUMN(J19),1)</f>
        <v>44405</v>
      </c>
      <c r="L93" s="2" cm="1">
        <f t="array" aca="1" ref="L93" ca="1">INDEX($A$5:$A$56,COLUMN(K19),1)</f>
        <v>44412</v>
      </c>
      <c r="M93" s="2" cm="1">
        <f t="array" aca="1" ref="M93" ca="1">INDEX($A$5:$A$56,COLUMN(L19),1)</f>
        <v>44419</v>
      </c>
      <c r="N93" s="2" cm="1">
        <f t="array" aca="1" ref="N93" ca="1">INDEX($A$5:$A$56,COLUMN(M19),1)</f>
        <v>44426</v>
      </c>
      <c r="O93" s="2" cm="1">
        <f t="array" aca="1" ref="O93" ca="1">INDEX($A$5:$A$56,COLUMN(N19),1)</f>
        <v>44433</v>
      </c>
      <c r="P93" s="2" cm="1">
        <f t="array" aca="1" ref="P93" ca="1">INDEX($A$5:$A$56,COLUMN(O19),1)</f>
        <v>44440</v>
      </c>
      <c r="Q93" s="2" cm="1">
        <f t="array" aca="1" ref="Q93" ca="1">INDEX($A$5:$A$56,COLUMN(P19),1)</f>
        <v>44447</v>
      </c>
      <c r="R93" s="2" cm="1">
        <f t="array" aca="1" ref="R93" ca="1">INDEX($A$5:$A$56,COLUMN(Q19),1)</f>
        <v>44454</v>
      </c>
      <c r="S93" s="2" cm="1">
        <f t="array" aca="1" ref="S93" ca="1">INDEX($A$5:$A$56,COLUMN(R19),1)</f>
        <v>44461</v>
      </c>
      <c r="T93" s="2" cm="1">
        <f t="array" aca="1" ref="T93" ca="1">INDEX($A$5:$A$56,COLUMN(S19),1)</f>
        <v>44468</v>
      </c>
      <c r="U93" s="2" cm="1">
        <f t="array" aca="1" ref="U93" ca="1">INDEX($A$5:$A$56,COLUMN(T19),1)</f>
        <v>44475</v>
      </c>
      <c r="V93" s="2" cm="1">
        <f t="array" aca="1" ref="V93" ca="1">INDEX($A$5:$A$56,COLUMN(U19),1)</f>
        <v>44482</v>
      </c>
      <c r="W93" s="2" cm="1">
        <f t="array" aca="1" ref="W93" ca="1">INDEX($A$5:$A$56,COLUMN(V19),1)</f>
        <v>44489</v>
      </c>
      <c r="X93" s="2" cm="1">
        <f t="array" aca="1" ref="X93" ca="1">INDEX($A$5:$A$56,COLUMN(W19),1)</f>
        <v>44496</v>
      </c>
      <c r="Y93" s="2" cm="1">
        <f t="array" aca="1" ref="Y93" ca="1">INDEX($A$5:$A$56,COLUMN(X19),1)</f>
        <v>44503</v>
      </c>
      <c r="Z93" s="2" cm="1">
        <f t="array" aca="1" ref="Z93" ca="1">INDEX($A$5:$A$56,COLUMN(Y19),1)</f>
        <v>44510</v>
      </c>
      <c r="AA93" s="2" cm="1">
        <f t="array" aca="1" ref="AA93" ca="1">INDEX($A$5:$A$56,COLUMN(Z19),1)</f>
        <v>44517</v>
      </c>
      <c r="AB93" s="2" cm="1">
        <f t="array" aca="1" ref="AB93" ca="1">INDEX($A$5:$A$56,COLUMN(AA19),1)</f>
        <v>44524</v>
      </c>
      <c r="AC93" s="2" cm="1">
        <f t="array" aca="1" ref="AC93" ca="1">INDEX($A$5:$A$56,COLUMN(AB19),1)</f>
        <v>44531</v>
      </c>
      <c r="AD93" s="2" cm="1">
        <f t="array" aca="1" ref="AD93" ca="1">INDEX($A$5:$A$56,COLUMN(AC19),1)</f>
        <v>44538</v>
      </c>
      <c r="AE93" s="2" cm="1">
        <f t="array" aca="1" ref="AE93" ca="1">INDEX($A$5:$A$56,COLUMN(AD19),1)</f>
        <v>44545</v>
      </c>
      <c r="AF93" s="2" cm="1">
        <f t="array" aca="1" ref="AF93" ca="1">INDEX($A$5:$A$56,COLUMN(AE19),1)</f>
        <v>44552</v>
      </c>
      <c r="AG93" s="2" cm="1">
        <f t="array" aca="1" ref="AG93" ca="1">INDEX($A$5:$A$56,COLUMN(AF19),1)</f>
        <v>44559</v>
      </c>
      <c r="AH93" s="2" cm="1">
        <f t="array" aca="1" ref="AH93" ca="1">INDEX($A$5:$A$56,COLUMN(AG19),1)</f>
        <v>44566</v>
      </c>
      <c r="AI93" s="2" cm="1">
        <f t="array" aca="1" ref="AI93" ca="1">INDEX($A$5:$A$56,COLUMN(AH19),1)</f>
        <v>44573</v>
      </c>
      <c r="AJ93" s="2" cm="1">
        <f t="array" aca="1" ref="AJ93" ca="1">INDEX($A$5:$A$56,COLUMN(AI19),1)</f>
        <v>44580</v>
      </c>
      <c r="AK93" s="2" cm="1">
        <f t="array" aca="1" ref="AK93" ca="1">INDEX($A$5:$A$56,COLUMN(AJ19),1)</f>
        <v>44587</v>
      </c>
      <c r="AL93" s="2" cm="1">
        <f t="array" aca="1" ref="AL93" ca="1">INDEX($A$5:$A$56,COLUMN(AK19),1)</f>
        <v>44594</v>
      </c>
      <c r="AM93" s="2" cm="1">
        <f t="array" aca="1" ref="AM93" ca="1">INDEX($A$5:$A$56,COLUMN(AL19),1)</f>
        <v>44601</v>
      </c>
      <c r="AN93" s="2" cm="1">
        <f t="array" aca="1" ref="AN93" ca="1">INDEX($A$5:$A$56,COLUMN(AM19),1)</f>
        <v>44608</v>
      </c>
      <c r="AO93" s="2" cm="1">
        <f t="array" aca="1" ref="AO93" ca="1">INDEX($A$5:$A$56,COLUMN(AN19),1)</f>
        <v>44615</v>
      </c>
      <c r="AP93" s="2" cm="1">
        <f t="array" aca="1" ref="AP93" ca="1">INDEX($A$5:$A$56,COLUMN(AO19),1)</f>
        <v>44622</v>
      </c>
      <c r="AQ93" s="2" cm="1">
        <f t="array" aca="1" ref="AQ93" ca="1">INDEX($A$5:$A$56,COLUMN(AP19),1)</f>
        <v>44629</v>
      </c>
      <c r="AR93" s="2" cm="1">
        <f t="array" aca="1" ref="AR93" ca="1">INDEX($A$5:$A$56,COLUMN(AQ19),1)</f>
        <v>44636</v>
      </c>
      <c r="AS93" s="2" cm="1">
        <f t="array" aca="1" ref="AS93" ca="1">INDEX($A$5:$A$56,COLUMN(AR19),1)</f>
        <v>44643</v>
      </c>
      <c r="AT93" s="2" cm="1">
        <f t="array" aca="1" ref="AT93" ca="1">INDEX($A$5:$A$56,COLUMN(AS19),1)</f>
        <v>44650</v>
      </c>
      <c r="AU93" s="2" cm="1">
        <f t="array" aca="1" ref="AU93" ca="1">INDEX($A$5:$A$56,COLUMN(AT19),1)</f>
        <v>44657</v>
      </c>
      <c r="AV93" s="2" cm="1">
        <f t="array" aca="1" ref="AV93" ca="1">INDEX($A$5:$A$56,COLUMN(AU19),1)</f>
        <v>44664</v>
      </c>
      <c r="AW93" s="2" cm="1">
        <f t="array" aca="1" ref="AW93" ca="1">INDEX($A$5:$A$56,COLUMN(AV19),1)</f>
        <v>44671</v>
      </c>
      <c r="AX93" s="2" cm="1">
        <f t="array" aca="1" ref="AX93" ca="1">INDEX($A$5:$A$56,COLUMN(AW19),1)</f>
        <v>44678</v>
      </c>
      <c r="AY93" s="2" cm="1">
        <f t="array" aca="1" ref="AY93" ca="1">INDEX($A$5:$A$56,COLUMN(AX19),1)</f>
        <v>44685</v>
      </c>
      <c r="AZ93" s="2" cm="1">
        <f t="array" aca="1" ref="AZ93" ca="1">INDEX($A$5:$A$56,COLUMN(AY19),1)</f>
        <v>44692</v>
      </c>
      <c r="BA93" s="2" cm="1">
        <f t="array" aca="1" ref="BA93" ca="1">INDEX($A$5:$A$56,COLUMN(AZ19),1)</f>
        <v>44699</v>
      </c>
      <c r="BC93" t="s">
        <v>121</v>
      </c>
    </row>
    <row r="94" spans="1:55" x14ac:dyDescent="0.3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Caseloads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44342</v>
      </c>
      <c r="C111" s="2" cm="1">
        <f t="array" aca="1" ref="C111" ca="1">INDEX($A$5:$A$56,COLUMN(B19),1)</f>
        <v>44349</v>
      </c>
      <c r="D111" s="2" cm="1">
        <f t="array" aca="1" ref="D111" ca="1">INDEX($A$5:$A$56,COLUMN(C19),1)</f>
        <v>44356</v>
      </c>
      <c r="E111" s="2" cm="1">
        <f t="array" aca="1" ref="E111" ca="1">INDEX($A$5:$A$56,COLUMN(D19),1)</f>
        <v>44363</v>
      </c>
      <c r="F111" s="2" cm="1">
        <f t="array" aca="1" ref="F111" ca="1">INDEX($A$5:$A$56,COLUMN(E19),1)</f>
        <v>44370</v>
      </c>
      <c r="G111" s="2" cm="1">
        <f t="array" aca="1" ref="G111" ca="1">INDEX($A$5:$A$56,COLUMN(F19),1)</f>
        <v>44377</v>
      </c>
      <c r="H111" s="2" cm="1">
        <f t="array" aca="1" ref="H111" ca="1">INDEX($A$5:$A$56,COLUMN(G19),1)</f>
        <v>44384</v>
      </c>
      <c r="I111" s="2" cm="1">
        <f t="array" aca="1" ref="I111" ca="1">INDEX($A$5:$A$56,COLUMN(H19),1)</f>
        <v>44391</v>
      </c>
      <c r="J111" s="2" cm="1">
        <f t="array" aca="1" ref="J111" ca="1">INDEX($A$5:$A$56,COLUMN(I19),1)</f>
        <v>44398</v>
      </c>
      <c r="K111" s="2" cm="1">
        <f t="array" aca="1" ref="K111" ca="1">INDEX($A$5:$A$56,COLUMN(J19),1)</f>
        <v>44405</v>
      </c>
      <c r="L111" s="2" cm="1">
        <f t="array" aca="1" ref="L111" ca="1">INDEX($A$5:$A$56,COLUMN(K19),1)</f>
        <v>44412</v>
      </c>
      <c r="M111" s="2" cm="1">
        <f t="array" aca="1" ref="M111" ca="1">INDEX($A$5:$A$56,COLUMN(L19),1)</f>
        <v>44419</v>
      </c>
      <c r="N111" s="2" cm="1">
        <f t="array" aca="1" ref="N111" ca="1">INDEX($A$5:$A$56,COLUMN(M19),1)</f>
        <v>44426</v>
      </c>
      <c r="O111" s="2" cm="1">
        <f t="array" aca="1" ref="O111" ca="1">INDEX($A$5:$A$56,COLUMN(N19),1)</f>
        <v>44433</v>
      </c>
      <c r="P111" s="2" cm="1">
        <f t="array" aca="1" ref="P111" ca="1">INDEX($A$5:$A$56,COLUMN(O19),1)</f>
        <v>44440</v>
      </c>
      <c r="Q111" s="2" cm="1">
        <f t="array" aca="1" ref="Q111" ca="1">INDEX($A$5:$A$56,COLUMN(P19),1)</f>
        <v>44447</v>
      </c>
      <c r="R111" s="2" cm="1">
        <f t="array" aca="1" ref="R111" ca="1">INDEX($A$5:$A$56,COLUMN(Q19),1)</f>
        <v>44454</v>
      </c>
      <c r="S111" s="2" cm="1">
        <f t="array" aca="1" ref="S111" ca="1">INDEX($A$5:$A$56,COLUMN(R19),1)</f>
        <v>44461</v>
      </c>
      <c r="T111" s="2" cm="1">
        <f t="array" aca="1" ref="T111" ca="1">INDEX($A$5:$A$56,COLUMN(S19),1)</f>
        <v>44468</v>
      </c>
      <c r="U111" s="2" cm="1">
        <f t="array" aca="1" ref="U111" ca="1">INDEX($A$5:$A$56,COLUMN(T19),1)</f>
        <v>44475</v>
      </c>
      <c r="V111" s="2" cm="1">
        <f t="array" aca="1" ref="V111" ca="1">INDEX($A$5:$A$56,COLUMN(U19),1)</f>
        <v>44482</v>
      </c>
      <c r="W111" s="2" cm="1">
        <f t="array" aca="1" ref="W111" ca="1">INDEX($A$5:$A$56,COLUMN(V19),1)</f>
        <v>44489</v>
      </c>
      <c r="X111" s="2" cm="1">
        <f t="array" aca="1" ref="X111" ca="1">INDEX($A$5:$A$56,COLUMN(W19),1)</f>
        <v>44496</v>
      </c>
      <c r="Y111" s="2" cm="1">
        <f t="array" aca="1" ref="Y111" ca="1">INDEX($A$5:$A$56,COLUMN(X19),1)</f>
        <v>44503</v>
      </c>
      <c r="Z111" s="2" cm="1">
        <f t="array" aca="1" ref="Z111" ca="1">INDEX($A$5:$A$56,COLUMN(Y19),1)</f>
        <v>44510</v>
      </c>
      <c r="AA111" s="2" cm="1">
        <f t="array" aca="1" ref="AA111" ca="1">INDEX($A$5:$A$56,COLUMN(Z19),1)</f>
        <v>44517</v>
      </c>
      <c r="AB111" s="2" cm="1">
        <f t="array" aca="1" ref="AB111" ca="1">INDEX($A$5:$A$56,COLUMN(AA19),1)</f>
        <v>44524</v>
      </c>
      <c r="AC111" s="2" cm="1">
        <f t="array" aca="1" ref="AC111" ca="1">INDEX($A$5:$A$56,COLUMN(AB19),1)</f>
        <v>44531</v>
      </c>
      <c r="AD111" s="2" cm="1">
        <f t="array" aca="1" ref="AD111" ca="1">INDEX($A$5:$A$56,COLUMN(AC19),1)</f>
        <v>44538</v>
      </c>
      <c r="AE111" s="2" cm="1">
        <f t="array" aca="1" ref="AE111" ca="1">INDEX($A$5:$A$56,COLUMN(AD19),1)</f>
        <v>44545</v>
      </c>
      <c r="AF111" s="2" cm="1">
        <f t="array" aca="1" ref="AF111" ca="1">INDEX($A$5:$A$56,COLUMN(AE19),1)</f>
        <v>44552</v>
      </c>
      <c r="AG111" s="2" cm="1">
        <f t="array" aca="1" ref="AG111" ca="1">INDEX($A$5:$A$56,COLUMN(AF19),1)</f>
        <v>44559</v>
      </c>
      <c r="AH111" s="2" cm="1">
        <f t="array" aca="1" ref="AH111" ca="1">INDEX($A$5:$A$56,COLUMN(AG19),1)</f>
        <v>44566</v>
      </c>
      <c r="AI111" s="2" cm="1">
        <f t="array" aca="1" ref="AI111" ca="1">INDEX($A$5:$A$56,COLUMN(AH19),1)</f>
        <v>44573</v>
      </c>
      <c r="AJ111" s="2" cm="1">
        <f t="array" aca="1" ref="AJ111" ca="1">INDEX($A$5:$A$56,COLUMN(AI19),1)</f>
        <v>44580</v>
      </c>
      <c r="AK111" s="2" cm="1">
        <f t="array" aca="1" ref="AK111" ca="1">INDEX($A$5:$A$56,COLUMN(AJ19),1)</f>
        <v>44587</v>
      </c>
      <c r="AL111" s="2" cm="1">
        <f t="array" aca="1" ref="AL111" ca="1">INDEX($A$5:$A$56,COLUMN(AK19),1)</f>
        <v>44594</v>
      </c>
      <c r="AM111" s="2" cm="1">
        <f t="array" aca="1" ref="AM111" ca="1">INDEX($A$5:$A$56,COLUMN(AL19),1)</f>
        <v>44601</v>
      </c>
      <c r="AN111" s="2" cm="1">
        <f t="array" aca="1" ref="AN111" ca="1">INDEX($A$5:$A$56,COLUMN(AM19),1)</f>
        <v>44608</v>
      </c>
      <c r="AO111" s="2" cm="1">
        <f t="array" aca="1" ref="AO111" ca="1">INDEX($A$5:$A$56,COLUMN(AN19),1)</f>
        <v>44615</v>
      </c>
      <c r="AP111" s="2" cm="1">
        <f t="array" aca="1" ref="AP111" ca="1">INDEX($A$5:$A$56,COLUMN(AO19),1)</f>
        <v>44622</v>
      </c>
      <c r="AQ111" s="2" cm="1">
        <f t="array" aca="1" ref="AQ111" ca="1">INDEX($A$5:$A$56,COLUMN(AP19),1)</f>
        <v>44629</v>
      </c>
      <c r="AR111" s="2" cm="1">
        <f t="array" aca="1" ref="AR111" ca="1">INDEX($A$5:$A$56,COLUMN(AQ19),1)</f>
        <v>44636</v>
      </c>
      <c r="AS111" s="2" cm="1">
        <f t="array" aca="1" ref="AS111" ca="1">INDEX($A$5:$A$56,COLUMN(AR19),1)</f>
        <v>44643</v>
      </c>
      <c r="AT111" s="2" cm="1">
        <f t="array" aca="1" ref="AT111" ca="1">INDEX($A$5:$A$56,COLUMN(AS19),1)</f>
        <v>44650</v>
      </c>
      <c r="AU111" s="2" cm="1">
        <f t="array" aca="1" ref="AU111" ca="1">INDEX($A$5:$A$56,COLUMN(AT19),1)</f>
        <v>44657</v>
      </c>
      <c r="AV111" s="2" cm="1">
        <f t="array" aca="1" ref="AV111" ca="1">INDEX($A$5:$A$56,COLUMN(AU19),1)</f>
        <v>44664</v>
      </c>
      <c r="AW111" s="2" cm="1">
        <f t="array" aca="1" ref="AW111" ca="1">INDEX($A$5:$A$56,COLUMN(AV19),1)</f>
        <v>44671</v>
      </c>
      <c r="AX111" s="2" cm="1">
        <f t="array" aca="1" ref="AX111" ca="1">INDEX($A$5:$A$56,COLUMN(AW19),1)</f>
        <v>44678</v>
      </c>
      <c r="AY111" s="2" cm="1">
        <f t="array" aca="1" ref="AY111" ca="1">INDEX($A$5:$A$56,COLUMN(AX19),1)</f>
        <v>44685</v>
      </c>
      <c r="AZ111" s="2" cm="1">
        <f t="array" aca="1" ref="AZ111" ca="1">INDEX($A$5:$A$56,COLUMN(AY19),1)</f>
        <v>44692</v>
      </c>
      <c r="BA111" s="2" cm="1">
        <f t="array" aca="1" ref="BA111" ca="1">INDEX($A$5:$A$56,COLUMN(AZ19),1)</f>
        <v>44699</v>
      </c>
      <c r="BC111" t="s">
        <v>121</v>
      </c>
    </row>
    <row r="112" spans="1:55" x14ac:dyDescent="0.3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Caseloads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44342</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44349</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44356</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44363</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44370</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44377</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44384</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44391</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44398</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44405</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44412</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44419</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44426</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44433</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44440</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44447</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44454</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44461</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44468</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44475</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44482</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44489</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44496</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44503</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44510</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44517</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44524</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44531</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44538</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44545</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44552</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44559</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44566</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44573</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44580</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44587</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44594</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44601</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44608</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44615</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44622</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44629</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44636</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44643</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44650</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44657</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44664</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44671</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44678</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44685</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44692</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44699</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206</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44342</v>
      </c>
      <c r="C205" s="2" cm="1">
        <f t="array" aca="1" ref="C205" ca="1">INDEX($A$5:$A$56,COLUMN(B1),1)</f>
        <v>44349</v>
      </c>
      <c r="D205" s="2" cm="1">
        <f t="array" aca="1" ref="D205" ca="1">INDEX($A$5:$A$56,COLUMN(C1),1)</f>
        <v>44356</v>
      </c>
      <c r="E205" s="2" cm="1">
        <f t="array" aca="1" ref="E205" ca="1">INDEX($A$5:$A$56,COLUMN(D1),1)</f>
        <v>44363</v>
      </c>
      <c r="F205" s="2" cm="1">
        <f t="array" aca="1" ref="F205" ca="1">INDEX($A$5:$A$56,COLUMN(E1),1)</f>
        <v>44370</v>
      </c>
      <c r="G205" s="2" cm="1">
        <f t="array" aca="1" ref="G205" ca="1">INDEX($A$5:$A$56,COLUMN(F1),1)</f>
        <v>44377</v>
      </c>
      <c r="H205" s="2" cm="1">
        <f t="array" aca="1" ref="H205" ca="1">INDEX($A$5:$A$56,COLUMN(G1),1)</f>
        <v>44384</v>
      </c>
      <c r="I205" s="2" cm="1">
        <f t="array" aca="1" ref="I205" ca="1">INDEX($A$5:$A$56,COLUMN(H1),1)</f>
        <v>44391</v>
      </c>
      <c r="J205" s="2" cm="1">
        <f t="array" aca="1" ref="J205" ca="1">INDEX($A$5:$A$56,COLUMN(I1),1)</f>
        <v>44398</v>
      </c>
      <c r="K205" s="2" cm="1">
        <f t="array" aca="1" ref="K205" ca="1">INDEX($A$5:$A$56,COLUMN(J1),1)</f>
        <v>44405</v>
      </c>
      <c r="L205" s="2" cm="1">
        <f t="array" aca="1" ref="L205" ca="1">INDEX($A$5:$A$56,COLUMN(K1),1)</f>
        <v>44412</v>
      </c>
      <c r="M205" s="2" cm="1">
        <f t="array" aca="1" ref="M205" ca="1">INDEX($A$5:$A$56,COLUMN(L1),1)</f>
        <v>44419</v>
      </c>
      <c r="N205" s="2" cm="1">
        <f t="array" aca="1" ref="N205" ca="1">INDEX($A$5:$A$56,COLUMN(M1),1)</f>
        <v>44426</v>
      </c>
      <c r="O205" s="2" cm="1">
        <f t="array" aca="1" ref="O205" ca="1">INDEX($A$5:$A$56,COLUMN(N1),1)</f>
        <v>44433</v>
      </c>
      <c r="P205" s="2" cm="1">
        <f t="array" aca="1" ref="P205" ca="1">INDEX($A$5:$A$56,COLUMN(O1),1)</f>
        <v>44440</v>
      </c>
      <c r="Q205" s="2" cm="1">
        <f t="array" aca="1" ref="Q205" ca="1">INDEX($A$5:$A$56,COLUMN(P1),1)</f>
        <v>44447</v>
      </c>
      <c r="R205" s="2" cm="1">
        <f t="array" aca="1" ref="R205" ca="1">INDEX($A$5:$A$56,COLUMN(Q1),1)</f>
        <v>44454</v>
      </c>
      <c r="S205" s="2" cm="1">
        <f t="array" aca="1" ref="S205" ca="1">INDEX($A$5:$A$56,COLUMN(R1),1)</f>
        <v>44461</v>
      </c>
      <c r="T205" s="2" cm="1">
        <f t="array" aca="1" ref="T205" ca="1">INDEX($A$5:$A$56,COLUMN(S1),1)</f>
        <v>44468</v>
      </c>
      <c r="U205" s="2" cm="1">
        <f t="array" aca="1" ref="U205" ca="1">INDEX($A$5:$A$56,COLUMN(T1),1)</f>
        <v>44475</v>
      </c>
      <c r="V205" s="2" cm="1">
        <f t="array" aca="1" ref="V205" ca="1">INDEX($A$5:$A$56,COLUMN(U1),1)</f>
        <v>44482</v>
      </c>
      <c r="W205" s="2" cm="1">
        <f t="array" aca="1" ref="W205" ca="1">INDEX($A$5:$A$56,COLUMN(V1),1)</f>
        <v>44489</v>
      </c>
      <c r="X205" s="2" cm="1">
        <f t="array" aca="1" ref="X205" ca="1">INDEX($A$5:$A$56,COLUMN(W1),1)</f>
        <v>44496</v>
      </c>
      <c r="Y205" s="2" cm="1">
        <f t="array" aca="1" ref="Y205" ca="1">INDEX($A$5:$A$56,COLUMN(X1),1)</f>
        <v>44503</v>
      </c>
      <c r="Z205" s="2" cm="1">
        <f t="array" aca="1" ref="Z205" ca="1">INDEX($A$5:$A$56,COLUMN(Y1),1)</f>
        <v>44510</v>
      </c>
      <c r="AA205" s="2" cm="1">
        <f t="array" aca="1" ref="AA205" ca="1">INDEX($A$5:$A$56,COLUMN(Z1),1)</f>
        <v>44517</v>
      </c>
      <c r="AB205" s="2" cm="1">
        <f t="array" aca="1" ref="AB205" ca="1">INDEX($A$5:$A$56,COLUMN(AA1),1)</f>
        <v>44524</v>
      </c>
      <c r="AC205" s="2" cm="1">
        <f t="array" aca="1" ref="AC205" ca="1">INDEX($A$5:$A$56,COLUMN(AB1),1)</f>
        <v>44531</v>
      </c>
      <c r="AD205" s="2" cm="1">
        <f t="array" aca="1" ref="AD205" ca="1">INDEX($A$5:$A$56,COLUMN(AC1),1)</f>
        <v>44538</v>
      </c>
      <c r="AE205" s="2" cm="1">
        <f t="array" aca="1" ref="AE205" ca="1">INDEX($A$5:$A$56,COLUMN(AD1),1)</f>
        <v>44545</v>
      </c>
      <c r="AF205" s="2" cm="1">
        <f t="array" aca="1" ref="AF205" ca="1">INDEX($A$5:$A$56,COLUMN(AE1),1)</f>
        <v>44552</v>
      </c>
      <c r="AG205" s="2" cm="1">
        <f t="array" aca="1" ref="AG205" ca="1">INDEX($A$5:$A$56,COLUMN(AF1),1)</f>
        <v>44559</v>
      </c>
      <c r="AH205" s="2" cm="1">
        <f t="array" aca="1" ref="AH205" ca="1">INDEX($A$5:$A$56,COLUMN(AG1),1)</f>
        <v>44566</v>
      </c>
      <c r="AI205" s="2" cm="1">
        <f t="array" aca="1" ref="AI205" ca="1">INDEX($A$5:$A$56,COLUMN(AH1),1)</f>
        <v>44573</v>
      </c>
      <c r="AJ205" s="2" cm="1">
        <f t="array" aca="1" ref="AJ205" ca="1">INDEX($A$5:$A$56,COLUMN(AI1),1)</f>
        <v>44580</v>
      </c>
      <c r="AK205" s="2" cm="1">
        <f t="array" aca="1" ref="AK205" ca="1">INDEX($A$5:$A$56,COLUMN(AJ1),1)</f>
        <v>44587</v>
      </c>
      <c r="AL205" s="2" cm="1">
        <f t="array" aca="1" ref="AL205" ca="1">INDEX($A$5:$A$56,COLUMN(AK1),1)</f>
        <v>44594</v>
      </c>
      <c r="AM205" s="2" cm="1">
        <f t="array" aca="1" ref="AM205" ca="1">INDEX($A$5:$A$56,COLUMN(AL1),1)</f>
        <v>44601</v>
      </c>
      <c r="AN205" s="2" cm="1">
        <f t="array" aca="1" ref="AN205" ca="1">INDEX($A$5:$A$56,COLUMN(AM1),1)</f>
        <v>44608</v>
      </c>
      <c r="AO205" s="2" cm="1">
        <f t="array" aca="1" ref="AO205" ca="1">INDEX($A$5:$A$56,COLUMN(AN1),1)</f>
        <v>44615</v>
      </c>
      <c r="AP205" s="2" cm="1">
        <f t="array" aca="1" ref="AP205" ca="1">INDEX($A$5:$A$56,COLUMN(AO1),1)</f>
        <v>44622</v>
      </c>
      <c r="AQ205" s="2" cm="1">
        <f t="array" aca="1" ref="AQ205" ca="1">INDEX($A$5:$A$56,COLUMN(AP1),1)</f>
        <v>44629</v>
      </c>
      <c r="AR205" s="2" cm="1">
        <f t="array" aca="1" ref="AR205" ca="1">INDEX($A$5:$A$56,COLUMN(AQ1),1)</f>
        <v>44636</v>
      </c>
      <c r="AS205" s="2" cm="1">
        <f t="array" aca="1" ref="AS205" ca="1">INDEX($A$5:$A$56,COLUMN(AR1),1)</f>
        <v>44643</v>
      </c>
      <c r="AT205" s="2" cm="1">
        <f t="array" aca="1" ref="AT205" ca="1">INDEX($A$5:$A$56,COLUMN(AS1),1)</f>
        <v>44650</v>
      </c>
      <c r="AU205" s="2" cm="1">
        <f t="array" aca="1" ref="AU205" ca="1">INDEX($A$5:$A$56,COLUMN(AT1),1)</f>
        <v>44657</v>
      </c>
      <c r="AV205" s="2" cm="1">
        <f t="array" aca="1" ref="AV205" ca="1">INDEX($A$5:$A$56,COLUMN(AU1),1)</f>
        <v>44664</v>
      </c>
      <c r="AW205" s="2" cm="1">
        <f t="array" aca="1" ref="AW205" ca="1">INDEX($A$5:$A$56,COLUMN(AV1),1)</f>
        <v>44671</v>
      </c>
      <c r="AX205" s="2" cm="1">
        <f t="array" aca="1" ref="AX205" ca="1">INDEX($A$5:$A$56,COLUMN(AW1),1)</f>
        <v>44678</v>
      </c>
      <c r="AY205" s="2" cm="1">
        <f t="array" aca="1" ref="AY205" ca="1">INDEX($A$5:$A$56,COLUMN(AX1),1)</f>
        <v>44685</v>
      </c>
      <c r="AZ205" s="2" cm="1">
        <f t="array" aca="1" ref="AZ205" ca="1">INDEX($A$5:$A$56,COLUMN(AY1),1)</f>
        <v>44692</v>
      </c>
      <c r="BA205" s="2" cm="1">
        <f t="array" aca="1" ref="BA205" ca="1">INDEX($A$5:$A$56,COLUMN(AZ1),1)</f>
        <v>44699</v>
      </c>
      <c r="BC205" t="s">
        <v>121</v>
      </c>
    </row>
    <row r="206" spans="1:101" x14ac:dyDescent="0.3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Caseloads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44342</v>
      </c>
      <c r="C223" s="2" cm="1">
        <f t="array" aca="1" ref="C223" ca="1">INDEX($A$5:$A$56,COLUMN(B149),1)</f>
        <v>44349</v>
      </c>
      <c r="D223" s="2" cm="1">
        <f t="array" aca="1" ref="D223" ca="1">INDEX($A$5:$A$56,COLUMN(C149),1)</f>
        <v>44356</v>
      </c>
      <c r="E223" s="2" cm="1">
        <f t="array" aca="1" ref="E223" ca="1">INDEX($A$5:$A$56,COLUMN(D149),1)</f>
        <v>44363</v>
      </c>
      <c r="F223" s="2" cm="1">
        <f t="array" aca="1" ref="F223" ca="1">INDEX($A$5:$A$56,COLUMN(E149),1)</f>
        <v>44370</v>
      </c>
      <c r="G223" s="2" cm="1">
        <f t="array" aca="1" ref="G223" ca="1">INDEX($A$5:$A$56,COLUMN(F149),1)</f>
        <v>44377</v>
      </c>
      <c r="H223" s="2" cm="1">
        <f t="array" aca="1" ref="H223" ca="1">INDEX($A$5:$A$56,COLUMN(G149),1)</f>
        <v>44384</v>
      </c>
      <c r="I223" s="2" cm="1">
        <f t="array" aca="1" ref="I223" ca="1">INDEX($A$5:$A$56,COLUMN(H149),1)</f>
        <v>44391</v>
      </c>
      <c r="J223" s="2" cm="1">
        <f t="array" aca="1" ref="J223" ca="1">INDEX($A$5:$A$56,COLUMN(I149),1)</f>
        <v>44398</v>
      </c>
      <c r="K223" s="2" cm="1">
        <f t="array" aca="1" ref="K223" ca="1">INDEX($A$5:$A$56,COLUMN(J149),1)</f>
        <v>44405</v>
      </c>
      <c r="L223" s="2" cm="1">
        <f t="array" aca="1" ref="L223" ca="1">INDEX($A$5:$A$56,COLUMN(K149),1)</f>
        <v>44412</v>
      </c>
      <c r="M223" s="2" cm="1">
        <f t="array" aca="1" ref="M223" ca="1">INDEX($A$5:$A$56,COLUMN(L149),1)</f>
        <v>44419</v>
      </c>
      <c r="N223" s="2" cm="1">
        <f t="array" aca="1" ref="N223" ca="1">INDEX($A$5:$A$56,COLUMN(M149),1)</f>
        <v>44426</v>
      </c>
      <c r="O223" s="2" cm="1">
        <f t="array" aca="1" ref="O223" ca="1">INDEX($A$5:$A$56,COLUMN(N149),1)</f>
        <v>44433</v>
      </c>
      <c r="P223" s="2" cm="1">
        <f t="array" aca="1" ref="P223" ca="1">INDEX($A$5:$A$56,COLUMN(O149),1)</f>
        <v>44440</v>
      </c>
      <c r="Q223" s="2" cm="1">
        <f t="array" aca="1" ref="Q223" ca="1">INDEX($A$5:$A$56,COLUMN(P149),1)</f>
        <v>44447</v>
      </c>
      <c r="R223" s="2" cm="1">
        <f t="array" aca="1" ref="R223" ca="1">INDEX($A$5:$A$56,COLUMN(Q149),1)</f>
        <v>44454</v>
      </c>
      <c r="S223" s="2" cm="1">
        <f t="array" aca="1" ref="S223" ca="1">INDEX($A$5:$A$56,COLUMN(R149),1)</f>
        <v>44461</v>
      </c>
      <c r="T223" s="2" cm="1">
        <f t="array" aca="1" ref="T223" ca="1">INDEX($A$5:$A$56,COLUMN(S149),1)</f>
        <v>44468</v>
      </c>
      <c r="U223" s="2" cm="1">
        <f t="array" aca="1" ref="U223" ca="1">INDEX($A$5:$A$56,COLUMN(T149),1)</f>
        <v>44475</v>
      </c>
      <c r="V223" s="2" cm="1">
        <f t="array" aca="1" ref="V223" ca="1">INDEX($A$5:$A$56,COLUMN(U149),1)</f>
        <v>44482</v>
      </c>
      <c r="W223" s="2" cm="1">
        <f t="array" aca="1" ref="W223" ca="1">INDEX($A$5:$A$56,COLUMN(V149),1)</f>
        <v>44489</v>
      </c>
      <c r="X223" s="2" cm="1">
        <f t="array" aca="1" ref="X223" ca="1">INDEX($A$5:$A$56,COLUMN(W149),1)</f>
        <v>44496</v>
      </c>
      <c r="Y223" s="2" cm="1">
        <f t="array" aca="1" ref="Y223" ca="1">INDEX($A$5:$A$56,COLUMN(X149),1)</f>
        <v>44503</v>
      </c>
      <c r="Z223" s="2" cm="1">
        <f t="array" aca="1" ref="Z223" ca="1">INDEX($A$5:$A$56,COLUMN(Y149),1)</f>
        <v>44510</v>
      </c>
      <c r="AA223" s="2" cm="1">
        <f t="array" aca="1" ref="AA223" ca="1">INDEX($A$5:$A$56,COLUMN(Z149),1)</f>
        <v>44517</v>
      </c>
      <c r="AB223" s="2" cm="1">
        <f t="array" aca="1" ref="AB223" ca="1">INDEX($A$5:$A$56,COLUMN(AA149),1)</f>
        <v>44524</v>
      </c>
      <c r="AC223" s="2" cm="1">
        <f t="array" aca="1" ref="AC223" ca="1">INDEX($A$5:$A$56,COLUMN(AB149),1)</f>
        <v>44531</v>
      </c>
      <c r="AD223" s="2" cm="1">
        <f t="array" aca="1" ref="AD223" ca="1">INDEX($A$5:$A$56,COLUMN(AC149),1)</f>
        <v>44538</v>
      </c>
      <c r="AE223" s="2" cm="1">
        <f t="array" aca="1" ref="AE223" ca="1">INDEX($A$5:$A$56,COLUMN(AD149),1)</f>
        <v>44545</v>
      </c>
      <c r="AF223" s="2" cm="1">
        <f t="array" aca="1" ref="AF223" ca="1">INDEX($A$5:$A$56,COLUMN(AE149),1)</f>
        <v>44552</v>
      </c>
      <c r="AG223" s="2" cm="1">
        <f t="array" aca="1" ref="AG223" ca="1">INDEX($A$5:$A$56,COLUMN(AF149),1)</f>
        <v>44559</v>
      </c>
      <c r="AH223" s="2" cm="1">
        <f t="array" aca="1" ref="AH223" ca="1">INDEX($A$5:$A$56,COLUMN(AG149),1)</f>
        <v>44566</v>
      </c>
      <c r="AI223" s="2" cm="1">
        <f t="array" aca="1" ref="AI223" ca="1">INDEX($A$5:$A$56,COLUMN(AH149),1)</f>
        <v>44573</v>
      </c>
      <c r="AJ223" s="2" cm="1">
        <f t="array" aca="1" ref="AJ223" ca="1">INDEX($A$5:$A$56,COLUMN(AI149),1)</f>
        <v>44580</v>
      </c>
      <c r="AK223" s="2" cm="1">
        <f t="array" aca="1" ref="AK223" ca="1">INDEX($A$5:$A$56,COLUMN(AJ149),1)</f>
        <v>44587</v>
      </c>
      <c r="AL223" s="2" cm="1">
        <f t="array" aca="1" ref="AL223" ca="1">INDEX($A$5:$A$56,COLUMN(AK149),1)</f>
        <v>44594</v>
      </c>
      <c r="AM223" s="2" cm="1">
        <f t="array" aca="1" ref="AM223" ca="1">INDEX($A$5:$A$56,COLUMN(AL149),1)</f>
        <v>44601</v>
      </c>
      <c r="AN223" s="2" cm="1">
        <f t="array" aca="1" ref="AN223" ca="1">INDEX($A$5:$A$56,COLUMN(AM149),1)</f>
        <v>44608</v>
      </c>
      <c r="AO223" s="2" cm="1">
        <f t="array" aca="1" ref="AO223" ca="1">INDEX($A$5:$A$56,COLUMN(AN149),1)</f>
        <v>44615</v>
      </c>
      <c r="AP223" s="2" cm="1">
        <f t="array" aca="1" ref="AP223" ca="1">INDEX($A$5:$A$56,COLUMN(AO149),1)</f>
        <v>44622</v>
      </c>
      <c r="AQ223" s="2" cm="1">
        <f t="array" aca="1" ref="AQ223" ca="1">INDEX($A$5:$A$56,COLUMN(AP149),1)</f>
        <v>44629</v>
      </c>
      <c r="AR223" s="2" cm="1">
        <f t="array" aca="1" ref="AR223" ca="1">INDEX($A$5:$A$56,COLUMN(AQ149),1)</f>
        <v>44636</v>
      </c>
      <c r="AS223" s="2" cm="1">
        <f t="array" aca="1" ref="AS223" ca="1">INDEX($A$5:$A$56,COLUMN(AR149),1)</f>
        <v>44643</v>
      </c>
      <c r="AT223" s="2" cm="1">
        <f t="array" aca="1" ref="AT223" ca="1">INDEX($A$5:$A$56,COLUMN(AS149),1)</f>
        <v>44650</v>
      </c>
      <c r="AU223" s="2" cm="1">
        <f t="array" aca="1" ref="AU223" ca="1">INDEX($A$5:$A$56,COLUMN(AT149),1)</f>
        <v>44657</v>
      </c>
      <c r="AV223" s="2" cm="1">
        <f t="array" aca="1" ref="AV223" ca="1">INDEX($A$5:$A$56,COLUMN(AU149),1)</f>
        <v>44664</v>
      </c>
      <c r="AW223" s="2" cm="1">
        <f t="array" aca="1" ref="AW223" ca="1">INDEX($A$5:$A$56,COLUMN(AV149),1)</f>
        <v>44671</v>
      </c>
      <c r="AX223" s="2" cm="1">
        <f t="array" aca="1" ref="AX223" ca="1">INDEX($A$5:$A$56,COLUMN(AW149),1)</f>
        <v>44678</v>
      </c>
      <c r="AY223" s="2" cm="1">
        <f t="array" aca="1" ref="AY223" ca="1">INDEX($A$5:$A$56,COLUMN(AX149),1)</f>
        <v>44685</v>
      </c>
      <c r="AZ223" s="2" cm="1">
        <f t="array" aca="1" ref="AZ223" ca="1">INDEX($A$5:$A$56,COLUMN(AY149),1)</f>
        <v>44692</v>
      </c>
      <c r="BA223" s="2" cm="1">
        <f t="array" aca="1" ref="BA223" ca="1">INDEX($A$5:$A$56,COLUMN(AZ149),1)</f>
        <v>44699</v>
      </c>
      <c r="BC223" t="s">
        <v>121</v>
      </c>
    </row>
    <row r="224" spans="1:55" x14ac:dyDescent="0.3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Caseloads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44342</v>
      </c>
      <c r="C241" s="2" cm="1">
        <f t="array" aca="1" ref="C241" ca="1">INDEX($A$5:$A$56,COLUMN(B1),1)</f>
        <v>44349</v>
      </c>
      <c r="D241" s="2" cm="1">
        <f t="array" aca="1" ref="D241" ca="1">INDEX($A$5:$A$56,COLUMN(C1),1)</f>
        <v>44356</v>
      </c>
      <c r="E241" s="2" cm="1">
        <f t="array" aca="1" ref="E241" ca="1">INDEX($A$5:$A$56,COLUMN(D1),1)</f>
        <v>44363</v>
      </c>
      <c r="F241" s="2" cm="1">
        <f t="array" aca="1" ref="F241" ca="1">INDEX($A$5:$A$56,COLUMN(E1),1)</f>
        <v>44370</v>
      </c>
      <c r="G241" s="2" cm="1">
        <f t="array" aca="1" ref="G241" ca="1">INDEX($A$5:$A$56,COLUMN(F1),1)</f>
        <v>44377</v>
      </c>
      <c r="H241" s="2" cm="1">
        <f t="array" aca="1" ref="H241" ca="1">INDEX($A$5:$A$56,COLUMN(G1),1)</f>
        <v>44384</v>
      </c>
      <c r="I241" s="2" cm="1">
        <f t="array" aca="1" ref="I241" ca="1">INDEX($A$5:$A$56,COLUMN(H1),1)</f>
        <v>44391</v>
      </c>
      <c r="J241" s="2" cm="1">
        <f t="array" aca="1" ref="J241" ca="1">INDEX($A$5:$A$56,COLUMN(I1),1)</f>
        <v>44398</v>
      </c>
      <c r="K241" s="2" cm="1">
        <f t="array" aca="1" ref="K241" ca="1">INDEX($A$5:$A$56,COLUMN(J1),1)</f>
        <v>44405</v>
      </c>
      <c r="L241" s="2" cm="1">
        <f t="array" aca="1" ref="L241" ca="1">INDEX($A$5:$A$56,COLUMN(K1),1)</f>
        <v>44412</v>
      </c>
      <c r="M241" s="2" cm="1">
        <f t="array" aca="1" ref="M241" ca="1">INDEX($A$5:$A$56,COLUMN(L1),1)</f>
        <v>44419</v>
      </c>
      <c r="N241" s="2" cm="1">
        <f t="array" aca="1" ref="N241" ca="1">INDEX($A$5:$A$56,COLUMN(M1),1)</f>
        <v>44426</v>
      </c>
      <c r="O241" s="2" cm="1">
        <f t="array" aca="1" ref="O241" ca="1">INDEX($A$5:$A$56,COLUMN(N1),1)</f>
        <v>44433</v>
      </c>
      <c r="P241" s="2" cm="1">
        <f t="array" aca="1" ref="P241" ca="1">INDEX($A$5:$A$56,COLUMN(O1),1)</f>
        <v>44440</v>
      </c>
      <c r="Q241" s="2" cm="1">
        <f t="array" aca="1" ref="Q241" ca="1">INDEX($A$5:$A$56,COLUMN(P1),1)</f>
        <v>44447</v>
      </c>
      <c r="R241" s="2" cm="1">
        <f t="array" aca="1" ref="R241" ca="1">INDEX($A$5:$A$56,COLUMN(Q1),1)</f>
        <v>44454</v>
      </c>
      <c r="S241" s="2" cm="1">
        <f t="array" aca="1" ref="S241" ca="1">INDEX($A$5:$A$56,COLUMN(R1),1)</f>
        <v>44461</v>
      </c>
      <c r="T241" s="2" cm="1">
        <f t="array" aca="1" ref="T241" ca="1">INDEX($A$5:$A$56,COLUMN(S1),1)</f>
        <v>44468</v>
      </c>
      <c r="U241" s="2" cm="1">
        <f t="array" aca="1" ref="U241" ca="1">INDEX($A$5:$A$56,COLUMN(T1),1)</f>
        <v>44475</v>
      </c>
      <c r="V241" s="2" cm="1">
        <f t="array" aca="1" ref="V241" ca="1">INDEX($A$5:$A$56,COLUMN(U1),1)</f>
        <v>44482</v>
      </c>
      <c r="W241" s="2" cm="1">
        <f t="array" aca="1" ref="W241" ca="1">INDEX($A$5:$A$56,COLUMN(V1),1)</f>
        <v>44489</v>
      </c>
      <c r="X241" s="2" cm="1">
        <f t="array" aca="1" ref="X241" ca="1">INDEX($A$5:$A$56,COLUMN(W1),1)</f>
        <v>44496</v>
      </c>
      <c r="Y241" s="2" cm="1">
        <f t="array" aca="1" ref="Y241" ca="1">INDEX($A$5:$A$56,COLUMN(X1),1)</f>
        <v>44503</v>
      </c>
      <c r="Z241" s="2" cm="1">
        <f t="array" aca="1" ref="Z241" ca="1">INDEX($A$5:$A$56,COLUMN(Y1),1)</f>
        <v>44510</v>
      </c>
      <c r="AA241" s="2" cm="1">
        <f t="array" aca="1" ref="AA241" ca="1">INDEX($A$5:$A$56,COLUMN(Z1),1)</f>
        <v>44517</v>
      </c>
      <c r="AB241" s="2" cm="1">
        <f t="array" aca="1" ref="AB241" ca="1">INDEX($A$5:$A$56,COLUMN(AA1),1)</f>
        <v>44524</v>
      </c>
      <c r="AC241" s="2" cm="1">
        <f t="array" aca="1" ref="AC241" ca="1">INDEX($A$5:$A$56,COLUMN(AB1),1)</f>
        <v>44531</v>
      </c>
      <c r="AD241" s="2" cm="1">
        <f t="array" aca="1" ref="AD241" ca="1">INDEX($A$5:$A$56,COLUMN(AC1),1)</f>
        <v>44538</v>
      </c>
      <c r="AE241" s="2" cm="1">
        <f t="array" aca="1" ref="AE241" ca="1">INDEX($A$5:$A$56,COLUMN(AD1),1)</f>
        <v>44545</v>
      </c>
      <c r="AF241" s="2" cm="1">
        <f t="array" aca="1" ref="AF241" ca="1">INDEX($A$5:$A$56,COLUMN(AE1),1)</f>
        <v>44552</v>
      </c>
      <c r="AG241" s="2" cm="1">
        <f t="array" aca="1" ref="AG241" ca="1">INDEX($A$5:$A$56,COLUMN(AF1),1)</f>
        <v>44559</v>
      </c>
      <c r="AH241" s="2" cm="1">
        <f t="array" aca="1" ref="AH241" ca="1">INDEX($A$5:$A$56,COLUMN(AG1),1)</f>
        <v>44566</v>
      </c>
      <c r="AI241" s="2" cm="1">
        <f t="array" aca="1" ref="AI241" ca="1">INDEX($A$5:$A$56,COLUMN(AH1),1)</f>
        <v>44573</v>
      </c>
      <c r="AJ241" s="2" cm="1">
        <f t="array" aca="1" ref="AJ241" ca="1">INDEX($A$5:$A$56,COLUMN(AI1),1)</f>
        <v>44580</v>
      </c>
      <c r="AK241" s="2" cm="1">
        <f t="array" aca="1" ref="AK241" ca="1">INDEX($A$5:$A$56,COLUMN(AJ1),1)</f>
        <v>44587</v>
      </c>
      <c r="AL241" s="2" cm="1">
        <f t="array" aca="1" ref="AL241" ca="1">INDEX($A$5:$A$56,COLUMN(AK1),1)</f>
        <v>44594</v>
      </c>
      <c r="AM241" s="2" cm="1">
        <f t="array" aca="1" ref="AM241" ca="1">INDEX($A$5:$A$56,COLUMN(AL1),1)</f>
        <v>44601</v>
      </c>
      <c r="AN241" s="2" cm="1">
        <f t="array" aca="1" ref="AN241" ca="1">INDEX($A$5:$A$56,COLUMN(AM1),1)</f>
        <v>44608</v>
      </c>
      <c r="AO241" s="2" cm="1">
        <f t="array" aca="1" ref="AO241" ca="1">INDEX($A$5:$A$56,COLUMN(AN1),1)</f>
        <v>44615</v>
      </c>
      <c r="AP241" s="2" cm="1">
        <f t="array" aca="1" ref="AP241" ca="1">INDEX($A$5:$A$56,COLUMN(AO1),1)</f>
        <v>44622</v>
      </c>
      <c r="AQ241" s="2" cm="1">
        <f t="array" aca="1" ref="AQ241" ca="1">INDEX($A$5:$A$56,COLUMN(AP1),1)</f>
        <v>44629</v>
      </c>
      <c r="AR241" s="2" cm="1">
        <f t="array" aca="1" ref="AR241" ca="1">INDEX($A$5:$A$56,COLUMN(AQ1),1)</f>
        <v>44636</v>
      </c>
      <c r="AS241" s="2" cm="1">
        <f t="array" aca="1" ref="AS241" ca="1">INDEX($A$5:$A$56,COLUMN(AR1),1)</f>
        <v>44643</v>
      </c>
      <c r="AT241" s="2" cm="1">
        <f t="array" aca="1" ref="AT241" ca="1">INDEX($A$5:$A$56,COLUMN(AS1),1)</f>
        <v>44650</v>
      </c>
      <c r="AU241" s="2" cm="1">
        <f t="array" aca="1" ref="AU241" ca="1">INDEX($A$5:$A$56,COLUMN(AT1),1)</f>
        <v>44657</v>
      </c>
      <c r="AV241" s="2" cm="1">
        <f t="array" aca="1" ref="AV241" ca="1">INDEX($A$5:$A$56,COLUMN(AU1),1)</f>
        <v>44664</v>
      </c>
      <c r="AW241" s="2" cm="1">
        <f t="array" aca="1" ref="AW241" ca="1">INDEX($A$5:$A$56,COLUMN(AV1),1)</f>
        <v>44671</v>
      </c>
      <c r="AX241" s="2" cm="1">
        <f t="array" aca="1" ref="AX241" ca="1">INDEX($A$5:$A$56,COLUMN(AW1),1)</f>
        <v>44678</v>
      </c>
      <c r="AY241" s="2" cm="1">
        <f t="array" aca="1" ref="AY241" ca="1">INDEX($A$5:$A$56,COLUMN(AX1),1)</f>
        <v>44685</v>
      </c>
      <c r="AZ241" s="2" cm="1">
        <f t="array" aca="1" ref="AZ241" ca="1">INDEX($A$5:$A$56,COLUMN(AY1),1)</f>
        <v>44692</v>
      </c>
      <c r="BA241" s="2" cm="1">
        <f t="array" aca="1" ref="BA241" ca="1">INDEX($A$5:$A$56,COLUMN(AZ1),1)</f>
        <v>44699</v>
      </c>
      <c r="BC241" t="s">
        <v>121</v>
      </c>
    </row>
    <row r="242" spans="1:55" x14ac:dyDescent="0.3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Caseloads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Caseloads</v>
      </c>
      <c r="I259" s="3" t="str">
        <f>"All "&amp;Setup!$B$15</f>
        <v>All Caseloads</v>
      </c>
      <c r="J259" s="3" t="str">
        <f>"All "&amp;Setup!$B$15</f>
        <v>All Caseloads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Caseloads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topLeftCell="A19" zoomScaleNormal="100" workbookViewId="0">
      <selection activeCell="H37" sqref="H37"/>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249</v>
      </c>
      <c r="C3" s="5"/>
      <c r="D3" s="5"/>
      <c r="E3" s="5"/>
      <c r="F3" s="5"/>
      <c r="G3" s="5"/>
      <c r="H3" s="5"/>
      <c r="I3" t="str">
        <f>"Capacity summary ("&amp;LOWER(Summary!B7)&amp;") for "&amp;B3&amp;", "&amp;IF(B4="Total","all types of session", LOWER(B4)&amp;" sessions")</f>
        <v>Capacity summary (minutes) for Caseload 1, all types of session</v>
      </c>
    </row>
    <row r="4" spans="1:9" ht="15" thickBot="1" x14ac:dyDescent="0.4">
      <c r="A4" s="56" t="s">
        <v>59</v>
      </c>
      <c r="B4" s="126" t="s">
        <v>60</v>
      </c>
      <c r="C4" s="5"/>
      <c r="D4" s="5"/>
      <c r="E4" s="5"/>
      <c r="F4" s="5"/>
      <c r="G4" s="5"/>
      <c r="H4" s="5"/>
      <c r="I4" t="str">
        <f>Summary!$B$7&amp;" per week"</f>
        <v>Minutes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196</v>
      </c>
    </row>
    <row r="33" spans="1:71" ht="15" thickBot="1" x14ac:dyDescent="0.4"/>
    <row r="34" spans="1:71" ht="15" thickBot="1" x14ac:dyDescent="0.4">
      <c r="C34" s="194" t="s">
        <v>191</v>
      </c>
      <c r="D34" s="195"/>
      <c r="E34" s="194" t="s">
        <v>192</v>
      </c>
      <c r="F34" s="196"/>
      <c r="G34" s="195"/>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196</v>
      </c>
      <c r="B35" s="88" t="s">
        <v>189</v>
      </c>
      <c r="C35" s="89" t="s">
        <v>190</v>
      </c>
      <c r="D35" s="89" t="s">
        <v>193</v>
      </c>
      <c r="E35" s="168" t="s">
        <v>190</v>
      </c>
      <c r="F35" s="168" t="s">
        <v>193</v>
      </c>
      <c r="G35" s="89" t="s">
        <v>207</v>
      </c>
      <c r="I35" s="110" cm="1">
        <f t="array" aca="1" ref="I35" ca="1">IFERROR(INDEX('Capacity Backing (Hide)'!$A$5:$A$56,COLUMN(A1),1),"")</f>
        <v>44342</v>
      </c>
      <c r="J35" s="111" cm="1">
        <f t="array" aca="1" ref="J35" ca="1">IFERROR(INDEX('Capacity Backing (Hide)'!$A$5:$A$56,COLUMN(B1),1),"")</f>
        <v>44349</v>
      </c>
      <c r="K35" s="111" cm="1">
        <f t="array" aca="1" ref="K35" ca="1">IFERROR(INDEX('Capacity Backing (Hide)'!$A$5:$A$56,COLUMN(C1),1),"")</f>
        <v>44356</v>
      </c>
      <c r="L35" s="111" cm="1">
        <f t="array" aca="1" ref="L35" ca="1">IFERROR(INDEX('Capacity Backing (Hide)'!$A$5:$A$56,COLUMN(D1),1),"")</f>
        <v>44363</v>
      </c>
      <c r="M35" s="111" cm="1">
        <f t="array" aca="1" ref="M35" ca="1">IFERROR(INDEX('Capacity Backing (Hide)'!$A$5:$A$56,COLUMN(E1),1),"")</f>
        <v>44370</v>
      </c>
      <c r="N35" s="111" cm="1">
        <f t="array" aca="1" ref="N35" ca="1">IFERROR(INDEX('Capacity Backing (Hide)'!$A$5:$A$56,COLUMN(F1),1),"")</f>
        <v>44377</v>
      </c>
      <c r="O35" s="111" cm="1">
        <f t="array" aca="1" ref="O35" ca="1">IFERROR(INDEX('Capacity Backing (Hide)'!$A$5:$A$56,COLUMN(G1),1),"")</f>
        <v>44384</v>
      </c>
      <c r="P35" s="111" cm="1">
        <f t="array" aca="1" ref="P35" ca="1">IFERROR(INDEX('Capacity Backing (Hide)'!$A$5:$A$56,COLUMN(H1),1),"")</f>
        <v>44391</v>
      </c>
      <c r="Q35" s="111" cm="1">
        <f t="array" aca="1" ref="Q35" ca="1">IFERROR(INDEX('Capacity Backing (Hide)'!$A$5:$A$56,COLUMN(I1),1),"")</f>
        <v>44398</v>
      </c>
      <c r="R35" s="111" cm="1">
        <f t="array" aca="1" ref="R35" ca="1">IFERROR(INDEX('Capacity Backing (Hide)'!$A$5:$A$56,COLUMN(J1),1),"")</f>
        <v>44405</v>
      </c>
      <c r="S35" s="111" cm="1">
        <f t="array" aca="1" ref="S35" ca="1">IFERROR(INDEX('Capacity Backing (Hide)'!$A$5:$A$56,COLUMN(K1),1),"")</f>
        <v>44412</v>
      </c>
      <c r="T35" s="111" cm="1">
        <f t="array" aca="1" ref="T35" ca="1">IFERROR(INDEX('Capacity Backing (Hide)'!$A$5:$A$56,COLUMN(L1),1),"")</f>
        <v>44419</v>
      </c>
      <c r="U35" s="111" cm="1">
        <f t="array" aca="1" ref="U35" ca="1">IFERROR(INDEX('Capacity Backing (Hide)'!$A$5:$A$56,COLUMN(M1),1),"")</f>
        <v>44426</v>
      </c>
      <c r="V35" s="111" cm="1">
        <f t="array" aca="1" ref="V35" ca="1">IFERROR(INDEX('Capacity Backing (Hide)'!$A$5:$A$56,COLUMN(N1),1),"")</f>
        <v>44433</v>
      </c>
      <c r="W35" s="111" cm="1">
        <f t="array" aca="1" ref="W35" ca="1">IFERROR(INDEX('Capacity Backing (Hide)'!$A$5:$A$56,COLUMN(O1),1),"")</f>
        <v>44440</v>
      </c>
      <c r="X35" s="111" cm="1">
        <f t="array" aca="1" ref="X35" ca="1">IFERROR(INDEX('Capacity Backing (Hide)'!$A$5:$A$56,COLUMN(P1),1),"")</f>
        <v>44447</v>
      </c>
      <c r="Y35" s="111" cm="1">
        <f t="array" aca="1" ref="Y35" ca="1">IFERROR(INDEX('Capacity Backing (Hide)'!$A$5:$A$56,COLUMN(Q1),1),"")</f>
        <v>44454</v>
      </c>
      <c r="Z35" s="111" cm="1">
        <f t="array" aca="1" ref="Z35" ca="1">IFERROR(INDEX('Capacity Backing (Hide)'!$A$5:$A$56,COLUMN(R1),1),"")</f>
        <v>44461</v>
      </c>
      <c r="AA35" s="111" cm="1">
        <f t="array" aca="1" ref="AA35" ca="1">IFERROR(INDEX('Capacity Backing (Hide)'!$A$5:$A$56,COLUMN(S1),1),"")</f>
        <v>44468</v>
      </c>
      <c r="AB35" s="111" cm="1">
        <f t="array" aca="1" ref="AB35" ca="1">IFERROR(INDEX('Capacity Backing (Hide)'!$A$5:$A$56,COLUMN(T1),1),"")</f>
        <v>44475</v>
      </c>
      <c r="AC35" s="111" cm="1">
        <f t="array" aca="1" ref="AC35" ca="1">IFERROR(INDEX('Capacity Backing (Hide)'!$A$5:$A$56,COLUMN(U1),1),"")</f>
        <v>44482</v>
      </c>
      <c r="AD35" s="111" cm="1">
        <f t="array" aca="1" ref="AD35" ca="1">IFERROR(INDEX('Capacity Backing (Hide)'!$A$5:$A$56,COLUMN(V1),1),"")</f>
        <v>44489</v>
      </c>
      <c r="AE35" s="111" cm="1">
        <f t="array" aca="1" ref="AE35" ca="1">IFERROR(INDEX('Capacity Backing (Hide)'!$A$5:$A$56,COLUMN(W1),1),"")</f>
        <v>44496</v>
      </c>
      <c r="AF35" s="111" cm="1">
        <f t="array" aca="1" ref="AF35" ca="1">IFERROR(INDEX('Capacity Backing (Hide)'!$A$5:$A$56,COLUMN(X1),1),"")</f>
        <v>44503</v>
      </c>
      <c r="AG35" s="111" cm="1">
        <f t="array" aca="1" ref="AG35" ca="1">IFERROR(INDEX('Capacity Backing (Hide)'!$A$5:$A$56,COLUMN(Y1),1),"")</f>
        <v>44510</v>
      </c>
      <c r="AH35" s="111" cm="1">
        <f t="array" aca="1" ref="AH35" ca="1">IFERROR(INDEX('Capacity Backing (Hide)'!$A$5:$A$56,COLUMN(Z1),1),"")</f>
        <v>44517</v>
      </c>
      <c r="AI35" s="111" cm="1">
        <f t="array" aca="1" ref="AI35" ca="1">IFERROR(INDEX('Capacity Backing (Hide)'!$A$5:$A$56,COLUMN(AA1),1),"")</f>
        <v>44524</v>
      </c>
      <c r="AJ35" s="111" cm="1">
        <f t="array" aca="1" ref="AJ35" ca="1">IFERROR(INDEX('Capacity Backing (Hide)'!$A$5:$A$56,COLUMN(AB1),1),"")</f>
        <v>44531</v>
      </c>
      <c r="AK35" s="111" cm="1">
        <f t="array" aca="1" ref="AK35" ca="1">IFERROR(INDEX('Capacity Backing (Hide)'!$A$5:$A$56,COLUMN(AC1),1),"")</f>
        <v>44538</v>
      </c>
      <c r="AL35" s="111" cm="1">
        <f t="array" aca="1" ref="AL35" ca="1">IFERROR(INDEX('Capacity Backing (Hide)'!$A$5:$A$56,COLUMN(AD1),1),"")</f>
        <v>44545</v>
      </c>
      <c r="AM35" s="111" cm="1">
        <f t="array" aca="1" ref="AM35" ca="1">IFERROR(INDEX('Capacity Backing (Hide)'!$A$5:$A$56,COLUMN(AE1),1),"")</f>
        <v>44552</v>
      </c>
      <c r="AN35" s="111" cm="1">
        <f t="array" aca="1" ref="AN35" ca="1">IFERROR(INDEX('Capacity Backing (Hide)'!$A$5:$A$56,COLUMN(AF1),1),"")</f>
        <v>44559</v>
      </c>
      <c r="AO35" s="111" cm="1">
        <f t="array" aca="1" ref="AO35" ca="1">IFERROR(INDEX('Capacity Backing (Hide)'!$A$5:$A$56,COLUMN(AG1),1),"")</f>
        <v>44566</v>
      </c>
      <c r="AP35" s="111" cm="1">
        <f t="array" aca="1" ref="AP35" ca="1">IFERROR(INDEX('Capacity Backing (Hide)'!$A$5:$A$56,COLUMN(AH1),1),"")</f>
        <v>44573</v>
      </c>
      <c r="AQ35" s="111" cm="1">
        <f t="array" aca="1" ref="AQ35" ca="1">IFERROR(INDEX('Capacity Backing (Hide)'!$A$5:$A$56,COLUMN(AI1),1),"")</f>
        <v>44580</v>
      </c>
      <c r="AR35" s="111" cm="1">
        <f t="array" aca="1" ref="AR35" ca="1">IFERROR(INDEX('Capacity Backing (Hide)'!$A$5:$A$56,COLUMN(AJ1),1),"")</f>
        <v>44587</v>
      </c>
      <c r="AS35" s="111" cm="1">
        <f t="array" aca="1" ref="AS35" ca="1">IFERROR(INDEX('Capacity Backing (Hide)'!$A$5:$A$56,COLUMN(AK1),1),"")</f>
        <v>44594</v>
      </c>
      <c r="AT35" s="111" cm="1">
        <f t="array" aca="1" ref="AT35" ca="1">IFERROR(INDEX('Capacity Backing (Hide)'!$A$5:$A$56,COLUMN(AL1),1),"")</f>
        <v>44601</v>
      </c>
      <c r="AU35" s="111" cm="1">
        <f t="array" aca="1" ref="AU35" ca="1">IFERROR(INDEX('Capacity Backing (Hide)'!$A$5:$A$56,COLUMN(AM1),1),"")</f>
        <v>44608</v>
      </c>
      <c r="AV35" s="111" cm="1">
        <f t="array" aca="1" ref="AV35" ca="1">IFERROR(INDEX('Capacity Backing (Hide)'!$A$5:$A$56,COLUMN(AN1),1),"")</f>
        <v>44615</v>
      </c>
      <c r="AW35" s="111" cm="1">
        <f t="array" aca="1" ref="AW35" ca="1">IFERROR(INDEX('Capacity Backing (Hide)'!$A$5:$A$56,COLUMN(AO1),1),"")</f>
        <v>44622</v>
      </c>
      <c r="AX35" s="111" cm="1">
        <f t="array" aca="1" ref="AX35" ca="1">IFERROR(INDEX('Capacity Backing (Hide)'!$A$5:$A$56,COLUMN(AP1),1),"")</f>
        <v>44629</v>
      </c>
      <c r="AY35" s="111" cm="1">
        <f t="array" aca="1" ref="AY35" ca="1">IFERROR(INDEX('Capacity Backing (Hide)'!$A$5:$A$56,COLUMN(AQ1),1),"")</f>
        <v>44636</v>
      </c>
      <c r="AZ35" s="111" cm="1">
        <f t="array" aca="1" ref="AZ35" ca="1">IFERROR(INDEX('Capacity Backing (Hide)'!$A$5:$A$56,COLUMN(AR1),1),"")</f>
        <v>44643</v>
      </c>
      <c r="BA35" s="111" cm="1">
        <f t="array" aca="1" ref="BA35" ca="1">IFERROR(INDEX('Capacity Backing (Hide)'!$A$5:$A$56,COLUMN(AS1),1),"")</f>
        <v>44650</v>
      </c>
      <c r="BB35" s="111" cm="1">
        <f t="array" aca="1" ref="BB35" ca="1">IFERROR(INDEX('Capacity Backing (Hide)'!$A$5:$A$56,COLUMN(AT1),1),"")</f>
        <v>44657</v>
      </c>
      <c r="BC35" s="111" cm="1">
        <f t="array" aca="1" ref="BC35" ca="1">IFERROR(INDEX('Capacity Backing (Hide)'!$A$5:$A$56,COLUMN(AU1),1),"")</f>
        <v>44664</v>
      </c>
      <c r="BD35" s="111" cm="1">
        <f t="array" aca="1" ref="BD35" ca="1">IFERROR(INDEX('Capacity Backing (Hide)'!$A$5:$A$56,COLUMN(AV1),1),"")</f>
        <v>44671</v>
      </c>
      <c r="BE35" s="111" cm="1">
        <f t="array" aca="1" ref="BE35" ca="1">IFERROR(INDEX('Capacity Backing (Hide)'!$A$5:$A$56,COLUMN(AW1),1),"")</f>
        <v>44678</v>
      </c>
      <c r="BF35" s="111" cm="1">
        <f t="array" aca="1" ref="BF35" ca="1">IFERROR(INDEX('Capacity Backing (Hide)'!$A$5:$A$56,COLUMN(AX1),1),"")</f>
        <v>44685</v>
      </c>
      <c r="BG35" s="111" cm="1">
        <f t="array" aca="1" ref="BG35" ca="1">IFERROR(INDEX('Capacity Backing (Hide)'!$A$5:$A$56,COLUMN(AY1),1),"")</f>
        <v>44692</v>
      </c>
      <c r="BH35" s="112" cm="1">
        <f t="array" aca="1" ref="BH35" ca="1">IFERROR(INDEX('Capacity Backing (Hide)'!$A$5:$A$56,COLUMN(AZ1),1),"")</f>
        <v>44699</v>
      </c>
      <c r="BI35" s="108"/>
      <c r="BJ35" s="108"/>
      <c r="BK35" s="108"/>
      <c r="BL35" s="108"/>
      <c r="BM35" s="108"/>
      <c r="BN35" s="108"/>
      <c r="BO35" s="108"/>
      <c r="BP35" s="108"/>
      <c r="BQ35" s="108"/>
      <c r="BR35" s="108"/>
      <c r="BS35" s="108"/>
    </row>
    <row r="36" spans="1:71" x14ac:dyDescent="0.35">
      <c r="B36" t="str">
        <f>IF(Capacity!B10="","",Capacity!B10)</f>
        <v/>
      </c>
      <c r="C36" s="29" t="str">
        <f>IF(Capacity!S10="","",Capacity!S10)</f>
        <v/>
      </c>
      <c r="D36" s="113" t="str">
        <f>IF(C36="","",Capacity!T10)</f>
        <v/>
      </c>
      <c r="E36" s="29" t="str">
        <f>IF(B36="","",IF(COUNTBLANK($I36:$BH36)=52,52,COUNTA($I$36:$BH$36)))</f>
        <v/>
      </c>
      <c r="F36" s="113" t="str">
        <f>IF(E36&gt;C36,Capacity!U10/'Capacity Summary'!E36,IF(Capacity!T10=0,"",Capacity!T10))</f>
        <v/>
      </c>
      <c r="G36" s="113" t="str">
        <f>IFERROR((INDEX('Capacity Backing (Hide)'!$B$57:$CW$57,1,MATCH('Capacity Summary'!$B36,'Capacity Backing (Hide)'!$B$2:$CW$2,0)))*COUNTA(INDEX(Capacity!$C$10:$Q$109,MATCH('Capacity Summary'!$B36,Capacity!$B$10:$B$109,0),1):INDEX(Capacity!$C$10:$Q$109,MATCH('Capacity Summary'!$B36,Capacity!$B$10:$B$109,0),15)),"")</f>
        <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
      </c>
      <c r="C37" s="29" t="str">
        <f>IF(Capacity!S11="","",Capacity!S11)</f>
        <v/>
      </c>
      <c r="D37" s="113" t="str">
        <f>IF(C37="","",Capacity!T11)</f>
        <v/>
      </c>
      <c r="E37" s="29" t="str">
        <f>IF(B37="","",IF(COUNTBLANK($I37:$BH37)=52,52,COUNTA(I37:BH37)))</f>
        <v/>
      </c>
      <c r="F37" s="113" t="str">
        <f>IF(E37&gt;C37,Capacity!U11/'Capacity Summary'!E37,IF(Capacity!T11=0,"",Capacity!T11))</f>
        <v/>
      </c>
      <c r="G37" s="113" t="str">
        <f>IFERROR((INDEX('Capacity Backing (Hide)'!$B$57:$CW$57,1,MATCH('Capacity Summary'!$B37,'Capacity Backing (Hide)'!$B$2:$CW$2,0)))*COUNTA(INDEX(Capacity!$C$10:$Q$109,MATCH('Capacity Summary'!$B37,Capacity!$B$10:$B$109,0),1):INDEX(Capacity!$C$10:$Q$109,MATCH('Capacity Summary'!$B37,Capacity!$B$10:$B$109,0),15)),"")</f>
        <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
      </c>
      <c r="C38" s="29" t="str">
        <f>IF(Capacity!S12="","",Capacity!S12)</f>
        <v/>
      </c>
      <c r="D38" s="113" t="str">
        <f>IF(C38="","",Capacity!T12)</f>
        <v/>
      </c>
      <c r="E38" s="29" t="str">
        <f t="shared" ref="E38:E101" si="0">IF(B38="","",IF(COUNTBLANK($I38:$BH38)=52,52,COUNTA(I38:BH38)))</f>
        <v/>
      </c>
      <c r="F38" s="113" t="str">
        <f>IF(E38&gt;C38,Capacity!U12/'Capacity Summary'!E38,IF(Capacity!T12=0,"",Capacity!T12))</f>
        <v/>
      </c>
      <c r="G38" s="113" t="str">
        <f>IFERROR((INDEX('Capacity Backing (Hide)'!$B$57:$CW$57,1,MATCH('Capacity Summary'!$B38,'Capacity Backing (Hide)'!$B$2:$CW$2,0)))*COUNTA(INDEX(Capacity!$C$10:$Q$109,MATCH('Capacity Summary'!$B38,Capacity!$B$10:$B$109,0),1):INDEX(Capacity!$C$10:$Q$109,MATCH('Capacity Summary'!$B38,Capacity!$B$10:$B$109,0),15)),"")</f>
        <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(Hide)'!$B$2:$CW$2,0)))*COUNTA(INDEX(Capacity!$C$10:$Q$109,MATCH('Capacity Summary'!$B39,Capacity!$B$10:$B$109,0),1):INDEX(Capacity!$C$10:$Q$109,MATCH('Capacity Summary'!$B39,Capacity!$B$10:$B$109,0),15)),"")</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(Hide)'!$B$2:$CW$2,0)))*COUNTA(INDEX(Capacity!$C$10:$Q$109,MATCH('Capacity Summary'!$B40,Capacity!$B$10:$B$109,0),1):INDEX(Capacity!$C$10:$Q$109,MATCH('Capacity Summary'!$B40,Capacity!$B$10:$B$109,0),15)),"")</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(Hide)'!$B$2:$CW$2,0)))*COUNTA(INDEX(Capacity!$C$10:$Q$109,MATCH('Capacity Summary'!$B41,Capacity!$B$10:$B$109,0),1):INDEX(Capacity!$C$10:$Q$109,MATCH('Capacity Summary'!$B41,Capacity!$B$10:$B$109,0),15)),"")</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(Hide)'!$B$2:$CW$2,0)))*COUNTA(INDEX(Capacity!$C$10:$Q$109,MATCH('Capacity Summary'!$B42,Capacity!$B$10:$B$109,0),1):INDEX(Capacity!$C$10:$Q$109,MATCH('Capacity Summary'!$B42,Capacity!$B$10:$B$109,0),15)),"")</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(Hide)'!$B$2:$CW$2,0)))*COUNTA(INDEX(Capacity!$C$10:$Q$109,MATCH('Capacity Summary'!$B43,Capacity!$B$10:$B$109,0),1):INDEX(Capacity!$C$10:$Q$109,MATCH('Capacity Summary'!$B43,Capacity!$B$10:$B$109,0),15)),"")</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(Hide)'!$B$2:$CW$2,0)))*COUNTA(INDEX(Capacity!$C$10:$Q$109,MATCH('Capacity Summary'!$B44,Capacity!$B$10:$B$109,0),1):INDEX(Capacity!$C$10:$Q$109,MATCH('Capacity Summary'!$B44,Capacity!$B$10:$B$109,0),15)),"")</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(Hide)'!$B$2:$CW$2,0)))*COUNTA(INDEX(Capacity!$C$10:$Q$109,MATCH('Capacity Summary'!$B45,Capacity!$B$10:$B$109,0),1):INDEX(Capacity!$C$10:$Q$109,MATCH('Capacity Summary'!$B45,Capacity!$B$10:$B$109,0),15)),"")</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(Hide)'!$B$2:$CW$2,0)))*COUNTA(INDEX(Capacity!$C$10:$Q$109,MATCH('Capacity Summary'!$B46,Capacity!$B$10:$B$109,0),1):INDEX(Capacity!$C$10:$Q$109,MATCH('Capacity Summary'!$B46,Capacity!$B$10:$B$109,0),15)),"")</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(Hide)'!$B$2:$CW$2,0)))*COUNTA(INDEX(Capacity!$C$10:$Q$109,MATCH('Capacity Summary'!$B47,Capacity!$B$10:$B$109,0),1):INDEX(Capacity!$C$10:$Q$109,MATCH('Capacity Summary'!$B47,Capacity!$B$10:$B$109,0),15)),"")</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(Hide)'!$B$2:$CW$2,0)))*COUNTA(INDEX(Capacity!$C$10:$Q$109,MATCH('Capacity Summary'!$B48,Capacity!$B$10:$B$109,0),1):INDEX(Capacity!$C$10:$Q$109,MATCH('Capacity Summary'!$B48,Capacity!$B$10:$B$109,0),15)),"")</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(Hide)'!$B$2:$CW$2,0)))*COUNTA(INDEX(Capacity!$C$10:$Q$109,MATCH('Capacity Summary'!$B49,Capacity!$B$10:$B$109,0),1):INDEX(Capacity!$C$10:$Q$109,MATCH('Capacity Summary'!$B49,Capacity!$B$10:$B$109,0),15)),"")</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(Hide)'!$B$2:$CW$2,0)))*COUNTA(INDEX(Capacity!$C$10:$Q$109,MATCH('Capacity Summary'!$B50,Capacity!$B$10:$B$109,0),1):INDEX(Capacity!$C$10:$Q$109,MATCH('Capacity Summary'!$B50,Capacity!$B$10:$B$109,0),15)),"")</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(Hide)'!$B$2:$CW$2,0)))*COUNTA(INDEX(Capacity!$C$10:$Q$109,MATCH('Capacity Summary'!$B51,Capacity!$B$10:$B$109,0),1):INDEX(Capacity!$C$10:$Q$109,MATCH('Capacity Summary'!$B51,Capacity!$B$10:$B$109,0),15)),"")</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(Hide)'!$B$2:$CW$2,0)))*COUNTA(INDEX(Capacity!$C$10:$Q$109,MATCH('Capacity Summary'!$B52,Capacity!$B$10:$B$109,0),1):INDEX(Capacity!$C$10:$Q$109,MATCH('Capacity Summary'!$B52,Capacity!$B$10:$B$109,0),15)),"")</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(Hide)'!$B$2:$CW$2,0)))*COUNTA(INDEX(Capacity!$C$10:$Q$109,MATCH('Capacity Summary'!$B53,Capacity!$B$10:$B$109,0),1):INDEX(Capacity!$C$10:$Q$109,MATCH('Capacity Summary'!$B53,Capacity!$B$10:$B$109,0),15)),"")</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(Hide)'!$B$2:$CW$2,0)))*COUNTA(INDEX(Capacity!$C$10:$Q$109,MATCH('Capacity Summary'!$B54,Capacity!$B$10:$B$109,0),1):INDEX(Capacity!$C$10:$Q$109,MATCH('Capacity Summary'!$B54,Capacity!$B$10:$B$109,0),15)),"")</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(Hide)'!$B$2:$CW$2,0)))*COUNTA(INDEX(Capacity!$C$10:$Q$109,MATCH('Capacity Summary'!$B55,Capacity!$B$10:$B$109,0),1):INDEX(Capacity!$C$10:$Q$109,MATCH('Capacity Summary'!$B55,Capacity!$B$10:$B$109,0),15)),"")</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(Hide)'!$B$2:$CW$2,0)))*COUNTA(INDEX(Capacity!$C$10:$Q$109,MATCH('Capacity Summary'!$B56,Capacity!$B$10:$B$109,0),1):INDEX(Capacity!$C$10:$Q$109,MATCH('Capacity Summary'!$B56,Capacity!$B$10:$B$109,0),15)),"")</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(Hide)'!$B$2:$CW$2,0)))*COUNTA(INDEX(Capacity!$C$10:$Q$109,MATCH('Capacity Summary'!$B57,Capacity!$B$10:$B$109,0),1):INDEX(Capacity!$C$10:$Q$109,MATCH('Capacity Summary'!$B57,Capacity!$B$10:$B$109,0),15)),"")</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(Hide)'!$B$2:$CW$2,0)))*COUNTA(INDEX(Capacity!$C$10:$Q$109,MATCH('Capacity Summary'!$B58,Capacity!$B$10:$B$109,0),1):INDEX(Capacity!$C$10:$Q$109,MATCH('Capacity Summary'!$B58,Capacity!$B$10:$B$109,0),15)),"")</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(Hide)'!$B$2:$CW$2,0)))*COUNTA(INDEX(Capacity!$C$10:$Q$109,MATCH('Capacity Summary'!$B59,Capacity!$B$10:$B$109,0),1):INDEX(Capacity!$C$10:$Q$109,MATCH('Capacity Summary'!$B59,Capacity!$B$10:$B$109,0),15)),"")</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(Hide)'!$B$2:$CW$2,0)))*COUNTA(INDEX(Capacity!$C$10:$Q$109,MATCH('Capacity Summary'!$B60,Capacity!$B$10:$B$109,0),1):INDEX(Capacity!$C$10:$Q$109,MATCH('Capacity Summary'!$B60,Capacity!$B$10:$B$109,0),15)),"")</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(Hide)'!$B$2:$CW$2,0)))*COUNTA(INDEX(Capacity!$C$10:$Q$109,MATCH('Capacity Summary'!$B61,Capacity!$B$10:$B$109,0),1):INDEX(Capacity!$C$10:$Q$109,MATCH('Capacity Summary'!$B61,Capacity!$B$10:$B$109,0),15)),"")</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(Hide)'!$B$2:$CW$2,0)))*COUNTA(INDEX(Capacity!$C$10:$Q$109,MATCH('Capacity Summary'!$B62,Capacity!$B$10:$B$109,0),1):INDEX(Capacity!$C$10:$Q$109,MATCH('Capacity Summary'!$B62,Capacity!$B$10:$B$109,0),15)),"")</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(Hide)'!$B$2:$CW$2,0)))*COUNTA(INDEX(Capacity!$C$10:$Q$109,MATCH('Capacity Summary'!$B63,Capacity!$B$10:$B$109,0),1):INDEX(Capacity!$C$10:$Q$109,MATCH('Capacity Summary'!$B63,Capacity!$B$10:$B$109,0),15)),"")</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(Hide)'!$B$2:$CW$2,0)))*COUNTA(INDEX(Capacity!$C$10:$Q$109,MATCH('Capacity Summary'!$B64,Capacity!$B$10:$B$109,0),1):INDEX(Capacity!$C$10:$Q$109,MATCH('Capacity Summary'!$B64,Capacity!$B$10:$B$109,0),15)),"")</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(Hide)'!$B$2:$CW$2,0)))*COUNTA(INDEX(Capacity!$C$10:$Q$109,MATCH('Capacity Summary'!$B65,Capacity!$B$10:$B$109,0),1):INDEX(Capacity!$C$10:$Q$109,MATCH('Capacity Summary'!$B65,Capacity!$B$10:$B$109,0),15)),"")</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(Hide)'!$B$2:$CW$2,0)))*COUNTA(INDEX(Capacity!$C$10:$Q$109,MATCH('Capacity Summary'!$B66,Capacity!$B$10:$B$109,0),1):INDEX(Capacity!$C$10:$Q$109,MATCH('Capacity Summary'!$B66,Capacity!$B$10:$B$109,0),15)),"")</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(Hide)'!$B$2:$CW$2,0)))*COUNTA(INDEX(Capacity!$C$10:$Q$109,MATCH('Capacity Summary'!$B67,Capacity!$B$10:$B$109,0),1):INDEX(Capacity!$C$10:$Q$109,MATCH('Capacity Summary'!$B67,Capacity!$B$10:$B$109,0),15)),"")</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(Hide)'!$B$2:$CW$2,0)))*COUNTA(INDEX(Capacity!$C$10:$Q$109,MATCH('Capacity Summary'!$B68,Capacity!$B$10:$B$109,0),1):INDEX(Capacity!$C$10:$Q$109,MATCH('Capacity Summary'!$B68,Capacity!$B$10:$B$109,0),15)),"")</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(Hide)'!$B$2:$CW$2,0)))*COUNTA(INDEX(Capacity!$C$10:$Q$109,MATCH('Capacity Summary'!$B69,Capacity!$B$10:$B$109,0),1):INDEX(Capacity!$C$10:$Q$109,MATCH('Capacity Summary'!$B69,Capacity!$B$10:$B$109,0),15)),"")</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(Hide)'!$B$2:$CW$2,0)))*COUNTA(INDEX(Capacity!$C$10:$Q$109,MATCH('Capacity Summary'!$B70,Capacity!$B$10:$B$109,0),1):INDEX(Capacity!$C$10:$Q$109,MATCH('Capacity Summary'!$B70,Capacity!$B$10:$B$109,0),15)),"")</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(Hide)'!$B$2:$CW$2,0)))*COUNTA(INDEX(Capacity!$C$10:$Q$109,MATCH('Capacity Summary'!$B71,Capacity!$B$10:$B$109,0),1):INDEX(Capacity!$C$10:$Q$109,MATCH('Capacity Summary'!$B71,Capacity!$B$10:$B$109,0),15)),"")</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(Hide)'!$B$2:$CW$2,0)))*COUNTA(INDEX(Capacity!$C$10:$Q$109,MATCH('Capacity Summary'!$B72,Capacity!$B$10:$B$109,0),1):INDEX(Capacity!$C$10:$Q$109,MATCH('Capacity Summary'!$B72,Capacity!$B$10:$B$109,0),15)),"")</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(Hide)'!$B$2:$CW$2,0)))*COUNTA(INDEX(Capacity!$C$10:$Q$109,MATCH('Capacity Summary'!$B73,Capacity!$B$10:$B$109,0),1):INDEX(Capacity!$C$10:$Q$109,MATCH('Capacity Summary'!$B73,Capacity!$B$10:$B$109,0),15)),"")</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(Hide)'!$B$2:$CW$2,0)))*COUNTA(INDEX(Capacity!$C$10:$Q$109,MATCH('Capacity Summary'!$B74,Capacity!$B$10:$B$109,0),1):INDEX(Capacity!$C$10:$Q$109,MATCH('Capacity Summary'!$B74,Capacity!$B$10:$B$109,0),15)),"")</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(Hide)'!$B$2:$CW$2,0)))*COUNTA(INDEX(Capacity!$C$10:$Q$109,MATCH('Capacity Summary'!$B75,Capacity!$B$10:$B$109,0),1):INDEX(Capacity!$C$10:$Q$109,MATCH('Capacity Summary'!$B75,Capacity!$B$10:$B$109,0),15)),"")</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(Hide)'!$B$2:$CW$2,0)))*COUNTA(INDEX(Capacity!$C$10:$Q$109,MATCH('Capacity Summary'!$B76,Capacity!$B$10:$B$109,0),1):INDEX(Capacity!$C$10:$Q$109,MATCH('Capacity Summary'!$B76,Capacity!$B$10:$B$109,0),15)),"")</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(Hide)'!$B$2:$CW$2,0)))*COUNTA(INDEX(Capacity!$C$10:$Q$109,MATCH('Capacity Summary'!$B77,Capacity!$B$10:$B$109,0),1):INDEX(Capacity!$C$10:$Q$109,MATCH('Capacity Summary'!$B77,Capacity!$B$10:$B$109,0),15)),"")</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(Hide)'!$B$2:$CW$2,0)))*COUNTA(INDEX(Capacity!$C$10:$Q$109,MATCH('Capacity Summary'!$B78,Capacity!$B$10:$B$109,0),1):INDEX(Capacity!$C$10:$Q$109,MATCH('Capacity Summary'!$B78,Capacity!$B$10:$B$109,0),15)),"")</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(Hide)'!$B$2:$CW$2,0)))*COUNTA(INDEX(Capacity!$C$10:$Q$109,MATCH('Capacity Summary'!$B79,Capacity!$B$10:$B$109,0),1):INDEX(Capacity!$C$10:$Q$109,MATCH('Capacity Summary'!$B79,Capacity!$B$10:$B$109,0),15)),"")</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(Hide)'!$B$2:$CW$2,0)))*COUNTA(INDEX(Capacity!$C$10:$Q$109,MATCH('Capacity Summary'!$B80,Capacity!$B$10:$B$109,0),1):INDEX(Capacity!$C$10:$Q$109,MATCH('Capacity Summary'!$B80,Capacity!$B$10:$B$109,0),15)),"")</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(Hide)'!$B$2:$CW$2,0)))*COUNTA(INDEX(Capacity!$C$10:$Q$109,MATCH('Capacity Summary'!$B81,Capacity!$B$10:$B$109,0),1):INDEX(Capacity!$C$10:$Q$109,MATCH('Capacity Summary'!$B81,Capacity!$B$10:$B$109,0),15)),"")</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(Hide)'!$B$2:$CW$2,0)))*COUNTA(INDEX(Capacity!$C$10:$Q$109,MATCH('Capacity Summary'!$B82,Capacity!$B$10:$B$109,0),1):INDEX(Capacity!$C$10:$Q$109,MATCH('Capacity Summary'!$B82,Capacity!$B$10:$B$109,0),15)),"")</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(Hide)'!$B$2:$CW$2,0)))*COUNTA(INDEX(Capacity!$C$10:$Q$109,MATCH('Capacity Summary'!$B83,Capacity!$B$10:$B$109,0),1):INDEX(Capacity!$C$10:$Q$109,MATCH('Capacity Summary'!$B83,Capacity!$B$10:$B$109,0),15)),"")</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(Hide)'!$B$2:$CW$2,0)))*COUNTA(INDEX(Capacity!$C$10:$Q$109,MATCH('Capacity Summary'!$B84,Capacity!$B$10:$B$109,0),1):INDEX(Capacity!$C$10:$Q$109,MATCH('Capacity Summary'!$B84,Capacity!$B$10:$B$109,0),15)),"")</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(Hide)'!$B$2:$CW$2,0)))*COUNTA(INDEX(Capacity!$C$10:$Q$109,MATCH('Capacity Summary'!$B85,Capacity!$B$10:$B$109,0),1):INDEX(Capacity!$C$10:$Q$109,MATCH('Capacity Summary'!$B85,Capacity!$B$10:$B$109,0),15)),"")</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(Hide)'!$B$2:$CW$2,0)))*COUNTA(INDEX(Capacity!$C$10:$Q$109,MATCH('Capacity Summary'!$B86,Capacity!$B$10:$B$109,0),1):INDEX(Capacity!$C$10:$Q$109,MATCH('Capacity Summary'!$B86,Capacity!$B$10:$B$109,0),15)),"")</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(Hide)'!$B$2:$CW$2,0)))*COUNTA(INDEX(Capacity!$C$10:$Q$109,MATCH('Capacity Summary'!$B87,Capacity!$B$10:$B$109,0),1):INDEX(Capacity!$C$10:$Q$109,MATCH('Capacity Summary'!$B87,Capacity!$B$10:$B$109,0),15)),"")</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(Hide)'!$B$2:$CW$2,0)))*COUNTA(INDEX(Capacity!$C$10:$Q$109,MATCH('Capacity Summary'!$B88,Capacity!$B$10:$B$109,0),1):INDEX(Capacity!$C$10:$Q$109,MATCH('Capacity Summary'!$B88,Capacity!$B$10:$B$109,0),15)),"")</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(Hide)'!$B$2:$CW$2,0)))*COUNTA(INDEX(Capacity!$C$10:$Q$109,MATCH('Capacity Summary'!$B89,Capacity!$B$10:$B$109,0),1):INDEX(Capacity!$C$10:$Q$109,MATCH('Capacity Summary'!$B89,Capacity!$B$10:$B$109,0),15)),"")</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(Hide)'!$B$2:$CW$2,0)))*COUNTA(INDEX(Capacity!$C$10:$Q$109,MATCH('Capacity Summary'!$B90,Capacity!$B$10:$B$109,0),1):INDEX(Capacity!$C$10:$Q$109,MATCH('Capacity Summary'!$B90,Capacity!$B$10:$B$109,0),15)),"")</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(Hide)'!$B$2:$CW$2,0)))*COUNTA(INDEX(Capacity!$C$10:$Q$109,MATCH('Capacity Summary'!$B91,Capacity!$B$10:$B$109,0),1):INDEX(Capacity!$C$10:$Q$109,MATCH('Capacity Summary'!$B91,Capacity!$B$10:$B$109,0),15)),"")</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(Hide)'!$B$2:$CW$2,0)))*COUNTA(INDEX(Capacity!$C$10:$Q$109,MATCH('Capacity Summary'!$B92,Capacity!$B$10:$B$109,0),1):INDEX(Capacity!$C$10:$Q$109,MATCH('Capacity Summary'!$B92,Capacity!$B$10:$B$109,0),15)),"")</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(Hide)'!$B$2:$CW$2,0)))*COUNTA(INDEX(Capacity!$C$10:$Q$109,MATCH('Capacity Summary'!$B93,Capacity!$B$10:$B$109,0),1):INDEX(Capacity!$C$10:$Q$109,MATCH('Capacity Summary'!$B93,Capacity!$B$10:$B$109,0),15)),"")</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(Hide)'!$B$2:$CW$2,0)))*COUNTA(INDEX(Capacity!$C$10:$Q$109,MATCH('Capacity Summary'!$B94,Capacity!$B$10:$B$109,0),1):INDEX(Capacity!$C$10:$Q$109,MATCH('Capacity Summary'!$B94,Capacity!$B$10:$B$109,0),15)),"")</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(Hide)'!$B$2:$CW$2,0)))*COUNTA(INDEX(Capacity!$C$10:$Q$109,MATCH('Capacity Summary'!$B95,Capacity!$B$10:$B$109,0),1):INDEX(Capacity!$C$10:$Q$109,MATCH('Capacity Summary'!$B95,Capacity!$B$10:$B$109,0),15)),"")</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(Hide)'!$B$2:$CW$2,0)))*COUNTA(INDEX(Capacity!$C$10:$Q$109,MATCH('Capacity Summary'!$B96,Capacity!$B$10:$B$109,0),1):INDEX(Capacity!$C$10:$Q$109,MATCH('Capacity Summary'!$B96,Capacity!$B$10:$B$109,0),15)),"")</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(Hide)'!$B$2:$CW$2,0)))*COUNTA(INDEX(Capacity!$C$10:$Q$109,MATCH('Capacity Summary'!$B97,Capacity!$B$10:$B$109,0),1):INDEX(Capacity!$C$10:$Q$109,MATCH('Capacity Summary'!$B97,Capacity!$B$10:$B$109,0),15)),"")</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(Hide)'!$B$2:$CW$2,0)))*COUNTA(INDEX(Capacity!$C$10:$Q$109,MATCH('Capacity Summary'!$B98,Capacity!$B$10:$B$109,0),1):INDEX(Capacity!$C$10:$Q$109,MATCH('Capacity Summary'!$B98,Capacity!$B$10:$B$109,0),15)),"")</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(Hide)'!$B$2:$CW$2,0)))*COUNTA(INDEX(Capacity!$C$10:$Q$109,MATCH('Capacity Summary'!$B99,Capacity!$B$10:$B$109,0),1):INDEX(Capacity!$C$10:$Q$109,MATCH('Capacity Summary'!$B99,Capacity!$B$10:$B$109,0),15)),"")</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(Hide)'!$B$2:$CW$2,0)))*COUNTA(INDEX(Capacity!$C$10:$Q$109,MATCH('Capacity Summary'!$B100,Capacity!$B$10:$B$109,0),1):INDEX(Capacity!$C$10:$Q$109,MATCH('Capacity Summary'!$B100,Capacity!$B$10:$B$109,0),15)),"")</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(Hide)'!$B$2:$CW$2,0)))*COUNTA(INDEX(Capacity!$C$10:$Q$109,MATCH('Capacity Summary'!$B101,Capacity!$B$10:$B$109,0),1):INDEX(Capacity!$C$10:$Q$109,MATCH('Capacity Summary'!$B101,Capacity!$B$10:$B$109,0),15)),"")</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(Hide)'!$B$2:$CW$2,0)))*COUNTA(INDEX(Capacity!$C$10:$Q$109,MATCH('Capacity Summary'!$B102,Capacity!$B$10:$B$109,0),1):INDEX(Capacity!$C$10:$Q$109,MATCH('Capacity Summary'!$B102,Capacity!$B$10:$B$109,0),15)),"")</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(Hide)'!$B$2:$CW$2,0)))*COUNTA(INDEX(Capacity!$C$10:$Q$109,MATCH('Capacity Summary'!$B103,Capacity!$B$10:$B$109,0),1):INDEX(Capacity!$C$10:$Q$109,MATCH('Capacity Summary'!$B103,Capacity!$B$10:$B$109,0),15)),"")</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(Hide)'!$B$2:$CW$2,0)))*COUNTA(INDEX(Capacity!$C$10:$Q$109,MATCH('Capacity Summary'!$B104,Capacity!$B$10:$B$109,0),1):INDEX(Capacity!$C$10:$Q$109,MATCH('Capacity Summary'!$B104,Capacity!$B$10:$B$109,0),15)),"")</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(Hide)'!$B$2:$CW$2,0)))*COUNTA(INDEX(Capacity!$C$10:$Q$109,MATCH('Capacity Summary'!$B105,Capacity!$B$10:$B$109,0),1):INDEX(Capacity!$C$10:$Q$109,MATCH('Capacity Summary'!$B105,Capacity!$B$10:$B$109,0),15)),"")</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(Hide)'!$B$2:$CW$2,0)))*COUNTA(INDEX(Capacity!$C$10:$Q$109,MATCH('Capacity Summary'!$B106,Capacity!$B$10:$B$109,0),1):INDEX(Capacity!$C$10:$Q$109,MATCH('Capacity Summary'!$B106,Capacity!$B$10:$B$109,0),15)),"")</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(Hide)'!$B$2:$CW$2,0)))*COUNTA(INDEX(Capacity!$C$10:$Q$109,MATCH('Capacity Summary'!$B107,Capacity!$B$10:$B$109,0),1):INDEX(Capacity!$C$10:$Q$109,MATCH('Capacity Summary'!$B107,Capacity!$B$10:$B$109,0),15)),"")</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(Hide)'!$B$2:$CW$2,0)))*COUNTA(INDEX(Capacity!$C$10:$Q$109,MATCH('Capacity Summary'!$B108,Capacity!$B$10:$B$109,0),1):INDEX(Capacity!$C$10:$Q$109,MATCH('Capacity Summary'!$B108,Capacity!$B$10:$B$109,0),15)),"")</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(Hide)'!$B$2:$CW$2,0)))*COUNTA(INDEX(Capacity!$C$10:$Q$109,MATCH('Capacity Summary'!$B109,Capacity!$B$10:$B$109,0),1):INDEX(Capacity!$C$10:$Q$109,MATCH('Capacity Summary'!$B109,Capacity!$B$10:$B$109,0),15)),"")</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(Hide)'!$B$2:$CW$2,0)))*COUNTA(INDEX(Capacity!$C$10:$Q$109,MATCH('Capacity Summary'!$B110,Capacity!$B$10:$B$109,0),1):INDEX(Capacity!$C$10:$Q$109,MATCH('Capacity Summary'!$B110,Capacity!$B$10:$B$109,0),15)),"")</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(Hide)'!$B$2:$CW$2,0)))*COUNTA(INDEX(Capacity!$C$10:$Q$109,MATCH('Capacity Summary'!$B111,Capacity!$B$10:$B$109,0),1):INDEX(Capacity!$C$10:$Q$109,MATCH('Capacity Summary'!$B111,Capacity!$B$10:$B$109,0),15)),"")</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(Hide)'!$B$2:$CW$2,0)))*COUNTA(INDEX(Capacity!$C$10:$Q$109,MATCH('Capacity Summary'!$B112,Capacity!$B$10:$B$109,0),1):INDEX(Capacity!$C$10:$Q$109,MATCH('Capacity Summary'!$B112,Capacity!$B$10:$B$109,0),15)),"")</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(Hide)'!$B$2:$CW$2,0)))*COUNTA(INDEX(Capacity!$C$10:$Q$109,MATCH('Capacity Summary'!$B113,Capacity!$B$10:$B$109,0),1):INDEX(Capacity!$C$10:$Q$109,MATCH('Capacity Summary'!$B113,Capacity!$B$10:$B$109,0),15)),"")</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(Hide)'!$B$2:$CW$2,0)))*COUNTA(INDEX(Capacity!$C$10:$Q$109,MATCH('Capacity Summary'!$B114,Capacity!$B$10:$B$109,0),1):INDEX(Capacity!$C$10:$Q$109,MATCH('Capacity Summary'!$B114,Capacity!$B$10:$B$109,0),15)),"")</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(Hide)'!$B$2:$CW$2,0)))*COUNTA(INDEX(Capacity!$C$10:$Q$109,MATCH('Capacity Summary'!$B115,Capacity!$B$10:$B$109,0),1):INDEX(Capacity!$C$10:$Q$109,MATCH('Capacity Summary'!$B115,Capacity!$B$10:$B$109,0),15)),"")</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(Hide)'!$B$2:$CW$2,0)))*COUNTA(INDEX(Capacity!$C$10:$Q$109,MATCH('Capacity Summary'!$B116,Capacity!$B$10:$B$109,0),1):INDEX(Capacity!$C$10:$Q$109,MATCH('Capacity Summary'!$B116,Capacity!$B$10:$B$109,0),15)),"")</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(Hide)'!$B$2:$CW$2,0)))*COUNTA(INDEX(Capacity!$C$10:$Q$109,MATCH('Capacity Summary'!$B117,Capacity!$B$10:$B$109,0),1):INDEX(Capacity!$C$10:$Q$109,MATCH('Capacity Summary'!$B117,Capacity!$B$10:$B$109,0),15)),"")</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(Hide)'!$B$2:$CW$2,0)))*COUNTA(INDEX(Capacity!$C$10:$Q$109,MATCH('Capacity Summary'!$B118,Capacity!$B$10:$B$109,0),1):INDEX(Capacity!$C$10:$Q$109,MATCH('Capacity Summary'!$B118,Capacity!$B$10:$B$109,0),15)),"")</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(Hide)'!$B$2:$CW$2,0)))*COUNTA(INDEX(Capacity!$C$10:$Q$109,MATCH('Capacity Summary'!$B119,Capacity!$B$10:$B$109,0),1):INDEX(Capacity!$C$10:$Q$109,MATCH('Capacity Summary'!$B119,Capacity!$B$10:$B$109,0),15)),"")</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(Hide)'!$B$2:$CW$2,0)))*COUNTA(INDEX(Capacity!$C$10:$Q$109,MATCH('Capacity Summary'!$B120,Capacity!$B$10:$B$109,0),1):INDEX(Capacity!$C$10:$Q$109,MATCH('Capacity Summary'!$B120,Capacity!$B$10:$B$109,0),15)),"")</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(Hide)'!$B$2:$CW$2,0)))*COUNTA(INDEX(Capacity!$C$10:$Q$109,MATCH('Capacity Summary'!$B121,Capacity!$B$10:$B$109,0),1):INDEX(Capacity!$C$10:$Q$109,MATCH('Capacity Summary'!$B121,Capacity!$B$10:$B$109,0),15)),"")</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(Hide)'!$B$2:$CW$2,0)))*COUNTA(INDEX(Capacity!$C$10:$Q$109,MATCH('Capacity Summary'!$B122,Capacity!$B$10:$B$109,0),1):INDEX(Capacity!$C$10:$Q$109,MATCH('Capacity Summary'!$B122,Capacity!$B$10:$B$109,0),15)),"")</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(Hide)'!$B$2:$CW$2,0)))*COUNTA(INDEX(Capacity!$C$10:$Q$109,MATCH('Capacity Summary'!$B123,Capacity!$B$10:$B$109,0),1):INDEX(Capacity!$C$10:$Q$109,MATCH('Capacity Summary'!$B123,Capacity!$B$10:$B$109,0),15)),"")</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(Hide)'!$B$2:$CW$2,0)))*COUNTA(INDEX(Capacity!$C$10:$Q$109,MATCH('Capacity Summary'!$B124,Capacity!$B$10:$B$109,0),1):INDEX(Capacity!$C$10:$Q$109,MATCH('Capacity Summary'!$B124,Capacity!$B$10:$B$109,0),15)),"")</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(Hide)'!$B$2:$CW$2,0)))*COUNTA(INDEX(Capacity!$C$10:$Q$109,MATCH('Capacity Summary'!$B125,Capacity!$B$10:$B$109,0),1):INDEX(Capacity!$C$10:$Q$109,MATCH('Capacity Summary'!$B125,Capacity!$B$10:$B$109,0),15)),"")</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(Hide)'!$B$2:$CW$2,0)))*COUNTA(INDEX(Capacity!$C$10:$Q$109,MATCH('Capacity Summary'!$B126,Capacity!$B$10:$B$109,0),1):INDEX(Capacity!$C$10:$Q$109,MATCH('Capacity Summary'!$B126,Capacity!$B$10:$B$109,0),15)),"")</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(Hide)'!$B$2:$CW$2,0)))*COUNTA(INDEX(Capacity!$C$10:$Q$109,MATCH('Capacity Summary'!$B127,Capacity!$B$10:$B$109,0),1):INDEX(Capacity!$C$10:$Q$109,MATCH('Capacity Summary'!$B127,Capacity!$B$10:$B$109,0),15)),"")</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(Hide)'!$B$2:$CW$2,0)))*COUNTA(INDEX(Capacity!$C$10:$Q$109,MATCH('Capacity Summary'!$B128,Capacity!$B$10:$B$109,0),1):INDEX(Capacity!$C$10:$Q$109,MATCH('Capacity Summary'!$B128,Capacity!$B$10:$B$109,0),15)),"")</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(Hide)'!$B$2:$CW$2,0)))*COUNTA(INDEX(Capacity!$C$10:$Q$109,MATCH('Capacity Summary'!$B129,Capacity!$B$10:$B$109,0),1):INDEX(Capacity!$C$10:$Q$109,MATCH('Capacity Summary'!$B129,Capacity!$B$10:$B$109,0),15)),"")</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(Hide)'!$B$2:$CW$2,0)))*COUNTA(INDEX(Capacity!$C$10:$Q$109,MATCH('Capacity Summary'!$B130,Capacity!$B$10:$B$109,0),1):INDEX(Capacity!$C$10:$Q$109,MATCH('Capacity Summary'!$B130,Capacity!$B$10:$B$109,0),15)),"")</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(Hide)'!$B$2:$CW$2,0)))*COUNTA(INDEX(Capacity!$C$10:$Q$109,MATCH('Capacity Summary'!$B131,Capacity!$B$10:$B$109,0),1):INDEX(Capacity!$C$10:$Q$109,MATCH('Capacity Summary'!$B131,Capacity!$B$10:$B$109,0),15)),"")</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(Hide)'!$B$2:$CW$2,0)))*COUNTA(INDEX(Capacity!$C$10:$Q$109,MATCH('Capacity Summary'!$B132,Capacity!$B$10:$B$109,0),1):INDEX(Capacity!$C$10:$Q$109,MATCH('Capacity Summary'!$B132,Capacity!$B$10:$B$109,0),15)),"")</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(Hide)'!$B$2:$CW$2,0)))*COUNTA(INDEX(Capacity!$C$10:$Q$109,MATCH('Capacity Summary'!$B133,Capacity!$B$10:$B$109,0),1):INDEX(Capacity!$C$10:$Q$109,MATCH('Capacity Summary'!$B133,Capacity!$B$10:$B$109,0),15)),"")</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(Hide)'!$B$2:$CW$2,0)))*COUNTA(INDEX(Capacity!$C$10:$Q$109,MATCH('Capacity Summary'!$B134,Capacity!$B$10:$B$109,0),1):INDEX(Capacity!$C$10:$Q$109,MATCH('Capacity Summary'!$B134,Capacity!$B$10:$B$109,0),15)),"")</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(Hide)'!$B$2:$CW$2,0)))*COUNTA(INDEX(Capacity!$C$10:$Q$109,MATCH('Capacity Summary'!$B135,Capacity!$B$10:$B$109,0),1):INDEX(Capacity!$C$10:$Q$109,MATCH('Capacity Summary'!$B135,Capacity!$B$10:$B$109,0),15)),"")</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4" t="s">
        <v>191</v>
      </c>
      <c r="D137" s="195"/>
      <c r="E137" s="194" t="s">
        <v>192</v>
      </c>
      <c r="F137" s="196"/>
      <c r="G137" s="195"/>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197</v>
      </c>
      <c r="B138" s="50" t="s">
        <v>189</v>
      </c>
      <c r="C138" s="51" t="s">
        <v>190</v>
      </c>
      <c r="D138" s="51" t="s">
        <v>193</v>
      </c>
      <c r="E138" s="168" t="s">
        <v>190</v>
      </c>
      <c r="F138" s="168" t="s">
        <v>193</v>
      </c>
      <c r="G138" s="89" t="s">
        <v>207</v>
      </c>
      <c r="I138" s="110" cm="1">
        <f t="array" aca="1" ref="I138" ca="1">IFERROR(INDEX('Capacity Backing (Hide)'!$A$5:$A$56,COLUMN(A104),1),"")</f>
        <v>44342</v>
      </c>
      <c r="J138" s="111" cm="1">
        <f t="array" aca="1" ref="J138" ca="1">IFERROR(INDEX('Capacity Backing (Hide)'!$A$5:$A$56,COLUMN(B104),1),"")</f>
        <v>44349</v>
      </c>
      <c r="K138" s="111" cm="1">
        <f t="array" aca="1" ref="K138" ca="1">IFERROR(INDEX('Capacity Backing (Hide)'!$A$5:$A$56,COLUMN(C104),1),"")</f>
        <v>44356</v>
      </c>
      <c r="L138" s="111" cm="1">
        <f t="array" aca="1" ref="L138" ca="1">IFERROR(INDEX('Capacity Backing (Hide)'!$A$5:$A$56,COLUMN(D104),1),"")</f>
        <v>44363</v>
      </c>
      <c r="M138" s="111" cm="1">
        <f t="array" aca="1" ref="M138" ca="1">IFERROR(INDEX('Capacity Backing (Hide)'!$A$5:$A$56,COLUMN(E104),1),"")</f>
        <v>44370</v>
      </c>
      <c r="N138" s="111" cm="1">
        <f t="array" aca="1" ref="N138" ca="1">IFERROR(INDEX('Capacity Backing (Hide)'!$A$5:$A$56,COLUMN(F104),1),"")</f>
        <v>44377</v>
      </c>
      <c r="O138" s="111" cm="1">
        <f t="array" aca="1" ref="O138" ca="1">IFERROR(INDEX('Capacity Backing (Hide)'!$A$5:$A$56,COLUMN(H104),1),"")</f>
        <v>44391</v>
      </c>
      <c r="P138" s="111" cm="1">
        <f t="array" aca="1" ref="P138" ca="1">IFERROR(INDEX('Capacity Backing (Hide)'!$A$5:$A$56,COLUMN(I104),1),"")</f>
        <v>44398</v>
      </c>
      <c r="Q138" s="111" cm="1">
        <f t="array" aca="1" ref="Q138" ca="1">IFERROR(INDEX('Capacity Backing (Hide)'!$A$5:$A$56,COLUMN(J104),1),"")</f>
        <v>44405</v>
      </c>
      <c r="R138" s="111" cm="1">
        <f t="array" aca="1" ref="R138" ca="1">IFERROR(INDEX('Capacity Backing (Hide)'!$A$5:$A$56,COLUMN(K104),1),"")</f>
        <v>44412</v>
      </c>
      <c r="S138" s="111" cm="1">
        <f t="array" aca="1" ref="S138" ca="1">IFERROR(INDEX('Capacity Backing (Hide)'!$A$5:$A$56,COLUMN(L104),1),"")</f>
        <v>44419</v>
      </c>
      <c r="T138" s="111" cm="1">
        <f t="array" aca="1" ref="T138" ca="1">IFERROR(INDEX('Capacity Backing (Hide)'!$A$5:$A$56,COLUMN(M104),1),"")</f>
        <v>44426</v>
      </c>
      <c r="U138" s="111" cm="1">
        <f t="array" aca="1" ref="U138" ca="1">IFERROR(INDEX('Capacity Backing (Hide)'!$A$5:$A$56,COLUMN(N104),1),"")</f>
        <v>44433</v>
      </c>
      <c r="V138" s="111" cm="1">
        <f t="array" aca="1" ref="V138" ca="1">IFERROR(INDEX('Capacity Backing (Hide)'!$A$5:$A$56,COLUMN(O104),1),"")</f>
        <v>44440</v>
      </c>
      <c r="W138" s="111" cm="1">
        <f t="array" aca="1" ref="W138" ca="1">IFERROR(INDEX('Capacity Backing (Hide)'!$A$5:$A$56,COLUMN(P104),1),"")</f>
        <v>44447</v>
      </c>
      <c r="X138" s="111" cm="1">
        <f t="array" aca="1" ref="X138" ca="1">IFERROR(INDEX('Capacity Backing (Hide)'!$A$5:$A$56,COLUMN(Q104),1),"")</f>
        <v>44454</v>
      </c>
      <c r="Y138" s="111" cm="1">
        <f t="array" aca="1" ref="Y138" ca="1">IFERROR(INDEX('Capacity Backing (Hide)'!$A$5:$A$56,COLUMN(R104),1),"")</f>
        <v>44461</v>
      </c>
      <c r="Z138" s="111" cm="1">
        <f t="array" aca="1" ref="Z138" ca="1">IFERROR(INDEX('Capacity Backing (Hide)'!$A$5:$A$56,COLUMN(S104),1),"")</f>
        <v>44468</v>
      </c>
      <c r="AA138" s="111" cm="1">
        <f t="array" aca="1" ref="AA138" ca="1">IFERROR(INDEX('Capacity Backing (Hide)'!$A$5:$A$56,COLUMN(T104),1),"")</f>
        <v>44475</v>
      </c>
      <c r="AB138" s="111" cm="1">
        <f t="array" aca="1" ref="AB138" ca="1">IFERROR(INDEX('Capacity Backing (Hide)'!$A$5:$A$56,COLUMN(U104),1),"")</f>
        <v>44482</v>
      </c>
      <c r="AC138" s="111" cm="1">
        <f t="array" aca="1" ref="AC138" ca="1">IFERROR(INDEX('Capacity Backing (Hide)'!$A$5:$A$56,COLUMN(V104),1),"")</f>
        <v>44489</v>
      </c>
      <c r="AD138" s="111" cm="1">
        <f t="array" aca="1" ref="AD138" ca="1">IFERROR(INDEX('Capacity Backing (Hide)'!$A$5:$A$56,COLUMN(W104),1),"")</f>
        <v>44496</v>
      </c>
      <c r="AE138" s="111" cm="1">
        <f t="array" aca="1" ref="AE138" ca="1">IFERROR(INDEX('Capacity Backing (Hide)'!$A$5:$A$56,COLUMN(X104),1),"")</f>
        <v>44503</v>
      </c>
      <c r="AF138" s="111" cm="1">
        <f t="array" aca="1" ref="AF138" ca="1">IFERROR(INDEX('Capacity Backing (Hide)'!$A$5:$A$56,COLUMN(Y104),1),"")</f>
        <v>44510</v>
      </c>
      <c r="AG138" s="111" cm="1">
        <f t="array" aca="1" ref="AG138" ca="1">IFERROR(INDEX('Capacity Backing (Hide)'!$A$5:$A$56,COLUMN(Z104),1),"")</f>
        <v>44517</v>
      </c>
      <c r="AH138" s="111" cm="1">
        <f t="array" aca="1" ref="AH138" ca="1">IFERROR(INDEX('Capacity Backing (Hide)'!$A$5:$A$56,COLUMN(AA104),1),"")</f>
        <v>44524</v>
      </c>
      <c r="AI138" s="111" cm="1">
        <f t="array" aca="1" ref="AI138" ca="1">IFERROR(INDEX('Capacity Backing (Hide)'!$A$5:$A$56,COLUMN(AB104),1),"")</f>
        <v>44531</v>
      </c>
      <c r="AJ138" s="111" cm="1">
        <f t="array" aca="1" ref="AJ138" ca="1">IFERROR(INDEX('Capacity Backing (Hide)'!$A$5:$A$56,COLUMN(AC104),1),"")</f>
        <v>44538</v>
      </c>
      <c r="AK138" s="111" cm="1">
        <f t="array" aca="1" ref="AK138" ca="1">IFERROR(INDEX('Capacity Backing (Hide)'!$A$5:$A$56,COLUMN(AD104),1),"")</f>
        <v>44545</v>
      </c>
      <c r="AL138" s="111" cm="1">
        <f t="array" aca="1" ref="AL138" ca="1">IFERROR(INDEX('Capacity Backing (Hide)'!$A$5:$A$56,COLUMN(AE104),1),"")</f>
        <v>44552</v>
      </c>
      <c r="AM138" s="111" cm="1">
        <f t="array" aca="1" ref="AM138" ca="1">IFERROR(INDEX('Capacity Backing (Hide)'!$A$5:$A$56,COLUMN(AF104),1),"")</f>
        <v>44559</v>
      </c>
      <c r="AN138" s="111" cm="1">
        <f t="array" aca="1" ref="AN138" ca="1">IFERROR(INDEX('Capacity Backing (Hide)'!$A$5:$A$56,COLUMN(AG104),1),"")</f>
        <v>44566</v>
      </c>
      <c r="AO138" s="111" cm="1">
        <f t="array" aca="1" ref="AO138" ca="1">IFERROR(INDEX('Capacity Backing (Hide)'!$A$5:$A$56,COLUMN(AH104),1),"")</f>
        <v>44573</v>
      </c>
      <c r="AP138" s="111" cm="1">
        <f t="array" aca="1" ref="AP138" ca="1">IFERROR(INDEX('Capacity Backing (Hide)'!$A$5:$A$56,COLUMN(AI104),1),"")</f>
        <v>44580</v>
      </c>
      <c r="AQ138" s="111" cm="1">
        <f t="array" aca="1" ref="AQ138" ca="1">IFERROR(INDEX('Capacity Backing (Hide)'!$A$5:$A$56,COLUMN(AJ104),1),"")</f>
        <v>44587</v>
      </c>
      <c r="AR138" s="111" cm="1">
        <f t="array" aca="1" ref="AR138" ca="1">IFERROR(INDEX('Capacity Backing (Hide)'!$A$5:$A$56,COLUMN(AK104),1),"")</f>
        <v>44594</v>
      </c>
      <c r="AS138" s="111" cm="1">
        <f t="array" aca="1" ref="AS138" ca="1">IFERROR(INDEX('Capacity Backing (Hide)'!$A$5:$A$56,COLUMN(AL104),1),"")</f>
        <v>44601</v>
      </c>
      <c r="AT138" s="111" cm="1">
        <f t="array" aca="1" ref="AT138" ca="1">IFERROR(INDEX('Capacity Backing (Hide)'!$A$5:$A$56,COLUMN(AM104),1),"")</f>
        <v>44608</v>
      </c>
      <c r="AU138" s="111" cm="1">
        <f t="array" aca="1" ref="AU138" ca="1">IFERROR(INDEX('Capacity Backing (Hide)'!$A$5:$A$56,COLUMN(AN104),1),"")</f>
        <v>44615</v>
      </c>
      <c r="AV138" s="111" cm="1">
        <f t="array" aca="1" ref="AV138" ca="1">IFERROR(INDEX('Capacity Backing (Hide)'!$A$5:$A$56,COLUMN(AO104),1),"")</f>
        <v>44622</v>
      </c>
      <c r="AW138" s="111" cm="1">
        <f t="array" aca="1" ref="AW138" ca="1">IFERROR(INDEX('Capacity Backing (Hide)'!$A$5:$A$56,COLUMN(AP104),1),"")</f>
        <v>44629</v>
      </c>
      <c r="AX138" s="111" cm="1">
        <f t="array" aca="1" ref="AX138" ca="1">IFERROR(INDEX('Capacity Backing (Hide)'!$A$5:$A$56,COLUMN(AQ104),1),"")</f>
        <v>44636</v>
      </c>
      <c r="AY138" s="111" cm="1">
        <f t="array" aca="1" ref="AY138" ca="1">IFERROR(INDEX('Capacity Backing (Hide)'!$A$5:$A$56,COLUMN(AR104),1),"")</f>
        <v>44643</v>
      </c>
      <c r="AZ138" s="111" cm="1">
        <f t="array" aca="1" ref="AZ138" ca="1">IFERROR(INDEX('Capacity Backing (Hide)'!$A$5:$A$56,COLUMN(AS104),1),"")</f>
        <v>44650</v>
      </c>
      <c r="BA138" s="111" cm="1">
        <f t="array" aca="1" ref="BA138" ca="1">IFERROR(INDEX('Capacity Backing (Hide)'!$A$5:$A$56,COLUMN(AT104),1),"")</f>
        <v>44657</v>
      </c>
      <c r="BB138" s="111" cm="1">
        <f t="array" aca="1" ref="BB138" ca="1">IFERROR(INDEX('Capacity Backing (Hide)'!$A$5:$A$56,COLUMN(AU104),1),"")</f>
        <v>44664</v>
      </c>
      <c r="BC138" s="111" cm="1">
        <f t="array" aca="1" ref="BC138" ca="1">IFERROR(INDEX('Capacity Backing (Hide)'!$A$5:$A$56,COLUMN(AV104),1),"")</f>
        <v>44671</v>
      </c>
      <c r="BD138" s="111" cm="1">
        <f t="array" aca="1" ref="BD138" ca="1">IFERROR(INDEX('Capacity Backing (Hide)'!$A$5:$A$56,COLUMN(AW104),1),"")</f>
        <v>44678</v>
      </c>
      <c r="BE138" s="111" cm="1">
        <f t="array" aca="1" ref="BE138" ca="1">IFERROR(INDEX('Capacity Backing (Hide)'!$A$5:$A$56,COLUMN(AX104),1),"")</f>
        <v>44685</v>
      </c>
      <c r="BF138" s="111" cm="1">
        <f t="array" aca="1" ref="BF138" ca="1">IFERROR(INDEX('Capacity Backing (Hide)'!$A$5:$A$56,COLUMN(AY104),1),"")</f>
        <v>44692</v>
      </c>
      <c r="BG138" s="111" cm="1">
        <f t="array" aca="1" ref="BG138" ca="1">IFERROR(INDEX('Capacity Backing (Hide)'!$A$5:$A$56,COLUMN(AZ104),1),"")</f>
        <v>44699</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(Hide)'!B132:CW132,0))*COUNTA(INDEX(Capacity!$Z$10:$AN$109,MATCH('Capacity Summary'!$B139,Capacity!$Y$10:$Y$109,0),1):INDEX(Capacity!$Z$10:$AN$109,MATCH('Capacity Summary'!$B139,Capacity!$Y$10:$Y$109,0),15)),"")</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(Hide)'!B133:CW133,0))*COUNTA(INDEX(Capacity!$Z$10:$AN$109,MATCH('Capacity Summary'!$B140,Capacity!$Y$10:$Y$109,0),1):INDEX(Capacity!$Z$10:$AN$109,MATCH('Capacity Summary'!$B140,Capacity!$Y$10:$Y$109,0),15)),"")</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(Hide)'!B134:CW134,0))*COUNTA(INDEX(Capacity!$Z$10:$AN$109,MATCH('Capacity Summary'!$B141,Capacity!$Y$10:$Y$109,0),1):INDEX(Capacity!$Z$10:$AN$109,MATCH('Capacity Summary'!$B141,Capacity!$Y$10:$Y$109,0),15)),"")</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(Hide)'!B135:CW135,0))*COUNTA(INDEX(Capacity!$Z$10:$AN$109,MATCH('Capacity Summary'!$B142,Capacity!$Y$10:$Y$109,0),1):INDEX(Capacity!$Z$10:$AN$109,MATCH('Capacity Summary'!$B142,Capacity!$Y$10:$Y$109,0),15)),"")</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(Hide)'!B136:CW136,0))*COUNTA(INDEX(Capacity!$Z$10:$AN$109,MATCH('Capacity Summary'!$B143,Capacity!$Y$10:$Y$109,0),1):INDEX(Capacity!$Z$10:$AN$109,MATCH('Capacity Summary'!$B143,Capacity!$Y$10:$Y$109,0),15)),"")</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(Hide)'!B137:CW137,0))*COUNTA(INDEX(Capacity!$Z$10:$AN$109,MATCH('Capacity Summary'!$B144,Capacity!$Y$10:$Y$109,0),1):INDEX(Capacity!$Z$10:$AN$109,MATCH('Capacity Summary'!$B144,Capacity!$Y$10:$Y$109,0),15)),"")</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(Hide)'!B138:CW138,0))*COUNTA(INDEX(Capacity!$Z$10:$AN$109,MATCH('Capacity Summary'!$B145,Capacity!$Y$10:$Y$109,0),1):INDEX(Capacity!$Z$10:$AN$109,MATCH('Capacity Summary'!$B145,Capacity!$Y$10:$Y$109,0),15)),"")</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(Hide)'!B139:CW139,0))*COUNTA(INDEX(Capacity!$Z$10:$AN$109,MATCH('Capacity Summary'!$B146,Capacity!$Y$10:$Y$109,0),1):INDEX(Capacity!$Z$10:$AN$109,MATCH('Capacity Summary'!$B146,Capacity!$Y$10:$Y$109,0),15)),"")</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(Hide)'!B140:CW140,0))*COUNTA(INDEX(Capacity!$Z$10:$AN$109,MATCH('Capacity Summary'!$B147,Capacity!$Y$10:$Y$109,0),1):INDEX(Capacity!$Z$10:$AN$109,MATCH('Capacity Summary'!$B147,Capacity!$Y$10:$Y$109,0),15)),"")</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(Hide)'!B141:CW141,0))*COUNTA(INDEX(Capacity!$Z$10:$AN$109,MATCH('Capacity Summary'!$B148,Capacity!$Y$10:$Y$109,0),1):INDEX(Capacity!$Z$10:$AN$109,MATCH('Capacity Summary'!$B148,Capacity!$Y$10:$Y$109,0),15)),"")</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(Hide)'!B142:CW142,0))*COUNTA(INDEX(Capacity!$Z$10:$AN$109,MATCH('Capacity Summary'!$B149,Capacity!$Y$10:$Y$109,0),1):INDEX(Capacity!$Z$10:$AN$109,MATCH('Capacity Summary'!$B149,Capacity!$Y$10:$Y$109,0),15)),"")</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(Hide)'!B143:CW143,0))*COUNTA(INDEX(Capacity!$Z$10:$AN$109,MATCH('Capacity Summary'!$B150,Capacity!$Y$10:$Y$109,0),1):INDEX(Capacity!$Z$10:$AN$109,MATCH('Capacity Summary'!$B150,Capacity!$Y$10:$Y$109,0),15)),"")</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(Hide)'!B144:CW144,0))*COUNTA(INDEX(Capacity!$Z$10:$AN$109,MATCH('Capacity Summary'!$B151,Capacity!$Y$10:$Y$109,0),1):INDEX(Capacity!$Z$10:$AN$109,MATCH('Capacity Summary'!$B151,Capacity!$Y$10:$Y$109,0),15)),"")</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(Hide)'!B145:CW145,0))*COUNTA(INDEX(Capacity!$Z$10:$AN$109,MATCH('Capacity Summary'!$B152,Capacity!$Y$10:$Y$109,0),1):INDEX(Capacity!$Z$10:$AN$109,MATCH('Capacity Summary'!$B152,Capacity!$Y$10:$Y$109,0),15)),"")</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(Hide)'!B146:CW146,0))*COUNTA(INDEX(Capacity!$Z$10:$AN$109,MATCH('Capacity Summary'!$B153,Capacity!$Y$10:$Y$109,0),1):INDEX(Capacity!$Z$10:$AN$109,MATCH('Capacity Summary'!$B153,Capacity!$Y$10:$Y$109,0),15)),"")</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(Hide)'!B147:CW147,0))*COUNTA(INDEX(Capacity!$Z$10:$AN$109,MATCH('Capacity Summary'!$B154,Capacity!$Y$10:$Y$109,0),1):INDEX(Capacity!$Z$10:$AN$109,MATCH('Capacity Summary'!$B154,Capacity!$Y$10:$Y$109,0),15)),"")</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(Hide)'!B148:CW148,0))*COUNTA(INDEX(Capacity!$Z$10:$AN$109,MATCH('Capacity Summary'!$B155,Capacity!$Y$10:$Y$109,0),1):INDEX(Capacity!$Z$10:$AN$109,MATCH('Capacity Summary'!$B155,Capacity!$Y$10:$Y$109,0),15)),"")</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(Hide)'!B149:CW149,0))*COUNTA(INDEX(Capacity!$Z$10:$AN$109,MATCH('Capacity Summary'!$B156,Capacity!$Y$10:$Y$109,0),1):INDEX(Capacity!$Z$10:$AN$109,MATCH('Capacity Summary'!$B156,Capacity!$Y$10:$Y$109,0),15)),"")</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(Hide)'!B150:CW150,0))*COUNTA(INDEX(Capacity!$Z$10:$AN$109,MATCH('Capacity Summary'!$B157,Capacity!$Y$10:$Y$109,0),1):INDEX(Capacity!$Z$10:$AN$109,MATCH('Capacity Summary'!$B157,Capacity!$Y$10:$Y$109,0),15)),"")</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(Hide)'!B151:CW151,0))*COUNTA(INDEX(Capacity!$Z$10:$AN$109,MATCH('Capacity Summary'!$B158,Capacity!$Y$10:$Y$109,0),1):INDEX(Capacity!$Z$10:$AN$109,MATCH('Capacity Summary'!$B158,Capacity!$Y$10:$Y$109,0),15)),"")</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(Hide)'!B152:CW152,0))*COUNTA(INDEX(Capacity!$Z$10:$AN$109,MATCH('Capacity Summary'!$B159,Capacity!$Y$10:$Y$109,0),1):INDEX(Capacity!$Z$10:$AN$109,MATCH('Capacity Summary'!$B159,Capacity!$Y$10:$Y$109,0),15)),"")</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(Hide)'!B153:CW153,0))*COUNTA(INDEX(Capacity!$Z$10:$AN$109,MATCH('Capacity Summary'!$B160,Capacity!$Y$10:$Y$109,0),1):INDEX(Capacity!$Z$10:$AN$109,MATCH('Capacity Summary'!$B160,Capacity!$Y$10:$Y$109,0),15)),"")</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(Hide)'!B154:CW154,0))*COUNTA(INDEX(Capacity!$Z$10:$AN$109,MATCH('Capacity Summary'!$B161,Capacity!$Y$10:$Y$109,0),1):INDEX(Capacity!$Z$10:$AN$109,MATCH('Capacity Summary'!$B161,Capacity!$Y$10:$Y$109,0),15)),"")</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(Hide)'!B155:CW155,0))*COUNTA(INDEX(Capacity!$Z$10:$AN$109,MATCH('Capacity Summary'!$B162,Capacity!$Y$10:$Y$109,0),1):INDEX(Capacity!$Z$10:$AN$109,MATCH('Capacity Summary'!$B162,Capacity!$Y$10:$Y$109,0),15)),"")</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(Hide)'!B156:CW156,0))*COUNTA(INDEX(Capacity!$Z$10:$AN$109,MATCH('Capacity Summary'!$B163,Capacity!$Y$10:$Y$109,0),1):INDEX(Capacity!$Z$10:$AN$109,MATCH('Capacity Summary'!$B163,Capacity!$Y$10:$Y$109,0),15)),"")</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(Hide)'!B157:CW157,0))*COUNTA(INDEX(Capacity!$Z$10:$AN$109,MATCH('Capacity Summary'!$B164,Capacity!$Y$10:$Y$109,0),1):INDEX(Capacity!$Z$10:$AN$109,MATCH('Capacity Summary'!$B164,Capacity!$Y$10:$Y$109,0),15)),"")</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(Hide)'!B158:CW158,0))*COUNTA(INDEX(Capacity!$Z$10:$AN$109,MATCH('Capacity Summary'!$B165,Capacity!$Y$10:$Y$109,0),1):INDEX(Capacity!$Z$10:$AN$109,MATCH('Capacity Summary'!$B165,Capacity!$Y$10:$Y$109,0),15)),"")</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(Hide)'!B159:CW159,0))*COUNTA(INDEX(Capacity!$Z$10:$AN$109,MATCH('Capacity Summary'!$B166,Capacity!$Y$10:$Y$109,0),1):INDEX(Capacity!$Z$10:$AN$109,MATCH('Capacity Summary'!$B166,Capacity!$Y$10:$Y$109,0),15)),"")</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(Hide)'!B160:CW160,0))*COUNTA(INDEX(Capacity!$Z$10:$AN$109,MATCH('Capacity Summary'!$B167,Capacity!$Y$10:$Y$109,0),1):INDEX(Capacity!$Z$10:$AN$109,MATCH('Capacity Summary'!$B167,Capacity!$Y$10:$Y$109,0),15)),"")</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(Hide)'!B161:CW161,0))*COUNTA(INDEX(Capacity!$Z$10:$AN$109,MATCH('Capacity Summary'!$B168,Capacity!$Y$10:$Y$109,0),1):INDEX(Capacity!$Z$10:$AN$109,MATCH('Capacity Summary'!$B168,Capacity!$Y$10:$Y$109,0),15)),"")</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(Hide)'!B162:CW162,0))*COUNTA(INDEX(Capacity!$Z$10:$AN$109,MATCH('Capacity Summary'!$B169,Capacity!$Y$10:$Y$109,0),1):INDEX(Capacity!$Z$10:$AN$109,MATCH('Capacity Summary'!$B169,Capacity!$Y$10:$Y$109,0),15)),"")</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(Hide)'!B163:CW163,0))*COUNTA(INDEX(Capacity!$Z$10:$AN$109,MATCH('Capacity Summary'!$B170,Capacity!$Y$10:$Y$109,0),1):INDEX(Capacity!$Z$10:$AN$109,MATCH('Capacity Summary'!$B170,Capacity!$Y$10:$Y$109,0),15)),"")</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(Hide)'!B164:CW164,0))*COUNTA(INDEX(Capacity!$Z$10:$AN$109,MATCH('Capacity Summary'!$B171,Capacity!$Y$10:$Y$109,0),1):INDEX(Capacity!$Z$10:$AN$109,MATCH('Capacity Summary'!$B171,Capacity!$Y$10:$Y$109,0),15)),"")</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(Hide)'!B165:CW165,0))*COUNTA(INDEX(Capacity!$Z$10:$AN$109,MATCH('Capacity Summary'!$B172,Capacity!$Y$10:$Y$109,0),1):INDEX(Capacity!$Z$10:$AN$109,MATCH('Capacity Summary'!$B172,Capacity!$Y$10:$Y$109,0),15)),"")</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(Hide)'!B166:CW166,0))*COUNTA(INDEX(Capacity!$Z$10:$AN$109,MATCH('Capacity Summary'!$B173,Capacity!$Y$10:$Y$109,0),1):INDEX(Capacity!$Z$10:$AN$109,MATCH('Capacity Summary'!$B173,Capacity!$Y$10:$Y$109,0),15)),"")</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(Hide)'!B167:CW167,0))*COUNTA(INDEX(Capacity!$Z$10:$AN$109,MATCH('Capacity Summary'!$B174,Capacity!$Y$10:$Y$109,0),1):INDEX(Capacity!$Z$10:$AN$109,MATCH('Capacity Summary'!$B174,Capacity!$Y$10:$Y$109,0),15)),"")</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(Hide)'!B168:CW168,0))*COUNTA(INDEX(Capacity!$Z$10:$AN$109,MATCH('Capacity Summary'!$B175,Capacity!$Y$10:$Y$109,0),1):INDEX(Capacity!$Z$10:$AN$109,MATCH('Capacity Summary'!$B175,Capacity!$Y$10:$Y$109,0),15)),"")</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(Hide)'!B169:CW169,0))*COUNTA(INDEX(Capacity!$Z$10:$AN$109,MATCH('Capacity Summary'!$B176,Capacity!$Y$10:$Y$109,0),1):INDEX(Capacity!$Z$10:$AN$109,MATCH('Capacity Summary'!$B176,Capacity!$Y$10:$Y$109,0),15)),"")</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(Hide)'!B170:CW170,0))*COUNTA(INDEX(Capacity!$Z$10:$AN$109,MATCH('Capacity Summary'!$B177,Capacity!$Y$10:$Y$109,0),1):INDEX(Capacity!$Z$10:$AN$109,MATCH('Capacity Summary'!$B177,Capacity!$Y$10:$Y$109,0),15)),"")</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(Hide)'!B171:CW171,0))*COUNTA(INDEX(Capacity!$Z$10:$AN$109,MATCH('Capacity Summary'!$B178,Capacity!$Y$10:$Y$109,0),1):INDEX(Capacity!$Z$10:$AN$109,MATCH('Capacity Summary'!$B178,Capacity!$Y$10:$Y$109,0),15)),"")</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(Hide)'!B172:CW172,0))*COUNTA(INDEX(Capacity!$Z$10:$AN$109,MATCH('Capacity Summary'!$B179,Capacity!$Y$10:$Y$109,0),1):INDEX(Capacity!$Z$10:$AN$109,MATCH('Capacity Summary'!$B179,Capacity!$Y$10:$Y$109,0),15)),"")</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(Hide)'!B173:CW173,0))*COUNTA(INDEX(Capacity!$Z$10:$AN$109,MATCH('Capacity Summary'!$B180,Capacity!$Y$10:$Y$109,0),1):INDEX(Capacity!$Z$10:$AN$109,MATCH('Capacity Summary'!$B180,Capacity!$Y$10:$Y$109,0),15)),"")</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(Hide)'!B174:CW174,0))*COUNTA(INDEX(Capacity!$Z$10:$AN$109,MATCH('Capacity Summary'!$B181,Capacity!$Y$10:$Y$109,0),1):INDEX(Capacity!$Z$10:$AN$109,MATCH('Capacity Summary'!$B181,Capacity!$Y$10:$Y$109,0),15)),"")</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(Hide)'!B175:CW175,0))*COUNTA(INDEX(Capacity!$Z$10:$AN$109,MATCH('Capacity Summary'!$B182,Capacity!$Y$10:$Y$109,0),1):INDEX(Capacity!$Z$10:$AN$109,MATCH('Capacity Summary'!$B182,Capacity!$Y$10:$Y$109,0),15)),"")</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(Hide)'!B176:CW176,0))*COUNTA(INDEX(Capacity!$Z$10:$AN$109,MATCH('Capacity Summary'!$B183,Capacity!$Y$10:$Y$109,0),1):INDEX(Capacity!$Z$10:$AN$109,MATCH('Capacity Summary'!$B183,Capacity!$Y$10:$Y$109,0),15)),"")</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(Hide)'!B177:CW177,0))*COUNTA(INDEX(Capacity!$Z$10:$AN$109,MATCH('Capacity Summary'!$B184,Capacity!$Y$10:$Y$109,0),1):INDEX(Capacity!$Z$10:$AN$109,MATCH('Capacity Summary'!$B184,Capacity!$Y$10:$Y$109,0),15)),"")</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(Hide)'!B178:CW178,0))*COUNTA(INDEX(Capacity!$Z$10:$AN$109,MATCH('Capacity Summary'!$B185,Capacity!$Y$10:$Y$109,0),1):INDEX(Capacity!$Z$10:$AN$109,MATCH('Capacity Summary'!$B185,Capacity!$Y$10:$Y$109,0),15)),"")</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(Hide)'!B179:CW179,0))*COUNTA(INDEX(Capacity!$Z$10:$AN$109,MATCH('Capacity Summary'!$B186,Capacity!$Y$10:$Y$109,0),1):INDEX(Capacity!$Z$10:$AN$109,MATCH('Capacity Summary'!$B186,Capacity!$Y$10:$Y$109,0),15)),"")</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(Hide)'!B180:CW180,0))*COUNTA(INDEX(Capacity!$Z$10:$AN$109,MATCH('Capacity Summary'!$B187,Capacity!$Y$10:$Y$109,0),1):INDEX(Capacity!$Z$10:$AN$109,MATCH('Capacity Summary'!$B187,Capacity!$Y$10:$Y$109,0),15)),"")</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(Hide)'!B181:CW181,0))*COUNTA(INDEX(Capacity!$Z$10:$AN$109,MATCH('Capacity Summary'!$B188,Capacity!$Y$10:$Y$109,0),1):INDEX(Capacity!$Z$10:$AN$109,MATCH('Capacity Summary'!$B188,Capacity!$Y$10:$Y$109,0),15)),"")</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(Hide)'!B182:CW182,0))*COUNTA(INDEX(Capacity!$Z$10:$AN$109,MATCH('Capacity Summary'!$B189,Capacity!$Y$10:$Y$109,0),1):INDEX(Capacity!$Z$10:$AN$109,MATCH('Capacity Summary'!$B189,Capacity!$Y$10:$Y$109,0),15)),"")</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(Hide)'!B183:CW183,0))*COUNTA(INDEX(Capacity!$Z$10:$AN$109,MATCH('Capacity Summary'!$B190,Capacity!$Y$10:$Y$109,0),1):INDEX(Capacity!$Z$10:$AN$109,MATCH('Capacity Summary'!$B190,Capacity!$Y$10:$Y$109,0),15)),"")</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(Hide)'!B184:CW184,0))*COUNTA(INDEX(Capacity!$Z$10:$AN$109,MATCH('Capacity Summary'!$B191,Capacity!$Y$10:$Y$109,0),1):INDEX(Capacity!$Z$10:$AN$109,MATCH('Capacity Summary'!$B191,Capacity!$Y$10:$Y$109,0),15)),"")</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(Hide)'!B185:CW185,0))*COUNTA(INDEX(Capacity!$Z$10:$AN$109,MATCH('Capacity Summary'!$B192,Capacity!$Y$10:$Y$109,0),1):INDEX(Capacity!$Z$10:$AN$109,MATCH('Capacity Summary'!$B192,Capacity!$Y$10:$Y$109,0),15)),"")</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(Hide)'!B186:CW186,0))*COUNTA(INDEX(Capacity!$Z$10:$AN$109,MATCH('Capacity Summary'!$B193,Capacity!$Y$10:$Y$109,0),1):INDEX(Capacity!$Z$10:$AN$109,MATCH('Capacity Summary'!$B193,Capacity!$Y$10:$Y$109,0),15)),"")</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(Hide)'!B187:CW187,0))*COUNTA(INDEX(Capacity!$Z$10:$AN$109,MATCH('Capacity Summary'!$B194,Capacity!$Y$10:$Y$109,0),1):INDEX(Capacity!$Z$10:$AN$109,MATCH('Capacity Summary'!$B194,Capacity!$Y$10:$Y$109,0),15)),"")</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(Hide)'!B188:CW188,0))*COUNTA(INDEX(Capacity!$Z$10:$AN$109,MATCH('Capacity Summary'!$B195,Capacity!$Y$10:$Y$109,0),1):INDEX(Capacity!$Z$10:$AN$109,MATCH('Capacity Summary'!$B195,Capacity!$Y$10:$Y$109,0),15)),"")</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(Hide)'!B189:CW189,0))*COUNTA(INDEX(Capacity!$Z$10:$AN$109,MATCH('Capacity Summary'!$B196,Capacity!$Y$10:$Y$109,0),1):INDEX(Capacity!$Z$10:$AN$109,MATCH('Capacity Summary'!$B196,Capacity!$Y$10:$Y$109,0),15)),"")</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(Hide)'!B190:CW190,0))*COUNTA(INDEX(Capacity!$Z$10:$AN$109,MATCH('Capacity Summary'!$B197,Capacity!$Y$10:$Y$109,0),1):INDEX(Capacity!$Z$10:$AN$109,MATCH('Capacity Summary'!$B197,Capacity!$Y$10:$Y$109,0),15)),"")</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(Hide)'!B191:CW191,0))*COUNTA(INDEX(Capacity!$Z$10:$AN$109,MATCH('Capacity Summary'!$B198,Capacity!$Y$10:$Y$109,0),1):INDEX(Capacity!$Z$10:$AN$109,MATCH('Capacity Summary'!$B198,Capacity!$Y$10:$Y$109,0),15)),"")</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(Hide)'!B192:CW192,0))*COUNTA(INDEX(Capacity!$Z$10:$AN$109,MATCH('Capacity Summary'!$B199,Capacity!$Y$10:$Y$109,0),1):INDEX(Capacity!$Z$10:$AN$109,MATCH('Capacity Summary'!$B199,Capacity!$Y$10:$Y$109,0),15)),"")</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(Hide)'!B193:CW193,0))*COUNTA(INDEX(Capacity!$Z$10:$AN$109,MATCH('Capacity Summary'!$B200,Capacity!$Y$10:$Y$109,0),1):INDEX(Capacity!$Z$10:$AN$109,MATCH('Capacity Summary'!$B200,Capacity!$Y$10:$Y$109,0),15)),"")</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(Hide)'!B194:CW194,0))*COUNTA(INDEX(Capacity!$Z$10:$AN$109,MATCH('Capacity Summary'!$B201,Capacity!$Y$10:$Y$109,0),1):INDEX(Capacity!$Z$10:$AN$109,MATCH('Capacity Summary'!$B201,Capacity!$Y$10:$Y$109,0),15)),"")</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(Hide)'!B195:CW195,0))*COUNTA(INDEX(Capacity!$Z$10:$AN$109,MATCH('Capacity Summary'!$B202,Capacity!$Y$10:$Y$109,0),1):INDEX(Capacity!$Z$10:$AN$109,MATCH('Capacity Summary'!$B202,Capacity!$Y$10:$Y$109,0),15)),"")</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(Hide)'!B196:CW196,0))*COUNTA(INDEX(Capacity!$Z$10:$AN$109,MATCH('Capacity Summary'!$B203,Capacity!$Y$10:$Y$109,0),1):INDEX(Capacity!$Z$10:$AN$109,MATCH('Capacity Summary'!$B203,Capacity!$Y$10:$Y$109,0),15)),"")</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(Hide)'!B197:CW197,0))*COUNTA(INDEX(Capacity!$Z$10:$AN$109,MATCH('Capacity Summary'!$B204,Capacity!$Y$10:$Y$109,0),1):INDEX(Capacity!$Z$10:$AN$109,MATCH('Capacity Summary'!$B204,Capacity!$Y$10:$Y$109,0),15)),"")</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(Hide)'!B198:CW198,0))*COUNTA(INDEX(Capacity!$Z$10:$AN$109,MATCH('Capacity Summary'!$B205,Capacity!$Y$10:$Y$109,0),1):INDEX(Capacity!$Z$10:$AN$109,MATCH('Capacity Summary'!$B205,Capacity!$Y$10:$Y$109,0),15)),"")</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(Hide)'!B199:CW199,0))*COUNTA(INDEX(Capacity!$Z$10:$AN$109,MATCH('Capacity Summary'!$B206,Capacity!$Y$10:$Y$109,0),1):INDEX(Capacity!$Z$10:$AN$109,MATCH('Capacity Summary'!$B206,Capacity!$Y$10:$Y$109,0),15)),"")</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(Hide)'!B200:CW200,0))*COUNTA(INDEX(Capacity!$Z$10:$AN$109,MATCH('Capacity Summary'!$B207,Capacity!$Y$10:$Y$109,0),1):INDEX(Capacity!$Z$10:$AN$109,MATCH('Capacity Summary'!$B207,Capacity!$Y$10:$Y$109,0),15)),"")</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(Hide)'!B201:CW201,0))*COUNTA(INDEX(Capacity!$Z$10:$AN$109,MATCH('Capacity Summary'!$B208,Capacity!$Y$10:$Y$109,0),1):INDEX(Capacity!$Z$10:$AN$109,MATCH('Capacity Summary'!$B208,Capacity!$Y$10:$Y$109,0),15)),"")</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(Hide)'!B202:CW202,0))*COUNTA(INDEX(Capacity!$Z$10:$AN$109,MATCH('Capacity Summary'!$B209,Capacity!$Y$10:$Y$109,0),1):INDEX(Capacity!$Z$10:$AN$109,MATCH('Capacity Summary'!$B209,Capacity!$Y$10:$Y$109,0),15)),"")</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(Hide)'!B203:CW203,0))*COUNTA(INDEX(Capacity!$Z$10:$AN$109,MATCH('Capacity Summary'!$B210,Capacity!$Y$10:$Y$109,0),1):INDEX(Capacity!$Z$10:$AN$109,MATCH('Capacity Summary'!$B210,Capacity!$Y$10:$Y$109,0),15)),"")</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(Hide)'!B204:CW204,0))*COUNTA(INDEX(Capacity!$Z$10:$AN$109,MATCH('Capacity Summary'!$B211,Capacity!$Y$10:$Y$109,0),1):INDEX(Capacity!$Z$10:$AN$109,MATCH('Capacity Summary'!$B211,Capacity!$Y$10:$Y$109,0),15)),"")</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(Hide)'!B205:CW205,0))*COUNTA(INDEX(Capacity!$Z$10:$AN$109,MATCH('Capacity Summary'!$B212,Capacity!$Y$10:$Y$109,0),1):INDEX(Capacity!$Z$10:$AN$109,MATCH('Capacity Summary'!$B212,Capacity!$Y$10:$Y$109,0),15)),"")</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(Hide)'!B206:CW206,0))*COUNTA(INDEX(Capacity!$Z$10:$AN$109,MATCH('Capacity Summary'!$B213,Capacity!$Y$10:$Y$109,0),1):INDEX(Capacity!$Z$10:$AN$109,MATCH('Capacity Summary'!$B213,Capacity!$Y$10:$Y$109,0),15)),"")</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(Hide)'!B207:CW207,0))*COUNTA(INDEX(Capacity!$Z$10:$AN$109,MATCH('Capacity Summary'!$B214,Capacity!$Y$10:$Y$109,0),1):INDEX(Capacity!$Z$10:$AN$109,MATCH('Capacity Summary'!$B214,Capacity!$Y$10:$Y$109,0),15)),"")</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(Hide)'!B208:CW208,0))*COUNTA(INDEX(Capacity!$Z$10:$AN$109,MATCH('Capacity Summary'!$B215,Capacity!$Y$10:$Y$109,0),1):INDEX(Capacity!$Z$10:$AN$109,MATCH('Capacity Summary'!$B215,Capacity!$Y$10:$Y$109,0),15)),"")</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(Hide)'!B209:CW209,0))*COUNTA(INDEX(Capacity!$Z$10:$AN$109,MATCH('Capacity Summary'!$B216,Capacity!$Y$10:$Y$109,0),1):INDEX(Capacity!$Z$10:$AN$109,MATCH('Capacity Summary'!$B216,Capacity!$Y$10:$Y$109,0),15)),"")</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(Hide)'!B210:CW210,0))*COUNTA(INDEX(Capacity!$Z$10:$AN$109,MATCH('Capacity Summary'!$B217,Capacity!$Y$10:$Y$109,0),1):INDEX(Capacity!$Z$10:$AN$109,MATCH('Capacity Summary'!$B217,Capacity!$Y$10:$Y$109,0),15)),"")</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(Hide)'!B211:CW211,0))*COUNTA(INDEX(Capacity!$Z$10:$AN$109,MATCH('Capacity Summary'!$B218,Capacity!$Y$10:$Y$109,0),1):INDEX(Capacity!$Z$10:$AN$109,MATCH('Capacity Summary'!$B218,Capacity!$Y$10:$Y$109,0),15)),"")</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(Hide)'!B212:CW212,0))*COUNTA(INDEX(Capacity!$Z$10:$AN$109,MATCH('Capacity Summary'!$B219,Capacity!$Y$10:$Y$109,0),1):INDEX(Capacity!$Z$10:$AN$109,MATCH('Capacity Summary'!$B219,Capacity!$Y$10:$Y$109,0),15)),"")</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(Hide)'!B213:CW213,0))*COUNTA(INDEX(Capacity!$Z$10:$AN$109,MATCH('Capacity Summary'!$B220,Capacity!$Y$10:$Y$109,0),1):INDEX(Capacity!$Z$10:$AN$109,MATCH('Capacity Summary'!$B220,Capacity!$Y$10:$Y$109,0),15)),"")</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(Hide)'!B214:CW214,0))*COUNTA(INDEX(Capacity!$Z$10:$AN$109,MATCH('Capacity Summary'!$B221,Capacity!$Y$10:$Y$109,0),1):INDEX(Capacity!$Z$10:$AN$109,MATCH('Capacity Summary'!$B221,Capacity!$Y$10:$Y$109,0),15)),"")</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(Hide)'!B215:CW215,0))*COUNTA(INDEX(Capacity!$Z$10:$AN$109,MATCH('Capacity Summary'!$B222,Capacity!$Y$10:$Y$109,0),1):INDEX(Capacity!$Z$10:$AN$109,MATCH('Capacity Summary'!$B222,Capacity!$Y$10:$Y$109,0),15)),"")</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(Hide)'!B216:CW216,0))*COUNTA(INDEX(Capacity!$Z$10:$AN$109,MATCH('Capacity Summary'!$B223,Capacity!$Y$10:$Y$109,0),1):INDEX(Capacity!$Z$10:$AN$109,MATCH('Capacity Summary'!$B223,Capacity!$Y$10:$Y$109,0),15)),"")</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(Hide)'!B217:CW217,0))*COUNTA(INDEX(Capacity!$Z$10:$AN$109,MATCH('Capacity Summary'!$B224,Capacity!$Y$10:$Y$109,0),1):INDEX(Capacity!$Z$10:$AN$109,MATCH('Capacity Summary'!$B224,Capacity!$Y$10:$Y$109,0),15)),"")</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(Hide)'!B218:CW218,0))*COUNTA(INDEX(Capacity!$Z$10:$AN$109,MATCH('Capacity Summary'!$B225,Capacity!$Y$10:$Y$109,0),1):INDEX(Capacity!$Z$10:$AN$109,MATCH('Capacity Summary'!$B225,Capacity!$Y$10:$Y$109,0),15)),"")</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(Hide)'!B219:CW219,0))*COUNTA(INDEX(Capacity!$Z$10:$AN$109,MATCH('Capacity Summary'!$B226,Capacity!$Y$10:$Y$109,0),1):INDEX(Capacity!$Z$10:$AN$109,MATCH('Capacity Summary'!$B226,Capacity!$Y$10:$Y$109,0),15)),"")</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(Hide)'!B220:CW220,0))*COUNTA(INDEX(Capacity!$Z$10:$AN$109,MATCH('Capacity Summary'!$B227,Capacity!$Y$10:$Y$109,0),1):INDEX(Capacity!$Z$10:$AN$109,MATCH('Capacity Summary'!$B227,Capacity!$Y$10:$Y$109,0),15)),"")</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(Hide)'!B221:CW221,0))*COUNTA(INDEX(Capacity!$Z$10:$AN$109,MATCH('Capacity Summary'!$B228,Capacity!$Y$10:$Y$109,0),1):INDEX(Capacity!$Z$10:$AN$109,MATCH('Capacity Summary'!$B228,Capacity!$Y$10:$Y$109,0),15)),"")</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(Hide)'!B222:CW222,0))*COUNTA(INDEX(Capacity!$Z$10:$AN$109,MATCH('Capacity Summary'!$B229,Capacity!$Y$10:$Y$109,0),1):INDEX(Capacity!$Z$10:$AN$109,MATCH('Capacity Summary'!$B229,Capacity!$Y$10:$Y$109,0),15)),"")</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(Hide)'!B223:CW223,0))*COUNTA(INDEX(Capacity!$Z$10:$AN$109,MATCH('Capacity Summary'!$B230,Capacity!$Y$10:$Y$109,0),1):INDEX(Capacity!$Z$10:$AN$109,MATCH('Capacity Summary'!$B230,Capacity!$Y$10:$Y$109,0),15)),"")</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(Hide)'!B224:CW224,0))*COUNTA(INDEX(Capacity!$Z$10:$AN$109,MATCH('Capacity Summary'!$B231,Capacity!$Y$10:$Y$109,0),1):INDEX(Capacity!$Z$10:$AN$109,MATCH('Capacity Summary'!$B231,Capacity!$Y$10:$Y$109,0),15)),"")</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(Hide)'!B225:CW225,0))*COUNTA(INDEX(Capacity!$Z$10:$AN$109,MATCH('Capacity Summary'!$B232,Capacity!$Y$10:$Y$109,0),1):INDEX(Capacity!$Z$10:$AN$109,MATCH('Capacity Summary'!$B232,Capacity!$Y$10:$Y$109,0),15)),"")</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(Hide)'!B226:CW226,0))*COUNTA(INDEX(Capacity!$Z$10:$AN$109,MATCH('Capacity Summary'!$B233,Capacity!$Y$10:$Y$109,0),1):INDEX(Capacity!$Z$10:$AN$109,MATCH('Capacity Summary'!$B233,Capacity!$Y$10:$Y$109,0),15)),"")</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(Hide)'!B227:CW227,0))*COUNTA(INDEX(Capacity!$Z$10:$AN$109,MATCH('Capacity Summary'!$B234,Capacity!$Y$10:$Y$109,0),1):INDEX(Capacity!$Z$10:$AN$109,MATCH('Capacity Summary'!$B234,Capacity!$Y$10:$Y$109,0),15)),"")</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(Hide)'!B228:CW228,0))*COUNTA(INDEX(Capacity!$Z$10:$AN$109,MATCH('Capacity Summary'!$B235,Capacity!$Y$10:$Y$109,0),1):INDEX(Capacity!$Z$10:$AN$109,MATCH('Capacity Summary'!$B235,Capacity!$Y$10:$Y$109,0),15)),"")</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(Hide)'!B229:CW229,0))*COUNTA(INDEX(Capacity!$Z$10:$AN$109,MATCH('Capacity Summary'!$B236,Capacity!$Y$10:$Y$109,0),1):INDEX(Capacity!$Z$10:$AN$109,MATCH('Capacity Summary'!$B236,Capacity!$Y$10:$Y$109,0),15)),"")</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(Hide)'!B230:CW230,0))*COUNTA(INDEX(Capacity!$Z$10:$AN$109,MATCH('Capacity Summary'!$B237,Capacity!$Y$10:$Y$109,0),1):INDEX(Capacity!$Z$10:$AN$109,MATCH('Capacity Summary'!$B237,Capacity!$Y$10:$Y$109,0),15)),"")</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(Hide)'!B231:CW231,0))*COUNTA(INDEX(Capacity!$Z$10:$AN$109,MATCH('Capacity Summary'!$B238,Capacity!$Y$10:$Y$109,0),1):INDEX(Capacity!$Z$10:$AN$109,MATCH('Capacity Summary'!$B238,Capacity!$Y$10:$Y$109,0),15)),"")</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P04HjA8T0MfRNuWPhkJfiIi2dJRulQfuMS5LyAqoIogg07QpOONRZ9Lyhxi1JiAqm8IIhKVyIgcDvdHqiegK5w==" saltValue="Ggb8I/nwJjb6O3DPVzCLOw=="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77" sqref="B77"/>
    </sheetView>
  </sheetViews>
  <sheetFormatPr defaultColWidth="0" defaultRowHeight="14.5" x14ac:dyDescent="0.35"/>
  <cols>
    <col min="1" max="1" width="22.36328125" customWidth="1"/>
    <col min="2" max="2" width="15.6328125" customWidth="1"/>
    <col min="3" max="16" width="12.6328125" customWidth="1"/>
    <col min="17" max="17" width="12.81640625"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229</v>
      </c>
    </row>
    <row r="4" spans="1:4" ht="15" thickBot="1" x14ac:dyDescent="0.4">
      <c r="A4" s="56" t="s">
        <v>58</v>
      </c>
      <c r="B4" s="126" t="s">
        <v>208</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total caseload, all session types (minutes)</v>
      </c>
    </row>
    <row r="6" spans="1:4" ht="15" thickBot="1" x14ac:dyDescent="0.4">
      <c r="D6" t="str">
        <f>"Overview required vs available capacity for "&amp;B4&amp;", "&amp;IF(B5="Total", "all session types", LOWER(B5)&amp;" sessions")&amp;" ("&amp;LOWER(B7)&amp;")"</f>
        <v>Overview required vs available capacity for All Caseloads, all session types (minutes)</v>
      </c>
    </row>
    <row r="7" spans="1:4" ht="15" thickBot="1" x14ac:dyDescent="0.4">
      <c r="A7" s="56" t="s">
        <v>84</v>
      </c>
      <c r="B7" s="126" t="s">
        <v>86</v>
      </c>
      <c r="D7" t="str">
        <f>B7&amp;" per week"</f>
        <v>Minutes per week</v>
      </c>
    </row>
    <row r="8" spans="1:4" x14ac:dyDescent="0.35">
      <c r="D8" t="str">
        <f>"Total service overview of required vs available capacity, "&amp;IF(B5 = "Total","all",LOWER(B5))&amp;" sessions ("&amp;LOWER(B7)&amp;")"</f>
        <v>Total service overview of required vs available capacity, all sessions (minutes)</v>
      </c>
    </row>
    <row r="28" spans="1:17" ht="18.5" x14ac:dyDescent="0.45">
      <c r="A28" s="87" t="s">
        <v>98</v>
      </c>
    </row>
    <row r="29" spans="1:17" x14ac:dyDescent="0.35">
      <c r="A29" s="55"/>
    </row>
    <row r="30" spans="1:17" ht="15" thickBot="1" x14ac:dyDescent="0.4">
      <c r="A30" s="55" t="s">
        <v>100</v>
      </c>
    </row>
    <row r="31" spans="1:17" ht="15" thickBot="1" x14ac:dyDescent="0.4">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168</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0 Minutes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0 Minutes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0 Minutes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Minutes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Minutes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Minutes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Minutes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Minutes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Minutes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Minutes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Minutes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Minutes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Minutes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Minutes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Minutes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169</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Minutes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Minutes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Minutes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Minutes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Minutes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Minutes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Minutes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Minutes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Minutes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Minutes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Minutes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Minutes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Minutes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Minutes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Minutes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202</v>
      </c>
    </row>
    <row r="43" spans="1:31" ht="15" thickBot="1" x14ac:dyDescent="0.4"/>
    <row r="44" spans="1:31" ht="15" thickBot="1" x14ac:dyDescent="0.4">
      <c r="A44" s="56" t="s">
        <v>58</v>
      </c>
      <c r="B44" s="126" t="s">
        <v>182</v>
      </c>
      <c r="D44" t="str">
        <f>"Estimated additional capacity required to clear waiting list backlog - "&amp;IF(B45="Total","all sessions",B45&amp;" sessions")&amp;", ("&amp;LOWER(B7)&amp;")"</f>
        <v>Estimated additional capacity required to clear waiting list backlog - all sessions, (minutes)</v>
      </c>
    </row>
    <row r="45" spans="1:31" ht="15" hidden="1" thickBot="1" x14ac:dyDescent="0.4">
      <c r="A45" s="56" t="s">
        <v>59</v>
      </c>
      <c r="B45" s="126" t="s">
        <v>60</v>
      </c>
    </row>
    <row r="68" spans="1:17" ht="15" thickBot="1" x14ac:dyDescent="0.4">
      <c r="A68" s="55" t="s">
        <v>203</v>
      </c>
    </row>
    <row r="69" spans="1:17" ht="29.5" thickBot="1" x14ac:dyDescent="0.4">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172</v>
      </c>
    </row>
    <row r="70" spans="1:17" ht="29.5" thickBot="1" x14ac:dyDescent="0.4">
      <c r="A70" s="89" t="s">
        <v>200</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5" thickBot="1" x14ac:dyDescent="0.4">
      <c r="A71" s="89" t="s">
        <v>201</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5" thickBot="1" x14ac:dyDescent="0.4">
      <c r="A72" s="89" t="s">
        <v>180</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(minutes):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(minutes):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(minutes):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245</v>
      </c>
      <c r="B77" s="105">
        <v>5</v>
      </c>
    </row>
    <row r="78" spans="1:17" ht="15" thickBot="1" x14ac:dyDescent="0.4"/>
    <row r="79" spans="1:17" ht="44" thickBot="1" x14ac:dyDescent="0.4">
      <c r="A79" s="89" t="str">
        <f>"Additional caseload capacity ("&amp;LOWER(B7)&amp;" per week):"</f>
        <v>Additional caseload capacity (minutes per week):</v>
      </c>
      <c r="B79" s="105" t="str">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0 - 0</v>
      </c>
      <c r="C79" s="105" t="str">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0 - 0</v>
      </c>
      <c r="D79" s="105" t="str">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0 - 0</v>
      </c>
      <c r="E79" s="105" t="str">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0 - 0</v>
      </c>
      <c r="F79" s="105" t="str">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0 - 0</v>
      </c>
      <c r="G79" s="105" t="str">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0 - 0</v>
      </c>
      <c r="H79" s="105" t="str">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0 - 0</v>
      </c>
      <c r="I79" s="105" t="str">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0 - 0</v>
      </c>
      <c r="J79" s="105" t="str">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0 - 0</v>
      </c>
      <c r="K79" s="105" t="str">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0 - 0</v>
      </c>
      <c r="L79" s="105" t="str">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0 - 0</v>
      </c>
      <c r="M79" s="105" t="str">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0 - 0</v>
      </c>
      <c r="N79" s="105" t="str">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0 - 0</v>
      </c>
      <c r="O79" s="105" t="str">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0 - 0</v>
      </c>
      <c r="P79" s="105" t="str">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0 - 0</v>
      </c>
    </row>
  </sheetData>
  <sheetProtection algorithmName="SHA-512" hashValue="Q/r9wQBNXGDKzNH6ArfslQu9DB8zgLS0QOugTjuQdzkI8aky/RxerCLGLmRyfQBQ6uX9apvK6Zd1Tr3q6VhX4A==" saltValue="T/41aQJ9QsdHloPT6Scl9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25" sqref="D25"/>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135</v>
      </c>
      <c r="I1" s="55" t="s">
        <v>152</v>
      </c>
    </row>
    <row r="2" spans="1:16" ht="15" thickBot="1" x14ac:dyDescent="0.4">
      <c r="I2" s="97" t="s">
        <v>58</v>
      </c>
      <c r="J2" s="160" t="s">
        <v>208</v>
      </c>
      <c r="K2" s="5"/>
      <c r="L2" s="88" t="s">
        <v>59</v>
      </c>
      <c r="M2" s="160" t="s">
        <v>60</v>
      </c>
      <c r="N2" s="5"/>
      <c r="O2" s="88" t="s">
        <v>84</v>
      </c>
      <c r="P2" s="160" t="s">
        <v>86</v>
      </c>
    </row>
    <row r="3" spans="1:16" x14ac:dyDescent="0.35">
      <c r="A3" s="55" t="str">
        <f>"Change expected "&amp;Setup!B15&amp;" size:"</f>
        <v>Change expected Caseloads size:</v>
      </c>
    </row>
    <row r="4" spans="1:16" ht="15" thickBot="1" x14ac:dyDescent="0.4"/>
    <row r="5" spans="1:16" ht="29.5" thickBot="1" x14ac:dyDescent="0.4">
      <c r="A5" s="56" t="str">
        <f>Setup!B15</f>
        <v>Caseloads</v>
      </c>
      <c r="B5" s="77" t="s">
        <v>136</v>
      </c>
      <c r="C5" s="77" t="s">
        <v>137</v>
      </c>
      <c r="D5" s="77" t="s">
        <v>138</v>
      </c>
      <c r="E5" s="77" t="s">
        <v>139</v>
      </c>
      <c r="F5" s="63"/>
      <c r="G5" s="63"/>
      <c r="I5" t="str">
        <f>"Planning Scenario - "&amp;LOWER(J2)&amp;", "&amp;IF(M2="Total","all session types",LOWER(M2)&amp;" sessions")</f>
        <v>Planning Scenario - all caseloads, all session types</v>
      </c>
    </row>
    <row r="6" spans="1:16" x14ac:dyDescent="0.3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4">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5">
      <c r="A21" s="4"/>
      <c r="B21" s="166"/>
      <c r="C21" s="166"/>
      <c r="D21" s="4"/>
      <c r="E21" s="4"/>
      <c r="F21" s="4"/>
      <c r="G21" s="4"/>
    </row>
    <row r="22" spans="1:7" x14ac:dyDescent="0.35">
      <c r="A22" s="55" t="s">
        <v>142</v>
      </c>
    </row>
    <row r="23" spans="1:7" ht="15" thickBot="1" x14ac:dyDescent="0.4"/>
    <row r="24" spans="1:7" ht="58.5" thickBot="1" x14ac:dyDescent="0.4">
      <c r="A24" s="56" t="str">
        <f>Setup!B15</f>
        <v>Caseloads</v>
      </c>
      <c r="B24" s="77" t="s">
        <v>146</v>
      </c>
      <c r="C24" s="77" t="s">
        <v>179</v>
      </c>
      <c r="D24" s="77" t="s">
        <v>148</v>
      </c>
      <c r="E24" s="77" t="s">
        <v>149</v>
      </c>
      <c r="F24" s="63"/>
      <c r="G24" s="63"/>
    </row>
    <row r="25" spans="1:7" x14ac:dyDescent="0.3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175</v>
      </c>
      <c r="B41" s="5"/>
      <c r="C41" s="5"/>
      <c r="D41" s="5"/>
      <c r="E41" s="5"/>
    </row>
    <row r="42" spans="1:7" ht="15" thickBot="1" x14ac:dyDescent="0.4">
      <c r="A42" s="98" t="s">
        <v>176</v>
      </c>
      <c r="B42" s="5"/>
      <c r="C42" s="5"/>
      <c r="D42" s="5"/>
      <c r="E42" s="5"/>
    </row>
    <row r="43" spans="1:7" ht="29.5" thickBot="1" x14ac:dyDescent="0.4">
      <c r="A43" s="56" t="str">
        <f>Setup!B15</f>
        <v>Caseloads</v>
      </c>
      <c r="B43" s="77" t="s">
        <v>43</v>
      </c>
      <c r="C43" s="77" t="s">
        <v>173</v>
      </c>
      <c r="D43" s="77" t="s">
        <v>174</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153</v>
      </c>
      <c r="F60" s="64"/>
      <c r="G60" s="64"/>
    </row>
    <row r="61" spans="1:7" ht="15" thickBot="1" x14ac:dyDescent="0.4"/>
    <row r="62" spans="1:7" ht="44" thickBot="1" x14ac:dyDescent="0.4">
      <c r="A62" s="56" t="str">
        <f>Setup!B15</f>
        <v>Caseloads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Caseload 1</v>
      </c>
      <c r="B63" s="99">
        <f ca="1">'Planning Backing (Hide)'!B82</f>
        <v>0</v>
      </c>
      <c r="C63" s="99">
        <f ca="1">'Planning Backing (Hide)'!C82</f>
        <v>0</v>
      </c>
      <c r="D63" s="121"/>
      <c r="E63" s="121"/>
    </row>
    <row r="64" spans="1:7" x14ac:dyDescent="0.35">
      <c r="A64" s="47" t="str">
        <f>Setup!A21</f>
        <v>Caseload 2</v>
      </c>
      <c r="B64" s="100">
        <f ca="1">'Planning Backing (Hide)'!B83</f>
        <v>0</v>
      </c>
      <c r="C64" s="100">
        <f ca="1">'Planning Backing (Hide)'!C83</f>
        <v>0</v>
      </c>
      <c r="D64" s="122"/>
      <c r="E64" s="122"/>
    </row>
    <row r="65" spans="1:5" x14ac:dyDescent="0.35">
      <c r="A65" s="47" t="str">
        <f>Setup!A22</f>
        <v>Caseload 3</v>
      </c>
      <c r="B65" s="100">
        <f ca="1">'Planning Backing (Hide)'!B84</f>
        <v>0</v>
      </c>
      <c r="C65" s="100">
        <f ca="1">'Planning Backing (Hide)'!C84</f>
        <v>0</v>
      </c>
      <c r="D65" s="122"/>
      <c r="E65" s="122"/>
    </row>
    <row r="66" spans="1:5" x14ac:dyDescent="0.35">
      <c r="A66" s="47" t="str">
        <f>Setup!A23</f>
        <v>Caseload 4</v>
      </c>
      <c r="B66" s="100">
        <f ca="1">'Planning Backing (Hide)'!B85</f>
        <v>0</v>
      </c>
      <c r="C66" s="100">
        <f ca="1">'Planning Backing (Hide)'!C85</f>
        <v>0</v>
      </c>
      <c r="D66" s="122"/>
      <c r="E66" s="122"/>
    </row>
    <row r="67" spans="1:5" x14ac:dyDescent="0.35">
      <c r="A67" s="47" t="str">
        <f>Setup!A24</f>
        <v>Caseload 5</v>
      </c>
      <c r="B67" s="100">
        <f ca="1">'Planning Backing (Hide)'!B86</f>
        <v>0</v>
      </c>
      <c r="C67" s="100">
        <f ca="1">'Planning Backing (Hide)'!C86</f>
        <v>0</v>
      </c>
      <c r="D67" s="122"/>
      <c r="E67" s="122"/>
    </row>
    <row r="68" spans="1:5" x14ac:dyDescent="0.35">
      <c r="A68" s="47" t="str">
        <f>Setup!A25</f>
        <v>Caseload 6</v>
      </c>
      <c r="B68" s="74">
        <f ca="1">'Planning Backing (Hide)'!B87</f>
        <v>0</v>
      </c>
      <c r="C68" s="74">
        <f ca="1">'Planning Backing (Hide)'!C87</f>
        <v>0</v>
      </c>
      <c r="D68" s="122"/>
      <c r="E68" s="122"/>
    </row>
    <row r="69" spans="1:5" x14ac:dyDescent="0.35">
      <c r="A69" s="47" t="str">
        <f>Setup!A26</f>
        <v>Caseload 7</v>
      </c>
      <c r="B69" s="74">
        <f ca="1">'Planning Backing (Hide)'!B88</f>
        <v>0</v>
      </c>
      <c r="C69" s="74">
        <f ca="1">'Planning Backing (Hide)'!C88</f>
        <v>0</v>
      </c>
      <c r="D69" s="122"/>
      <c r="E69" s="122"/>
    </row>
    <row r="70" spans="1:5" x14ac:dyDescent="0.35">
      <c r="A70" s="47" t="str">
        <f>Setup!A27</f>
        <v>Caseload 8</v>
      </c>
      <c r="B70" s="74">
        <f ca="1">'Planning Backing (Hide)'!B89</f>
        <v>0</v>
      </c>
      <c r="C70" s="74">
        <f ca="1">'Planning Backing (Hide)'!C89</f>
        <v>0</v>
      </c>
      <c r="D70" s="122"/>
      <c r="E70" s="122"/>
    </row>
    <row r="71" spans="1:5" x14ac:dyDescent="0.35">
      <c r="A71" s="47" t="str">
        <f>Setup!A28</f>
        <v>Caseload 9</v>
      </c>
      <c r="B71" s="74">
        <f ca="1">'Planning Backing (Hide)'!B90</f>
        <v>0</v>
      </c>
      <c r="C71" s="74">
        <f ca="1">'Planning Backing (Hide)'!C90</f>
        <v>0</v>
      </c>
      <c r="D71" s="122"/>
      <c r="E71" s="122"/>
    </row>
    <row r="72" spans="1:5" x14ac:dyDescent="0.35">
      <c r="A72" s="47" t="str">
        <f>Setup!A29</f>
        <v>Caseload 10</v>
      </c>
      <c r="B72" s="74">
        <f ca="1">'Planning Backing (Hide)'!B91</f>
        <v>0</v>
      </c>
      <c r="C72" s="74">
        <f ca="1">'Planning Backing (Hide)'!C91</f>
        <v>0</v>
      </c>
      <c r="D72" s="122"/>
      <c r="E72" s="122"/>
    </row>
    <row r="73" spans="1:5" x14ac:dyDescent="0.35">
      <c r="A73" s="47" t="str">
        <f>Setup!A30</f>
        <v>Caseload 11</v>
      </c>
      <c r="B73" s="74">
        <f ca="1">'Planning Backing (Hide)'!B92</f>
        <v>0</v>
      </c>
      <c r="C73" s="74">
        <f ca="1">'Planning Backing (Hide)'!C92</f>
        <v>0</v>
      </c>
      <c r="D73" s="122"/>
      <c r="E73" s="122"/>
    </row>
    <row r="74" spans="1:5" x14ac:dyDescent="0.35">
      <c r="A74" s="47" t="str">
        <f>Setup!A31</f>
        <v>Caseload 12</v>
      </c>
      <c r="B74" s="74">
        <f ca="1">'Planning Backing (Hide)'!B93</f>
        <v>0</v>
      </c>
      <c r="C74" s="74">
        <f ca="1">'Planning Backing (Hide)'!C93</f>
        <v>0</v>
      </c>
      <c r="D74" s="122"/>
      <c r="E74" s="122"/>
    </row>
    <row r="75" spans="1:5" x14ac:dyDescent="0.35">
      <c r="A75" s="47" t="str">
        <f>Setup!A32</f>
        <v>Caseload 13</v>
      </c>
      <c r="B75" s="74">
        <f ca="1">'Planning Backing (Hide)'!B94</f>
        <v>0</v>
      </c>
      <c r="C75" s="74">
        <f ca="1">'Planning Backing (Hide)'!C94</f>
        <v>0</v>
      </c>
      <c r="D75" s="122"/>
      <c r="E75" s="122"/>
    </row>
    <row r="76" spans="1:5" x14ac:dyDescent="0.35">
      <c r="A76" s="47" t="str">
        <f>Setup!A33</f>
        <v>Caseload 14</v>
      </c>
      <c r="B76" s="74">
        <f ca="1">'Planning Backing (Hide)'!B95</f>
        <v>0</v>
      </c>
      <c r="C76" s="74">
        <f ca="1">'Planning Backing (Hide)'!C95</f>
        <v>0</v>
      </c>
      <c r="D76" s="122"/>
      <c r="E76" s="122"/>
    </row>
    <row r="77" spans="1:5" ht="15"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h+WI7jgUkzH/l0bxyay3cgxXT6YH3ZlLeLuT0x/61ZGAklnNnkH+KPg028TEwVAjFVUuobOIRhfNEyuaX+pmhw==" saltValue="kPeLHett+sw69K7YNLpcww=="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199</v>
      </c>
    </row>
    <row r="4" spans="1:4" x14ac:dyDescent="0.35">
      <c r="A4" t="s">
        <v>230</v>
      </c>
    </row>
    <row r="6" spans="1:4" x14ac:dyDescent="0.35">
      <c r="A6" t="s">
        <v>171</v>
      </c>
      <c r="D6" t="e">
        <f>INDEX('Waiting List Config'!C5:D20,MATCH('Waiting List Modelling'!B2,'Waiting List Config'!B5:B20,0),2)</f>
        <v>#N/A</v>
      </c>
    </row>
    <row r="7" spans="1:4" x14ac:dyDescent="0.35">
      <c r="A7" t="s">
        <v>231</v>
      </c>
      <c r="D7" t="e">
        <f>INDEX('Waiting List Config'!C5:D20,MATCH('Waiting List Modelling'!B2,'Waiting List Config'!B5:B20,0),1)</f>
        <v>#N/A</v>
      </c>
    </row>
    <row r="9" spans="1:4" x14ac:dyDescent="0.35">
      <c r="A9" t="e">
        <f>"Based on the service's average capacity, we can expect the waiting list to "&amp;IF('WL Modelling (Hide)'!F2&lt;0,"reduce","grow")&amp;" by "&amp;TEXT(ABS('WL Modelling (Hide)'!F2),"#")&amp;" patients per week"</f>
        <v>#DIV/0!</v>
      </c>
    </row>
    <row r="10" spans="1:4" x14ac:dyDescent="0.3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199</v>
      </c>
      <c r="B1" t="s">
        <v>227</v>
      </c>
      <c r="C1" t="s">
        <v>228</v>
      </c>
      <c r="D1" t="s">
        <v>232</v>
      </c>
      <c r="E1" t="s">
        <v>233</v>
      </c>
      <c r="F1" t="s">
        <v>234</v>
      </c>
      <c r="G1" t="s">
        <v>235</v>
      </c>
      <c r="H1" t="s">
        <v>236</v>
      </c>
      <c r="I1" t="s">
        <v>41</v>
      </c>
      <c r="J1" t="s">
        <v>237</v>
      </c>
      <c r="K1" t="s">
        <v>238</v>
      </c>
    </row>
    <row r="2" spans="1:11" x14ac:dyDescent="0.3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5">
      <c r="A3" s="2">
        <f ca="1">'Capacity Backing (Hide)'!A5</f>
        <v>44342</v>
      </c>
      <c r="B3" s="174" t="e">
        <f>MAX(0,B2+$C$2-$E$2)</f>
        <v>#DIV/0!</v>
      </c>
      <c r="G3">
        <f>'Waiting List Config'!$J$5</f>
        <v>0</v>
      </c>
      <c r="H3">
        <f>'Waiting List Config'!$K$5</f>
        <v>0</v>
      </c>
      <c r="I3">
        <f>H3-G3</f>
        <v>0</v>
      </c>
    </row>
    <row r="4" spans="1:11" x14ac:dyDescent="0.35">
      <c r="A4" s="2">
        <f ca="1">'Capacity Backing (Hide)'!A6</f>
        <v>44349</v>
      </c>
      <c r="B4" s="174" t="e">
        <f t="shared" ref="B4:B54" si="0">MAX(0,B3+$C$2-$E$2)</f>
        <v>#DIV/0!</v>
      </c>
      <c r="G4">
        <f>'Waiting List Config'!$J$5</f>
        <v>0</v>
      </c>
      <c r="H4">
        <f>'Waiting List Config'!$K$5</f>
        <v>0</v>
      </c>
      <c r="I4">
        <f t="shared" ref="I4:I54" si="1">H4-G4</f>
        <v>0</v>
      </c>
    </row>
    <row r="5" spans="1:11" x14ac:dyDescent="0.35">
      <c r="A5" s="2">
        <f ca="1">'Capacity Backing (Hide)'!A7</f>
        <v>44356</v>
      </c>
      <c r="B5" s="174" t="e">
        <f t="shared" si="0"/>
        <v>#DIV/0!</v>
      </c>
      <c r="G5">
        <f>'Waiting List Config'!$J$5</f>
        <v>0</v>
      </c>
      <c r="H5">
        <f>'Waiting List Config'!$K$5</f>
        <v>0</v>
      </c>
      <c r="I5">
        <f t="shared" si="1"/>
        <v>0</v>
      </c>
    </row>
    <row r="6" spans="1:11" x14ac:dyDescent="0.35">
      <c r="A6" s="2">
        <f ca="1">'Capacity Backing (Hide)'!A8</f>
        <v>44363</v>
      </c>
      <c r="B6" s="174" t="e">
        <f t="shared" si="0"/>
        <v>#DIV/0!</v>
      </c>
      <c r="G6">
        <f>'Waiting List Config'!$J$5</f>
        <v>0</v>
      </c>
      <c r="H6">
        <f>'Waiting List Config'!$K$5</f>
        <v>0</v>
      </c>
      <c r="I6">
        <f t="shared" si="1"/>
        <v>0</v>
      </c>
    </row>
    <row r="7" spans="1:11" x14ac:dyDescent="0.35">
      <c r="A7" s="2">
        <f ca="1">'Capacity Backing (Hide)'!A9</f>
        <v>44370</v>
      </c>
      <c r="B7" s="174" t="e">
        <f t="shared" si="0"/>
        <v>#DIV/0!</v>
      </c>
      <c r="G7">
        <f>'Waiting List Config'!$J$5</f>
        <v>0</v>
      </c>
      <c r="H7">
        <f>'Waiting List Config'!$K$5</f>
        <v>0</v>
      </c>
      <c r="I7">
        <f t="shared" si="1"/>
        <v>0</v>
      </c>
    </row>
    <row r="8" spans="1:11" x14ac:dyDescent="0.35">
      <c r="A8" s="2">
        <f ca="1">'Capacity Backing (Hide)'!A10</f>
        <v>44377</v>
      </c>
      <c r="B8" s="174" t="e">
        <f t="shared" si="0"/>
        <v>#DIV/0!</v>
      </c>
      <c r="G8">
        <f>'Waiting List Config'!$J$5</f>
        <v>0</v>
      </c>
      <c r="H8">
        <f>'Waiting List Config'!$K$5</f>
        <v>0</v>
      </c>
      <c r="I8">
        <f t="shared" si="1"/>
        <v>0</v>
      </c>
    </row>
    <row r="9" spans="1:11" x14ac:dyDescent="0.35">
      <c r="A9" s="2">
        <f ca="1">'Capacity Backing (Hide)'!A11</f>
        <v>44384</v>
      </c>
      <c r="B9" s="174" t="e">
        <f t="shared" si="0"/>
        <v>#DIV/0!</v>
      </c>
      <c r="G9">
        <f>'Waiting List Config'!$J$5</f>
        <v>0</v>
      </c>
      <c r="H9">
        <f>'Waiting List Config'!$K$5</f>
        <v>0</v>
      </c>
      <c r="I9">
        <f t="shared" si="1"/>
        <v>0</v>
      </c>
    </row>
    <row r="10" spans="1:11" x14ac:dyDescent="0.35">
      <c r="A10" s="2">
        <f ca="1">'Capacity Backing (Hide)'!A12</f>
        <v>44391</v>
      </c>
      <c r="B10" s="174" t="e">
        <f t="shared" si="0"/>
        <v>#DIV/0!</v>
      </c>
      <c r="G10">
        <f>'Waiting List Config'!$J$5</f>
        <v>0</v>
      </c>
      <c r="H10">
        <f>'Waiting List Config'!$K$5</f>
        <v>0</v>
      </c>
      <c r="I10">
        <f t="shared" si="1"/>
        <v>0</v>
      </c>
    </row>
    <row r="11" spans="1:11" x14ac:dyDescent="0.35">
      <c r="A11" s="2">
        <f ca="1">'Capacity Backing (Hide)'!A13</f>
        <v>44398</v>
      </c>
      <c r="B11" s="174" t="e">
        <f t="shared" si="0"/>
        <v>#DIV/0!</v>
      </c>
      <c r="G11">
        <f>'Waiting List Config'!$J$5</f>
        <v>0</v>
      </c>
      <c r="H11">
        <f>'Waiting List Config'!$K$5</f>
        <v>0</v>
      </c>
      <c r="I11">
        <f t="shared" si="1"/>
        <v>0</v>
      </c>
    </row>
    <row r="12" spans="1:11" x14ac:dyDescent="0.35">
      <c r="A12" s="2">
        <f ca="1">'Capacity Backing (Hide)'!A14</f>
        <v>44405</v>
      </c>
      <c r="B12" s="174" t="e">
        <f t="shared" si="0"/>
        <v>#DIV/0!</v>
      </c>
      <c r="G12">
        <f>'Waiting List Config'!$J$5</f>
        <v>0</v>
      </c>
      <c r="H12">
        <f>'Waiting List Config'!$K$5</f>
        <v>0</v>
      </c>
      <c r="I12">
        <f t="shared" si="1"/>
        <v>0</v>
      </c>
    </row>
    <row r="13" spans="1:11" x14ac:dyDescent="0.35">
      <c r="A13" s="2">
        <f ca="1">'Capacity Backing (Hide)'!A15</f>
        <v>44412</v>
      </c>
      <c r="B13" s="174" t="e">
        <f t="shared" si="0"/>
        <v>#DIV/0!</v>
      </c>
      <c r="G13">
        <f>'Waiting List Config'!$J$5</f>
        <v>0</v>
      </c>
      <c r="H13">
        <f>'Waiting List Config'!$K$5</f>
        <v>0</v>
      </c>
      <c r="I13">
        <f t="shared" si="1"/>
        <v>0</v>
      </c>
    </row>
    <row r="14" spans="1:11" x14ac:dyDescent="0.35">
      <c r="A14" s="2">
        <f ca="1">'Capacity Backing (Hide)'!A16</f>
        <v>44419</v>
      </c>
      <c r="B14" s="174" t="e">
        <f t="shared" si="0"/>
        <v>#DIV/0!</v>
      </c>
      <c r="G14">
        <f>'Waiting List Config'!$J$5</f>
        <v>0</v>
      </c>
      <c r="H14">
        <f>'Waiting List Config'!$K$5</f>
        <v>0</v>
      </c>
      <c r="I14">
        <f t="shared" si="1"/>
        <v>0</v>
      </c>
    </row>
    <row r="15" spans="1:11" x14ac:dyDescent="0.35">
      <c r="A15" s="2">
        <f ca="1">'Capacity Backing (Hide)'!A17</f>
        <v>44426</v>
      </c>
      <c r="B15" s="174" t="e">
        <f t="shared" si="0"/>
        <v>#DIV/0!</v>
      </c>
      <c r="G15">
        <f>'Waiting List Config'!$J$5</f>
        <v>0</v>
      </c>
      <c r="H15">
        <f>'Waiting List Config'!$K$5</f>
        <v>0</v>
      </c>
      <c r="I15">
        <f t="shared" si="1"/>
        <v>0</v>
      </c>
    </row>
    <row r="16" spans="1:11" x14ac:dyDescent="0.35">
      <c r="A16" s="2">
        <f ca="1">'Capacity Backing (Hide)'!A18</f>
        <v>44433</v>
      </c>
      <c r="B16" s="174" t="e">
        <f t="shared" si="0"/>
        <v>#DIV/0!</v>
      </c>
      <c r="G16">
        <f>'Waiting List Config'!$J$5</f>
        <v>0</v>
      </c>
      <c r="H16">
        <f>'Waiting List Config'!$K$5</f>
        <v>0</v>
      </c>
      <c r="I16">
        <f t="shared" si="1"/>
        <v>0</v>
      </c>
    </row>
    <row r="17" spans="1:9" x14ac:dyDescent="0.35">
      <c r="A17" s="2">
        <f ca="1">'Capacity Backing (Hide)'!A19</f>
        <v>44440</v>
      </c>
      <c r="B17" s="174" t="e">
        <f t="shared" si="0"/>
        <v>#DIV/0!</v>
      </c>
      <c r="G17">
        <f>'Waiting List Config'!$J$5</f>
        <v>0</v>
      </c>
      <c r="H17">
        <f>'Waiting List Config'!$K$5</f>
        <v>0</v>
      </c>
      <c r="I17">
        <f t="shared" si="1"/>
        <v>0</v>
      </c>
    </row>
    <row r="18" spans="1:9" x14ac:dyDescent="0.35">
      <c r="A18" s="2">
        <f ca="1">'Capacity Backing (Hide)'!A20</f>
        <v>44447</v>
      </c>
      <c r="B18" s="174" t="e">
        <f t="shared" si="0"/>
        <v>#DIV/0!</v>
      </c>
      <c r="G18">
        <f>'Waiting List Config'!$J$5</f>
        <v>0</v>
      </c>
      <c r="H18">
        <f>'Waiting List Config'!$K$5</f>
        <v>0</v>
      </c>
      <c r="I18">
        <f t="shared" si="1"/>
        <v>0</v>
      </c>
    </row>
    <row r="19" spans="1:9" x14ac:dyDescent="0.35">
      <c r="A19" s="2">
        <f ca="1">'Capacity Backing (Hide)'!A21</f>
        <v>44454</v>
      </c>
      <c r="B19" s="174" t="e">
        <f t="shared" si="0"/>
        <v>#DIV/0!</v>
      </c>
      <c r="G19">
        <f>'Waiting List Config'!$J$5</f>
        <v>0</v>
      </c>
      <c r="H19">
        <f>'Waiting List Config'!$K$5</f>
        <v>0</v>
      </c>
      <c r="I19">
        <f t="shared" si="1"/>
        <v>0</v>
      </c>
    </row>
    <row r="20" spans="1:9" x14ac:dyDescent="0.35">
      <c r="A20" s="2">
        <f ca="1">'Capacity Backing (Hide)'!A22</f>
        <v>44461</v>
      </c>
      <c r="B20" s="174" t="e">
        <f t="shared" si="0"/>
        <v>#DIV/0!</v>
      </c>
      <c r="G20">
        <f>'Waiting List Config'!$J$5</f>
        <v>0</v>
      </c>
      <c r="H20">
        <f>'Waiting List Config'!$K$5</f>
        <v>0</v>
      </c>
      <c r="I20">
        <f t="shared" si="1"/>
        <v>0</v>
      </c>
    </row>
    <row r="21" spans="1:9" x14ac:dyDescent="0.35">
      <c r="A21" s="2">
        <f ca="1">'Capacity Backing (Hide)'!A23</f>
        <v>44468</v>
      </c>
      <c r="B21" s="174" t="e">
        <f t="shared" si="0"/>
        <v>#DIV/0!</v>
      </c>
      <c r="G21">
        <f>'Waiting List Config'!$J$5</f>
        <v>0</v>
      </c>
      <c r="H21">
        <f>'Waiting List Config'!$K$5</f>
        <v>0</v>
      </c>
      <c r="I21">
        <f t="shared" si="1"/>
        <v>0</v>
      </c>
    </row>
    <row r="22" spans="1:9" x14ac:dyDescent="0.35">
      <c r="A22" s="2">
        <f ca="1">'Capacity Backing (Hide)'!A24</f>
        <v>44475</v>
      </c>
      <c r="B22" s="174" t="e">
        <f t="shared" si="0"/>
        <v>#DIV/0!</v>
      </c>
      <c r="G22">
        <f>'Waiting List Config'!$J$5</f>
        <v>0</v>
      </c>
      <c r="H22">
        <f>'Waiting List Config'!$K$5</f>
        <v>0</v>
      </c>
      <c r="I22">
        <f t="shared" si="1"/>
        <v>0</v>
      </c>
    </row>
    <row r="23" spans="1:9" x14ac:dyDescent="0.35">
      <c r="A23" s="2">
        <f ca="1">'Capacity Backing (Hide)'!A25</f>
        <v>44482</v>
      </c>
      <c r="B23" s="174" t="e">
        <f t="shared" si="0"/>
        <v>#DIV/0!</v>
      </c>
      <c r="G23">
        <f>'Waiting List Config'!$J$5</f>
        <v>0</v>
      </c>
      <c r="H23">
        <f>'Waiting List Config'!$K$5</f>
        <v>0</v>
      </c>
      <c r="I23">
        <f t="shared" si="1"/>
        <v>0</v>
      </c>
    </row>
    <row r="24" spans="1:9" x14ac:dyDescent="0.35">
      <c r="A24" s="2">
        <f ca="1">'Capacity Backing (Hide)'!A26</f>
        <v>44489</v>
      </c>
      <c r="B24" s="174" t="e">
        <f t="shared" si="0"/>
        <v>#DIV/0!</v>
      </c>
      <c r="G24">
        <f>'Waiting List Config'!$J$5</f>
        <v>0</v>
      </c>
      <c r="H24">
        <f>'Waiting List Config'!$K$5</f>
        <v>0</v>
      </c>
      <c r="I24">
        <f t="shared" si="1"/>
        <v>0</v>
      </c>
    </row>
    <row r="25" spans="1:9" x14ac:dyDescent="0.35">
      <c r="A25" s="2">
        <f ca="1">'Capacity Backing (Hide)'!A27</f>
        <v>44496</v>
      </c>
      <c r="B25" s="174" t="e">
        <f t="shared" si="0"/>
        <v>#DIV/0!</v>
      </c>
      <c r="G25">
        <f>'Waiting List Config'!$J$5</f>
        <v>0</v>
      </c>
      <c r="H25">
        <f>'Waiting List Config'!$K$5</f>
        <v>0</v>
      </c>
      <c r="I25">
        <f t="shared" si="1"/>
        <v>0</v>
      </c>
    </row>
    <row r="26" spans="1:9" x14ac:dyDescent="0.35">
      <c r="A26" s="2">
        <f ca="1">'Capacity Backing (Hide)'!A28</f>
        <v>44503</v>
      </c>
      <c r="B26" s="174" t="e">
        <f t="shared" si="0"/>
        <v>#DIV/0!</v>
      </c>
      <c r="G26">
        <f>'Waiting List Config'!$J$5</f>
        <v>0</v>
      </c>
      <c r="H26">
        <f>'Waiting List Config'!$K$5</f>
        <v>0</v>
      </c>
      <c r="I26">
        <f t="shared" si="1"/>
        <v>0</v>
      </c>
    </row>
    <row r="27" spans="1:9" x14ac:dyDescent="0.35">
      <c r="A27" s="2">
        <f ca="1">'Capacity Backing (Hide)'!A29</f>
        <v>44510</v>
      </c>
      <c r="B27" s="174" t="e">
        <f t="shared" si="0"/>
        <v>#DIV/0!</v>
      </c>
      <c r="G27">
        <f>'Waiting List Config'!$J$5</f>
        <v>0</v>
      </c>
      <c r="H27">
        <f>'Waiting List Config'!$K$5</f>
        <v>0</v>
      </c>
      <c r="I27">
        <f t="shared" si="1"/>
        <v>0</v>
      </c>
    </row>
    <row r="28" spans="1:9" x14ac:dyDescent="0.35">
      <c r="A28" s="2">
        <f ca="1">'Capacity Backing (Hide)'!A30</f>
        <v>44517</v>
      </c>
      <c r="B28" s="174" t="e">
        <f t="shared" si="0"/>
        <v>#DIV/0!</v>
      </c>
      <c r="G28">
        <f>'Waiting List Config'!$J$5</f>
        <v>0</v>
      </c>
      <c r="H28">
        <f>'Waiting List Config'!$K$5</f>
        <v>0</v>
      </c>
      <c r="I28">
        <f t="shared" si="1"/>
        <v>0</v>
      </c>
    </row>
    <row r="29" spans="1:9" x14ac:dyDescent="0.35">
      <c r="A29" s="2">
        <f ca="1">'Capacity Backing (Hide)'!A31</f>
        <v>44524</v>
      </c>
      <c r="B29" s="174" t="e">
        <f t="shared" si="0"/>
        <v>#DIV/0!</v>
      </c>
      <c r="G29">
        <f>'Waiting List Config'!$J$5</f>
        <v>0</v>
      </c>
      <c r="H29">
        <f>'Waiting List Config'!$K$5</f>
        <v>0</v>
      </c>
      <c r="I29">
        <f t="shared" si="1"/>
        <v>0</v>
      </c>
    </row>
    <row r="30" spans="1:9" x14ac:dyDescent="0.35">
      <c r="A30" s="2">
        <f ca="1">'Capacity Backing (Hide)'!A32</f>
        <v>44531</v>
      </c>
      <c r="B30" s="174" t="e">
        <f t="shared" si="0"/>
        <v>#DIV/0!</v>
      </c>
      <c r="G30">
        <f>'Waiting List Config'!$J$5</f>
        <v>0</v>
      </c>
      <c r="H30">
        <f>'Waiting List Config'!$K$5</f>
        <v>0</v>
      </c>
      <c r="I30">
        <f t="shared" si="1"/>
        <v>0</v>
      </c>
    </row>
    <row r="31" spans="1:9" x14ac:dyDescent="0.35">
      <c r="A31" s="2">
        <f ca="1">'Capacity Backing (Hide)'!A33</f>
        <v>44538</v>
      </c>
      <c r="B31" s="174" t="e">
        <f t="shared" si="0"/>
        <v>#DIV/0!</v>
      </c>
      <c r="G31">
        <f>'Waiting List Config'!$J$5</f>
        <v>0</v>
      </c>
      <c r="H31">
        <f>'Waiting List Config'!$K$5</f>
        <v>0</v>
      </c>
      <c r="I31">
        <f t="shared" si="1"/>
        <v>0</v>
      </c>
    </row>
    <row r="32" spans="1:9" x14ac:dyDescent="0.35">
      <c r="A32" s="2">
        <f ca="1">'Capacity Backing (Hide)'!A34</f>
        <v>44545</v>
      </c>
      <c r="B32" s="174" t="e">
        <f t="shared" si="0"/>
        <v>#DIV/0!</v>
      </c>
      <c r="G32">
        <f>'Waiting List Config'!$J$5</f>
        <v>0</v>
      </c>
      <c r="H32">
        <f>'Waiting List Config'!$K$5</f>
        <v>0</v>
      </c>
      <c r="I32">
        <f t="shared" si="1"/>
        <v>0</v>
      </c>
    </row>
    <row r="33" spans="1:9" x14ac:dyDescent="0.35">
      <c r="A33" s="2">
        <f ca="1">'Capacity Backing (Hide)'!A35</f>
        <v>44552</v>
      </c>
      <c r="B33" s="174" t="e">
        <f t="shared" si="0"/>
        <v>#DIV/0!</v>
      </c>
      <c r="G33">
        <f>'Waiting List Config'!$J$5</f>
        <v>0</v>
      </c>
      <c r="H33">
        <f>'Waiting List Config'!$K$5</f>
        <v>0</v>
      </c>
      <c r="I33">
        <f t="shared" si="1"/>
        <v>0</v>
      </c>
    </row>
    <row r="34" spans="1:9" x14ac:dyDescent="0.35">
      <c r="A34" s="2">
        <f ca="1">'Capacity Backing (Hide)'!A36</f>
        <v>44559</v>
      </c>
      <c r="B34" s="174" t="e">
        <f t="shared" si="0"/>
        <v>#DIV/0!</v>
      </c>
      <c r="G34">
        <f>'Waiting List Config'!$J$5</f>
        <v>0</v>
      </c>
      <c r="H34">
        <f>'Waiting List Config'!$K$5</f>
        <v>0</v>
      </c>
      <c r="I34">
        <f t="shared" si="1"/>
        <v>0</v>
      </c>
    </row>
    <row r="35" spans="1:9" x14ac:dyDescent="0.35">
      <c r="A35" s="2">
        <f ca="1">'Capacity Backing (Hide)'!A37</f>
        <v>44566</v>
      </c>
      <c r="B35" s="174" t="e">
        <f t="shared" si="0"/>
        <v>#DIV/0!</v>
      </c>
      <c r="G35">
        <f>'Waiting List Config'!$J$5</f>
        <v>0</v>
      </c>
      <c r="H35">
        <f>'Waiting List Config'!$K$5</f>
        <v>0</v>
      </c>
      <c r="I35">
        <f t="shared" si="1"/>
        <v>0</v>
      </c>
    </row>
    <row r="36" spans="1:9" x14ac:dyDescent="0.35">
      <c r="A36" s="2">
        <f ca="1">'Capacity Backing (Hide)'!A38</f>
        <v>44573</v>
      </c>
      <c r="B36" s="174" t="e">
        <f t="shared" si="0"/>
        <v>#DIV/0!</v>
      </c>
      <c r="G36">
        <f>'Waiting List Config'!$J$5</f>
        <v>0</v>
      </c>
      <c r="H36">
        <f>'Waiting List Config'!$K$5</f>
        <v>0</v>
      </c>
      <c r="I36">
        <f t="shared" si="1"/>
        <v>0</v>
      </c>
    </row>
    <row r="37" spans="1:9" x14ac:dyDescent="0.35">
      <c r="A37" s="2">
        <f ca="1">'Capacity Backing (Hide)'!A39</f>
        <v>44580</v>
      </c>
      <c r="B37" s="174" t="e">
        <f t="shared" si="0"/>
        <v>#DIV/0!</v>
      </c>
      <c r="G37">
        <f>'Waiting List Config'!$J$5</f>
        <v>0</v>
      </c>
      <c r="H37">
        <f>'Waiting List Config'!$K$5</f>
        <v>0</v>
      </c>
      <c r="I37">
        <f t="shared" si="1"/>
        <v>0</v>
      </c>
    </row>
    <row r="38" spans="1:9" x14ac:dyDescent="0.35">
      <c r="A38" s="2">
        <f ca="1">'Capacity Backing (Hide)'!A40</f>
        <v>44587</v>
      </c>
      <c r="B38" s="174" t="e">
        <f t="shared" si="0"/>
        <v>#DIV/0!</v>
      </c>
      <c r="G38">
        <f>'Waiting List Config'!$J$5</f>
        <v>0</v>
      </c>
      <c r="H38">
        <f>'Waiting List Config'!$K$5</f>
        <v>0</v>
      </c>
      <c r="I38">
        <f t="shared" si="1"/>
        <v>0</v>
      </c>
    </row>
    <row r="39" spans="1:9" x14ac:dyDescent="0.35">
      <c r="A39" s="2">
        <f ca="1">'Capacity Backing (Hide)'!A41</f>
        <v>44594</v>
      </c>
      <c r="B39" s="174" t="e">
        <f t="shared" si="0"/>
        <v>#DIV/0!</v>
      </c>
      <c r="G39">
        <f>'Waiting List Config'!$J$5</f>
        <v>0</v>
      </c>
      <c r="H39">
        <f>'Waiting List Config'!$K$5</f>
        <v>0</v>
      </c>
      <c r="I39">
        <f t="shared" si="1"/>
        <v>0</v>
      </c>
    </row>
    <row r="40" spans="1:9" x14ac:dyDescent="0.35">
      <c r="A40" s="2">
        <f ca="1">'Capacity Backing (Hide)'!A42</f>
        <v>44601</v>
      </c>
      <c r="B40" s="174" t="e">
        <f t="shared" si="0"/>
        <v>#DIV/0!</v>
      </c>
      <c r="G40">
        <f>'Waiting List Config'!$J$5</f>
        <v>0</v>
      </c>
      <c r="H40">
        <f>'Waiting List Config'!$K$5</f>
        <v>0</v>
      </c>
      <c r="I40">
        <f t="shared" si="1"/>
        <v>0</v>
      </c>
    </row>
    <row r="41" spans="1:9" x14ac:dyDescent="0.35">
      <c r="A41" s="2">
        <f ca="1">'Capacity Backing (Hide)'!A43</f>
        <v>44608</v>
      </c>
      <c r="B41" s="174" t="e">
        <f t="shared" si="0"/>
        <v>#DIV/0!</v>
      </c>
      <c r="G41">
        <f>'Waiting List Config'!$J$5</f>
        <v>0</v>
      </c>
      <c r="H41">
        <f>'Waiting List Config'!$K$5</f>
        <v>0</v>
      </c>
      <c r="I41">
        <f t="shared" si="1"/>
        <v>0</v>
      </c>
    </row>
    <row r="42" spans="1:9" x14ac:dyDescent="0.35">
      <c r="A42" s="2">
        <f ca="1">'Capacity Backing (Hide)'!A44</f>
        <v>44615</v>
      </c>
      <c r="B42" s="174" t="e">
        <f t="shared" si="0"/>
        <v>#DIV/0!</v>
      </c>
      <c r="G42">
        <f>'Waiting List Config'!$J$5</f>
        <v>0</v>
      </c>
      <c r="H42">
        <f>'Waiting List Config'!$K$5</f>
        <v>0</v>
      </c>
      <c r="I42">
        <f t="shared" si="1"/>
        <v>0</v>
      </c>
    </row>
    <row r="43" spans="1:9" x14ac:dyDescent="0.35">
      <c r="A43" s="2">
        <f ca="1">'Capacity Backing (Hide)'!A45</f>
        <v>44622</v>
      </c>
      <c r="B43" s="174" t="e">
        <f t="shared" si="0"/>
        <v>#DIV/0!</v>
      </c>
      <c r="G43">
        <f>'Waiting List Config'!$J$5</f>
        <v>0</v>
      </c>
      <c r="H43">
        <f>'Waiting List Config'!$K$5</f>
        <v>0</v>
      </c>
      <c r="I43">
        <f t="shared" si="1"/>
        <v>0</v>
      </c>
    </row>
    <row r="44" spans="1:9" x14ac:dyDescent="0.35">
      <c r="A44" s="2">
        <f ca="1">'Capacity Backing (Hide)'!A46</f>
        <v>44629</v>
      </c>
      <c r="B44" s="174" t="e">
        <f t="shared" si="0"/>
        <v>#DIV/0!</v>
      </c>
      <c r="G44">
        <f>'Waiting List Config'!$J$5</f>
        <v>0</v>
      </c>
      <c r="H44">
        <f>'Waiting List Config'!$K$5</f>
        <v>0</v>
      </c>
      <c r="I44">
        <f t="shared" si="1"/>
        <v>0</v>
      </c>
    </row>
    <row r="45" spans="1:9" x14ac:dyDescent="0.35">
      <c r="A45" s="2">
        <f ca="1">'Capacity Backing (Hide)'!A47</f>
        <v>44636</v>
      </c>
      <c r="B45" s="174" t="e">
        <f t="shared" si="0"/>
        <v>#DIV/0!</v>
      </c>
      <c r="G45">
        <f>'Waiting List Config'!$J$5</f>
        <v>0</v>
      </c>
      <c r="H45">
        <f>'Waiting List Config'!$K$5</f>
        <v>0</v>
      </c>
      <c r="I45">
        <f t="shared" si="1"/>
        <v>0</v>
      </c>
    </row>
    <row r="46" spans="1:9" x14ac:dyDescent="0.35">
      <c r="A46" s="2">
        <f ca="1">'Capacity Backing (Hide)'!A48</f>
        <v>44643</v>
      </c>
      <c r="B46" s="174" t="e">
        <f t="shared" si="0"/>
        <v>#DIV/0!</v>
      </c>
      <c r="G46">
        <f>'Waiting List Config'!$J$5</f>
        <v>0</v>
      </c>
      <c r="H46">
        <f>'Waiting List Config'!$K$5</f>
        <v>0</v>
      </c>
      <c r="I46">
        <f t="shared" si="1"/>
        <v>0</v>
      </c>
    </row>
    <row r="47" spans="1:9" x14ac:dyDescent="0.35">
      <c r="A47" s="2">
        <f ca="1">'Capacity Backing (Hide)'!A49</f>
        <v>44650</v>
      </c>
      <c r="B47" s="174" t="e">
        <f t="shared" si="0"/>
        <v>#DIV/0!</v>
      </c>
      <c r="G47">
        <f>'Waiting List Config'!$J$5</f>
        <v>0</v>
      </c>
      <c r="H47">
        <f>'Waiting List Config'!$K$5</f>
        <v>0</v>
      </c>
      <c r="I47">
        <f t="shared" si="1"/>
        <v>0</v>
      </c>
    </row>
    <row r="48" spans="1:9" x14ac:dyDescent="0.35">
      <c r="A48" s="2">
        <f ca="1">'Capacity Backing (Hide)'!A50</f>
        <v>44657</v>
      </c>
      <c r="B48" s="174" t="e">
        <f t="shared" si="0"/>
        <v>#DIV/0!</v>
      </c>
      <c r="G48">
        <f>'Waiting List Config'!$J$5</f>
        <v>0</v>
      </c>
      <c r="H48">
        <f>'Waiting List Config'!$K$5</f>
        <v>0</v>
      </c>
      <c r="I48">
        <f t="shared" si="1"/>
        <v>0</v>
      </c>
    </row>
    <row r="49" spans="1:9" x14ac:dyDescent="0.35">
      <c r="A49" s="2">
        <f ca="1">'Capacity Backing (Hide)'!A51</f>
        <v>44664</v>
      </c>
      <c r="B49" s="174" t="e">
        <f t="shared" si="0"/>
        <v>#DIV/0!</v>
      </c>
      <c r="G49">
        <f>'Waiting List Config'!$J$5</f>
        <v>0</v>
      </c>
      <c r="H49">
        <f>'Waiting List Config'!$K$5</f>
        <v>0</v>
      </c>
      <c r="I49">
        <f t="shared" si="1"/>
        <v>0</v>
      </c>
    </row>
    <row r="50" spans="1:9" x14ac:dyDescent="0.35">
      <c r="A50" s="2">
        <f ca="1">'Capacity Backing (Hide)'!A52</f>
        <v>44671</v>
      </c>
      <c r="B50" s="174" t="e">
        <f t="shared" si="0"/>
        <v>#DIV/0!</v>
      </c>
      <c r="G50">
        <f>'Waiting List Config'!$J$5</f>
        <v>0</v>
      </c>
      <c r="H50">
        <f>'Waiting List Config'!$K$5</f>
        <v>0</v>
      </c>
      <c r="I50">
        <f t="shared" si="1"/>
        <v>0</v>
      </c>
    </row>
    <row r="51" spans="1:9" x14ac:dyDescent="0.35">
      <c r="A51" s="2">
        <f ca="1">'Capacity Backing (Hide)'!A53</f>
        <v>44678</v>
      </c>
      <c r="B51" s="174" t="e">
        <f t="shared" si="0"/>
        <v>#DIV/0!</v>
      </c>
      <c r="G51">
        <f>'Waiting List Config'!$J$5</f>
        <v>0</v>
      </c>
      <c r="H51">
        <f>'Waiting List Config'!$K$5</f>
        <v>0</v>
      </c>
      <c r="I51">
        <f t="shared" si="1"/>
        <v>0</v>
      </c>
    </row>
    <row r="52" spans="1:9" x14ac:dyDescent="0.35">
      <c r="A52" s="2">
        <f ca="1">'Capacity Backing (Hide)'!A54</f>
        <v>44685</v>
      </c>
      <c r="B52" s="174" t="e">
        <f t="shared" si="0"/>
        <v>#DIV/0!</v>
      </c>
      <c r="G52">
        <f>'Waiting List Config'!$J$5</f>
        <v>0</v>
      </c>
      <c r="H52">
        <f>'Waiting List Config'!$K$5</f>
        <v>0</v>
      </c>
      <c r="I52">
        <f t="shared" si="1"/>
        <v>0</v>
      </c>
    </row>
    <row r="53" spans="1:9" x14ac:dyDescent="0.35">
      <c r="A53" s="2">
        <f ca="1">'Capacity Backing (Hide)'!A55</f>
        <v>44692</v>
      </c>
      <c r="B53" s="174" t="e">
        <f t="shared" si="0"/>
        <v>#DIV/0!</v>
      </c>
      <c r="G53">
        <f>'Waiting List Config'!$J$5</f>
        <v>0</v>
      </c>
      <c r="H53">
        <f>'Waiting List Config'!$K$5</f>
        <v>0</v>
      </c>
      <c r="I53">
        <f t="shared" si="1"/>
        <v>0</v>
      </c>
    </row>
    <row r="54" spans="1:9" x14ac:dyDescent="0.35">
      <c r="A54" s="2">
        <f ca="1">'Capacity Backing (Hide)'!A56</f>
        <v>44699</v>
      </c>
      <c r="B54" s="174" t="e">
        <f t="shared" si="0"/>
        <v>#DIV/0!</v>
      </c>
      <c r="G54">
        <f>'Waiting List Config'!$J$5</f>
        <v>0</v>
      </c>
      <c r="H54">
        <f>'Waiting List Config'!$K$5</f>
        <v>0</v>
      </c>
      <c r="I54">
        <f t="shared" si="1"/>
        <v>0</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C21" sqref="C21"/>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145</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136</v>
      </c>
      <c r="C3" s="64" t="s">
        <v>137</v>
      </c>
      <c r="D3" s="64" t="s">
        <v>138</v>
      </c>
      <c r="E3" s="64" t="s">
        <v>139</v>
      </c>
      <c r="F3" s="64" t="s">
        <v>140</v>
      </c>
      <c r="G3" s="64" t="s">
        <v>141</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44342</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44349</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44356</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44363</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44370</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44377</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44384</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44391</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44398</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44405</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44412</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44419</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44426</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44433</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5">
      <c r="I19" s="12">
        <f ca="1">'Required Capacity (Hide)'!E19</f>
        <v>44440</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87" x14ac:dyDescent="0.35">
      <c r="A20" t="s">
        <v>42</v>
      </c>
      <c r="B20" s="64" t="s">
        <v>146</v>
      </c>
      <c r="C20" s="64" t="s">
        <v>147</v>
      </c>
      <c r="D20" s="64" t="s">
        <v>148</v>
      </c>
      <c r="E20" s="64" t="s">
        <v>149</v>
      </c>
      <c r="F20" s="64" t="s">
        <v>150</v>
      </c>
      <c r="G20" s="64" t="s">
        <v>151</v>
      </c>
      <c r="I20" s="12">
        <f ca="1">'Required Capacity (Hide)'!E20</f>
        <v>44447</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44454</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44461</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44468</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44475</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44482</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44489</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44496</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44503</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44510</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44517</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44524</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44531</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44538</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44545</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44552</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5">
      <c r="I36" s="12">
        <f ca="1">'Required Capacity (Hide)'!E36</f>
        <v>44559</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5">
      <c r="I37" s="12">
        <f ca="1">'Required Capacity (Hide)'!E37</f>
        <v>44566</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5">
      <c r="I38" s="12">
        <f ca="1">'Required Capacity (Hide)'!E38</f>
        <v>44573</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5">
      <c r="I39" s="12">
        <f ca="1">'Required Capacity (Hide)'!E39</f>
        <v>44580</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5">
      <c r="I40" s="12">
        <f ca="1">'Required Capacity (Hide)'!E40</f>
        <v>44587</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5">
      <c r="I41" s="12">
        <f ca="1">'Required Capacity (Hide)'!E41</f>
        <v>44594</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5">
      <c r="I42" s="12">
        <f ca="1">'Required Capacity (Hide)'!E42</f>
        <v>44601</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5">
      <c r="I43" s="12">
        <f ca="1">'Required Capacity (Hide)'!E43</f>
        <v>44608</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5">
      <c r="I44" s="12">
        <f ca="1">'Required Capacity (Hide)'!E44</f>
        <v>44615</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5">
      <c r="I45" s="12">
        <f ca="1">'Required Capacity (Hide)'!E45</f>
        <v>44622</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5">
      <c r="I46" s="12">
        <f ca="1">'Required Capacity (Hide)'!E46</f>
        <v>44629</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5">
      <c r="I47" s="12">
        <f ca="1">'Required Capacity (Hide)'!E47</f>
        <v>44636</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5">
      <c r="I48" s="12">
        <f ca="1">'Required Capacity (Hide)'!E48</f>
        <v>44643</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5">
      <c r="I49" s="12">
        <f ca="1">'Required Capacity (Hide)'!E49</f>
        <v>44650</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5">
      <c r="I50" s="12">
        <f ca="1">'Required Capacity (Hide)'!E50</f>
        <v>44657</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5">
      <c r="I51" s="12">
        <f ca="1">'Required Capacity (Hide)'!E51</f>
        <v>44664</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5">
      <c r="I52" s="12">
        <f ca="1">'Required Capacity (Hide)'!E52</f>
        <v>44671</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5">
      <c r="I53" s="12">
        <f ca="1">'Required Capacity (Hide)'!E53</f>
        <v>44678</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5">
      <c r="I54" s="12">
        <f ca="1">'Required Capacity (Hide)'!E54</f>
        <v>44685</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5">
      <c r="I55" s="12">
        <f ca="1">'Required Capacity (Hide)'!E55</f>
        <v>44692</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4">
      <c r="I56" s="13">
        <f ca="1">'Required Capacity (Hide)'!E56</f>
        <v>44699</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5">
      <c r="H62" t="s">
        <v>120</v>
      </c>
      <c r="I62" s="14"/>
      <c r="J62" s="5" t="s">
        <v>56</v>
      </c>
      <c r="K62" s="5" t="s">
        <v>41</v>
      </c>
    </row>
    <row r="63" spans="8:105" x14ac:dyDescent="0.3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5">
      <c r="I68" s="14" t="str">
        <f>'Data Validation (Hide)'!B7</f>
        <v>Caseload 6</v>
      </c>
      <c r="J68" t="e" cm="1">
        <f t="array" ref="J68">INDEX($J$59:$DA$60,1,MATCH(1,($I68=$J$1:$CU$1)*($J$62=$J$4:$CU$4)*(Planning!$M$2=$J$2:$CU$2),0))</f>
        <v>#N/A</v>
      </c>
      <c r="K68" s="5" t="e" cm="1">
        <f t="array" ref="K68">INDEX($J$59:$DA$60,1,MATCH(1,($I68=$J$1:$CU$1)*($K$62=$J$58:$CU$58)*(Planning!$M$2=$J$2:$CU$2),0))</f>
        <v>#N/A</v>
      </c>
    </row>
    <row r="69" spans="1:11" x14ac:dyDescent="0.35">
      <c r="I69" s="14" t="str">
        <f>'Data Validation (Hide)'!B8</f>
        <v>Caseload 7</v>
      </c>
      <c r="J69" t="e" cm="1">
        <f t="array" ref="J69">INDEX($J$59:$DA$60,1,MATCH(1,($I69=$J$1:$CU$1)*($J$62=$J$4:$CU$4)*(Planning!$M$2=$J$2:$CU$2),0))</f>
        <v>#N/A</v>
      </c>
      <c r="K69" s="5" t="e" cm="1">
        <f t="array" ref="K69">INDEX($J$59:$DA$60,1,MATCH(1,($I69=$J$1:$CU$1)*($K$62=$J$58:$CU$58)*(Planning!$M$2=$J$2:$CU$2),0))</f>
        <v>#N/A</v>
      </c>
    </row>
    <row r="70" spans="1:11" x14ac:dyDescent="0.35">
      <c r="I70" s="14" t="str">
        <f>'Data Validation (Hide)'!B9</f>
        <v>Caseload 8</v>
      </c>
      <c r="J70" t="e" cm="1">
        <f t="array" ref="J70">INDEX($J$59:$DA$60,1,MATCH(1,($I70=$J$1:$CU$1)*($J$62=$J$4:$CU$4)*(Planning!$M$2=$J$2:$CU$2),0))</f>
        <v>#N/A</v>
      </c>
      <c r="K70" s="5" t="e" cm="1">
        <f t="array" ref="K70">INDEX($J$59:$DA$60,1,MATCH(1,($I70=$J$1:$CU$1)*($K$62=$J$58:$CU$58)*(Planning!$M$2=$J$2:$CU$2),0))</f>
        <v>#N/A</v>
      </c>
    </row>
    <row r="71" spans="1:11" x14ac:dyDescent="0.35">
      <c r="I71" s="14" t="str">
        <f>'Data Validation (Hide)'!B10</f>
        <v>Caseload 9</v>
      </c>
      <c r="J71" t="e" cm="1">
        <f t="array" ref="J71">INDEX($J$59:$DA$60,1,MATCH(1,($I71=$J$1:$CU$1)*($J$62=$J$4:$CU$4)*(Planning!$M$2=$J$2:$CU$2),0))</f>
        <v>#N/A</v>
      </c>
      <c r="K71" s="5" t="e" cm="1">
        <f t="array" ref="K71">INDEX($J$59:$DA$60,1,MATCH(1,($I71=$J$1:$CU$1)*($K$62=$J$58:$CU$58)*(Planning!$M$2=$J$2:$CU$2),0))</f>
        <v>#N/A</v>
      </c>
    </row>
    <row r="72" spans="1:11" x14ac:dyDescent="0.35">
      <c r="I72" s="14" t="str">
        <f>'Data Validation (Hide)'!B11</f>
        <v>Caseload 10</v>
      </c>
      <c r="J72" t="e" cm="1">
        <f t="array" ref="J72">INDEX($J$59:$DA$60,1,MATCH(1,($I72=$J$1:$CU$1)*($J$62=$J$4:$CU$4)*(Planning!$M$2=$J$2:$CU$2),0))</f>
        <v>#N/A</v>
      </c>
      <c r="K72" s="5" t="e" cm="1">
        <f t="array" ref="K72">INDEX($J$59:$DA$60,1,MATCH(1,($I72=$J$1:$CU$1)*($K$62=$J$58:$CU$58)*(Planning!$M$2=$J$2:$CU$2),0))</f>
        <v>#N/A</v>
      </c>
    </row>
    <row r="73" spans="1:11" x14ac:dyDescent="0.35">
      <c r="I73" s="14" t="str">
        <f>'Data Validation (Hide)'!B12</f>
        <v>Caseload 11</v>
      </c>
      <c r="J73" t="e" cm="1">
        <f t="array" ref="J73">INDEX($J$59:$DA$60,1,MATCH(1,($I73=$J$1:$CU$1)*($J$62=$J$4:$CU$4)*(Planning!$M$2=$J$2:$CU$2),0))</f>
        <v>#N/A</v>
      </c>
      <c r="K73" s="5" t="e" cm="1">
        <f t="array" ref="K73">INDEX($J$59:$DA$60,1,MATCH(1,($I73=$J$1:$CU$1)*($K$62=$J$58:$CU$58)*(Planning!$M$2=$J$2:$CU$2),0))</f>
        <v>#N/A</v>
      </c>
    </row>
    <row r="74" spans="1:11" x14ac:dyDescent="0.35">
      <c r="I74" s="14" t="str">
        <f>'Data Validation (Hide)'!B13</f>
        <v>Caseload 12</v>
      </c>
      <c r="J74" t="e" cm="1">
        <f t="array" ref="J74">INDEX($J$59:$DA$60,1,MATCH(1,($I74=$J$1:$CU$1)*($J$62=$J$4:$CU$4)*(Planning!$M$2=$J$2:$CU$2),0))</f>
        <v>#N/A</v>
      </c>
      <c r="K74" s="5" t="e" cm="1">
        <f t="array" ref="K74">INDEX($J$59:$DA$60,1,MATCH(1,($I74=$J$1:$CU$1)*($K$62=$J$58:$CU$58)*(Planning!$M$2=$J$2:$CU$2),0))</f>
        <v>#N/A</v>
      </c>
    </row>
    <row r="75" spans="1:11" x14ac:dyDescent="0.35">
      <c r="I75" s="14" t="str">
        <f>'Data Validation (Hide)'!B14</f>
        <v>Caseload 13</v>
      </c>
      <c r="J75" t="e" cm="1">
        <f t="array" ref="J75">INDEX($J$59:$DA$60,1,MATCH(1,($I75=$J$1:$CU$1)*($J$62=$J$4:$CU$4)*(Planning!$M$2=$J$2:$CU$2),0))</f>
        <v>#N/A</v>
      </c>
      <c r="K75" s="5" t="e" cm="1">
        <f t="array" ref="K75">INDEX($J$59:$DA$60,1,MATCH(1,($I75=$J$1:$CU$1)*($K$62=$J$58:$CU$58)*(Planning!$M$2=$J$2:$CU$2),0))</f>
        <v>#N/A</v>
      </c>
    </row>
    <row r="76" spans="1:11" x14ac:dyDescent="0.35">
      <c r="I76" s="14" t="str">
        <f>'Data Validation (Hide)'!B15</f>
        <v>Caseload 14</v>
      </c>
      <c r="J76" t="e" cm="1">
        <f t="array" ref="J76">INDEX($J$59:$DA$60,1,MATCH(1,($I76=$J$1:$CU$1)*($J$62=$J$4:$CU$4)*(Planning!$M$2=$J$2:$CU$2),0))</f>
        <v>#N/A</v>
      </c>
      <c r="K76" s="5" t="e" cm="1">
        <f t="array" ref="K76">INDEX($J$59:$DA$60,1,MATCH(1,($I76=$J$1:$CU$1)*($K$62=$J$58:$CU$58)*(Planning!$M$2=$J$2:$CU$2),0))</f>
        <v>#N/A</v>
      </c>
    </row>
    <row r="77" spans="1:11" x14ac:dyDescent="0.35">
      <c r="I77" s="14" t="str">
        <f>'Data Validation (Hide)'!B16</f>
        <v>Caseload 15</v>
      </c>
      <c r="J77" t="e" cm="1">
        <f t="array" ref="J77">INDEX($J$59:$DA$60,1,MATCH(1,($I77=$J$1:$CU$1)*($J$62=$J$4:$CU$4)*(Planning!$M$2=$J$2:$CU$2),0))</f>
        <v>#N/A</v>
      </c>
      <c r="K77" s="5" t="e" cm="1">
        <f t="array" ref="K77">INDEX($J$59:$DA$60,1,MATCH(1,($I77=$J$1:$CU$1)*($K$62=$J$58:$CU$58)*(Planning!$M$2=$J$2:$CU$2),0))</f>
        <v>#N/A</v>
      </c>
    </row>
    <row r="78" spans="1:11" x14ac:dyDescent="0.35">
      <c r="I78" s="14"/>
    </row>
    <row r="79" spans="1:11" x14ac:dyDescent="0.35">
      <c r="A79" t="s">
        <v>101</v>
      </c>
      <c r="I79" s="14"/>
    </row>
    <row r="80" spans="1:11" x14ac:dyDescent="0.35">
      <c r="I80" s="14"/>
    </row>
    <row r="81" spans="1:6" x14ac:dyDescent="0.35">
      <c r="A81" t="s">
        <v>42</v>
      </c>
      <c r="B81" t="s">
        <v>143</v>
      </c>
      <c r="C81" t="s">
        <v>144</v>
      </c>
      <c r="D81" t="s">
        <v>49</v>
      </c>
      <c r="E81" t="s">
        <v>47</v>
      </c>
      <c r="F81" t="s">
        <v>60</v>
      </c>
    </row>
    <row r="82" spans="1:6" x14ac:dyDescent="0.35">
      <c r="A82" t="str">
        <f>Setup!A20</f>
        <v>Caseload 1</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0</v>
      </c>
      <c r="D82">
        <f ca="1">IF(Planning!D63="",'Planning Backing (Hide)'!B82,Planning!D63)</f>
        <v>0</v>
      </c>
      <c r="E82">
        <f ca="1">IF(Planning!E63="",'Planning Backing (Hide)'!C82,Planning!E63)</f>
        <v>0</v>
      </c>
      <c r="F82">
        <f ca="1">SUM(D82:E82)</f>
        <v>0</v>
      </c>
    </row>
    <row r="83" spans="1:6" x14ac:dyDescent="0.35">
      <c r="A83" t="str">
        <f>Setup!A21</f>
        <v>Caseload 2</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0</v>
      </c>
      <c r="D83">
        <f ca="1">IF(Planning!D64="",'Planning Backing (Hide)'!B83,Planning!D64)</f>
        <v>0</v>
      </c>
      <c r="E83">
        <f ca="1">IF(Planning!E64="",'Planning Backing (Hide)'!C83,Planning!E64)</f>
        <v>0</v>
      </c>
      <c r="F83">
        <f t="shared" ref="F83:F96" ca="1" si="96">SUM(D83:E83)</f>
        <v>0</v>
      </c>
    </row>
    <row r="84" spans="1:6" x14ac:dyDescent="0.35">
      <c r="A84" t="str">
        <f>Setup!A22</f>
        <v>Caseload 3</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0</v>
      </c>
      <c r="D84">
        <f ca="1">IF(Planning!D65="",'Planning Backing (Hide)'!B84,Planning!D65)</f>
        <v>0</v>
      </c>
      <c r="E84">
        <f ca="1">IF(Planning!E65="",'Planning Backing (Hide)'!C84,Planning!E65)</f>
        <v>0</v>
      </c>
      <c r="F84">
        <f t="shared" ca="1" si="96"/>
        <v>0</v>
      </c>
    </row>
    <row r="85" spans="1:6" x14ac:dyDescent="0.35">
      <c r="A85" t="str">
        <f>Setup!A23</f>
        <v>Caseload 4</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96"/>
        <v>0</v>
      </c>
    </row>
    <row r="86" spans="1:6" x14ac:dyDescent="0.35">
      <c r="A86" t="str">
        <f>Setup!A24</f>
        <v>Caseload 5</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96"/>
        <v>0</v>
      </c>
    </row>
    <row r="87" spans="1:6"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96"/>
        <v>0</v>
      </c>
    </row>
    <row r="88" spans="1:6"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96"/>
        <v>0</v>
      </c>
    </row>
    <row r="89" spans="1:6"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96"/>
        <v>0</v>
      </c>
    </row>
    <row r="90" spans="1:6"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96"/>
        <v>0</v>
      </c>
    </row>
    <row r="91" spans="1:6"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96"/>
        <v>0</v>
      </c>
    </row>
    <row r="92" spans="1:6"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96"/>
        <v>0</v>
      </c>
    </row>
    <row r="93" spans="1:6"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96"/>
        <v>0</v>
      </c>
    </row>
    <row r="94" spans="1:6"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96"/>
        <v>0</v>
      </c>
    </row>
    <row r="95" spans="1:6"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96"/>
        <v>0</v>
      </c>
    </row>
    <row r="96" spans="1:6"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96"/>
        <v>0</v>
      </c>
    </row>
    <row r="99" spans="1:9" x14ac:dyDescent="0.35">
      <c r="A99" t="s">
        <v>53</v>
      </c>
      <c r="B99" t="s">
        <v>43</v>
      </c>
      <c r="C99" t="s">
        <v>154</v>
      </c>
      <c r="D99" t="s">
        <v>44</v>
      </c>
      <c r="E99" t="s">
        <v>46</v>
      </c>
      <c r="F99" t="s">
        <v>45</v>
      </c>
      <c r="G99" t="s">
        <v>240</v>
      </c>
      <c r="H99" t="s">
        <v>241</v>
      </c>
      <c r="I99" t="s">
        <v>242</v>
      </c>
    </row>
    <row r="100" spans="1:9" x14ac:dyDescent="0.3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Waiting List Modelling</vt:lpstr>
      <vt:lpstr>WL Modelling (Hide)</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2021-05-26T15:28:42Z</dcterms:modified>
</cp:coreProperties>
</file>