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0B72BE8B-A54E-431A-8D95-BBC718F70E30}" xr6:coauthVersionLast="41" xr6:coauthVersionMax="41" xr10:uidLastSave="{00000000-0000-0000-0000-000000000000}"/>
  <bookViews>
    <workbookView xWindow="-108" yWindow="-108" windowWidth="23256" windowHeight="12576" tabRatio="794" firstSheet="3" activeTab="16"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G211" i="31" l="1"/>
  <c r="BF211" i="31"/>
  <c r="BE211" i="31"/>
  <c r="BD211" i="31"/>
  <c r="BC211" i="31"/>
  <c r="BB211" i="31"/>
  <c r="BA211" i="31"/>
  <c r="AZ211" i="31"/>
  <c r="AY211" i="31"/>
  <c r="AX211" i="31"/>
  <c r="AW211" i="31"/>
  <c r="AV211" i="31"/>
  <c r="AU211" i="31"/>
  <c r="AT211" i="31"/>
  <c r="AS211" i="31"/>
  <c r="AR211" i="31"/>
  <c r="AQ211" i="31"/>
  <c r="AP211" i="31"/>
  <c r="AO211" i="31"/>
  <c r="AN211" i="31"/>
  <c r="AM211" i="31"/>
  <c r="AL211" i="31"/>
  <c r="AK211" i="31"/>
  <c r="AJ211" i="31"/>
  <c r="AI211" i="31"/>
  <c r="AH211" i="31"/>
  <c r="AG211" i="31"/>
  <c r="AF211" i="31"/>
  <c r="AE211" i="31"/>
  <c r="AD211" i="31"/>
  <c r="AC211" i="31"/>
  <c r="AB211" i="31"/>
  <c r="AA211" i="31"/>
  <c r="Z211" i="31"/>
  <c r="Y211" i="31"/>
  <c r="X211" i="31"/>
  <c r="W211" i="31"/>
  <c r="V211" i="31"/>
  <c r="U211" i="31"/>
  <c r="T211" i="31"/>
  <c r="S211" i="31"/>
  <c r="R211" i="31"/>
  <c r="Q211" i="31"/>
  <c r="P211" i="31"/>
  <c r="O211" i="31"/>
  <c r="N211" i="31"/>
  <c r="M211" i="31"/>
  <c r="L211" i="31"/>
  <c r="K211" i="31"/>
  <c r="J211" i="31"/>
  <c r="I211" i="31"/>
  <c r="H211" i="31"/>
  <c r="BG210" i="31"/>
  <c r="BF210" i="31"/>
  <c r="BE210" i="31"/>
  <c r="BD210" i="31"/>
  <c r="BC210" i="31"/>
  <c r="BB210" i="31"/>
  <c r="BA210" i="31"/>
  <c r="AZ210" i="31"/>
  <c r="AY210" i="31"/>
  <c r="AX210" i="31"/>
  <c r="AW210" i="31"/>
  <c r="AV210" i="31"/>
  <c r="AU210" i="31"/>
  <c r="AT210" i="31"/>
  <c r="AS210" i="31"/>
  <c r="AR210" i="31"/>
  <c r="AQ210" i="31"/>
  <c r="AP210" i="31"/>
  <c r="AO210" i="31"/>
  <c r="AN210" i="31"/>
  <c r="AM210" i="31"/>
  <c r="AL210" i="31"/>
  <c r="AK210" i="31"/>
  <c r="AJ210" i="31"/>
  <c r="AI210" i="31"/>
  <c r="AH210" i="31"/>
  <c r="AG210" i="31"/>
  <c r="AF210" i="31"/>
  <c r="AE210" i="31"/>
  <c r="AD210" i="31"/>
  <c r="AC210" i="31"/>
  <c r="AB210" i="31"/>
  <c r="AA210" i="31"/>
  <c r="Z210" i="31"/>
  <c r="Y210" i="31"/>
  <c r="X210" i="31"/>
  <c r="W210" i="31"/>
  <c r="V210" i="31"/>
  <c r="U210" i="31"/>
  <c r="T210" i="31"/>
  <c r="S210" i="31"/>
  <c r="R210" i="31"/>
  <c r="Q210" i="31"/>
  <c r="P210" i="31"/>
  <c r="O210" i="31"/>
  <c r="N210" i="31"/>
  <c r="M210" i="31"/>
  <c r="L210" i="31"/>
  <c r="K210" i="31"/>
  <c r="J210" i="31"/>
  <c r="I210" i="31"/>
  <c r="H210" i="31"/>
  <c r="BG209" i="31"/>
  <c r="BF209" i="31"/>
  <c r="BE209" i="31"/>
  <c r="BD209" i="31"/>
  <c r="BC209" i="31"/>
  <c r="BB209" i="31"/>
  <c r="BA209" i="31"/>
  <c r="AZ209" i="31"/>
  <c r="AY209" i="31"/>
  <c r="AX209" i="31"/>
  <c r="AW209" i="31"/>
  <c r="AV209" i="31"/>
  <c r="AU209" i="31"/>
  <c r="AT209" i="31"/>
  <c r="AS209" i="31"/>
  <c r="AR209" i="31"/>
  <c r="AQ209" i="31"/>
  <c r="AP209" i="31"/>
  <c r="AO209" i="31"/>
  <c r="AN209" i="31"/>
  <c r="AM209" i="31"/>
  <c r="AL209" i="31"/>
  <c r="AK209" i="31"/>
  <c r="AJ209" i="31"/>
  <c r="AI209" i="31"/>
  <c r="AH209" i="31"/>
  <c r="AG209" i="31"/>
  <c r="AF209" i="31"/>
  <c r="AE209" i="31"/>
  <c r="AD209" i="31"/>
  <c r="AC209" i="31"/>
  <c r="AB209" i="31"/>
  <c r="AA209" i="31"/>
  <c r="Z209" i="31"/>
  <c r="Y209" i="31"/>
  <c r="X209" i="31"/>
  <c r="W209" i="31"/>
  <c r="V209" i="31"/>
  <c r="U209" i="31"/>
  <c r="T209" i="31"/>
  <c r="S209" i="31"/>
  <c r="R209" i="31"/>
  <c r="Q209" i="31"/>
  <c r="P209" i="31"/>
  <c r="O209" i="31"/>
  <c r="N209" i="31"/>
  <c r="M209" i="31"/>
  <c r="L209" i="31"/>
  <c r="K209" i="31"/>
  <c r="J209" i="31"/>
  <c r="I209" i="31"/>
  <c r="H209" i="31"/>
  <c r="BG208" i="31"/>
  <c r="BF208" i="31"/>
  <c r="BE208" i="31"/>
  <c r="BD208" i="31"/>
  <c r="BC208" i="31"/>
  <c r="BB208" i="31"/>
  <c r="BA208" i="31"/>
  <c r="AZ208" i="31"/>
  <c r="AY208" i="31"/>
  <c r="AX208" i="31"/>
  <c r="AW208" i="31"/>
  <c r="AV208" i="31"/>
  <c r="AU208" i="31"/>
  <c r="AT208" i="31"/>
  <c r="AS208" i="31"/>
  <c r="AR208" i="31"/>
  <c r="AQ208" i="31"/>
  <c r="AP208" i="31"/>
  <c r="AO208" i="31"/>
  <c r="AN208" i="31"/>
  <c r="AM208" i="31"/>
  <c r="AL208" i="31"/>
  <c r="AK208" i="31"/>
  <c r="AJ208" i="31"/>
  <c r="AI208" i="31"/>
  <c r="AH208" i="31"/>
  <c r="AG208" i="31"/>
  <c r="AF208" i="31"/>
  <c r="AE208" i="31"/>
  <c r="AD208" i="31"/>
  <c r="AC208" i="31"/>
  <c r="AB208" i="31"/>
  <c r="AA208" i="31"/>
  <c r="Z208" i="31"/>
  <c r="Y208" i="31"/>
  <c r="X208" i="31"/>
  <c r="W208" i="31"/>
  <c r="V208" i="31"/>
  <c r="U208" i="31"/>
  <c r="T208" i="31"/>
  <c r="S208" i="31"/>
  <c r="R208" i="31"/>
  <c r="Q208" i="31"/>
  <c r="P208" i="31"/>
  <c r="O208" i="31"/>
  <c r="N208" i="31"/>
  <c r="M208" i="31"/>
  <c r="L208" i="31"/>
  <c r="K208" i="31"/>
  <c r="J208" i="31"/>
  <c r="I208" i="31"/>
  <c r="H208" i="31"/>
  <c r="BG207" i="31"/>
  <c r="BF207" i="31"/>
  <c r="BE207" i="31"/>
  <c r="BD207" i="31"/>
  <c r="BC207" i="31"/>
  <c r="BB207" i="31"/>
  <c r="BA207" i="31"/>
  <c r="AZ207" i="31"/>
  <c r="AY207" i="31"/>
  <c r="AX207" i="31"/>
  <c r="AW207" i="31"/>
  <c r="AV207" i="31"/>
  <c r="AU207" i="31"/>
  <c r="AT207" i="31"/>
  <c r="AS207" i="31"/>
  <c r="AR207" i="31"/>
  <c r="AQ207" i="31"/>
  <c r="AP207" i="31"/>
  <c r="AO207" i="31"/>
  <c r="AN207" i="31"/>
  <c r="AM207" i="31"/>
  <c r="AL207" i="31"/>
  <c r="AK207" i="31"/>
  <c r="AJ207" i="31"/>
  <c r="AI207" i="31"/>
  <c r="AH207" i="31"/>
  <c r="AG207" i="31"/>
  <c r="AF207" i="31"/>
  <c r="AE207" i="31"/>
  <c r="AD207" i="31"/>
  <c r="AC207" i="31"/>
  <c r="AB207" i="31"/>
  <c r="AA207" i="31"/>
  <c r="Z207" i="31"/>
  <c r="Y207" i="31"/>
  <c r="X207" i="31"/>
  <c r="W207" i="31"/>
  <c r="V207" i="31"/>
  <c r="U207" i="31"/>
  <c r="T207" i="31"/>
  <c r="S207" i="31"/>
  <c r="R207" i="31"/>
  <c r="Q207" i="31"/>
  <c r="P207" i="31"/>
  <c r="O207" i="31"/>
  <c r="N207" i="31"/>
  <c r="M207" i="31"/>
  <c r="L207" i="31"/>
  <c r="K207" i="31"/>
  <c r="J207" i="31"/>
  <c r="I207" i="31"/>
  <c r="H207" i="31"/>
  <c r="BG206" i="31"/>
  <c r="BF206" i="31"/>
  <c r="BE206" i="31"/>
  <c r="BD206" i="31"/>
  <c r="BC206" i="31"/>
  <c r="BB206" i="31"/>
  <c r="BA206" i="31"/>
  <c r="AZ206" i="31"/>
  <c r="AY206" i="31"/>
  <c r="AX206" i="31"/>
  <c r="AW206" i="31"/>
  <c r="AV206" i="31"/>
  <c r="AU206" i="31"/>
  <c r="AT206" i="31"/>
  <c r="AS206" i="31"/>
  <c r="AR206" i="31"/>
  <c r="AQ206" i="31"/>
  <c r="AP206" i="31"/>
  <c r="AO206" i="31"/>
  <c r="AN206" i="31"/>
  <c r="AM206" i="31"/>
  <c r="AL206" i="31"/>
  <c r="AK206" i="31"/>
  <c r="AJ206" i="31"/>
  <c r="AI206" i="31"/>
  <c r="AH206" i="31"/>
  <c r="AG206" i="31"/>
  <c r="AF206" i="31"/>
  <c r="AE206" i="31"/>
  <c r="AD206" i="31"/>
  <c r="AC206" i="31"/>
  <c r="AB206" i="31"/>
  <c r="AA206" i="31"/>
  <c r="Z206" i="31"/>
  <c r="Y206" i="31"/>
  <c r="X206" i="31"/>
  <c r="W206" i="31"/>
  <c r="V206" i="31"/>
  <c r="U206" i="31"/>
  <c r="T206" i="31"/>
  <c r="S206" i="31"/>
  <c r="R206" i="31"/>
  <c r="Q206" i="31"/>
  <c r="P206" i="31"/>
  <c r="O206" i="31"/>
  <c r="N206" i="31"/>
  <c r="M206" i="31"/>
  <c r="L206" i="31"/>
  <c r="K206" i="31"/>
  <c r="J206" i="31"/>
  <c r="I206" i="31"/>
  <c r="H206" i="31"/>
  <c r="BG205" i="31"/>
  <c r="BF205" i="31"/>
  <c r="BE205" i="31"/>
  <c r="BD205" i="31"/>
  <c r="BC205" i="31"/>
  <c r="BB205" i="31"/>
  <c r="BA205" i="31"/>
  <c r="AZ205" i="31"/>
  <c r="AY205" i="31"/>
  <c r="AX205" i="31"/>
  <c r="AW205" i="31"/>
  <c r="AV205" i="31"/>
  <c r="AU205" i="31"/>
  <c r="AT205" i="31"/>
  <c r="AS205" i="31"/>
  <c r="AR205" i="31"/>
  <c r="AQ205" i="31"/>
  <c r="AP205" i="31"/>
  <c r="AO205" i="31"/>
  <c r="AN205" i="31"/>
  <c r="AM205" i="31"/>
  <c r="AL205" i="31"/>
  <c r="AK205" i="31"/>
  <c r="AJ205" i="31"/>
  <c r="AI205" i="31"/>
  <c r="AH205" i="31"/>
  <c r="AG205" i="31"/>
  <c r="AF205" i="31"/>
  <c r="AE205" i="31"/>
  <c r="AD205" i="31"/>
  <c r="AC205" i="31"/>
  <c r="AB205" i="31"/>
  <c r="AA205" i="31"/>
  <c r="Z205" i="31"/>
  <c r="Y205" i="31"/>
  <c r="X205" i="31"/>
  <c r="W205" i="31"/>
  <c r="V205" i="31"/>
  <c r="U205" i="31"/>
  <c r="T205" i="31"/>
  <c r="S205" i="31"/>
  <c r="R205" i="31"/>
  <c r="Q205" i="31"/>
  <c r="P205" i="31"/>
  <c r="O205" i="31"/>
  <c r="N205" i="31"/>
  <c r="M205" i="31"/>
  <c r="L205" i="31"/>
  <c r="K205" i="31"/>
  <c r="J205" i="31"/>
  <c r="I205" i="31"/>
  <c r="H205" i="31"/>
  <c r="BG204" i="31"/>
  <c r="BF204" i="31"/>
  <c r="BE204" i="31"/>
  <c r="BD204" i="31"/>
  <c r="BC204" i="31"/>
  <c r="BB204" i="31"/>
  <c r="BA204" i="31"/>
  <c r="AZ204" i="31"/>
  <c r="AY204" i="31"/>
  <c r="AX204" i="31"/>
  <c r="AW204" i="31"/>
  <c r="AV204" i="31"/>
  <c r="AU204" i="31"/>
  <c r="AT204" i="31"/>
  <c r="AS204" i="31"/>
  <c r="AR204" i="31"/>
  <c r="AQ204" i="31"/>
  <c r="AP204" i="31"/>
  <c r="AO204" i="31"/>
  <c r="AN204" i="31"/>
  <c r="AM204" i="31"/>
  <c r="AL204" i="31"/>
  <c r="AK204" i="31"/>
  <c r="AJ204" i="31"/>
  <c r="AI204" i="31"/>
  <c r="AH204" i="31"/>
  <c r="AG204" i="31"/>
  <c r="AF204" i="31"/>
  <c r="AE204" i="31"/>
  <c r="AD204" i="31"/>
  <c r="AC204" i="31"/>
  <c r="AB204" i="31"/>
  <c r="AA204" i="31"/>
  <c r="Z204" i="31"/>
  <c r="Y204" i="31"/>
  <c r="X204" i="31"/>
  <c r="W204" i="31"/>
  <c r="V204" i="31"/>
  <c r="U204" i="31"/>
  <c r="T204" i="31"/>
  <c r="S204" i="31"/>
  <c r="R204" i="31"/>
  <c r="Q204" i="31"/>
  <c r="P204" i="31"/>
  <c r="O204" i="31"/>
  <c r="N204" i="31"/>
  <c r="M204" i="31"/>
  <c r="L204" i="31"/>
  <c r="K204" i="31"/>
  <c r="J204" i="31"/>
  <c r="I204" i="31"/>
  <c r="H204" i="31"/>
  <c r="BG203" i="31"/>
  <c r="BF203" i="31"/>
  <c r="BE203" i="31"/>
  <c r="BD203" i="31"/>
  <c r="BC203" i="31"/>
  <c r="BB203" i="31"/>
  <c r="BA203" i="31"/>
  <c r="AZ203" i="31"/>
  <c r="AY203" i="31"/>
  <c r="AX203" i="31"/>
  <c r="AW203" i="31"/>
  <c r="AV203" i="31"/>
  <c r="AU203" i="31"/>
  <c r="AT203" i="31"/>
  <c r="AS203" i="31"/>
  <c r="AR203" i="31"/>
  <c r="AQ203" i="31"/>
  <c r="AP203" i="31"/>
  <c r="AO203" i="31"/>
  <c r="AN203" i="31"/>
  <c r="AM203" i="31"/>
  <c r="AL203" i="31"/>
  <c r="AK203" i="31"/>
  <c r="AJ203" i="31"/>
  <c r="AI203" i="31"/>
  <c r="AH203" i="31"/>
  <c r="AG203" i="31"/>
  <c r="AF203" i="31"/>
  <c r="AE203" i="31"/>
  <c r="AD203" i="31"/>
  <c r="AC203" i="31"/>
  <c r="AB203" i="31"/>
  <c r="AA203" i="31"/>
  <c r="Z203" i="31"/>
  <c r="Y203" i="31"/>
  <c r="X203" i="31"/>
  <c r="W203" i="31"/>
  <c r="V203" i="31"/>
  <c r="U203" i="31"/>
  <c r="T203" i="31"/>
  <c r="S203" i="31"/>
  <c r="R203" i="31"/>
  <c r="Q203" i="31"/>
  <c r="P203" i="31"/>
  <c r="O203" i="31"/>
  <c r="N203" i="31"/>
  <c r="M203" i="31"/>
  <c r="L203" i="31"/>
  <c r="K203" i="31"/>
  <c r="J203" i="31"/>
  <c r="I203" i="31"/>
  <c r="H203" i="31"/>
  <c r="BG202" i="31"/>
  <c r="BF202" i="31"/>
  <c r="BE202" i="31"/>
  <c r="BD202" i="31"/>
  <c r="BC202" i="31"/>
  <c r="BB202" i="31"/>
  <c r="BA202" i="31"/>
  <c r="AZ202" i="31"/>
  <c r="AY202" i="31"/>
  <c r="AX202" i="31"/>
  <c r="AW202" i="31"/>
  <c r="AV202" i="31"/>
  <c r="AU202" i="31"/>
  <c r="AT202" i="31"/>
  <c r="AS202" i="31"/>
  <c r="AR202" i="31"/>
  <c r="AQ202" i="31"/>
  <c r="AP202" i="31"/>
  <c r="AO202" i="31"/>
  <c r="AN202" i="31"/>
  <c r="AM202" i="31"/>
  <c r="AL202" i="31"/>
  <c r="AK202" i="31"/>
  <c r="AJ202" i="31"/>
  <c r="AI202" i="31"/>
  <c r="AH202" i="31"/>
  <c r="AG202" i="31"/>
  <c r="AF202" i="31"/>
  <c r="AE202" i="31"/>
  <c r="AD202" i="31"/>
  <c r="AC202" i="31"/>
  <c r="AB202" i="31"/>
  <c r="AA202" i="31"/>
  <c r="Z202" i="31"/>
  <c r="Y202" i="31"/>
  <c r="X202" i="31"/>
  <c r="W202" i="31"/>
  <c r="V202" i="31"/>
  <c r="U202" i="31"/>
  <c r="T202" i="31"/>
  <c r="S202" i="31"/>
  <c r="R202" i="31"/>
  <c r="Q202" i="31"/>
  <c r="P202" i="31"/>
  <c r="O202" i="31"/>
  <c r="N202" i="31"/>
  <c r="M202" i="31"/>
  <c r="L202" i="31"/>
  <c r="K202" i="31"/>
  <c r="J202" i="31"/>
  <c r="I202" i="31"/>
  <c r="H202" i="31"/>
  <c r="BG201" i="31"/>
  <c r="BF201" i="31"/>
  <c r="BE201" i="31"/>
  <c r="BD201" i="31"/>
  <c r="BC201" i="31"/>
  <c r="BB201" i="31"/>
  <c r="BA201" i="31"/>
  <c r="AZ201" i="31"/>
  <c r="AY201" i="31"/>
  <c r="AX201" i="31"/>
  <c r="AW201" i="31"/>
  <c r="AV201" i="31"/>
  <c r="AU201" i="31"/>
  <c r="AT201" i="31"/>
  <c r="AS201" i="31"/>
  <c r="AR201" i="31"/>
  <c r="AQ201" i="31"/>
  <c r="AP201" i="31"/>
  <c r="AO201" i="31"/>
  <c r="AN201" i="31"/>
  <c r="AM201" i="31"/>
  <c r="AL201" i="31"/>
  <c r="AK201" i="31"/>
  <c r="AJ201" i="31"/>
  <c r="AI201" i="31"/>
  <c r="AH201" i="31"/>
  <c r="AG201" i="31"/>
  <c r="AF201" i="31"/>
  <c r="AE201" i="31"/>
  <c r="AD201" i="31"/>
  <c r="AC201" i="31"/>
  <c r="AB201" i="31"/>
  <c r="AA201" i="31"/>
  <c r="Z201" i="31"/>
  <c r="Y201" i="31"/>
  <c r="X201" i="31"/>
  <c r="W201" i="31"/>
  <c r="V201" i="31"/>
  <c r="U201" i="31"/>
  <c r="T201" i="31"/>
  <c r="S201" i="31"/>
  <c r="R201" i="31"/>
  <c r="Q201" i="31"/>
  <c r="P201" i="31"/>
  <c r="O201" i="31"/>
  <c r="N201" i="31"/>
  <c r="M201" i="31"/>
  <c r="L201" i="31"/>
  <c r="K201" i="31"/>
  <c r="J201" i="31"/>
  <c r="I201" i="31"/>
  <c r="H201" i="31"/>
  <c r="BG200" i="31"/>
  <c r="BF200" i="31"/>
  <c r="BE200" i="31"/>
  <c r="BD200" i="31"/>
  <c r="BC200" i="31"/>
  <c r="BB200" i="31"/>
  <c r="BA200" i="31"/>
  <c r="AZ200" i="31"/>
  <c r="AY200" i="31"/>
  <c r="AX200" i="31"/>
  <c r="AW200" i="31"/>
  <c r="AV200" i="31"/>
  <c r="AU200" i="31"/>
  <c r="AT200" i="31"/>
  <c r="AS200" i="31"/>
  <c r="AR200" i="31"/>
  <c r="AQ200" i="31"/>
  <c r="AP200" i="31"/>
  <c r="AO200" i="31"/>
  <c r="AN200" i="31"/>
  <c r="AM200" i="31"/>
  <c r="AL200" i="31"/>
  <c r="AK200" i="31"/>
  <c r="AJ200" i="31"/>
  <c r="AI200" i="31"/>
  <c r="AH200" i="31"/>
  <c r="AG200" i="31"/>
  <c r="AF200" i="31"/>
  <c r="AE200" i="31"/>
  <c r="AD200" i="31"/>
  <c r="AC200" i="31"/>
  <c r="AB200" i="31"/>
  <c r="AA200" i="31"/>
  <c r="Z200" i="31"/>
  <c r="Y200" i="31"/>
  <c r="X200" i="31"/>
  <c r="W200" i="31"/>
  <c r="V200" i="31"/>
  <c r="U200" i="31"/>
  <c r="T200" i="31"/>
  <c r="S200" i="31"/>
  <c r="R200" i="31"/>
  <c r="Q200" i="31"/>
  <c r="P200" i="31"/>
  <c r="O200" i="31"/>
  <c r="N200" i="31"/>
  <c r="M200" i="31"/>
  <c r="L200" i="31"/>
  <c r="K200" i="31"/>
  <c r="J200" i="31"/>
  <c r="I200" i="31"/>
  <c r="H200" i="31"/>
  <c r="BG199" i="31"/>
  <c r="BF199" i="31"/>
  <c r="BE199" i="31"/>
  <c r="BD199" i="31"/>
  <c r="BC199" i="31"/>
  <c r="BB199" i="31"/>
  <c r="BA199" i="31"/>
  <c r="AZ199" i="31"/>
  <c r="AY199" i="31"/>
  <c r="AX199" i="31"/>
  <c r="AW199" i="31"/>
  <c r="AV199" i="31"/>
  <c r="AU199" i="31"/>
  <c r="AT199" i="31"/>
  <c r="AS199" i="31"/>
  <c r="AR199" i="31"/>
  <c r="AQ199" i="31"/>
  <c r="AP199" i="31"/>
  <c r="AO199" i="31"/>
  <c r="AN199" i="31"/>
  <c r="AM199" i="31"/>
  <c r="AL199" i="31"/>
  <c r="AK199" i="31"/>
  <c r="AJ199" i="31"/>
  <c r="AI199" i="31"/>
  <c r="AH199" i="31"/>
  <c r="AG199" i="31"/>
  <c r="AF199" i="31"/>
  <c r="AE199" i="31"/>
  <c r="AD199" i="31"/>
  <c r="AC199" i="31"/>
  <c r="AB199" i="31"/>
  <c r="AA199" i="31"/>
  <c r="Z199" i="31"/>
  <c r="Y199" i="31"/>
  <c r="X199" i="31"/>
  <c r="W199" i="31"/>
  <c r="V199" i="31"/>
  <c r="U199" i="31"/>
  <c r="T199" i="31"/>
  <c r="S199" i="31"/>
  <c r="R199" i="31"/>
  <c r="Q199" i="31"/>
  <c r="P199" i="31"/>
  <c r="O199" i="31"/>
  <c r="N199" i="31"/>
  <c r="M199" i="31"/>
  <c r="L199" i="31"/>
  <c r="K199" i="31"/>
  <c r="J199" i="31"/>
  <c r="I199" i="31"/>
  <c r="H199" i="31"/>
  <c r="BG198" i="31"/>
  <c r="BF198" i="31"/>
  <c r="BE198" i="31"/>
  <c r="BD198" i="31"/>
  <c r="BC198" i="31"/>
  <c r="BB198" i="31"/>
  <c r="BA198" i="31"/>
  <c r="AZ198" i="31"/>
  <c r="AY198" i="31"/>
  <c r="AX198" i="31"/>
  <c r="AW198" i="31"/>
  <c r="AV198" i="31"/>
  <c r="AU198" i="31"/>
  <c r="AT198" i="31"/>
  <c r="AS198" i="31"/>
  <c r="AR198" i="31"/>
  <c r="AQ198" i="31"/>
  <c r="AP198" i="31"/>
  <c r="AO198" i="31"/>
  <c r="AN198" i="31"/>
  <c r="AM198" i="31"/>
  <c r="AL198" i="31"/>
  <c r="AK198" i="31"/>
  <c r="AJ198" i="31"/>
  <c r="AI198" i="31"/>
  <c r="AH198" i="31"/>
  <c r="AG198" i="31"/>
  <c r="AF198" i="31"/>
  <c r="AE198" i="31"/>
  <c r="AD198" i="31"/>
  <c r="AC198" i="31"/>
  <c r="AB198" i="31"/>
  <c r="AA198" i="31"/>
  <c r="Z198" i="31"/>
  <c r="Y198" i="31"/>
  <c r="X198" i="31"/>
  <c r="W198" i="31"/>
  <c r="V198" i="31"/>
  <c r="U198" i="31"/>
  <c r="T198" i="31"/>
  <c r="S198" i="31"/>
  <c r="R198" i="31"/>
  <c r="Q198" i="31"/>
  <c r="P198" i="31"/>
  <c r="O198" i="31"/>
  <c r="N198" i="31"/>
  <c r="M198" i="31"/>
  <c r="L198" i="31"/>
  <c r="K198" i="31"/>
  <c r="J198" i="31"/>
  <c r="I198" i="31"/>
  <c r="H198" i="31"/>
  <c r="BG197" i="31"/>
  <c r="BF197" i="31"/>
  <c r="BE197" i="31"/>
  <c r="BD197" i="31"/>
  <c r="BC197" i="31"/>
  <c r="BB197" i="31"/>
  <c r="BA197" i="31"/>
  <c r="AZ197" i="31"/>
  <c r="AY197" i="31"/>
  <c r="AX197" i="31"/>
  <c r="AW197" i="31"/>
  <c r="AV197" i="31"/>
  <c r="AU197" i="31"/>
  <c r="AT197" i="31"/>
  <c r="AS197" i="31"/>
  <c r="AR197" i="31"/>
  <c r="AQ197" i="31"/>
  <c r="AP197" i="31"/>
  <c r="AO197" i="31"/>
  <c r="AN197" i="31"/>
  <c r="AM197" i="31"/>
  <c r="AL197" i="31"/>
  <c r="AK197" i="31"/>
  <c r="AJ197" i="31"/>
  <c r="AI197" i="31"/>
  <c r="AH197" i="31"/>
  <c r="AG197" i="31"/>
  <c r="AF197" i="31"/>
  <c r="AE197" i="31"/>
  <c r="AD197" i="31"/>
  <c r="AC197" i="31"/>
  <c r="AB197" i="31"/>
  <c r="AA197" i="31"/>
  <c r="Z197" i="31"/>
  <c r="Y197" i="31"/>
  <c r="X197" i="31"/>
  <c r="W197" i="31"/>
  <c r="V197" i="31"/>
  <c r="U197" i="31"/>
  <c r="T197" i="31"/>
  <c r="S197" i="31"/>
  <c r="R197" i="31"/>
  <c r="Q197" i="31"/>
  <c r="P197" i="31"/>
  <c r="O197" i="31"/>
  <c r="N197" i="31"/>
  <c r="M197" i="31"/>
  <c r="L197" i="31"/>
  <c r="K197" i="31"/>
  <c r="J197" i="31"/>
  <c r="I197" i="31"/>
  <c r="H197" i="31"/>
  <c r="BG196" i="31"/>
  <c r="BF196" i="31"/>
  <c r="BE196" i="31"/>
  <c r="BD196" i="31"/>
  <c r="BC196" i="31"/>
  <c r="BB196" i="31"/>
  <c r="BA196" i="31"/>
  <c r="AZ196" i="31"/>
  <c r="AY196" i="31"/>
  <c r="AX196" i="31"/>
  <c r="AW196" i="31"/>
  <c r="AV196" i="31"/>
  <c r="AU196" i="31"/>
  <c r="AT196" i="31"/>
  <c r="AS196" i="31"/>
  <c r="AR196" i="31"/>
  <c r="AQ196" i="31"/>
  <c r="AP196" i="31"/>
  <c r="AO196" i="31"/>
  <c r="AN196" i="31"/>
  <c r="AM196" i="31"/>
  <c r="AL196" i="31"/>
  <c r="AK196" i="31"/>
  <c r="AJ196" i="31"/>
  <c r="AI196" i="31"/>
  <c r="AH196" i="31"/>
  <c r="AG196" i="31"/>
  <c r="AF196" i="31"/>
  <c r="AE196" i="31"/>
  <c r="AD196" i="31"/>
  <c r="AC196" i="31"/>
  <c r="AB196" i="31"/>
  <c r="AA196" i="31"/>
  <c r="Z196" i="31"/>
  <c r="Y196" i="31"/>
  <c r="X196" i="31"/>
  <c r="W196" i="31"/>
  <c r="V196" i="31"/>
  <c r="U196" i="31"/>
  <c r="T196" i="31"/>
  <c r="S196" i="31"/>
  <c r="R196" i="31"/>
  <c r="Q196" i="31"/>
  <c r="P196" i="31"/>
  <c r="O196" i="31"/>
  <c r="N196" i="31"/>
  <c r="M196" i="31"/>
  <c r="L196" i="31"/>
  <c r="K196" i="31"/>
  <c r="J196" i="31"/>
  <c r="I196" i="31"/>
  <c r="H196" i="31"/>
  <c r="BG195" i="31"/>
  <c r="BF195" i="31"/>
  <c r="BE195" i="31"/>
  <c r="BD195" i="31"/>
  <c r="BC195" i="31"/>
  <c r="BB195" i="31"/>
  <c r="BA195" i="31"/>
  <c r="AZ195" i="31"/>
  <c r="AY195" i="31"/>
  <c r="AX195" i="31"/>
  <c r="AW195" i="31"/>
  <c r="AV195" i="31"/>
  <c r="AU195" i="31"/>
  <c r="AT195" i="31"/>
  <c r="AS195" i="31"/>
  <c r="AR195" i="31"/>
  <c r="AQ195" i="31"/>
  <c r="AP195" i="31"/>
  <c r="AO195" i="31"/>
  <c r="AN195" i="31"/>
  <c r="AM195" i="31"/>
  <c r="AL195" i="31"/>
  <c r="AK195" i="31"/>
  <c r="AJ195" i="31"/>
  <c r="AI195" i="31"/>
  <c r="AH195" i="31"/>
  <c r="AG195" i="31"/>
  <c r="AF195" i="31"/>
  <c r="AE195" i="31"/>
  <c r="AD195" i="31"/>
  <c r="AC195" i="31"/>
  <c r="AB195" i="31"/>
  <c r="AA195" i="31"/>
  <c r="Z195" i="31"/>
  <c r="Y195" i="31"/>
  <c r="X195" i="31"/>
  <c r="W195" i="31"/>
  <c r="V195" i="31"/>
  <c r="U195" i="31"/>
  <c r="T195" i="31"/>
  <c r="S195" i="31"/>
  <c r="R195" i="31"/>
  <c r="Q195" i="31"/>
  <c r="P195" i="31"/>
  <c r="O195" i="31"/>
  <c r="N195" i="31"/>
  <c r="M195" i="31"/>
  <c r="L195" i="31"/>
  <c r="K195" i="31"/>
  <c r="J195" i="31"/>
  <c r="I195" i="31"/>
  <c r="H195" i="31"/>
  <c r="BG194" i="31"/>
  <c r="BF194" i="31"/>
  <c r="BE194" i="31"/>
  <c r="BD194" i="31"/>
  <c r="BC194" i="31"/>
  <c r="BB194" i="31"/>
  <c r="BA194" i="31"/>
  <c r="AZ194" i="31"/>
  <c r="AY194" i="31"/>
  <c r="AX194" i="31"/>
  <c r="AW194" i="31"/>
  <c r="AV194" i="31"/>
  <c r="AU194" i="31"/>
  <c r="AT194" i="31"/>
  <c r="AS194" i="31"/>
  <c r="AR194" i="31"/>
  <c r="AQ194" i="31"/>
  <c r="AP194" i="31"/>
  <c r="AO194" i="31"/>
  <c r="AN194" i="31"/>
  <c r="AM194" i="31"/>
  <c r="AL194" i="31"/>
  <c r="AK194" i="31"/>
  <c r="AJ194" i="31"/>
  <c r="AI194" i="31"/>
  <c r="AH194" i="31"/>
  <c r="AG194" i="31"/>
  <c r="AF194" i="31"/>
  <c r="AE194" i="31"/>
  <c r="AD194" i="31"/>
  <c r="AC194" i="31"/>
  <c r="AB194" i="31"/>
  <c r="AA194" i="31"/>
  <c r="Z194" i="31"/>
  <c r="Y194" i="31"/>
  <c r="X194" i="31"/>
  <c r="W194" i="31"/>
  <c r="V194" i="31"/>
  <c r="U194" i="31"/>
  <c r="T194" i="31"/>
  <c r="S194" i="31"/>
  <c r="R194" i="31"/>
  <c r="Q194" i="31"/>
  <c r="P194" i="31"/>
  <c r="O194" i="31"/>
  <c r="N194" i="31"/>
  <c r="M194" i="31"/>
  <c r="L194" i="31"/>
  <c r="K194" i="31"/>
  <c r="J194" i="31"/>
  <c r="I194" i="31"/>
  <c r="H194" i="31"/>
  <c r="BG193" i="31"/>
  <c r="BF193" i="31"/>
  <c r="BE193" i="31"/>
  <c r="BD193" i="31"/>
  <c r="BC193" i="31"/>
  <c r="BB193" i="31"/>
  <c r="BA193" i="31"/>
  <c r="AZ193" i="31"/>
  <c r="AY193" i="31"/>
  <c r="AX193" i="31"/>
  <c r="AW193" i="31"/>
  <c r="AV193" i="31"/>
  <c r="AU193" i="31"/>
  <c r="AT193" i="31"/>
  <c r="AS193" i="31"/>
  <c r="AR193" i="31"/>
  <c r="AQ193" i="31"/>
  <c r="AP193" i="31"/>
  <c r="AO193" i="31"/>
  <c r="AN193" i="31"/>
  <c r="AM193" i="31"/>
  <c r="AL193" i="31"/>
  <c r="AK193" i="31"/>
  <c r="AJ193" i="31"/>
  <c r="AI193" i="31"/>
  <c r="AH193" i="31"/>
  <c r="AG193" i="31"/>
  <c r="AF193" i="31"/>
  <c r="AE193" i="31"/>
  <c r="AD193" i="31"/>
  <c r="AC193" i="31"/>
  <c r="AB193" i="31"/>
  <c r="AA193" i="31"/>
  <c r="Z193" i="31"/>
  <c r="Y193" i="31"/>
  <c r="X193" i="31"/>
  <c r="W193" i="31"/>
  <c r="V193" i="31"/>
  <c r="U193" i="31"/>
  <c r="T193" i="31"/>
  <c r="S193" i="31"/>
  <c r="R193" i="31"/>
  <c r="Q193" i="31"/>
  <c r="P193" i="31"/>
  <c r="O193" i="31"/>
  <c r="N193" i="31"/>
  <c r="M193" i="31"/>
  <c r="L193" i="31"/>
  <c r="K193" i="31"/>
  <c r="J193" i="31"/>
  <c r="I193" i="31"/>
  <c r="H193" i="31"/>
  <c r="BG192" i="31"/>
  <c r="BF192" i="31"/>
  <c r="BE192" i="31"/>
  <c r="BD192" i="31"/>
  <c r="BC192" i="31"/>
  <c r="BB192" i="31"/>
  <c r="BA192" i="31"/>
  <c r="AZ192" i="31"/>
  <c r="AY192" i="31"/>
  <c r="AX192" i="31"/>
  <c r="AW192" i="31"/>
  <c r="AV192" i="31"/>
  <c r="AU192" i="31"/>
  <c r="AT192" i="31"/>
  <c r="AS192" i="31"/>
  <c r="AR192" i="31"/>
  <c r="AQ192" i="31"/>
  <c r="AP192" i="31"/>
  <c r="AO192" i="31"/>
  <c r="AN192" i="31"/>
  <c r="AM192" i="31"/>
  <c r="AL192" i="31"/>
  <c r="AK192" i="31"/>
  <c r="AJ192" i="31"/>
  <c r="AI192" i="31"/>
  <c r="AH192" i="31"/>
  <c r="AG192" i="31"/>
  <c r="AF192" i="31"/>
  <c r="AE192" i="31"/>
  <c r="AD192" i="31"/>
  <c r="AC192" i="31"/>
  <c r="AB192" i="31"/>
  <c r="AA192" i="31"/>
  <c r="Z192" i="31"/>
  <c r="Y192" i="31"/>
  <c r="X192" i="31"/>
  <c r="W192" i="31"/>
  <c r="V192" i="31"/>
  <c r="U192" i="31"/>
  <c r="T192" i="31"/>
  <c r="S192" i="31"/>
  <c r="R192" i="31"/>
  <c r="Q192" i="31"/>
  <c r="P192" i="31"/>
  <c r="O192" i="31"/>
  <c r="N192" i="31"/>
  <c r="M192" i="31"/>
  <c r="L192" i="31"/>
  <c r="K192" i="31"/>
  <c r="J192" i="31"/>
  <c r="I192" i="31"/>
  <c r="H192" i="31"/>
  <c r="BG191" i="31"/>
  <c r="BF191" i="31"/>
  <c r="BE191" i="31"/>
  <c r="BD191" i="31"/>
  <c r="BC191" i="31"/>
  <c r="BB191" i="31"/>
  <c r="BA191" i="31"/>
  <c r="AZ191" i="31"/>
  <c r="AY191" i="31"/>
  <c r="AX191" i="31"/>
  <c r="AW191" i="31"/>
  <c r="AV191" i="31"/>
  <c r="AU191" i="31"/>
  <c r="AT191" i="31"/>
  <c r="AS191" i="31"/>
  <c r="AR191" i="31"/>
  <c r="AQ191" i="31"/>
  <c r="AP191" i="31"/>
  <c r="AO191" i="31"/>
  <c r="AN191" i="31"/>
  <c r="AM191" i="31"/>
  <c r="AL191" i="31"/>
  <c r="AK191" i="31"/>
  <c r="AJ191" i="31"/>
  <c r="AI191" i="31"/>
  <c r="AH191" i="31"/>
  <c r="AG191" i="31"/>
  <c r="AF191" i="31"/>
  <c r="AE191" i="31"/>
  <c r="AD191" i="31"/>
  <c r="AC191" i="31"/>
  <c r="AB191" i="31"/>
  <c r="AA191" i="31"/>
  <c r="Z191" i="31"/>
  <c r="Y191" i="31"/>
  <c r="X191" i="31"/>
  <c r="W191" i="31"/>
  <c r="V191" i="31"/>
  <c r="U191" i="31"/>
  <c r="T191" i="31"/>
  <c r="S191" i="31"/>
  <c r="R191" i="31"/>
  <c r="Q191" i="31"/>
  <c r="P191" i="31"/>
  <c r="O191" i="31"/>
  <c r="N191" i="31"/>
  <c r="M191" i="31"/>
  <c r="L191" i="31"/>
  <c r="K191" i="31"/>
  <c r="J191" i="31"/>
  <c r="I191" i="31"/>
  <c r="H191" i="31"/>
  <c r="BG190" i="31"/>
  <c r="BF190" i="31"/>
  <c r="BE190" i="31"/>
  <c r="BD190" i="31"/>
  <c r="BC190" i="31"/>
  <c r="BB190" i="31"/>
  <c r="BA190" i="31"/>
  <c r="AZ190" i="31"/>
  <c r="AY190" i="31"/>
  <c r="AX190" i="31"/>
  <c r="AW190" i="31"/>
  <c r="AV190" i="31"/>
  <c r="AU190" i="31"/>
  <c r="AT190" i="31"/>
  <c r="AS190" i="31"/>
  <c r="AR190" i="31"/>
  <c r="AQ190" i="31"/>
  <c r="AP190" i="31"/>
  <c r="AO190" i="31"/>
  <c r="AN190" i="31"/>
  <c r="AM190" i="31"/>
  <c r="AL190" i="31"/>
  <c r="AK190" i="31"/>
  <c r="AJ190" i="31"/>
  <c r="AI190" i="31"/>
  <c r="AH190" i="31"/>
  <c r="AG190" i="31"/>
  <c r="AF190" i="31"/>
  <c r="AE190" i="31"/>
  <c r="AD190" i="31"/>
  <c r="AC190" i="31"/>
  <c r="AB190" i="31"/>
  <c r="AA190" i="31"/>
  <c r="Z190" i="31"/>
  <c r="Y190" i="31"/>
  <c r="X190" i="31"/>
  <c r="W190" i="31"/>
  <c r="V190" i="31"/>
  <c r="U190" i="31"/>
  <c r="T190" i="31"/>
  <c r="S190" i="31"/>
  <c r="R190" i="31"/>
  <c r="Q190" i="31"/>
  <c r="P190" i="31"/>
  <c r="O190" i="31"/>
  <c r="N190" i="31"/>
  <c r="M190" i="31"/>
  <c r="L190" i="31"/>
  <c r="K190" i="31"/>
  <c r="J190" i="31"/>
  <c r="I190" i="31"/>
  <c r="H190" i="31"/>
  <c r="BG189" i="31"/>
  <c r="BF189" i="31"/>
  <c r="BE189" i="31"/>
  <c r="BD189" i="31"/>
  <c r="BC189" i="31"/>
  <c r="BB189" i="31"/>
  <c r="BA189" i="31"/>
  <c r="AZ189" i="31"/>
  <c r="AY189" i="31"/>
  <c r="AX189" i="31"/>
  <c r="AW189" i="31"/>
  <c r="AV189" i="31"/>
  <c r="AU189" i="31"/>
  <c r="AT189" i="31"/>
  <c r="AS189" i="31"/>
  <c r="AR189" i="31"/>
  <c r="AQ189" i="31"/>
  <c r="AP189" i="31"/>
  <c r="AO189" i="31"/>
  <c r="AN189" i="31"/>
  <c r="AM189" i="31"/>
  <c r="AL189" i="31"/>
  <c r="AK189" i="31"/>
  <c r="AJ189" i="31"/>
  <c r="AI189" i="31"/>
  <c r="AH189" i="31"/>
  <c r="AG189" i="31"/>
  <c r="AF189" i="31"/>
  <c r="AE189" i="31"/>
  <c r="AD189" i="31"/>
  <c r="AC189" i="31"/>
  <c r="AB189" i="31"/>
  <c r="AA189" i="31"/>
  <c r="Z189" i="31"/>
  <c r="Y189" i="31"/>
  <c r="X189" i="31"/>
  <c r="W189" i="31"/>
  <c r="V189" i="31"/>
  <c r="U189" i="31"/>
  <c r="T189" i="31"/>
  <c r="S189" i="31"/>
  <c r="R189" i="31"/>
  <c r="Q189" i="31"/>
  <c r="P189" i="31"/>
  <c r="O189" i="31"/>
  <c r="N189" i="31"/>
  <c r="M189" i="31"/>
  <c r="L189" i="31"/>
  <c r="K189" i="31"/>
  <c r="J189" i="31"/>
  <c r="I189" i="31"/>
  <c r="H189" i="31"/>
  <c r="BG188" i="31"/>
  <c r="BF188" i="31"/>
  <c r="BE188" i="31"/>
  <c r="BD188" i="31"/>
  <c r="BC188" i="31"/>
  <c r="BB188" i="31"/>
  <c r="BA188" i="31"/>
  <c r="AZ188" i="31"/>
  <c r="AY188" i="31"/>
  <c r="AX188" i="31"/>
  <c r="AW188" i="31"/>
  <c r="AV188" i="31"/>
  <c r="AU188" i="31"/>
  <c r="AT188" i="31"/>
  <c r="AS188" i="31"/>
  <c r="AR188" i="31"/>
  <c r="AQ188" i="31"/>
  <c r="AP188" i="31"/>
  <c r="AO188" i="31"/>
  <c r="AN188" i="31"/>
  <c r="AM188" i="31"/>
  <c r="AL188" i="31"/>
  <c r="AK188" i="31"/>
  <c r="AJ188" i="31"/>
  <c r="AI188" i="31"/>
  <c r="AH188" i="31"/>
  <c r="AG188" i="31"/>
  <c r="AF188" i="31"/>
  <c r="AE188" i="31"/>
  <c r="AD188" i="31"/>
  <c r="AC188" i="31"/>
  <c r="AB188" i="31"/>
  <c r="AA188" i="31"/>
  <c r="Z188" i="31"/>
  <c r="Y188" i="31"/>
  <c r="X188" i="31"/>
  <c r="W188" i="31"/>
  <c r="V188" i="31"/>
  <c r="U188" i="31"/>
  <c r="T188" i="31"/>
  <c r="S188" i="31"/>
  <c r="R188" i="31"/>
  <c r="Q188" i="31"/>
  <c r="P188" i="31"/>
  <c r="O188" i="31"/>
  <c r="N188" i="31"/>
  <c r="M188" i="31"/>
  <c r="L188" i="31"/>
  <c r="K188" i="31"/>
  <c r="J188" i="31"/>
  <c r="I188" i="31"/>
  <c r="H188" i="31"/>
  <c r="BG187" i="31"/>
  <c r="BF187" i="31"/>
  <c r="BE187" i="31"/>
  <c r="BD187" i="31"/>
  <c r="BC187" i="31"/>
  <c r="BB187" i="31"/>
  <c r="BA187" i="31"/>
  <c r="AZ187" i="31"/>
  <c r="AY187" i="31"/>
  <c r="AX187" i="31"/>
  <c r="AW187" i="31"/>
  <c r="AV187" i="31"/>
  <c r="AU187" i="31"/>
  <c r="AT187" i="31"/>
  <c r="AS187" i="31"/>
  <c r="AR187" i="31"/>
  <c r="AQ187" i="31"/>
  <c r="AP187" i="31"/>
  <c r="AO187" i="31"/>
  <c r="AN187" i="31"/>
  <c r="AM187" i="31"/>
  <c r="AL187" i="31"/>
  <c r="AK187" i="31"/>
  <c r="AJ187" i="31"/>
  <c r="AI187" i="31"/>
  <c r="AH187" i="31"/>
  <c r="AG187" i="31"/>
  <c r="AF187" i="31"/>
  <c r="AE187" i="31"/>
  <c r="AD187" i="31"/>
  <c r="AC187" i="31"/>
  <c r="AB187" i="31"/>
  <c r="AA187" i="31"/>
  <c r="Z187" i="31"/>
  <c r="Y187" i="31"/>
  <c r="X187" i="31"/>
  <c r="W187" i="31"/>
  <c r="V187" i="31"/>
  <c r="U187" i="31"/>
  <c r="T187" i="31"/>
  <c r="S187" i="31"/>
  <c r="R187" i="31"/>
  <c r="Q187" i="31"/>
  <c r="P187" i="31"/>
  <c r="O187" i="31"/>
  <c r="N187" i="31"/>
  <c r="M187" i="31"/>
  <c r="L187" i="31"/>
  <c r="K187" i="31"/>
  <c r="J187" i="31"/>
  <c r="I187" i="31"/>
  <c r="H187" i="31"/>
  <c r="BG186" i="31"/>
  <c r="BF186" i="31"/>
  <c r="BE186" i="31"/>
  <c r="BD186" i="31"/>
  <c r="BC186" i="31"/>
  <c r="BB186" i="31"/>
  <c r="BA186" i="31"/>
  <c r="AZ186" i="31"/>
  <c r="AY186" i="31"/>
  <c r="AX186" i="31"/>
  <c r="AW186" i="31"/>
  <c r="AV186" i="31"/>
  <c r="AU186" i="31"/>
  <c r="AT186" i="31"/>
  <c r="AS186" i="31"/>
  <c r="AR186" i="31"/>
  <c r="AQ186" i="31"/>
  <c r="AP186" i="31"/>
  <c r="AO186" i="31"/>
  <c r="AN186" i="31"/>
  <c r="AM186" i="31"/>
  <c r="AL186" i="31"/>
  <c r="AK186" i="31"/>
  <c r="AJ186" i="31"/>
  <c r="AI186" i="31"/>
  <c r="AH186" i="31"/>
  <c r="AG186" i="31"/>
  <c r="AF186" i="31"/>
  <c r="AE186" i="31"/>
  <c r="AD186" i="31"/>
  <c r="AC186" i="31"/>
  <c r="AB186" i="31"/>
  <c r="AA186" i="31"/>
  <c r="Z186" i="31"/>
  <c r="Y186" i="31"/>
  <c r="X186" i="31"/>
  <c r="W186" i="31"/>
  <c r="V186" i="31"/>
  <c r="U186" i="31"/>
  <c r="T186" i="31"/>
  <c r="S186" i="31"/>
  <c r="R186" i="31"/>
  <c r="Q186" i="31"/>
  <c r="P186" i="31"/>
  <c r="O186" i="31"/>
  <c r="N186" i="31"/>
  <c r="M186" i="31"/>
  <c r="L186" i="31"/>
  <c r="K186" i="31"/>
  <c r="J186" i="31"/>
  <c r="I186" i="31"/>
  <c r="H186" i="31"/>
  <c r="BG185" i="31"/>
  <c r="BF185" i="31"/>
  <c r="BE185" i="31"/>
  <c r="BD185" i="31"/>
  <c r="BC185" i="31"/>
  <c r="BB185" i="31"/>
  <c r="BA185" i="31"/>
  <c r="AZ185" i="31"/>
  <c r="AY185" i="31"/>
  <c r="AX185" i="31"/>
  <c r="AW185" i="31"/>
  <c r="AV185" i="31"/>
  <c r="AU185" i="31"/>
  <c r="AT185" i="31"/>
  <c r="AS185" i="31"/>
  <c r="AR185" i="31"/>
  <c r="AQ185" i="31"/>
  <c r="AP185" i="31"/>
  <c r="AO185" i="31"/>
  <c r="AN185" i="31"/>
  <c r="AM185" i="31"/>
  <c r="AL185" i="31"/>
  <c r="AK185" i="31"/>
  <c r="AJ185" i="31"/>
  <c r="AI185" i="31"/>
  <c r="AH185" i="31"/>
  <c r="AG185" i="31"/>
  <c r="AF185" i="31"/>
  <c r="AE185" i="31"/>
  <c r="AD185" i="31"/>
  <c r="AC185" i="31"/>
  <c r="AB185" i="31"/>
  <c r="AA185" i="31"/>
  <c r="Z185" i="31"/>
  <c r="Y185" i="31"/>
  <c r="X185" i="31"/>
  <c r="W185" i="31"/>
  <c r="V185" i="31"/>
  <c r="U185" i="31"/>
  <c r="T185" i="31"/>
  <c r="S185" i="31"/>
  <c r="R185" i="31"/>
  <c r="Q185" i="31"/>
  <c r="P185" i="31"/>
  <c r="O185" i="31"/>
  <c r="N185" i="31"/>
  <c r="M185" i="31"/>
  <c r="L185" i="31"/>
  <c r="K185" i="31"/>
  <c r="J185" i="31"/>
  <c r="I185" i="31"/>
  <c r="H185" i="31"/>
  <c r="BG184" i="31"/>
  <c r="BF184" i="31"/>
  <c r="BE184" i="31"/>
  <c r="BD184" i="31"/>
  <c r="BC184" i="31"/>
  <c r="BB184" i="31"/>
  <c r="BA184" i="31"/>
  <c r="AZ184" i="31"/>
  <c r="AY184" i="31"/>
  <c r="AX184" i="31"/>
  <c r="AW184" i="31"/>
  <c r="AV184" i="31"/>
  <c r="AU184" i="31"/>
  <c r="AT184" i="31"/>
  <c r="AS184" i="31"/>
  <c r="AR184" i="31"/>
  <c r="AQ184" i="31"/>
  <c r="AP184" i="31"/>
  <c r="AO184" i="31"/>
  <c r="AN184" i="31"/>
  <c r="AM184" i="31"/>
  <c r="AL184" i="31"/>
  <c r="AK184" i="31"/>
  <c r="AJ184" i="31"/>
  <c r="AI184" i="31"/>
  <c r="AH184" i="31"/>
  <c r="AG184" i="31"/>
  <c r="AF184" i="31"/>
  <c r="AE184" i="31"/>
  <c r="AD184" i="31"/>
  <c r="AC184" i="31"/>
  <c r="AB184" i="31"/>
  <c r="AA184" i="31"/>
  <c r="Z184" i="31"/>
  <c r="Y184" i="31"/>
  <c r="X184" i="31"/>
  <c r="W184" i="31"/>
  <c r="V184" i="31"/>
  <c r="U184" i="31"/>
  <c r="T184" i="31"/>
  <c r="S184" i="31"/>
  <c r="R184" i="31"/>
  <c r="Q184" i="31"/>
  <c r="P184" i="31"/>
  <c r="O184" i="31"/>
  <c r="N184" i="31"/>
  <c r="M184" i="31"/>
  <c r="L184" i="31"/>
  <c r="K184" i="31"/>
  <c r="J184" i="31"/>
  <c r="I184" i="31"/>
  <c r="H184" i="31"/>
  <c r="BG183" i="31"/>
  <c r="BF183" i="31"/>
  <c r="BE183" i="31"/>
  <c r="BD183" i="31"/>
  <c r="BC183" i="31"/>
  <c r="BB183" i="31"/>
  <c r="BA183" i="31"/>
  <c r="AZ183" i="31"/>
  <c r="AY183" i="31"/>
  <c r="AX183" i="31"/>
  <c r="AW183" i="31"/>
  <c r="AV183" i="31"/>
  <c r="AU183" i="31"/>
  <c r="AT183" i="31"/>
  <c r="AS183" i="31"/>
  <c r="AR183" i="31"/>
  <c r="AQ183" i="31"/>
  <c r="AP183" i="31"/>
  <c r="AO183" i="31"/>
  <c r="AN183" i="31"/>
  <c r="AM183" i="31"/>
  <c r="AL183" i="31"/>
  <c r="AK183" i="31"/>
  <c r="AJ183" i="31"/>
  <c r="AI183" i="31"/>
  <c r="AH183" i="31"/>
  <c r="AG183" i="31"/>
  <c r="AF183" i="31"/>
  <c r="AE183" i="31"/>
  <c r="AD183" i="31"/>
  <c r="AC183" i="31"/>
  <c r="AB183" i="31"/>
  <c r="AA183" i="31"/>
  <c r="Z183" i="31"/>
  <c r="Y183" i="31"/>
  <c r="X183" i="31"/>
  <c r="W183" i="31"/>
  <c r="V183" i="31"/>
  <c r="U183" i="31"/>
  <c r="T183" i="31"/>
  <c r="S183" i="31"/>
  <c r="R183" i="31"/>
  <c r="Q183" i="31"/>
  <c r="P183" i="31"/>
  <c r="O183" i="31"/>
  <c r="N183" i="31"/>
  <c r="M183" i="31"/>
  <c r="L183" i="31"/>
  <c r="K183" i="31"/>
  <c r="J183" i="31"/>
  <c r="I183" i="31"/>
  <c r="H183" i="31"/>
  <c r="BG182" i="31"/>
  <c r="BF182" i="31"/>
  <c r="BE182" i="31"/>
  <c r="BD182" i="31"/>
  <c r="BC182" i="31"/>
  <c r="BB182" i="31"/>
  <c r="BA182" i="31"/>
  <c r="AZ182" i="31"/>
  <c r="AY182" i="31"/>
  <c r="AX182" i="31"/>
  <c r="AW182" i="31"/>
  <c r="AV182" i="31"/>
  <c r="AU182" i="31"/>
  <c r="AT182" i="31"/>
  <c r="AS182" i="31"/>
  <c r="AR182" i="31"/>
  <c r="AQ182" i="31"/>
  <c r="AP182" i="31"/>
  <c r="AO182" i="31"/>
  <c r="AN182" i="31"/>
  <c r="AM182" i="31"/>
  <c r="AL182" i="31"/>
  <c r="AK182" i="31"/>
  <c r="AJ182" i="31"/>
  <c r="AI182" i="31"/>
  <c r="AH182" i="31"/>
  <c r="AG182" i="31"/>
  <c r="AF182" i="31"/>
  <c r="AE182" i="31"/>
  <c r="AD182" i="31"/>
  <c r="AC182" i="31"/>
  <c r="AB182" i="31"/>
  <c r="AA182" i="31"/>
  <c r="Z182" i="31"/>
  <c r="Y182" i="31"/>
  <c r="X182" i="31"/>
  <c r="W182" i="31"/>
  <c r="V182" i="31"/>
  <c r="U182" i="31"/>
  <c r="T182" i="31"/>
  <c r="S182" i="31"/>
  <c r="R182" i="31"/>
  <c r="Q182" i="31"/>
  <c r="P182" i="31"/>
  <c r="O182" i="31"/>
  <c r="N182" i="31"/>
  <c r="M182" i="31"/>
  <c r="L182" i="31"/>
  <c r="K182" i="31"/>
  <c r="J182" i="31"/>
  <c r="I182" i="31"/>
  <c r="H182" i="31"/>
  <c r="BG181" i="31"/>
  <c r="BF181" i="31"/>
  <c r="BE181" i="31"/>
  <c r="BD181" i="31"/>
  <c r="BC181" i="31"/>
  <c r="BB181" i="31"/>
  <c r="BA181" i="31"/>
  <c r="AZ181" i="31"/>
  <c r="AY181" i="31"/>
  <c r="AX181" i="31"/>
  <c r="AW181" i="31"/>
  <c r="AV181" i="31"/>
  <c r="AU181" i="31"/>
  <c r="AT181" i="31"/>
  <c r="AS181" i="31"/>
  <c r="AR181" i="31"/>
  <c r="AQ181" i="31"/>
  <c r="AP181" i="31"/>
  <c r="AO181" i="31"/>
  <c r="AN181" i="31"/>
  <c r="AM181" i="31"/>
  <c r="AL181" i="31"/>
  <c r="AK181" i="31"/>
  <c r="AJ181" i="31"/>
  <c r="AI181" i="31"/>
  <c r="AH181" i="31"/>
  <c r="AG181" i="31"/>
  <c r="AF181" i="31"/>
  <c r="AE181" i="31"/>
  <c r="AD181" i="31"/>
  <c r="AC181" i="31"/>
  <c r="AB181" i="31"/>
  <c r="AA181" i="31"/>
  <c r="Z181" i="31"/>
  <c r="Y181" i="31"/>
  <c r="X181" i="31"/>
  <c r="W181" i="31"/>
  <c r="V181" i="31"/>
  <c r="U181" i="31"/>
  <c r="T181" i="31"/>
  <c r="S181" i="31"/>
  <c r="R181" i="31"/>
  <c r="Q181" i="31"/>
  <c r="P181" i="31"/>
  <c r="O181" i="31"/>
  <c r="N181" i="31"/>
  <c r="M181" i="31"/>
  <c r="L181" i="31"/>
  <c r="K181" i="31"/>
  <c r="J181" i="31"/>
  <c r="I181" i="31"/>
  <c r="H181" i="31"/>
  <c r="BG180" i="31"/>
  <c r="BF180" i="31"/>
  <c r="BE180" i="31"/>
  <c r="BD180" i="31"/>
  <c r="BC180" i="31"/>
  <c r="BB180" i="31"/>
  <c r="BA180" i="31"/>
  <c r="AZ180" i="31"/>
  <c r="AY180" i="31"/>
  <c r="AX180" i="31"/>
  <c r="AW180" i="31"/>
  <c r="AV180" i="31"/>
  <c r="AU180" i="31"/>
  <c r="AT180" i="31"/>
  <c r="AS180" i="31"/>
  <c r="AR180" i="31"/>
  <c r="AQ180" i="31"/>
  <c r="AP180" i="31"/>
  <c r="AO180" i="31"/>
  <c r="AN180" i="31"/>
  <c r="AM180" i="31"/>
  <c r="AL180" i="31"/>
  <c r="AK180" i="31"/>
  <c r="AJ180" i="31"/>
  <c r="AI180" i="31"/>
  <c r="AH180" i="31"/>
  <c r="AG180" i="31"/>
  <c r="AF180" i="31"/>
  <c r="AE180" i="31"/>
  <c r="AD180" i="31"/>
  <c r="AC180" i="31"/>
  <c r="AB180" i="31"/>
  <c r="AA180" i="31"/>
  <c r="Z180" i="31"/>
  <c r="Y180" i="31"/>
  <c r="X180" i="31"/>
  <c r="W180" i="31"/>
  <c r="V180" i="31"/>
  <c r="U180" i="31"/>
  <c r="T180" i="31"/>
  <c r="S180" i="31"/>
  <c r="R180" i="31"/>
  <c r="Q180" i="31"/>
  <c r="P180" i="31"/>
  <c r="O180" i="31"/>
  <c r="N180" i="31"/>
  <c r="M180" i="31"/>
  <c r="L180" i="31"/>
  <c r="K180" i="31"/>
  <c r="J180" i="31"/>
  <c r="I180" i="31"/>
  <c r="H180" i="31"/>
  <c r="BG179" i="31"/>
  <c r="BF179" i="31"/>
  <c r="BE179" i="31"/>
  <c r="BD179" i="31"/>
  <c r="BC179" i="31"/>
  <c r="BB179" i="31"/>
  <c r="BA179" i="31"/>
  <c r="AZ179" i="31"/>
  <c r="AY179" i="31"/>
  <c r="AX179" i="31"/>
  <c r="AW179" i="31"/>
  <c r="AV179" i="31"/>
  <c r="AU179" i="31"/>
  <c r="AT179" i="31"/>
  <c r="AS179" i="31"/>
  <c r="AR179" i="31"/>
  <c r="AQ179" i="31"/>
  <c r="AP179" i="31"/>
  <c r="AO179" i="31"/>
  <c r="AN179" i="31"/>
  <c r="AM179" i="31"/>
  <c r="AL179" i="31"/>
  <c r="AK179" i="31"/>
  <c r="AJ179" i="31"/>
  <c r="AI179" i="31"/>
  <c r="AH179" i="31"/>
  <c r="AG179" i="31"/>
  <c r="AF179" i="31"/>
  <c r="AE179" i="31"/>
  <c r="AD179" i="31"/>
  <c r="AC179" i="31"/>
  <c r="AB179" i="31"/>
  <c r="AA179" i="31"/>
  <c r="Z179" i="31"/>
  <c r="Y179" i="31"/>
  <c r="X179" i="31"/>
  <c r="W179" i="31"/>
  <c r="V179" i="31"/>
  <c r="U179" i="31"/>
  <c r="T179" i="31"/>
  <c r="S179" i="31"/>
  <c r="R179" i="31"/>
  <c r="Q179" i="31"/>
  <c r="P179" i="31"/>
  <c r="O179" i="31"/>
  <c r="N179" i="31"/>
  <c r="M179" i="31"/>
  <c r="L179" i="31"/>
  <c r="K179" i="31"/>
  <c r="J179" i="31"/>
  <c r="I179" i="31"/>
  <c r="H179" i="31"/>
  <c r="BG178" i="31"/>
  <c r="BF178" i="31"/>
  <c r="BE178" i="31"/>
  <c r="BD178" i="31"/>
  <c r="BC178" i="31"/>
  <c r="BB178" i="31"/>
  <c r="BA178" i="31"/>
  <c r="AZ178" i="31"/>
  <c r="AY178" i="31"/>
  <c r="AX178" i="31"/>
  <c r="AW178" i="31"/>
  <c r="AV178" i="31"/>
  <c r="AU178" i="31"/>
  <c r="AT178" i="31"/>
  <c r="AS178" i="31"/>
  <c r="AR178" i="31"/>
  <c r="AQ178" i="31"/>
  <c r="AP178" i="31"/>
  <c r="AO178" i="31"/>
  <c r="AN178" i="31"/>
  <c r="AM178" i="31"/>
  <c r="AL178" i="31"/>
  <c r="AK178" i="31"/>
  <c r="AJ178" i="31"/>
  <c r="AI178" i="31"/>
  <c r="AH178" i="31"/>
  <c r="AG178" i="31"/>
  <c r="AF178" i="31"/>
  <c r="AE178" i="31"/>
  <c r="AD178" i="31"/>
  <c r="AC178" i="31"/>
  <c r="AB178" i="31"/>
  <c r="AA178" i="31"/>
  <c r="Z178" i="31"/>
  <c r="Y178" i="31"/>
  <c r="X178" i="31"/>
  <c r="W178" i="31"/>
  <c r="V178" i="31"/>
  <c r="U178" i="31"/>
  <c r="T178" i="31"/>
  <c r="S178" i="31"/>
  <c r="R178" i="31"/>
  <c r="Q178" i="31"/>
  <c r="P178" i="31"/>
  <c r="O178" i="31"/>
  <c r="N178" i="31"/>
  <c r="M178" i="31"/>
  <c r="L178" i="31"/>
  <c r="K178" i="31"/>
  <c r="J178" i="31"/>
  <c r="I178" i="31"/>
  <c r="H178" i="31"/>
  <c r="BG177" i="31"/>
  <c r="BF177" i="31"/>
  <c r="BE177" i="31"/>
  <c r="BD177" i="31"/>
  <c r="BC177" i="31"/>
  <c r="BB177" i="31"/>
  <c r="BA177" i="31"/>
  <c r="AZ177" i="31"/>
  <c r="AY177" i="31"/>
  <c r="AX177" i="31"/>
  <c r="AW177" i="31"/>
  <c r="AV177" i="31"/>
  <c r="AU177" i="31"/>
  <c r="AT177" i="31"/>
  <c r="AS177" i="31"/>
  <c r="AR177" i="31"/>
  <c r="AQ177" i="31"/>
  <c r="AP177" i="31"/>
  <c r="AO177" i="31"/>
  <c r="AN177" i="31"/>
  <c r="AM177" i="31"/>
  <c r="AL177" i="31"/>
  <c r="AK177" i="31"/>
  <c r="AJ177" i="31"/>
  <c r="AI177" i="31"/>
  <c r="AH177" i="31"/>
  <c r="AG177" i="31"/>
  <c r="AF177" i="31"/>
  <c r="AE177" i="31"/>
  <c r="AD177" i="31"/>
  <c r="AC177" i="31"/>
  <c r="AB177" i="31"/>
  <c r="AA177" i="31"/>
  <c r="Z177" i="31"/>
  <c r="Y177" i="31"/>
  <c r="X177" i="31"/>
  <c r="W177" i="31"/>
  <c r="V177" i="31"/>
  <c r="U177" i="31"/>
  <c r="T177" i="31"/>
  <c r="S177" i="31"/>
  <c r="R177" i="31"/>
  <c r="Q177" i="31"/>
  <c r="P177" i="31"/>
  <c r="O177" i="31"/>
  <c r="N177" i="31"/>
  <c r="M177" i="31"/>
  <c r="L177" i="31"/>
  <c r="K177" i="31"/>
  <c r="J177" i="31"/>
  <c r="I177" i="31"/>
  <c r="H177" i="31"/>
  <c r="BG176" i="31"/>
  <c r="BF176" i="31"/>
  <c r="BE176" i="31"/>
  <c r="BD176" i="31"/>
  <c r="BC176" i="31"/>
  <c r="BB176" i="31"/>
  <c r="BA176" i="31"/>
  <c r="AZ176" i="31"/>
  <c r="AY176" i="31"/>
  <c r="AX176" i="31"/>
  <c r="AW176" i="31"/>
  <c r="AV176" i="31"/>
  <c r="AU176" i="31"/>
  <c r="AT176" i="31"/>
  <c r="AS176" i="31"/>
  <c r="AR176" i="31"/>
  <c r="AQ176" i="31"/>
  <c r="AP176" i="31"/>
  <c r="AO176" i="31"/>
  <c r="AN176" i="31"/>
  <c r="AM176" i="31"/>
  <c r="AL176" i="31"/>
  <c r="AK176" i="31"/>
  <c r="AJ176" i="31"/>
  <c r="AI176" i="31"/>
  <c r="AH176" i="31"/>
  <c r="AG176" i="31"/>
  <c r="AF176" i="31"/>
  <c r="AE176" i="31"/>
  <c r="AD176" i="31"/>
  <c r="AC176" i="31"/>
  <c r="AB176" i="31"/>
  <c r="AA176" i="31"/>
  <c r="Z176" i="31"/>
  <c r="Y176" i="31"/>
  <c r="X176" i="31"/>
  <c r="W176" i="31"/>
  <c r="V176" i="31"/>
  <c r="U176" i="31"/>
  <c r="T176" i="31"/>
  <c r="S176" i="31"/>
  <c r="R176" i="31"/>
  <c r="Q176" i="31"/>
  <c r="P176" i="31"/>
  <c r="O176" i="31"/>
  <c r="N176" i="31"/>
  <c r="M176" i="31"/>
  <c r="L176" i="31"/>
  <c r="K176" i="31"/>
  <c r="J176" i="31"/>
  <c r="I176" i="31"/>
  <c r="H176" i="31"/>
  <c r="BG175" i="31"/>
  <c r="BF175" i="31"/>
  <c r="BE175" i="31"/>
  <c r="BD175" i="31"/>
  <c r="BC175" i="31"/>
  <c r="BB175" i="31"/>
  <c r="BA175" i="31"/>
  <c r="AZ175" i="31"/>
  <c r="AY175" i="31"/>
  <c r="AX175" i="31"/>
  <c r="AW175" i="31"/>
  <c r="AV175" i="31"/>
  <c r="AU175" i="31"/>
  <c r="AT175" i="31"/>
  <c r="AS175" i="31"/>
  <c r="AR175" i="31"/>
  <c r="AQ175" i="31"/>
  <c r="AP175" i="31"/>
  <c r="AO175" i="31"/>
  <c r="AN175" i="31"/>
  <c r="AM175" i="31"/>
  <c r="AL175" i="31"/>
  <c r="AK175" i="31"/>
  <c r="AJ175" i="31"/>
  <c r="AI175" i="31"/>
  <c r="AH175" i="31"/>
  <c r="AG175" i="31"/>
  <c r="AF175" i="31"/>
  <c r="AE175" i="31"/>
  <c r="AD175" i="31"/>
  <c r="AC175" i="31"/>
  <c r="AB175" i="31"/>
  <c r="AA175" i="31"/>
  <c r="Z175" i="31"/>
  <c r="Y175" i="31"/>
  <c r="X175" i="31"/>
  <c r="W175" i="31"/>
  <c r="V175" i="31"/>
  <c r="U175" i="31"/>
  <c r="T175" i="31"/>
  <c r="S175" i="31"/>
  <c r="R175" i="31"/>
  <c r="Q175" i="31"/>
  <c r="P175" i="31"/>
  <c r="O175" i="31"/>
  <c r="N175" i="31"/>
  <c r="M175" i="31"/>
  <c r="L175" i="31"/>
  <c r="K175" i="31"/>
  <c r="J175" i="31"/>
  <c r="I175" i="31"/>
  <c r="H175" i="31"/>
  <c r="BG174" i="31"/>
  <c r="BF174" i="31"/>
  <c r="BE174" i="31"/>
  <c r="BD174" i="31"/>
  <c r="BC174" i="31"/>
  <c r="BB174" i="31"/>
  <c r="BA174" i="31"/>
  <c r="AZ174" i="31"/>
  <c r="AY174" i="31"/>
  <c r="AX174" i="31"/>
  <c r="AW174" i="31"/>
  <c r="AV174" i="31"/>
  <c r="AU174" i="31"/>
  <c r="AT174" i="31"/>
  <c r="AS174" i="31"/>
  <c r="AR174" i="31"/>
  <c r="AQ174" i="31"/>
  <c r="AP174" i="31"/>
  <c r="AO174" i="31"/>
  <c r="AN174" i="31"/>
  <c r="AM174" i="31"/>
  <c r="AL174" i="31"/>
  <c r="AK174" i="31"/>
  <c r="AJ174" i="31"/>
  <c r="AI174" i="31"/>
  <c r="AH174" i="31"/>
  <c r="AG174" i="31"/>
  <c r="AF174" i="31"/>
  <c r="AE174" i="31"/>
  <c r="AD174" i="31"/>
  <c r="AC174" i="31"/>
  <c r="AB174" i="31"/>
  <c r="AA174" i="31"/>
  <c r="Z174" i="31"/>
  <c r="Y174" i="31"/>
  <c r="X174" i="31"/>
  <c r="W174" i="31"/>
  <c r="V174" i="31"/>
  <c r="U174" i="31"/>
  <c r="T174" i="31"/>
  <c r="S174" i="31"/>
  <c r="R174" i="31"/>
  <c r="Q174" i="31"/>
  <c r="P174" i="31"/>
  <c r="O174" i="31"/>
  <c r="N174" i="31"/>
  <c r="M174" i="31"/>
  <c r="L174" i="31"/>
  <c r="K174" i="31"/>
  <c r="J174" i="31"/>
  <c r="I174" i="31"/>
  <c r="H174" i="31"/>
  <c r="BG173" i="31"/>
  <c r="BF173" i="31"/>
  <c r="BE173" i="31"/>
  <c r="BD173" i="31"/>
  <c r="BC173" i="31"/>
  <c r="BB173" i="31"/>
  <c r="BA173" i="31"/>
  <c r="AZ173" i="31"/>
  <c r="AY173" i="31"/>
  <c r="AX173" i="31"/>
  <c r="AW173" i="31"/>
  <c r="AV173" i="31"/>
  <c r="AU173" i="31"/>
  <c r="AT173" i="31"/>
  <c r="AS173" i="31"/>
  <c r="AR173" i="31"/>
  <c r="AQ173" i="31"/>
  <c r="AP173" i="31"/>
  <c r="AO173" i="31"/>
  <c r="AN173" i="31"/>
  <c r="AM173" i="31"/>
  <c r="AL173" i="31"/>
  <c r="AK173" i="31"/>
  <c r="AJ173" i="31"/>
  <c r="AI173" i="31"/>
  <c r="AH173" i="31"/>
  <c r="AG173" i="31"/>
  <c r="AF173" i="31"/>
  <c r="AE173" i="31"/>
  <c r="AD173" i="31"/>
  <c r="AC173" i="31"/>
  <c r="AB173" i="31"/>
  <c r="AA173" i="31"/>
  <c r="Z173" i="31"/>
  <c r="Y173" i="31"/>
  <c r="X173" i="31"/>
  <c r="W173" i="31"/>
  <c r="V173" i="31"/>
  <c r="U173" i="31"/>
  <c r="T173" i="31"/>
  <c r="S173" i="31"/>
  <c r="R173" i="31"/>
  <c r="Q173" i="31"/>
  <c r="P173" i="31"/>
  <c r="O173" i="31"/>
  <c r="N173" i="31"/>
  <c r="M173" i="31"/>
  <c r="L173" i="31"/>
  <c r="K173" i="31"/>
  <c r="J173" i="31"/>
  <c r="I173" i="31"/>
  <c r="H173" i="31"/>
  <c r="BG172" i="31"/>
  <c r="BF172" i="31"/>
  <c r="BE172" i="31"/>
  <c r="BD172" i="31"/>
  <c r="BC172" i="31"/>
  <c r="BB172" i="31"/>
  <c r="BA172" i="31"/>
  <c r="AZ172" i="31"/>
  <c r="AY172" i="31"/>
  <c r="AX172" i="31"/>
  <c r="AW172" i="31"/>
  <c r="AV172" i="31"/>
  <c r="AU172" i="31"/>
  <c r="AT172" i="31"/>
  <c r="AS172" i="31"/>
  <c r="AR172" i="31"/>
  <c r="AQ172" i="31"/>
  <c r="AP172" i="31"/>
  <c r="AO172" i="31"/>
  <c r="AN172" i="31"/>
  <c r="AM172" i="31"/>
  <c r="AL172" i="31"/>
  <c r="AK172" i="31"/>
  <c r="AJ172" i="31"/>
  <c r="AI172" i="31"/>
  <c r="AH172" i="31"/>
  <c r="AG172" i="31"/>
  <c r="AF172" i="31"/>
  <c r="AE172" i="31"/>
  <c r="AD172" i="31"/>
  <c r="AC172" i="31"/>
  <c r="AB172" i="31"/>
  <c r="AA172" i="31"/>
  <c r="Z172" i="31"/>
  <c r="Y172" i="31"/>
  <c r="X172" i="31"/>
  <c r="W172" i="31"/>
  <c r="V172" i="31"/>
  <c r="U172" i="31"/>
  <c r="T172" i="31"/>
  <c r="S172" i="31"/>
  <c r="R172" i="31"/>
  <c r="Q172" i="31"/>
  <c r="P172" i="31"/>
  <c r="O172" i="31"/>
  <c r="N172" i="31"/>
  <c r="M172" i="31"/>
  <c r="L172" i="31"/>
  <c r="K172" i="31"/>
  <c r="J172" i="31"/>
  <c r="I172" i="31"/>
  <c r="H172" i="31"/>
  <c r="BG171" i="31"/>
  <c r="BF171" i="31"/>
  <c r="BE171" i="31"/>
  <c r="BD171" i="31"/>
  <c r="BC171" i="31"/>
  <c r="BB171" i="31"/>
  <c r="BA171" i="31"/>
  <c r="AZ171" i="31"/>
  <c r="AY171" i="31"/>
  <c r="AX171" i="31"/>
  <c r="AW171" i="31"/>
  <c r="AV171" i="31"/>
  <c r="AU171" i="31"/>
  <c r="AT171" i="31"/>
  <c r="AS171" i="31"/>
  <c r="AR171" i="31"/>
  <c r="AQ171" i="31"/>
  <c r="AP171" i="31"/>
  <c r="AO171" i="31"/>
  <c r="AN171" i="31"/>
  <c r="AM171" i="31"/>
  <c r="AL171" i="31"/>
  <c r="AK171" i="31"/>
  <c r="AJ171" i="31"/>
  <c r="AI171" i="31"/>
  <c r="AH171" i="31"/>
  <c r="AG171" i="31"/>
  <c r="AF171" i="31"/>
  <c r="AE171" i="31"/>
  <c r="AD171" i="31"/>
  <c r="AC171" i="31"/>
  <c r="AB171" i="31"/>
  <c r="AA171" i="31"/>
  <c r="Z171" i="31"/>
  <c r="Y171" i="31"/>
  <c r="X171" i="31"/>
  <c r="W171" i="31"/>
  <c r="V171" i="31"/>
  <c r="U171" i="31"/>
  <c r="T171" i="31"/>
  <c r="S171" i="31"/>
  <c r="R171" i="31"/>
  <c r="Q171" i="31"/>
  <c r="P171" i="31"/>
  <c r="O171" i="31"/>
  <c r="N171" i="31"/>
  <c r="M171" i="31"/>
  <c r="L171" i="31"/>
  <c r="K171" i="31"/>
  <c r="J171" i="31"/>
  <c r="I171" i="31"/>
  <c r="H171" i="31"/>
  <c r="BG170" i="31"/>
  <c r="BF170" i="31"/>
  <c r="BE170" i="31"/>
  <c r="BD170" i="31"/>
  <c r="BC170" i="31"/>
  <c r="BB170" i="31"/>
  <c r="BA170" i="31"/>
  <c r="AZ170" i="31"/>
  <c r="AY170" i="31"/>
  <c r="AX170" i="31"/>
  <c r="AW170" i="31"/>
  <c r="AV170" i="31"/>
  <c r="AU170" i="31"/>
  <c r="AT170" i="31"/>
  <c r="AS170" i="31"/>
  <c r="AR170" i="31"/>
  <c r="AQ170" i="31"/>
  <c r="AP170" i="31"/>
  <c r="AO170" i="31"/>
  <c r="AN170" i="31"/>
  <c r="AM170" i="31"/>
  <c r="AL170" i="31"/>
  <c r="AK170" i="31"/>
  <c r="AJ170" i="31"/>
  <c r="AI170" i="31"/>
  <c r="AH170" i="31"/>
  <c r="AG170" i="31"/>
  <c r="AF170" i="31"/>
  <c r="AE170" i="31"/>
  <c r="AD170" i="31"/>
  <c r="AC170" i="31"/>
  <c r="AB170" i="31"/>
  <c r="AA170" i="31"/>
  <c r="Z170" i="31"/>
  <c r="Y170" i="31"/>
  <c r="X170" i="31"/>
  <c r="W170" i="31"/>
  <c r="V170" i="31"/>
  <c r="U170" i="31"/>
  <c r="T170" i="31"/>
  <c r="S170" i="31"/>
  <c r="R170" i="31"/>
  <c r="Q170" i="31"/>
  <c r="P170" i="31"/>
  <c r="O170" i="31"/>
  <c r="N170" i="31"/>
  <c r="M170" i="31"/>
  <c r="L170" i="31"/>
  <c r="K170" i="31"/>
  <c r="J170" i="31"/>
  <c r="I170" i="31"/>
  <c r="H170" i="31"/>
  <c r="BG169" i="31"/>
  <c r="BF169" i="31"/>
  <c r="BE169" i="31"/>
  <c r="BD169" i="31"/>
  <c r="BC169" i="31"/>
  <c r="BB169" i="31"/>
  <c r="BA169" i="31"/>
  <c r="AZ169" i="31"/>
  <c r="AY169" i="31"/>
  <c r="AX169" i="31"/>
  <c r="AW169" i="31"/>
  <c r="AV169" i="31"/>
  <c r="AU169" i="31"/>
  <c r="AT169" i="31"/>
  <c r="AS169" i="31"/>
  <c r="AR169" i="31"/>
  <c r="AQ169" i="31"/>
  <c r="AP169" i="31"/>
  <c r="AO169" i="31"/>
  <c r="AN169" i="31"/>
  <c r="AM169" i="31"/>
  <c r="AL169" i="31"/>
  <c r="AK169" i="31"/>
  <c r="AJ169" i="31"/>
  <c r="AI169" i="31"/>
  <c r="AH169" i="31"/>
  <c r="AG169" i="31"/>
  <c r="AF169" i="31"/>
  <c r="AE169" i="31"/>
  <c r="AD169" i="31"/>
  <c r="AC169" i="31"/>
  <c r="AB169" i="31"/>
  <c r="AA169" i="31"/>
  <c r="Z169" i="31"/>
  <c r="Y169" i="31"/>
  <c r="X169" i="31"/>
  <c r="W169" i="31"/>
  <c r="V169" i="31"/>
  <c r="U169" i="31"/>
  <c r="T169" i="31"/>
  <c r="S169" i="31"/>
  <c r="R169" i="31"/>
  <c r="Q169" i="31"/>
  <c r="P169" i="31"/>
  <c r="O169" i="31"/>
  <c r="N169" i="31"/>
  <c r="M169" i="31"/>
  <c r="L169" i="31"/>
  <c r="K169" i="31"/>
  <c r="J169" i="31"/>
  <c r="I169" i="31"/>
  <c r="H169" i="31"/>
  <c r="BG168" i="31"/>
  <c r="BF168" i="31"/>
  <c r="BE168" i="31"/>
  <c r="BD168" i="31"/>
  <c r="BC168" i="31"/>
  <c r="BB168" i="31"/>
  <c r="BA168" i="31"/>
  <c r="AZ168" i="31"/>
  <c r="AY168" i="31"/>
  <c r="AX168" i="31"/>
  <c r="AW168" i="31"/>
  <c r="AV168" i="31"/>
  <c r="AU168" i="31"/>
  <c r="AT168" i="31"/>
  <c r="AS168" i="31"/>
  <c r="AR168" i="31"/>
  <c r="AQ168" i="31"/>
  <c r="AP168" i="31"/>
  <c r="AO168" i="31"/>
  <c r="AN168" i="31"/>
  <c r="AM168" i="31"/>
  <c r="AL168" i="31"/>
  <c r="AK168" i="31"/>
  <c r="AJ168" i="31"/>
  <c r="AI168" i="31"/>
  <c r="AH168" i="31"/>
  <c r="AG168" i="31"/>
  <c r="AF168" i="31"/>
  <c r="AE168" i="31"/>
  <c r="AD168" i="31"/>
  <c r="AC168" i="31"/>
  <c r="AB168" i="31"/>
  <c r="AA168" i="31"/>
  <c r="Z168" i="31"/>
  <c r="Y168" i="31"/>
  <c r="X168" i="31"/>
  <c r="W168" i="31"/>
  <c r="V168" i="31"/>
  <c r="U168" i="31"/>
  <c r="T168" i="31"/>
  <c r="S168" i="31"/>
  <c r="R168" i="31"/>
  <c r="Q168" i="31"/>
  <c r="P168" i="31"/>
  <c r="O168" i="31"/>
  <c r="N168" i="31"/>
  <c r="M168" i="31"/>
  <c r="L168" i="31"/>
  <c r="K168" i="31"/>
  <c r="J168" i="31"/>
  <c r="I168" i="31"/>
  <c r="H168" i="31"/>
  <c r="BG167" i="31"/>
  <c r="BF167" i="31"/>
  <c r="BE167" i="31"/>
  <c r="BD167" i="31"/>
  <c r="BC167" i="31"/>
  <c r="BB167" i="31"/>
  <c r="BA167" i="31"/>
  <c r="AZ167" i="31"/>
  <c r="AY167" i="31"/>
  <c r="AX167" i="31"/>
  <c r="AW167" i="31"/>
  <c r="AV167" i="31"/>
  <c r="AU167" i="31"/>
  <c r="AT167" i="31"/>
  <c r="AS167" i="31"/>
  <c r="AR167" i="31"/>
  <c r="AQ167" i="31"/>
  <c r="AP167" i="31"/>
  <c r="AO167" i="31"/>
  <c r="AN167" i="31"/>
  <c r="AM167" i="31"/>
  <c r="AL167" i="31"/>
  <c r="AK167" i="31"/>
  <c r="AJ167" i="31"/>
  <c r="AI167" i="31"/>
  <c r="AH167" i="31"/>
  <c r="AG167" i="31"/>
  <c r="AF167" i="31"/>
  <c r="AE167" i="31"/>
  <c r="AD167" i="31"/>
  <c r="AC167" i="31"/>
  <c r="AB167" i="31"/>
  <c r="AA167" i="31"/>
  <c r="Z167" i="31"/>
  <c r="Y167" i="31"/>
  <c r="X167" i="31"/>
  <c r="W167" i="31"/>
  <c r="V167" i="31"/>
  <c r="U167" i="31"/>
  <c r="T167" i="31"/>
  <c r="S167" i="31"/>
  <c r="R167" i="31"/>
  <c r="Q167" i="31"/>
  <c r="P167" i="31"/>
  <c r="O167" i="31"/>
  <c r="N167" i="31"/>
  <c r="M167" i="31"/>
  <c r="L167" i="31"/>
  <c r="K167" i="31"/>
  <c r="J167" i="31"/>
  <c r="I167" i="31"/>
  <c r="H167" i="31"/>
  <c r="BG166" i="31"/>
  <c r="BF166" i="31"/>
  <c r="BE166" i="31"/>
  <c r="BD166" i="31"/>
  <c r="BC166" i="31"/>
  <c r="BB166" i="31"/>
  <c r="BA166" i="31"/>
  <c r="AZ166" i="31"/>
  <c r="AY166" i="31"/>
  <c r="AX166" i="31"/>
  <c r="AW166" i="31"/>
  <c r="AV166" i="31"/>
  <c r="AU166" i="31"/>
  <c r="AT166" i="31"/>
  <c r="AS166" i="31"/>
  <c r="AR166" i="31"/>
  <c r="AQ166" i="31"/>
  <c r="AP166" i="31"/>
  <c r="AO166" i="31"/>
  <c r="AN166" i="31"/>
  <c r="AM166" i="31"/>
  <c r="AL166" i="31"/>
  <c r="AK166" i="31"/>
  <c r="AJ166" i="31"/>
  <c r="AI166" i="31"/>
  <c r="AH166" i="31"/>
  <c r="AG166" i="31"/>
  <c r="AF166" i="31"/>
  <c r="AE166" i="31"/>
  <c r="AD166" i="31"/>
  <c r="AC166" i="31"/>
  <c r="AB166" i="31"/>
  <c r="AA166" i="31"/>
  <c r="Z166" i="31"/>
  <c r="Y166" i="31"/>
  <c r="X166" i="31"/>
  <c r="W166" i="31"/>
  <c r="V166" i="31"/>
  <c r="U166" i="31"/>
  <c r="T166" i="31"/>
  <c r="S166" i="31"/>
  <c r="R166" i="31"/>
  <c r="Q166" i="31"/>
  <c r="P166" i="31"/>
  <c r="O166" i="31"/>
  <c r="N166" i="31"/>
  <c r="M166" i="31"/>
  <c r="L166" i="31"/>
  <c r="K166" i="31"/>
  <c r="J166" i="31"/>
  <c r="I166" i="31"/>
  <c r="H166" i="31"/>
  <c r="BG165" i="31"/>
  <c r="BF165" i="31"/>
  <c r="BE165" i="31"/>
  <c r="BD165" i="31"/>
  <c r="BC165" i="31"/>
  <c r="BB165" i="31"/>
  <c r="BA165" i="31"/>
  <c r="AZ165" i="31"/>
  <c r="AY165" i="31"/>
  <c r="AX165" i="31"/>
  <c r="AW165" i="31"/>
  <c r="AV165" i="31"/>
  <c r="AU165" i="31"/>
  <c r="AT165" i="31"/>
  <c r="AS165" i="31"/>
  <c r="AR165" i="31"/>
  <c r="AQ165" i="31"/>
  <c r="AP165" i="31"/>
  <c r="AO165" i="31"/>
  <c r="AN165" i="31"/>
  <c r="AM165" i="31"/>
  <c r="AL165" i="31"/>
  <c r="AK165" i="31"/>
  <c r="AJ165" i="31"/>
  <c r="AI165" i="31"/>
  <c r="AH165" i="31"/>
  <c r="AG165" i="31"/>
  <c r="AF165" i="31"/>
  <c r="AE165" i="31"/>
  <c r="AD165" i="31"/>
  <c r="AC165" i="31"/>
  <c r="AB165" i="31"/>
  <c r="AA165" i="31"/>
  <c r="Z165" i="31"/>
  <c r="Y165" i="31"/>
  <c r="X165" i="31"/>
  <c r="W165" i="31"/>
  <c r="V165" i="31"/>
  <c r="U165" i="31"/>
  <c r="T165" i="31"/>
  <c r="S165" i="31"/>
  <c r="R165" i="31"/>
  <c r="Q165" i="31"/>
  <c r="P165" i="31"/>
  <c r="O165" i="31"/>
  <c r="N165" i="31"/>
  <c r="M165" i="31"/>
  <c r="L165" i="31"/>
  <c r="K165" i="31"/>
  <c r="J165" i="31"/>
  <c r="I165" i="31"/>
  <c r="H165" i="31"/>
  <c r="BG164" i="31"/>
  <c r="BF164" i="31"/>
  <c r="BE164" i="31"/>
  <c r="BD164" i="31"/>
  <c r="BC164" i="31"/>
  <c r="BB164" i="31"/>
  <c r="BA164" i="31"/>
  <c r="AZ164" i="31"/>
  <c r="AY164" i="31"/>
  <c r="AX164" i="31"/>
  <c r="AW164" i="31"/>
  <c r="AV164" i="31"/>
  <c r="AU164" i="31"/>
  <c r="AT164" i="31"/>
  <c r="AS164" i="31"/>
  <c r="AR164" i="31"/>
  <c r="AQ164" i="31"/>
  <c r="AP164" i="31"/>
  <c r="AO164" i="31"/>
  <c r="AN164" i="31"/>
  <c r="AM164" i="31"/>
  <c r="AL164" i="31"/>
  <c r="AK164" i="31"/>
  <c r="AJ164" i="31"/>
  <c r="AI164" i="31"/>
  <c r="AH164" i="31"/>
  <c r="AG164" i="31"/>
  <c r="AF164" i="31"/>
  <c r="AE164" i="31"/>
  <c r="AD164" i="31"/>
  <c r="AC164" i="31"/>
  <c r="AB164" i="31"/>
  <c r="AA164" i="31"/>
  <c r="Z164" i="31"/>
  <c r="Y164" i="31"/>
  <c r="X164" i="31"/>
  <c r="W164" i="31"/>
  <c r="V164" i="31"/>
  <c r="U164" i="31"/>
  <c r="T164" i="31"/>
  <c r="S164" i="31"/>
  <c r="R164" i="31"/>
  <c r="Q164" i="31"/>
  <c r="P164" i="31"/>
  <c r="O164" i="31"/>
  <c r="N164" i="31"/>
  <c r="M164" i="31"/>
  <c r="L164" i="31"/>
  <c r="K164" i="31"/>
  <c r="J164" i="31"/>
  <c r="I164" i="31"/>
  <c r="H164" i="31"/>
  <c r="BG163" i="31"/>
  <c r="BF163" i="31"/>
  <c r="BE163" i="31"/>
  <c r="BD163" i="31"/>
  <c r="BC163" i="31"/>
  <c r="BB163" i="31"/>
  <c r="BA163" i="31"/>
  <c r="AZ163" i="31"/>
  <c r="AY163" i="31"/>
  <c r="AX163" i="31"/>
  <c r="AW163" i="31"/>
  <c r="AV163" i="31"/>
  <c r="AU163" i="31"/>
  <c r="AT163" i="31"/>
  <c r="AS163" i="31"/>
  <c r="AR163" i="31"/>
  <c r="AQ163" i="31"/>
  <c r="AP163" i="31"/>
  <c r="AO163" i="31"/>
  <c r="AN163" i="31"/>
  <c r="AM163" i="31"/>
  <c r="AL163" i="31"/>
  <c r="AK163" i="31"/>
  <c r="AJ163" i="31"/>
  <c r="AI163" i="31"/>
  <c r="AH163" i="31"/>
  <c r="AG163" i="31"/>
  <c r="AF163" i="31"/>
  <c r="AE163" i="31"/>
  <c r="AD163" i="31"/>
  <c r="AC163" i="31"/>
  <c r="AB163" i="31"/>
  <c r="AA163" i="31"/>
  <c r="Z163" i="31"/>
  <c r="Y163" i="31"/>
  <c r="X163" i="31"/>
  <c r="W163" i="31"/>
  <c r="V163" i="31"/>
  <c r="U163" i="31"/>
  <c r="T163" i="31"/>
  <c r="S163" i="31"/>
  <c r="R163" i="31"/>
  <c r="Q163" i="31"/>
  <c r="P163" i="31"/>
  <c r="O163" i="31"/>
  <c r="N163" i="31"/>
  <c r="M163" i="31"/>
  <c r="L163" i="31"/>
  <c r="K163" i="31"/>
  <c r="J163" i="31"/>
  <c r="I163" i="31"/>
  <c r="H163" i="31"/>
  <c r="BG162" i="31"/>
  <c r="BF162" i="31"/>
  <c r="BE162" i="31"/>
  <c r="BD162" i="31"/>
  <c r="BC162" i="31"/>
  <c r="BB162" i="31"/>
  <c r="BA162" i="31"/>
  <c r="AZ162" i="31"/>
  <c r="AY162" i="31"/>
  <c r="AX162" i="31"/>
  <c r="AW162" i="31"/>
  <c r="AV162" i="31"/>
  <c r="AU162" i="31"/>
  <c r="AT162" i="31"/>
  <c r="AS162" i="31"/>
  <c r="AR162" i="31"/>
  <c r="AQ162" i="31"/>
  <c r="AP162" i="31"/>
  <c r="AO162" i="31"/>
  <c r="AN162" i="31"/>
  <c r="AM162" i="31"/>
  <c r="AL162" i="31"/>
  <c r="AK162" i="31"/>
  <c r="AJ162" i="31"/>
  <c r="AI162" i="31"/>
  <c r="AH162" i="31"/>
  <c r="AG162" i="31"/>
  <c r="AF162" i="31"/>
  <c r="AE162" i="31"/>
  <c r="AD162" i="31"/>
  <c r="AC162" i="31"/>
  <c r="AB162" i="31"/>
  <c r="AA162" i="31"/>
  <c r="Z162" i="31"/>
  <c r="Y162" i="31"/>
  <c r="X162" i="31"/>
  <c r="W162" i="31"/>
  <c r="V162" i="31"/>
  <c r="U162" i="31"/>
  <c r="T162" i="31"/>
  <c r="S162" i="31"/>
  <c r="R162" i="31"/>
  <c r="Q162" i="31"/>
  <c r="P162" i="31"/>
  <c r="O162" i="31"/>
  <c r="N162" i="31"/>
  <c r="M162" i="31"/>
  <c r="L162" i="31"/>
  <c r="K162" i="31"/>
  <c r="J162" i="31"/>
  <c r="I162" i="31"/>
  <c r="H162" i="31"/>
  <c r="BG161" i="31"/>
  <c r="BF161" i="31"/>
  <c r="BE161" i="31"/>
  <c r="BD161" i="31"/>
  <c r="BC161" i="31"/>
  <c r="BB161" i="31"/>
  <c r="BA161" i="31"/>
  <c r="AZ161" i="31"/>
  <c r="AY161" i="31"/>
  <c r="AX161" i="31"/>
  <c r="AW161" i="31"/>
  <c r="AV161" i="31"/>
  <c r="AU161" i="31"/>
  <c r="AT161" i="31"/>
  <c r="AS161" i="31"/>
  <c r="AR161" i="31"/>
  <c r="AQ161" i="31"/>
  <c r="AP161" i="31"/>
  <c r="AO161" i="31"/>
  <c r="AN161" i="31"/>
  <c r="AM161" i="31"/>
  <c r="AL161" i="31"/>
  <c r="AK161" i="31"/>
  <c r="AJ161" i="31"/>
  <c r="AI161" i="31"/>
  <c r="AH161" i="31"/>
  <c r="AG161" i="31"/>
  <c r="AF161" i="31"/>
  <c r="AE161" i="31"/>
  <c r="AD161" i="31"/>
  <c r="AC161" i="31"/>
  <c r="AB161" i="31"/>
  <c r="AA161" i="31"/>
  <c r="Z161" i="31"/>
  <c r="Y161" i="31"/>
  <c r="X161" i="31"/>
  <c r="W161" i="31"/>
  <c r="V161" i="31"/>
  <c r="U161" i="31"/>
  <c r="T161" i="31"/>
  <c r="S161" i="31"/>
  <c r="R161" i="31"/>
  <c r="Q161" i="31"/>
  <c r="P161" i="31"/>
  <c r="O161" i="31"/>
  <c r="N161" i="31"/>
  <c r="M161" i="31"/>
  <c r="L161" i="31"/>
  <c r="K161" i="31"/>
  <c r="J161" i="31"/>
  <c r="I161" i="31"/>
  <c r="H161" i="31"/>
  <c r="BG160" i="31"/>
  <c r="BF160" i="31"/>
  <c r="BE160" i="31"/>
  <c r="BD160" i="31"/>
  <c r="BC160" i="31"/>
  <c r="BB160" i="31"/>
  <c r="BA160" i="31"/>
  <c r="AZ160" i="31"/>
  <c r="AY160" i="31"/>
  <c r="AX160" i="31"/>
  <c r="AW160" i="31"/>
  <c r="AV160" i="31"/>
  <c r="AU160" i="31"/>
  <c r="AT160" i="31"/>
  <c r="AS160" i="31"/>
  <c r="AR160" i="31"/>
  <c r="AQ160" i="31"/>
  <c r="AP160" i="31"/>
  <c r="AO160" i="31"/>
  <c r="AN160" i="31"/>
  <c r="AM160" i="31"/>
  <c r="AL160" i="31"/>
  <c r="AK160" i="31"/>
  <c r="AJ160" i="31"/>
  <c r="AI160" i="31"/>
  <c r="AH160" i="31"/>
  <c r="AG160" i="31"/>
  <c r="AF160" i="31"/>
  <c r="AE160" i="31"/>
  <c r="AD160" i="31"/>
  <c r="AC160" i="31"/>
  <c r="AB160" i="31"/>
  <c r="AA160" i="31"/>
  <c r="Z160" i="31"/>
  <c r="Y160" i="31"/>
  <c r="X160" i="31"/>
  <c r="W160" i="31"/>
  <c r="V160" i="31"/>
  <c r="U160" i="31"/>
  <c r="T160" i="31"/>
  <c r="S160" i="31"/>
  <c r="R160" i="31"/>
  <c r="Q160" i="31"/>
  <c r="P160" i="31"/>
  <c r="O160" i="31"/>
  <c r="N160" i="31"/>
  <c r="M160" i="31"/>
  <c r="L160" i="31"/>
  <c r="K160" i="31"/>
  <c r="J160" i="31"/>
  <c r="I160" i="31"/>
  <c r="H160" i="31"/>
  <c r="BG159" i="31"/>
  <c r="BF159" i="31"/>
  <c r="BE159" i="31"/>
  <c r="BD159" i="31"/>
  <c r="BC159" i="31"/>
  <c r="BB159" i="31"/>
  <c r="BA159" i="31"/>
  <c r="AZ159" i="31"/>
  <c r="AY159" i="31"/>
  <c r="AX159" i="31"/>
  <c r="AW159" i="31"/>
  <c r="AV159" i="31"/>
  <c r="AU159" i="31"/>
  <c r="AT159" i="31"/>
  <c r="AS159" i="31"/>
  <c r="AR159" i="31"/>
  <c r="AQ159" i="31"/>
  <c r="AP159" i="31"/>
  <c r="AO159" i="31"/>
  <c r="AN159" i="31"/>
  <c r="AM159" i="31"/>
  <c r="AL159" i="31"/>
  <c r="AK159" i="31"/>
  <c r="AJ159" i="31"/>
  <c r="AI159" i="31"/>
  <c r="AH159" i="31"/>
  <c r="AG159" i="31"/>
  <c r="AF159" i="31"/>
  <c r="AE159" i="31"/>
  <c r="AD159" i="31"/>
  <c r="AC159" i="31"/>
  <c r="AB159" i="31"/>
  <c r="AA159" i="31"/>
  <c r="Z159" i="31"/>
  <c r="Y159" i="31"/>
  <c r="X159" i="31"/>
  <c r="W159" i="31"/>
  <c r="V159" i="31"/>
  <c r="U159" i="31"/>
  <c r="T159" i="31"/>
  <c r="S159" i="31"/>
  <c r="R159" i="31"/>
  <c r="Q159" i="31"/>
  <c r="P159" i="31"/>
  <c r="O159" i="31"/>
  <c r="N159" i="31"/>
  <c r="M159" i="31"/>
  <c r="L159" i="31"/>
  <c r="K159" i="31"/>
  <c r="J159" i="31"/>
  <c r="I159" i="31"/>
  <c r="H159" i="31"/>
  <c r="BG158" i="31"/>
  <c r="BF158" i="31"/>
  <c r="BE158" i="31"/>
  <c r="BD158" i="31"/>
  <c r="BC158" i="31"/>
  <c r="BB158" i="31"/>
  <c r="BA158" i="31"/>
  <c r="AZ158" i="31"/>
  <c r="AY158" i="31"/>
  <c r="AX158" i="31"/>
  <c r="AW158" i="31"/>
  <c r="AV158" i="31"/>
  <c r="AU158" i="31"/>
  <c r="AT158" i="31"/>
  <c r="AS158" i="31"/>
  <c r="AR158" i="31"/>
  <c r="AQ158" i="31"/>
  <c r="AP158"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N158" i="31"/>
  <c r="M158" i="31"/>
  <c r="L158" i="31"/>
  <c r="K158" i="31"/>
  <c r="J158" i="31"/>
  <c r="I158" i="31"/>
  <c r="H158" i="31"/>
  <c r="BG157" i="31"/>
  <c r="BF157" i="31"/>
  <c r="BE157" i="31"/>
  <c r="BD157" i="31"/>
  <c r="BC157" i="31"/>
  <c r="BB157" i="31"/>
  <c r="BA157" i="31"/>
  <c r="AZ157" i="31"/>
  <c r="AY157" i="31"/>
  <c r="AX157" i="31"/>
  <c r="AW157" i="31"/>
  <c r="AV157" i="31"/>
  <c r="AU157" i="31"/>
  <c r="AT157" i="31"/>
  <c r="AS157" i="31"/>
  <c r="AR157" i="31"/>
  <c r="AQ157" i="31"/>
  <c r="AP157" i="31"/>
  <c r="AO157" i="31"/>
  <c r="AN157" i="31"/>
  <c r="AM157" i="31"/>
  <c r="AL157" i="31"/>
  <c r="AK157" i="31"/>
  <c r="AJ157" i="31"/>
  <c r="AI157" i="31"/>
  <c r="AH157" i="31"/>
  <c r="AG157" i="31"/>
  <c r="AF157" i="31"/>
  <c r="AE157" i="31"/>
  <c r="AD157" i="31"/>
  <c r="AC157" i="31"/>
  <c r="AB157" i="31"/>
  <c r="AA157" i="31"/>
  <c r="Z157" i="31"/>
  <c r="Y157" i="31"/>
  <c r="X157" i="31"/>
  <c r="W157" i="31"/>
  <c r="V157" i="31"/>
  <c r="U157" i="31"/>
  <c r="T157" i="31"/>
  <c r="S157" i="31"/>
  <c r="R157" i="31"/>
  <c r="Q157" i="31"/>
  <c r="P157" i="31"/>
  <c r="O157" i="31"/>
  <c r="N157" i="31"/>
  <c r="M157" i="31"/>
  <c r="L157" i="31"/>
  <c r="K157" i="31"/>
  <c r="J157" i="31"/>
  <c r="I157" i="31"/>
  <c r="H157" i="31"/>
  <c r="BG156" i="31"/>
  <c r="BF156" i="31"/>
  <c r="BE156" i="31"/>
  <c r="BD156" i="31"/>
  <c r="BC156" i="31"/>
  <c r="BB156" i="31"/>
  <c r="BA156" i="31"/>
  <c r="AZ156" i="31"/>
  <c r="AY156" i="31"/>
  <c r="AX156" i="31"/>
  <c r="AW156" i="31"/>
  <c r="AV156" i="31"/>
  <c r="AU156" i="31"/>
  <c r="AT156" i="31"/>
  <c r="AS156" i="31"/>
  <c r="AR156" i="31"/>
  <c r="AQ156" i="31"/>
  <c r="AP156" i="31"/>
  <c r="AO156" i="31"/>
  <c r="AN156" i="31"/>
  <c r="AM156" i="31"/>
  <c r="AL156" i="31"/>
  <c r="AK156" i="31"/>
  <c r="AJ156" i="31"/>
  <c r="AI156" i="31"/>
  <c r="AH156" i="31"/>
  <c r="AG156" i="31"/>
  <c r="AF156" i="31"/>
  <c r="AE156" i="31"/>
  <c r="AD156" i="31"/>
  <c r="AC156" i="31"/>
  <c r="AB156" i="31"/>
  <c r="AA156" i="31"/>
  <c r="Z156" i="31"/>
  <c r="Y156" i="31"/>
  <c r="X156" i="31"/>
  <c r="W156" i="31"/>
  <c r="V156" i="31"/>
  <c r="U156" i="31"/>
  <c r="T156" i="31"/>
  <c r="S156" i="31"/>
  <c r="R156" i="31"/>
  <c r="Q156" i="31"/>
  <c r="P156" i="31"/>
  <c r="O156" i="31"/>
  <c r="N156" i="31"/>
  <c r="M156" i="31"/>
  <c r="L156" i="31"/>
  <c r="K156" i="31"/>
  <c r="J156" i="31"/>
  <c r="I156" i="31"/>
  <c r="H156" i="31"/>
  <c r="BG155" i="31"/>
  <c r="BF155" i="31"/>
  <c r="BE155" i="31"/>
  <c r="BD155" i="31"/>
  <c r="BC155" i="31"/>
  <c r="BB155" i="31"/>
  <c r="BA155" i="31"/>
  <c r="AZ155" i="31"/>
  <c r="AY155" i="31"/>
  <c r="AX155" i="31"/>
  <c r="AW155" i="31"/>
  <c r="AV155" i="31"/>
  <c r="AU155" i="31"/>
  <c r="AT155" i="31"/>
  <c r="AS155" i="31"/>
  <c r="AR155" i="31"/>
  <c r="AQ155" i="31"/>
  <c r="AP155" i="31"/>
  <c r="AO155" i="31"/>
  <c r="AN155" i="31"/>
  <c r="AM155" i="31"/>
  <c r="AL155" i="31"/>
  <c r="AK155" i="31"/>
  <c r="AJ155" i="31"/>
  <c r="AI155" i="31"/>
  <c r="AH155" i="31"/>
  <c r="AG155" i="31"/>
  <c r="AF155" i="31"/>
  <c r="AE155" i="31"/>
  <c r="AD155" i="31"/>
  <c r="AC155" i="31"/>
  <c r="AB155" i="31"/>
  <c r="AA155" i="31"/>
  <c r="Z155" i="31"/>
  <c r="Y155" i="31"/>
  <c r="X155" i="31"/>
  <c r="W155" i="31"/>
  <c r="V155" i="31"/>
  <c r="U155" i="31"/>
  <c r="T155" i="31"/>
  <c r="S155" i="31"/>
  <c r="R155" i="31"/>
  <c r="Q155" i="31"/>
  <c r="P155" i="31"/>
  <c r="O155" i="31"/>
  <c r="N155" i="31"/>
  <c r="M155" i="31"/>
  <c r="L155" i="31"/>
  <c r="K155" i="31"/>
  <c r="J155" i="31"/>
  <c r="I155" i="31"/>
  <c r="H155" i="31"/>
  <c r="BG154" i="31"/>
  <c r="BF154" i="31"/>
  <c r="BE154" i="31"/>
  <c r="BD154" i="31"/>
  <c r="BC154" i="31"/>
  <c r="BB154" i="31"/>
  <c r="BA154" i="31"/>
  <c r="AZ154" i="31"/>
  <c r="AY154" i="31"/>
  <c r="AX154" i="31"/>
  <c r="AW154" i="31"/>
  <c r="AV154" i="31"/>
  <c r="AU154" i="31"/>
  <c r="AT154" i="31"/>
  <c r="AS154" i="31"/>
  <c r="AR154" i="31"/>
  <c r="AQ154" i="31"/>
  <c r="AP154"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N154" i="31"/>
  <c r="M154" i="31"/>
  <c r="L154" i="31"/>
  <c r="K154" i="31"/>
  <c r="J154" i="31"/>
  <c r="I154" i="31"/>
  <c r="H154" i="31"/>
  <c r="BG153" i="31"/>
  <c r="BF153" i="31"/>
  <c r="BE153" i="31"/>
  <c r="BD153" i="31"/>
  <c r="BC153" i="31"/>
  <c r="BB153" i="31"/>
  <c r="BA153" i="31"/>
  <c r="AZ153" i="31"/>
  <c r="AY153" i="31"/>
  <c r="AX153" i="31"/>
  <c r="AW153" i="31"/>
  <c r="AV153" i="31"/>
  <c r="AU153" i="31"/>
  <c r="AT153" i="31"/>
  <c r="AS153" i="31"/>
  <c r="AR153" i="31"/>
  <c r="AQ153" i="31"/>
  <c r="AP153"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N153" i="31"/>
  <c r="M153" i="31"/>
  <c r="L153" i="31"/>
  <c r="K153" i="31"/>
  <c r="J153" i="31"/>
  <c r="I153" i="31"/>
  <c r="H153" i="31"/>
  <c r="BG152" i="31"/>
  <c r="BF152" i="31"/>
  <c r="BE152" i="31"/>
  <c r="BD152" i="31"/>
  <c r="BC152" i="31"/>
  <c r="BB152" i="31"/>
  <c r="BA152" i="31"/>
  <c r="AZ152" i="31"/>
  <c r="AY152" i="31"/>
  <c r="AX152" i="31"/>
  <c r="AW152" i="31"/>
  <c r="AV152" i="31"/>
  <c r="AU152" i="31"/>
  <c r="AT152" i="31"/>
  <c r="AS152" i="31"/>
  <c r="AR152" i="31"/>
  <c r="AQ152" i="31"/>
  <c r="AP152"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N152" i="31"/>
  <c r="M152" i="31"/>
  <c r="L152" i="31"/>
  <c r="K152" i="31"/>
  <c r="J152" i="31"/>
  <c r="I152" i="31"/>
  <c r="H152" i="31"/>
  <c r="BG151" i="31"/>
  <c r="BF151" i="31"/>
  <c r="BE151" i="31"/>
  <c r="BD151" i="31"/>
  <c r="BC151" i="31"/>
  <c r="BB151" i="31"/>
  <c r="BA151" i="31"/>
  <c r="AZ151" i="31"/>
  <c r="AY151" i="31"/>
  <c r="AX151" i="31"/>
  <c r="AW151" i="31"/>
  <c r="AV151" i="31"/>
  <c r="AU151" i="31"/>
  <c r="AT151" i="31"/>
  <c r="AS151" i="31"/>
  <c r="AR151" i="31"/>
  <c r="AQ151" i="31"/>
  <c r="AP151" i="31"/>
  <c r="AO151" i="31"/>
  <c r="AN151" i="31"/>
  <c r="AM151" i="31"/>
  <c r="AL151" i="31"/>
  <c r="AK151" i="31"/>
  <c r="AJ151" i="31"/>
  <c r="AI151" i="31"/>
  <c r="AH151" i="31"/>
  <c r="AG151" i="31"/>
  <c r="AF151" i="31"/>
  <c r="AE151" i="31"/>
  <c r="AD151" i="31"/>
  <c r="AC151" i="31"/>
  <c r="AB151" i="31"/>
  <c r="AA151" i="31"/>
  <c r="Z151" i="31"/>
  <c r="Y151" i="31"/>
  <c r="X151" i="31"/>
  <c r="W151" i="31"/>
  <c r="V151" i="31"/>
  <c r="U151" i="31"/>
  <c r="T151" i="31"/>
  <c r="S151" i="31"/>
  <c r="R151" i="31"/>
  <c r="Q151" i="31"/>
  <c r="P151" i="31"/>
  <c r="O151" i="31"/>
  <c r="N151" i="31"/>
  <c r="M151" i="31"/>
  <c r="L151" i="31"/>
  <c r="K151" i="31"/>
  <c r="J151" i="31"/>
  <c r="I151" i="31"/>
  <c r="H151" i="31"/>
  <c r="BG150" i="31"/>
  <c r="BF150" i="31"/>
  <c r="BE150" i="31"/>
  <c r="BD150" i="31"/>
  <c r="BC150" i="31"/>
  <c r="BB150" i="31"/>
  <c r="BA150" i="31"/>
  <c r="AZ150" i="31"/>
  <c r="AY150" i="31"/>
  <c r="AX150" i="31"/>
  <c r="AW150" i="31"/>
  <c r="AV150" i="31"/>
  <c r="AU150" i="31"/>
  <c r="AT150" i="31"/>
  <c r="AS150" i="31"/>
  <c r="AR150" i="31"/>
  <c r="AQ150" i="31"/>
  <c r="AP150" i="31"/>
  <c r="AO150" i="31"/>
  <c r="AN150" i="31"/>
  <c r="AM150" i="31"/>
  <c r="AL150" i="31"/>
  <c r="AK150" i="31"/>
  <c r="AJ150" i="31"/>
  <c r="AI150" i="31"/>
  <c r="AH150" i="31"/>
  <c r="AG150" i="31"/>
  <c r="AF150" i="31"/>
  <c r="AE150" i="31"/>
  <c r="AD150" i="31"/>
  <c r="AC150" i="31"/>
  <c r="AB150" i="31"/>
  <c r="AA150" i="31"/>
  <c r="Z150" i="31"/>
  <c r="Y150" i="31"/>
  <c r="X150" i="31"/>
  <c r="W150" i="31"/>
  <c r="V150" i="31"/>
  <c r="U150" i="31"/>
  <c r="T150" i="31"/>
  <c r="S150" i="31"/>
  <c r="R150" i="31"/>
  <c r="Q150" i="31"/>
  <c r="P150" i="31"/>
  <c r="O150" i="31"/>
  <c r="N150" i="31"/>
  <c r="M150" i="31"/>
  <c r="L150" i="31"/>
  <c r="K150" i="31"/>
  <c r="J150" i="31"/>
  <c r="I150" i="31"/>
  <c r="H150" i="31"/>
  <c r="BG149" i="31"/>
  <c r="BF149" i="31"/>
  <c r="BE149" i="31"/>
  <c r="BD149" i="31"/>
  <c r="BC149" i="31"/>
  <c r="BB149" i="31"/>
  <c r="BA149" i="31"/>
  <c r="AZ149" i="31"/>
  <c r="AY149" i="31"/>
  <c r="AX149" i="31"/>
  <c r="AW149" i="31"/>
  <c r="AV149" i="31"/>
  <c r="AU149" i="31"/>
  <c r="AT149" i="31"/>
  <c r="AS149" i="31"/>
  <c r="AR149" i="31"/>
  <c r="AQ149" i="31"/>
  <c r="AP149" i="31"/>
  <c r="AO149" i="31"/>
  <c r="AN149" i="31"/>
  <c r="AM149" i="31"/>
  <c r="AL149" i="31"/>
  <c r="AK149" i="31"/>
  <c r="AJ149" i="31"/>
  <c r="AI149" i="31"/>
  <c r="AH149" i="31"/>
  <c r="AG149" i="31"/>
  <c r="AF149" i="31"/>
  <c r="AE149" i="31"/>
  <c r="AD149" i="31"/>
  <c r="AC149" i="31"/>
  <c r="AB149" i="31"/>
  <c r="AA149" i="31"/>
  <c r="Z149" i="31"/>
  <c r="Y149" i="31"/>
  <c r="X149" i="31"/>
  <c r="W149" i="31"/>
  <c r="V149" i="31"/>
  <c r="U149" i="31"/>
  <c r="T149" i="31"/>
  <c r="S149" i="31"/>
  <c r="R149" i="31"/>
  <c r="Q149" i="31"/>
  <c r="P149" i="31"/>
  <c r="O149" i="31"/>
  <c r="N149" i="31"/>
  <c r="M149" i="31"/>
  <c r="L149" i="31"/>
  <c r="K149" i="31"/>
  <c r="J149" i="31"/>
  <c r="I149" i="31"/>
  <c r="H149" i="31"/>
  <c r="BG148" i="31"/>
  <c r="BF148" i="31"/>
  <c r="BE148" i="31"/>
  <c r="BD148" i="31"/>
  <c r="BC148" i="31"/>
  <c r="BB148" i="31"/>
  <c r="BA148" i="31"/>
  <c r="AZ148" i="31"/>
  <c r="AY148" i="31"/>
  <c r="AX148" i="31"/>
  <c r="AW148" i="31"/>
  <c r="AV148" i="31"/>
  <c r="AU148" i="31"/>
  <c r="AT148" i="31"/>
  <c r="AS148" i="31"/>
  <c r="AR148" i="31"/>
  <c r="AQ148" i="31"/>
  <c r="AP148" i="31"/>
  <c r="AO148" i="31"/>
  <c r="AN148" i="31"/>
  <c r="AM148" i="31"/>
  <c r="AL148" i="31"/>
  <c r="AK148" i="31"/>
  <c r="AJ148" i="31"/>
  <c r="AI148" i="31"/>
  <c r="AH148" i="31"/>
  <c r="AG148" i="31"/>
  <c r="AF148" i="31"/>
  <c r="AE148" i="31"/>
  <c r="AD148" i="31"/>
  <c r="AC148" i="31"/>
  <c r="AB148" i="31"/>
  <c r="AA148" i="31"/>
  <c r="Z148" i="31"/>
  <c r="Y148" i="31"/>
  <c r="X148" i="31"/>
  <c r="W148" i="31"/>
  <c r="V148" i="31"/>
  <c r="U148" i="31"/>
  <c r="T148" i="31"/>
  <c r="S148" i="31"/>
  <c r="R148" i="31"/>
  <c r="Q148" i="31"/>
  <c r="P148" i="31"/>
  <c r="O148" i="31"/>
  <c r="N148" i="31"/>
  <c r="M148" i="31"/>
  <c r="L148" i="31"/>
  <c r="K148" i="31"/>
  <c r="J148" i="31"/>
  <c r="I148" i="31"/>
  <c r="H148" i="31"/>
  <c r="BG147" i="31"/>
  <c r="BF147" i="31"/>
  <c r="BE147" i="31"/>
  <c r="BD147" i="31"/>
  <c r="BC147" i="31"/>
  <c r="BB147" i="31"/>
  <c r="BA147" i="31"/>
  <c r="AZ147" i="31"/>
  <c r="AY147" i="31"/>
  <c r="AX147" i="31"/>
  <c r="AW147" i="31"/>
  <c r="AV147" i="31"/>
  <c r="AU147" i="31"/>
  <c r="AT147" i="31"/>
  <c r="AS147" i="31"/>
  <c r="AR147" i="31"/>
  <c r="AQ147" i="31"/>
  <c r="AP147" i="31"/>
  <c r="AO147" i="31"/>
  <c r="AN147" i="31"/>
  <c r="AM147" i="31"/>
  <c r="AL147" i="31"/>
  <c r="AK147" i="31"/>
  <c r="AJ147" i="31"/>
  <c r="AI147" i="31"/>
  <c r="AH147" i="31"/>
  <c r="AG147" i="31"/>
  <c r="AF147" i="31"/>
  <c r="AE147" i="31"/>
  <c r="AD147" i="31"/>
  <c r="AC147" i="31"/>
  <c r="AB147" i="31"/>
  <c r="AA147" i="31"/>
  <c r="Z147" i="31"/>
  <c r="Y147" i="31"/>
  <c r="X147" i="31"/>
  <c r="W147" i="31"/>
  <c r="V147" i="31"/>
  <c r="U147" i="31"/>
  <c r="T147" i="31"/>
  <c r="S147" i="31"/>
  <c r="R147" i="31"/>
  <c r="Q147" i="31"/>
  <c r="P147" i="31"/>
  <c r="O147" i="31"/>
  <c r="N147" i="31"/>
  <c r="M147" i="31"/>
  <c r="L147" i="31"/>
  <c r="K147" i="31"/>
  <c r="J147" i="31"/>
  <c r="I147" i="31"/>
  <c r="H147" i="31"/>
  <c r="BG146" i="31"/>
  <c r="BF146" i="31"/>
  <c r="BE146" i="31"/>
  <c r="BD146" i="31"/>
  <c r="BC146" i="31"/>
  <c r="BB146" i="31"/>
  <c r="BA146" i="31"/>
  <c r="AZ146" i="31"/>
  <c r="AY146" i="31"/>
  <c r="AX146" i="31"/>
  <c r="AW146" i="31"/>
  <c r="AV146" i="31"/>
  <c r="AU146" i="31"/>
  <c r="AT146" i="31"/>
  <c r="AS146" i="31"/>
  <c r="AR146" i="31"/>
  <c r="AQ146" i="31"/>
  <c r="AP146" i="31"/>
  <c r="AO146" i="31"/>
  <c r="AN146" i="31"/>
  <c r="AM146" i="31"/>
  <c r="AL146" i="31"/>
  <c r="AK146" i="31"/>
  <c r="AJ146" i="31"/>
  <c r="AI146" i="31"/>
  <c r="AH146" i="31"/>
  <c r="AG146" i="31"/>
  <c r="AF146" i="31"/>
  <c r="AE146" i="31"/>
  <c r="AD146" i="31"/>
  <c r="AC146" i="31"/>
  <c r="AB146" i="31"/>
  <c r="AA146" i="31"/>
  <c r="Z146" i="31"/>
  <c r="Y146" i="31"/>
  <c r="X146" i="31"/>
  <c r="W146" i="31"/>
  <c r="V146" i="31"/>
  <c r="U146" i="31"/>
  <c r="T146" i="31"/>
  <c r="S146" i="31"/>
  <c r="R146" i="31"/>
  <c r="Q146" i="31"/>
  <c r="P146" i="31"/>
  <c r="O146" i="31"/>
  <c r="N146" i="31"/>
  <c r="M146" i="31"/>
  <c r="L146" i="31"/>
  <c r="K146" i="31"/>
  <c r="J146" i="31"/>
  <c r="I146" i="31"/>
  <c r="H146" i="31"/>
  <c r="BG145" i="31"/>
  <c r="BF145" i="31"/>
  <c r="BE145" i="31"/>
  <c r="BD145" i="31"/>
  <c r="BC145" i="31"/>
  <c r="BB145" i="31"/>
  <c r="BA145" i="31"/>
  <c r="AZ145" i="31"/>
  <c r="AY145" i="31"/>
  <c r="AX145" i="31"/>
  <c r="AW145" i="31"/>
  <c r="AV145" i="31"/>
  <c r="AU145" i="31"/>
  <c r="AT145" i="31"/>
  <c r="AS145" i="31"/>
  <c r="AR145" i="31"/>
  <c r="AQ145" i="31"/>
  <c r="AP145" i="31"/>
  <c r="AO145" i="31"/>
  <c r="AN145" i="31"/>
  <c r="AM145" i="31"/>
  <c r="AL145" i="31"/>
  <c r="AK145" i="31"/>
  <c r="AJ145" i="31"/>
  <c r="AI145" i="31"/>
  <c r="AH145" i="31"/>
  <c r="AG145" i="31"/>
  <c r="AF145" i="31"/>
  <c r="AE145" i="31"/>
  <c r="AD145" i="31"/>
  <c r="AC145" i="31"/>
  <c r="AB145" i="31"/>
  <c r="AA145" i="31"/>
  <c r="Z145" i="31"/>
  <c r="Y145" i="31"/>
  <c r="X145" i="31"/>
  <c r="W145" i="31"/>
  <c r="V145" i="31"/>
  <c r="U145" i="31"/>
  <c r="T145" i="31"/>
  <c r="S145" i="31"/>
  <c r="R145" i="31"/>
  <c r="Q145" i="31"/>
  <c r="P145" i="31"/>
  <c r="O145" i="31"/>
  <c r="N145" i="31"/>
  <c r="M145" i="31"/>
  <c r="L145" i="31"/>
  <c r="K145" i="31"/>
  <c r="J145" i="31"/>
  <c r="I145" i="31"/>
  <c r="H145" i="31"/>
  <c r="BG144" i="31"/>
  <c r="BF144" i="31"/>
  <c r="BE144" i="31"/>
  <c r="BD144" i="31"/>
  <c r="BC144" i="31"/>
  <c r="BB144" i="31"/>
  <c r="BA144" i="31"/>
  <c r="AZ144" i="31"/>
  <c r="AY144" i="31"/>
  <c r="AX144" i="31"/>
  <c r="AW144" i="31"/>
  <c r="AV144" i="31"/>
  <c r="AU144" i="31"/>
  <c r="AT144" i="31"/>
  <c r="AS144" i="31"/>
  <c r="AR144" i="31"/>
  <c r="AQ144" i="31"/>
  <c r="AP144" i="31"/>
  <c r="AO144" i="31"/>
  <c r="AN144" i="31"/>
  <c r="AM144" i="31"/>
  <c r="AL144" i="31"/>
  <c r="AK144" i="31"/>
  <c r="AJ144" i="31"/>
  <c r="AI144" i="31"/>
  <c r="AH144" i="31"/>
  <c r="AG144" i="31"/>
  <c r="AF144" i="31"/>
  <c r="AE144" i="31"/>
  <c r="AD144" i="31"/>
  <c r="AC144" i="31"/>
  <c r="AB144" i="31"/>
  <c r="AA144" i="31"/>
  <c r="Z144" i="31"/>
  <c r="Y144" i="31"/>
  <c r="X144" i="31"/>
  <c r="W144" i="31"/>
  <c r="V144" i="31"/>
  <c r="U144" i="31"/>
  <c r="T144" i="31"/>
  <c r="S144" i="31"/>
  <c r="R144" i="31"/>
  <c r="Q144" i="31"/>
  <c r="P144" i="31"/>
  <c r="O144" i="31"/>
  <c r="N144" i="31"/>
  <c r="M144" i="31"/>
  <c r="L144" i="31"/>
  <c r="K144" i="31"/>
  <c r="J144" i="31"/>
  <c r="I144" i="31"/>
  <c r="H144" i="31"/>
  <c r="BG143" i="31"/>
  <c r="BF143" i="31"/>
  <c r="BE143" i="31"/>
  <c r="BD143" i="31"/>
  <c r="BC143" i="31"/>
  <c r="BB143" i="31"/>
  <c r="BA143" i="31"/>
  <c r="AZ143" i="31"/>
  <c r="AY143" i="31"/>
  <c r="AX143" i="31"/>
  <c r="AW143" i="31"/>
  <c r="AV143" i="31"/>
  <c r="AU143" i="31"/>
  <c r="AT143" i="31"/>
  <c r="AS143" i="31"/>
  <c r="AR143" i="31"/>
  <c r="AQ143" i="31"/>
  <c r="AP143" i="31"/>
  <c r="AO143" i="31"/>
  <c r="AN143" i="31"/>
  <c r="AM143" i="31"/>
  <c r="AL143" i="31"/>
  <c r="AK143" i="31"/>
  <c r="AJ143" i="31"/>
  <c r="AI143" i="31"/>
  <c r="AH143" i="31"/>
  <c r="AG143" i="31"/>
  <c r="AF143" i="31"/>
  <c r="AE143" i="31"/>
  <c r="AD143" i="31"/>
  <c r="AC143" i="31"/>
  <c r="AB143" i="31"/>
  <c r="AA143" i="31"/>
  <c r="Z143" i="31"/>
  <c r="Y143" i="31"/>
  <c r="X143" i="31"/>
  <c r="W143" i="31"/>
  <c r="V143" i="31"/>
  <c r="U143" i="31"/>
  <c r="T143" i="31"/>
  <c r="S143" i="31"/>
  <c r="R143" i="31"/>
  <c r="Q143" i="31"/>
  <c r="P143" i="31"/>
  <c r="O143" i="31"/>
  <c r="N143" i="31"/>
  <c r="M143" i="31"/>
  <c r="L143" i="31"/>
  <c r="K143" i="31"/>
  <c r="J143" i="31"/>
  <c r="I143" i="31"/>
  <c r="H143" i="31"/>
  <c r="BG142" i="31"/>
  <c r="BF142" i="31"/>
  <c r="BE142" i="31"/>
  <c r="BD142" i="31"/>
  <c r="BC142" i="31"/>
  <c r="BB142" i="31"/>
  <c r="BA142" i="31"/>
  <c r="AZ142" i="31"/>
  <c r="AY142" i="31"/>
  <c r="AX142" i="31"/>
  <c r="AW142" i="31"/>
  <c r="AV142" i="31"/>
  <c r="AU142" i="31"/>
  <c r="AT142" i="31"/>
  <c r="AS142" i="31"/>
  <c r="AR142" i="31"/>
  <c r="AQ142" i="31"/>
  <c r="AP142" i="31"/>
  <c r="AO142" i="31"/>
  <c r="AN142" i="31"/>
  <c r="AM142" i="31"/>
  <c r="AL142" i="31"/>
  <c r="AK142" i="31"/>
  <c r="AJ142" i="31"/>
  <c r="AI142" i="31"/>
  <c r="AH142" i="31"/>
  <c r="AG142" i="31"/>
  <c r="AF142" i="31"/>
  <c r="AE142" i="31"/>
  <c r="AD142" i="31"/>
  <c r="AC142" i="31"/>
  <c r="AB142" i="31"/>
  <c r="AA142" i="31"/>
  <c r="Z142" i="31"/>
  <c r="Y142" i="31"/>
  <c r="X142" i="31"/>
  <c r="W142" i="31"/>
  <c r="V142" i="31"/>
  <c r="U142" i="31"/>
  <c r="T142" i="31"/>
  <c r="S142" i="31"/>
  <c r="R142" i="31"/>
  <c r="Q142" i="31"/>
  <c r="P142" i="31"/>
  <c r="O142" i="31"/>
  <c r="N142" i="31"/>
  <c r="M142" i="31"/>
  <c r="L142" i="31"/>
  <c r="K142" i="31"/>
  <c r="J142" i="31"/>
  <c r="I142" i="31"/>
  <c r="H142" i="31"/>
  <c r="BG141" i="31"/>
  <c r="BF141" i="31"/>
  <c r="BE141" i="31"/>
  <c r="BD141" i="31"/>
  <c r="BC141" i="31"/>
  <c r="BB141" i="31"/>
  <c r="BA141" i="31"/>
  <c r="AZ141" i="31"/>
  <c r="AY141" i="31"/>
  <c r="AX141" i="31"/>
  <c r="AW141" i="31"/>
  <c r="AV141" i="31"/>
  <c r="AU141" i="31"/>
  <c r="AT141" i="31"/>
  <c r="AS141" i="31"/>
  <c r="AR141" i="31"/>
  <c r="AQ141" i="31"/>
  <c r="AP141" i="31"/>
  <c r="AO141" i="31"/>
  <c r="AN141" i="31"/>
  <c r="AM141" i="31"/>
  <c r="AL141" i="31"/>
  <c r="AK141" i="31"/>
  <c r="AJ141" i="31"/>
  <c r="AI141" i="31"/>
  <c r="AH141" i="31"/>
  <c r="AG141" i="31"/>
  <c r="AF141" i="31"/>
  <c r="AE141" i="31"/>
  <c r="AD141" i="31"/>
  <c r="AC141" i="31"/>
  <c r="AB141" i="31"/>
  <c r="AA141" i="31"/>
  <c r="Z141" i="31"/>
  <c r="Y141" i="31"/>
  <c r="X141" i="31"/>
  <c r="W141" i="31"/>
  <c r="V141" i="31"/>
  <c r="U141" i="31"/>
  <c r="T141" i="31"/>
  <c r="S141" i="31"/>
  <c r="R141" i="31"/>
  <c r="Q141" i="31"/>
  <c r="P141" i="31"/>
  <c r="O141" i="31"/>
  <c r="N141" i="31"/>
  <c r="M141" i="31"/>
  <c r="L141" i="31"/>
  <c r="K141" i="31"/>
  <c r="J141" i="31"/>
  <c r="I141" i="31"/>
  <c r="H141" i="31"/>
  <c r="BG140" i="31"/>
  <c r="BF140" i="31"/>
  <c r="BE140" i="31"/>
  <c r="BD140" i="31"/>
  <c r="BC140" i="31"/>
  <c r="BB140" i="31"/>
  <c r="BA140" i="31"/>
  <c r="AZ140" i="31"/>
  <c r="AY140" i="31"/>
  <c r="AX140" i="31"/>
  <c r="AW140" i="31"/>
  <c r="AV140" i="31"/>
  <c r="AU140" i="31"/>
  <c r="AT140" i="31"/>
  <c r="AS140" i="31"/>
  <c r="AR140" i="31"/>
  <c r="AQ140" i="31"/>
  <c r="AP140" i="31"/>
  <c r="AO140" i="31"/>
  <c r="AN140" i="31"/>
  <c r="AM140" i="31"/>
  <c r="AL140" i="31"/>
  <c r="AK140" i="31"/>
  <c r="AJ140" i="31"/>
  <c r="AI140" i="31"/>
  <c r="AH140" i="31"/>
  <c r="AG140" i="31"/>
  <c r="AF140" i="31"/>
  <c r="AE140" i="31"/>
  <c r="AD140" i="31"/>
  <c r="AC140" i="31"/>
  <c r="AB140" i="31"/>
  <c r="AA140" i="31"/>
  <c r="Z140" i="31"/>
  <c r="Y140" i="31"/>
  <c r="X140" i="31"/>
  <c r="W140" i="31"/>
  <c r="V140" i="31"/>
  <c r="U140" i="31"/>
  <c r="T140" i="31"/>
  <c r="S140" i="31"/>
  <c r="R140" i="31"/>
  <c r="Q140" i="31"/>
  <c r="P140" i="31"/>
  <c r="O140" i="31"/>
  <c r="N140" i="31"/>
  <c r="M140" i="31"/>
  <c r="L140" i="31"/>
  <c r="K140" i="31"/>
  <c r="J140" i="31"/>
  <c r="I140" i="31"/>
  <c r="H140" i="31"/>
  <c r="BG139" i="31"/>
  <c r="BF139" i="31"/>
  <c r="BE139" i="31"/>
  <c r="BD139" i="31"/>
  <c r="BC139" i="31"/>
  <c r="BB139" i="31"/>
  <c r="BA139" i="31"/>
  <c r="AZ139" i="31"/>
  <c r="AY139" i="31"/>
  <c r="AX139" i="31"/>
  <c r="AW139" i="31"/>
  <c r="AV139" i="31"/>
  <c r="AU139" i="31"/>
  <c r="AT139" i="31"/>
  <c r="AS139" i="31"/>
  <c r="AR139" i="31"/>
  <c r="AQ139" i="31"/>
  <c r="AP139" i="31"/>
  <c r="AO139" i="31"/>
  <c r="AN139" i="31"/>
  <c r="AM139" i="31"/>
  <c r="AL139" i="31"/>
  <c r="AK139" i="31"/>
  <c r="AJ139" i="31"/>
  <c r="AI139" i="31"/>
  <c r="AH139" i="31"/>
  <c r="AG139" i="31"/>
  <c r="AF139" i="31"/>
  <c r="AE139" i="31"/>
  <c r="AD139" i="31"/>
  <c r="AC139" i="31"/>
  <c r="AB139" i="31"/>
  <c r="AA139" i="31"/>
  <c r="Z139" i="31"/>
  <c r="Y139" i="31"/>
  <c r="X139" i="31"/>
  <c r="W139" i="31"/>
  <c r="V139" i="31"/>
  <c r="U139" i="31"/>
  <c r="T139" i="31"/>
  <c r="S139" i="31"/>
  <c r="R139" i="31"/>
  <c r="Q139" i="31"/>
  <c r="P139" i="31"/>
  <c r="O139" i="31"/>
  <c r="N139" i="31"/>
  <c r="M139" i="31"/>
  <c r="L139" i="31"/>
  <c r="K139" i="31"/>
  <c r="J139" i="31"/>
  <c r="I139" i="31"/>
  <c r="H139" i="31"/>
  <c r="BG138" i="31"/>
  <c r="BF138" i="31"/>
  <c r="BE138" i="31"/>
  <c r="BD138" i="31"/>
  <c r="BC138" i="31"/>
  <c r="BB138" i="31"/>
  <c r="BA138" i="31"/>
  <c r="AZ138" i="31"/>
  <c r="AY138" i="31"/>
  <c r="AX138" i="31"/>
  <c r="AW138" i="31"/>
  <c r="AV138" i="31"/>
  <c r="AU138" i="31"/>
  <c r="AT138" i="31"/>
  <c r="AS138" i="31"/>
  <c r="AR138" i="31"/>
  <c r="AQ138" i="31"/>
  <c r="AP138" i="31"/>
  <c r="AO138" i="31"/>
  <c r="AN138" i="31"/>
  <c r="AM138" i="31"/>
  <c r="AL138" i="31"/>
  <c r="AK138" i="31"/>
  <c r="AJ138" i="31"/>
  <c r="AI138" i="31"/>
  <c r="AH138" i="31"/>
  <c r="AG138" i="31"/>
  <c r="AF138" i="31"/>
  <c r="AE138" i="31"/>
  <c r="AD138" i="31"/>
  <c r="AC138" i="31"/>
  <c r="AB138" i="31"/>
  <c r="AA138" i="31"/>
  <c r="Z138" i="31"/>
  <c r="Y138" i="31"/>
  <c r="X138" i="31"/>
  <c r="W138" i="31"/>
  <c r="V138" i="31"/>
  <c r="U138" i="31"/>
  <c r="T138" i="31"/>
  <c r="S138" i="31"/>
  <c r="R138" i="31"/>
  <c r="Q138" i="31"/>
  <c r="P138" i="31"/>
  <c r="O138" i="31"/>
  <c r="N138" i="31"/>
  <c r="M138" i="31"/>
  <c r="L138" i="31"/>
  <c r="K138" i="31"/>
  <c r="J138" i="31"/>
  <c r="I138" i="31"/>
  <c r="H138" i="31"/>
  <c r="BG137" i="31"/>
  <c r="BF137" i="31"/>
  <c r="BE137" i="31"/>
  <c r="BD137" i="31"/>
  <c r="BC137" i="31"/>
  <c r="BB137" i="31"/>
  <c r="BA137" i="31"/>
  <c r="AZ137" i="31"/>
  <c r="AY137" i="31"/>
  <c r="AX137" i="31"/>
  <c r="AW137" i="31"/>
  <c r="AV137" i="31"/>
  <c r="AU137" i="31"/>
  <c r="AT137" i="31"/>
  <c r="AS137" i="31"/>
  <c r="AR137" i="31"/>
  <c r="AQ137" i="31"/>
  <c r="AP137" i="31"/>
  <c r="AO137" i="31"/>
  <c r="AN137" i="31"/>
  <c r="AM137" i="31"/>
  <c r="AL137" i="31"/>
  <c r="AK137" i="31"/>
  <c r="AJ137" i="31"/>
  <c r="AI137" i="31"/>
  <c r="AH137" i="31"/>
  <c r="AG137" i="31"/>
  <c r="AF137" i="31"/>
  <c r="AE137" i="31"/>
  <c r="AD137" i="31"/>
  <c r="AC137" i="31"/>
  <c r="AB137" i="31"/>
  <c r="AA137" i="31"/>
  <c r="Z137" i="31"/>
  <c r="Y137" i="31"/>
  <c r="X137" i="31"/>
  <c r="W137" i="31"/>
  <c r="V137" i="31"/>
  <c r="U137" i="31"/>
  <c r="T137" i="31"/>
  <c r="S137" i="31"/>
  <c r="R137" i="31"/>
  <c r="Q137" i="31"/>
  <c r="P137" i="31"/>
  <c r="O137" i="31"/>
  <c r="N137" i="31"/>
  <c r="M137" i="31"/>
  <c r="L137" i="31"/>
  <c r="K137" i="31"/>
  <c r="J137" i="31"/>
  <c r="I137" i="31"/>
  <c r="H137" i="31"/>
  <c r="BG136" i="31"/>
  <c r="BF136" i="31"/>
  <c r="BE136" i="31"/>
  <c r="BD136" i="31"/>
  <c r="BC136" i="31"/>
  <c r="BB136" i="31"/>
  <c r="BA136" i="31"/>
  <c r="AZ136" i="31"/>
  <c r="AY136" i="31"/>
  <c r="AX136" i="31"/>
  <c r="AW136" i="31"/>
  <c r="AV136" i="31"/>
  <c r="AU136" i="31"/>
  <c r="AT136" i="31"/>
  <c r="AS136" i="31"/>
  <c r="AR136" i="31"/>
  <c r="AQ136" i="31"/>
  <c r="AP136" i="31"/>
  <c r="AO136" i="31"/>
  <c r="AN136" i="31"/>
  <c r="AM136" i="31"/>
  <c r="AL136" i="31"/>
  <c r="AK136" i="31"/>
  <c r="AJ136" i="31"/>
  <c r="AI136" i="31"/>
  <c r="AH136" i="31"/>
  <c r="AG136" i="31"/>
  <c r="AF136" i="31"/>
  <c r="AE136" i="31"/>
  <c r="AD136" i="31"/>
  <c r="AC136" i="31"/>
  <c r="AB136" i="31"/>
  <c r="AA136" i="31"/>
  <c r="Z136" i="31"/>
  <c r="Y136" i="31"/>
  <c r="X136" i="31"/>
  <c r="W136" i="31"/>
  <c r="V136" i="31"/>
  <c r="U136" i="31"/>
  <c r="T136" i="31"/>
  <c r="S136" i="31"/>
  <c r="R136" i="31"/>
  <c r="Q136" i="31"/>
  <c r="P136" i="31"/>
  <c r="O136" i="31"/>
  <c r="N136" i="31"/>
  <c r="M136" i="31"/>
  <c r="L136" i="31"/>
  <c r="K136" i="31"/>
  <c r="J136" i="31"/>
  <c r="I136" i="31"/>
  <c r="H136" i="31"/>
  <c r="BG135" i="31"/>
  <c r="BF135" i="31"/>
  <c r="BE135" i="31"/>
  <c r="BD135" i="31"/>
  <c r="BC135" i="31"/>
  <c r="BB135" i="31"/>
  <c r="BA135" i="31"/>
  <c r="AZ135" i="31"/>
  <c r="AY135" i="31"/>
  <c r="AX135" i="31"/>
  <c r="AW135" i="31"/>
  <c r="AV135" i="31"/>
  <c r="AU135" i="31"/>
  <c r="AT135" i="31"/>
  <c r="AS135" i="31"/>
  <c r="AR135" i="31"/>
  <c r="AQ135" i="31"/>
  <c r="AP135" i="31"/>
  <c r="AO135" i="31"/>
  <c r="AN135" i="31"/>
  <c r="AM135" i="31"/>
  <c r="AL135" i="31"/>
  <c r="AK135" i="31"/>
  <c r="AJ135" i="31"/>
  <c r="AI135" i="31"/>
  <c r="AH135" i="31"/>
  <c r="AG135" i="31"/>
  <c r="AF135" i="31"/>
  <c r="AE135" i="31"/>
  <c r="AD135" i="31"/>
  <c r="AC135" i="31"/>
  <c r="AB135" i="31"/>
  <c r="AA135" i="31"/>
  <c r="Z135" i="31"/>
  <c r="Y135" i="31"/>
  <c r="X135" i="31"/>
  <c r="W135" i="31"/>
  <c r="V135" i="31"/>
  <c r="U135" i="31"/>
  <c r="T135" i="31"/>
  <c r="S135" i="31"/>
  <c r="R135" i="31"/>
  <c r="Q135" i="31"/>
  <c r="P135" i="31"/>
  <c r="O135" i="31"/>
  <c r="N135" i="31"/>
  <c r="M135" i="31"/>
  <c r="L135" i="31"/>
  <c r="K135" i="31"/>
  <c r="J135" i="31"/>
  <c r="I135" i="31"/>
  <c r="H135" i="31"/>
  <c r="BG134" i="31"/>
  <c r="BF134" i="31"/>
  <c r="BE134" i="31"/>
  <c r="BD134" i="31"/>
  <c r="BC134" i="31"/>
  <c r="BB134" i="31"/>
  <c r="BA134" i="31"/>
  <c r="AZ134" i="31"/>
  <c r="AY134" i="31"/>
  <c r="AX134" i="31"/>
  <c r="AW134" i="31"/>
  <c r="AV134" i="31"/>
  <c r="AU134" i="31"/>
  <c r="AT134" i="31"/>
  <c r="AS134" i="31"/>
  <c r="AR134" i="31"/>
  <c r="AQ134" i="31"/>
  <c r="AP134" i="31"/>
  <c r="AO134" i="31"/>
  <c r="AN134" i="31"/>
  <c r="AM134" i="31"/>
  <c r="AL134" i="31"/>
  <c r="AK134" i="31"/>
  <c r="AJ134" i="31"/>
  <c r="AI134" i="31"/>
  <c r="AH134" i="31"/>
  <c r="AG134" i="31"/>
  <c r="AF134" i="31"/>
  <c r="AE134" i="31"/>
  <c r="AD134" i="31"/>
  <c r="AC134" i="31"/>
  <c r="AB134" i="31"/>
  <c r="AA134" i="31"/>
  <c r="Z134" i="31"/>
  <c r="Y134" i="31"/>
  <c r="X134" i="31"/>
  <c r="W134" i="31"/>
  <c r="V134" i="31"/>
  <c r="U134" i="31"/>
  <c r="T134" i="31"/>
  <c r="S134" i="31"/>
  <c r="R134" i="31"/>
  <c r="Q134" i="31"/>
  <c r="P134" i="31"/>
  <c r="O134" i="31"/>
  <c r="N134" i="31"/>
  <c r="M134" i="31"/>
  <c r="L134" i="31"/>
  <c r="K134" i="31"/>
  <c r="J134" i="31"/>
  <c r="I134" i="31"/>
  <c r="H134" i="31"/>
  <c r="BG133" i="31"/>
  <c r="BF133" i="31"/>
  <c r="BE133" i="31"/>
  <c r="BD133" i="31"/>
  <c r="BC133" i="31"/>
  <c r="BB133" i="31"/>
  <c r="BA133" i="31"/>
  <c r="AZ133" i="31"/>
  <c r="AY133" i="31"/>
  <c r="AX133" i="31"/>
  <c r="AW133" i="31"/>
  <c r="AV133" i="31"/>
  <c r="AU133" i="31"/>
  <c r="AT133" i="31"/>
  <c r="AS133" i="31"/>
  <c r="AR133" i="31"/>
  <c r="AQ133" i="31"/>
  <c r="AP133" i="31"/>
  <c r="AO133" i="31"/>
  <c r="AN133" i="31"/>
  <c r="AM133" i="31"/>
  <c r="AL133" i="31"/>
  <c r="AK133" i="31"/>
  <c r="AJ133" i="31"/>
  <c r="AI133" i="31"/>
  <c r="AH133" i="31"/>
  <c r="AG133" i="31"/>
  <c r="AF133" i="31"/>
  <c r="AE133" i="31"/>
  <c r="AD133" i="31"/>
  <c r="AC133" i="31"/>
  <c r="AB133" i="31"/>
  <c r="AA133" i="31"/>
  <c r="Z133" i="31"/>
  <c r="Y133" i="31"/>
  <c r="X133" i="31"/>
  <c r="W133" i="31"/>
  <c r="V133" i="31"/>
  <c r="U133" i="31"/>
  <c r="T133" i="31"/>
  <c r="S133" i="31"/>
  <c r="R133" i="31"/>
  <c r="Q133" i="31"/>
  <c r="P133" i="31"/>
  <c r="O133" i="31"/>
  <c r="N133" i="31"/>
  <c r="M133" i="31"/>
  <c r="L133" i="31"/>
  <c r="K133" i="31"/>
  <c r="J133" i="31"/>
  <c r="I133" i="31"/>
  <c r="H133" i="31"/>
  <c r="BG132" i="31"/>
  <c r="BF132" i="31"/>
  <c r="BE132" i="31"/>
  <c r="BD132" i="31"/>
  <c r="BC132" i="31"/>
  <c r="BB132" i="31"/>
  <c r="BA132" i="31"/>
  <c r="AZ132" i="31"/>
  <c r="AY132" i="31"/>
  <c r="AX132" i="31"/>
  <c r="AW132" i="31"/>
  <c r="AV132" i="31"/>
  <c r="AU132" i="31"/>
  <c r="AT132" i="31"/>
  <c r="AS132" i="31"/>
  <c r="AR132" i="31"/>
  <c r="AQ132" i="31"/>
  <c r="AP132" i="31"/>
  <c r="AO132" i="31"/>
  <c r="AN132" i="31"/>
  <c r="AM132" i="31"/>
  <c r="AL132" i="31"/>
  <c r="AK132" i="31"/>
  <c r="AJ132" i="31"/>
  <c r="AI132" i="31"/>
  <c r="AH132" i="31"/>
  <c r="AG132" i="31"/>
  <c r="AF132" i="31"/>
  <c r="AE132" i="31"/>
  <c r="AD132" i="31"/>
  <c r="AC132" i="31"/>
  <c r="AB132" i="31"/>
  <c r="AA132" i="31"/>
  <c r="Z132" i="31"/>
  <c r="Y132" i="31"/>
  <c r="X132" i="31"/>
  <c r="W132" i="31"/>
  <c r="V132" i="31"/>
  <c r="U132" i="31"/>
  <c r="T132" i="31"/>
  <c r="S132" i="31"/>
  <c r="R132" i="31"/>
  <c r="Q132" i="31"/>
  <c r="P132" i="31"/>
  <c r="O132" i="31"/>
  <c r="N132" i="31"/>
  <c r="M132" i="31"/>
  <c r="L132" i="31"/>
  <c r="K132" i="31"/>
  <c r="J132" i="31"/>
  <c r="I132" i="31"/>
  <c r="H132" i="31"/>
  <c r="BG131" i="31"/>
  <c r="BF131" i="31"/>
  <c r="BE131" i="31"/>
  <c r="BD131" i="31"/>
  <c r="BC131" i="31"/>
  <c r="BB131" i="31"/>
  <c r="BA131" i="31"/>
  <c r="AZ131" i="31"/>
  <c r="AY131" i="31"/>
  <c r="AX131" i="31"/>
  <c r="AW131" i="31"/>
  <c r="AV131" i="31"/>
  <c r="AU131" i="31"/>
  <c r="AT131" i="31"/>
  <c r="AS131" i="31"/>
  <c r="AR131" i="31"/>
  <c r="AQ131" i="31"/>
  <c r="AP131" i="31"/>
  <c r="AO131" i="31"/>
  <c r="AN131" i="31"/>
  <c r="AM131" i="31"/>
  <c r="AL131" i="31"/>
  <c r="AK131" i="31"/>
  <c r="AJ131" i="31"/>
  <c r="AI131" i="31"/>
  <c r="AH131" i="31"/>
  <c r="AG131" i="31"/>
  <c r="AF131" i="31"/>
  <c r="AE131" i="31"/>
  <c r="AD131" i="31"/>
  <c r="AC131" i="31"/>
  <c r="AB131" i="31"/>
  <c r="AA131" i="31"/>
  <c r="Z131" i="31"/>
  <c r="Y131" i="31"/>
  <c r="X131" i="31"/>
  <c r="W131" i="31"/>
  <c r="V131" i="31"/>
  <c r="U131" i="31"/>
  <c r="T131" i="31"/>
  <c r="S131" i="31"/>
  <c r="R131" i="31"/>
  <c r="Q131" i="31"/>
  <c r="P131" i="31"/>
  <c r="O131" i="31"/>
  <c r="N131" i="31"/>
  <c r="M131" i="31"/>
  <c r="L131" i="31"/>
  <c r="K131" i="31"/>
  <c r="J131" i="31"/>
  <c r="I131" i="31"/>
  <c r="H131" i="31"/>
  <c r="BG130" i="31"/>
  <c r="BF130" i="31"/>
  <c r="BE130" i="31"/>
  <c r="BD130" i="31"/>
  <c r="BC130" i="31"/>
  <c r="BB130" i="31"/>
  <c r="BA130" i="31"/>
  <c r="AZ130" i="31"/>
  <c r="AY130" i="31"/>
  <c r="AX130" i="31"/>
  <c r="AW130" i="31"/>
  <c r="AV130" i="31"/>
  <c r="AU130" i="31"/>
  <c r="AT130" i="31"/>
  <c r="AS130" i="31"/>
  <c r="AR130" i="31"/>
  <c r="AQ130" i="31"/>
  <c r="AP130" i="31"/>
  <c r="AO130" i="31"/>
  <c r="AN130" i="31"/>
  <c r="AM130" i="31"/>
  <c r="AL130" i="31"/>
  <c r="AK130" i="31"/>
  <c r="AJ130" i="31"/>
  <c r="AI130" i="31"/>
  <c r="AH130" i="31"/>
  <c r="AG130" i="31"/>
  <c r="AF130" i="31"/>
  <c r="AE130" i="31"/>
  <c r="AD130" i="31"/>
  <c r="AC130" i="31"/>
  <c r="AB130" i="31"/>
  <c r="AA130" i="31"/>
  <c r="Z130" i="31"/>
  <c r="Y130" i="31"/>
  <c r="X130" i="31"/>
  <c r="W130" i="31"/>
  <c r="V130" i="31"/>
  <c r="U130" i="31"/>
  <c r="T130" i="31"/>
  <c r="S130" i="31"/>
  <c r="R130" i="31"/>
  <c r="Q130" i="31"/>
  <c r="P130" i="31"/>
  <c r="O130" i="31"/>
  <c r="N130" i="31"/>
  <c r="M130" i="31"/>
  <c r="L130" i="31"/>
  <c r="K130" i="31"/>
  <c r="J130" i="31"/>
  <c r="I130" i="31"/>
  <c r="H130" i="31"/>
  <c r="BG129" i="31"/>
  <c r="BF129" i="31"/>
  <c r="BE129" i="31"/>
  <c r="BD129" i="31"/>
  <c r="BC129" i="31"/>
  <c r="BB129" i="31"/>
  <c r="BA129" i="31"/>
  <c r="AZ129" i="31"/>
  <c r="AY129" i="31"/>
  <c r="AX129" i="31"/>
  <c r="AW129" i="31"/>
  <c r="AV129" i="31"/>
  <c r="AU129" i="31"/>
  <c r="AT129" i="31"/>
  <c r="AS129" i="31"/>
  <c r="AR129" i="31"/>
  <c r="AQ129" i="31"/>
  <c r="AP129" i="31"/>
  <c r="AO129" i="31"/>
  <c r="AN129" i="31"/>
  <c r="AM129" i="31"/>
  <c r="AL129" i="31"/>
  <c r="AK129" i="31"/>
  <c r="AJ129" i="31"/>
  <c r="AI129" i="31"/>
  <c r="AH129" i="31"/>
  <c r="AG129" i="31"/>
  <c r="AF129" i="31"/>
  <c r="AE129" i="31"/>
  <c r="AD129" i="31"/>
  <c r="AC129" i="31"/>
  <c r="AB129" i="31"/>
  <c r="AA129" i="31"/>
  <c r="Z129" i="31"/>
  <c r="Y129" i="31"/>
  <c r="X129" i="31"/>
  <c r="W129" i="31"/>
  <c r="V129" i="31"/>
  <c r="U129" i="31"/>
  <c r="T129" i="31"/>
  <c r="S129" i="31"/>
  <c r="R129" i="31"/>
  <c r="Q129" i="31"/>
  <c r="P129" i="31"/>
  <c r="O129" i="31"/>
  <c r="N129" i="31"/>
  <c r="M129" i="31"/>
  <c r="L129" i="31"/>
  <c r="K129" i="31"/>
  <c r="J129" i="31"/>
  <c r="I129" i="31"/>
  <c r="H129" i="31"/>
  <c r="BG128" i="31"/>
  <c r="BF128" i="31"/>
  <c r="BE128" i="31"/>
  <c r="BD128" i="31"/>
  <c r="BC128" i="31"/>
  <c r="BB128" i="31"/>
  <c r="BA128" i="31"/>
  <c r="AZ128" i="31"/>
  <c r="AY128" i="31"/>
  <c r="AX128" i="31"/>
  <c r="AW128" i="31"/>
  <c r="AV128" i="31"/>
  <c r="AU128" i="31"/>
  <c r="AT128" i="31"/>
  <c r="AS128" i="31"/>
  <c r="AR128" i="31"/>
  <c r="AQ128" i="31"/>
  <c r="AP128" i="31"/>
  <c r="AO128" i="31"/>
  <c r="AN128" i="31"/>
  <c r="AM128" i="31"/>
  <c r="AL128" i="31"/>
  <c r="AK128" i="31"/>
  <c r="AJ128" i="31"/>
  <c r="AI128" i="31"/>
  <c r="AH128" i="31"/>
  <c r="AG128" i="31"/>
  <c r="AF128" i="31"/>
  <c r="AE128" i="31"/>
  <c r="AD128" i="31"/>
  <c r="AC128" i="31"/>
  <c r="AB128" i="31"/>
  <c r="AA128" i="31"/>
  <c r="Z128" i="31"/>
  <c r="Y128" i="31"/>
  <c r="X128" i="31"/>
  <c r="W128" i="31"/>
  <c r="V128" i="31"/>
  <c r="U128" i="31"/>
  <c r="T128" i="31"/>
  <c r="S128" i="31"/>
  <c r="R128" i="31"/>
  <c r="Q128" i="31"/>
  <c r="P128" i="31"/>
  <c r="O128" i="31"/>
  <c r="N128" i="31"/>
  <c r="M128" i="31"/>
  <c r="L128" i="31"/>
  <c r="K128" i="31"/>
  <c r="J128" i="31"/>
  <c r="I128" i="31"/>
  <c r="H128" i="31"/>
  <c r="BG127" i="31"/>
  <c r="BF127" i="31"/>
  <c r="BE127" i="31"/>
  <c r="BD127" i="31"/>
  <c r="BC127" i="31"/>
  <c r="BB127" i="31"/>
  <c r="BA127" i="31"/>
  <c r="AZ127" i="31"/>
  <c r="AY127" i="31"/>
  <c r="AX127" i="31"/>
  <c r="AW127" i="31"/>
  <c r="AV127" i="31"/>
  <c r="AU127" i="31"/>
  <c r="AT127" i="31"/>
  <c r="AS127" i="31"/>
  <c r="AR127" i="31"/>
  <c r="AQ127" i="31"/>
  <c r="AP127" i="31"/>
  <c r="AO127" i="31"/>
  <c r="AN127" i="31"/>
  <c r="AM127" i="31"/>
  <c r="AL127" i="31"/>
  <c r="AK127" i="31"/>
  <c r="AJ127" i="31"/>
  <c r="AI127" i="31"/>
  <c r="AH127" i="31"/>
  <c r="AG127" i="31"/>
  <c r="AF127" i="31"/>
  <c r="AE127" i="31"/>
  <c r="AD127" i="31"/>
  <c r="AC127" i="31"/>
  <c r="AB127" i="31"/>
  <c r="AA127" i="31"/>
  <c r="Z127" i="31"/>
  <c r="Y127" i="31"/>
  <c r="X127" i="31"/>
  <c r="W127" i="31"/>
  <c r="V127" i="31"/>
  <c r="U127" i="31"/>
  <c r="T127" i="31"/>
  <c r="S127" i="31"/>
  <c r="R127" i="31"/>
  <c r="Q127" i="31"/>
  <c r="P127" i="31"/>
  <c r="O127" i="31"/>
  <c r="N127" i="31"/>
  <c r="M127" i="31"/>
  <c r="L127" i="31"/>
  <c r="K127" i="31"/>
  <c r="J127" i="31"/>
  <c r="I127" i="31"/>
  <c r="H127" i="31"/>
  <c r="BG126" i="31"/>
  <c r="BF126" i="31"/>
  <c r="BE126" i="31"/>
  <c r="BD126" i="31"/>
  <c r="BC126" i="31"/>
  <c r="BB126" i="31"/>
  <c r="BA126" i="31"/>
  <c r="AZ126" i="31"/>
  <c r="AY126" i="31"/>
  <c r="AX126" i="31"/>
  <c r="AW126" i="31"/>
  <c r="AV126" i="31"/>
  <c r="AU126" i="31"/>
  <c r="AT126" i="31"/>
  <c r="AS126" i="31"/>
  <c r="AR126" i="31"/>
  <c r="AQ126" i="31"/>
  <c r="AP126" i="31"/>
  <c r="AO126" i="31"/>
  <c r="AN126" i="31"/>
  <c r="AM126" i="31"/>
  <c r="AL126" i="31"/>
  <c r="AK126" i="31"/>
  <c r="AJ126" i="31"/>
  <c r="AI126" i="31"/>
  <c r="AH126" i="31"/>
  <c r="AG126" i="31"/>
  <c r="AF126" i="31"/>
  <c r="AE126" i="31"/>
  <c r="AD126" i="31"/>
  <c r="AC126" i="31"/>
  <c r="AB126" i="31"/>
  <c r="AA126" i="31"/>
  <c r="Z126" i="31"/>
  <c r="Y126" i="31"/>
  <c r="X126" i="31"/>
  <c r="W126" i="31"/>
  <c r="V126" i="31"/>
  <c r="U126" i="31"/>
  <c r="T126" i="31"/>
  <c r="S126" i="31"/>
  <c r="R126" i="31"/>
  <c r="Q126" i="31"/>
  <c r="P126" i="31"/>
  <c r="O126" i="31"/>
  <c r="N126" i="31"/>
  <c r="M126" i="31"/>
  <c r="L126" i="31"/>
  <c r="K126" i="31"/>
  <c r="J126" i="31"/>
  <c r="I126" i="31"/>
  <c r="H126" i="31"/>
  <c r="BG125" i="31"/>
  <c r="BF125" i="31"/>
  <c r="BE125" i="31"/>
  <c r="BD125" i="31"/>
  <c r="BC125" i="31"/>
  <c r="BB125" i="31"/>
  <c r="BA125" i="31"/>
  <c r="AZ125" i="31"/>
  <c r="AY125" i="31"/>
  <c r="AX125" i="31"/>
  <c r="AW125" i="31"/>
  <c r="AV125" i="31"/>
  <c r="AU125" i="31"/>
  <c r="AT125" i="31"/>
  <c r="AS125" i="31"/>
  <c r="AR125" i="31"/>
  <c r="AQ125" i="31"/>
  <c r="AP125" i="31"/>
  <c r="AO125" i="31"/>
  <c r="AN125" i="31"/>
  <c r="AM125" i="31"/>
  <c r="AL125" i="31"/>
  <c r="AK125" i="31"/>
  <c r="AJ125" i="31"/>
  <c r="AI125" i="31"/>
  <c r="AH125" i="31"/>
  <c r="AG125" i="31"/>
  <c r="AF125" i="31"/>
  <c r="AE125" i="31"/>
  <c r="AD125" i="31"/>
  <c r="AC125" i="31"/>
  <c r="AB125" i="31"/>
  <c r="AA125" i="31"/>
  <c r="Z125" i="31"/>
  <c r="Y125" i="31"/>
  <c r="X125" i="31"/>
  <c r="W125" i="31"/>
  <c r="V125" i="31"/>
  <c r="U125" i="31"/>
  <c r="T125" i="31"/>
  <c r="S125" i="31"/>
  <c r="R125" i="31"/>
  <c r="Q125" i="31"/>
  <c r="P125" i="31"/>
  <c r="O125" i="31"/>
  <c r="N125" i="31"/>
  <c r="M125" i="31"/>
  <c r="L125" i="31"/>
  <c r="K125" i="31"/>
  <c r="J125" i="31"/>
  <c r="I125" i="31"/>
  <c r="H125" i="31"/>
  <c r="BG124" i="31"/>
  <c r="BF124" i="31"/>
  <c r="BE124" i="31"/>
  <c r="BD124" i="31"/>
  <c r="BC124" i="31"/>
  <c r="BB124" i="31"/>
  <c r="BA124" i="31"/>
  <c r="AZ124" i="31"/>
  <c r="AY124" i="31"/>
  <c r="AX124" i="31"/>
  <c r="AW124" i="31"/>
  <c r="AV124" i="31"/>
  <c r="AU124" i="31"/>
  <c r="AT124" i="31"/>
  <c r="AS124" i="31"/>
  <c r="AR124" i="31"/>
  <c r="AQ124" i="31"/>
  <c r="AP124" i="31"/>
  <c r="AO124" i="31"/>
  <c r="AN124" i="31"/>
  <c r="AM124" i="31"/>
  <c r="AL124" i="31"/>
  <c r="AK124" i="31"/>
  <c r="AJ124" i="31"/>
  <c r="AI124" i="31"/>
  <c r="AH124" i="31"/>
  <c r="AG124" i="31"/>
  <c r="AF124" i="31"/>
  <c r="AE124" i="31"/>
  <c r="AD124" i="31"/>
  <c r="AC124" i="31"/>
  <c r="AB124" i="31"/>
  <c r="AA124" i="31"/>
  <c r="Z124" i="31"/>
  <c r="Y124" i="31"/>
  <c r="X124" i="31"/>
  <c r="W124" i="31"/>
  <c r="V124" i="31"/>
  <c r="U124" i="31"/>
  <c r="T124" i="31"/>
  <c r="S124" i="31"/>
  <c r="R124" i="31"/>
  <c r="Q124" i="31"/>
  <c r="P124" i="31"/>
  <c r="O124" i="31"/>
  <c r="N124" i="31"/>
  <c r="M124" i="31"/>
  <c r="L124" i="31"/>
  <c r="K124" i="31"/>
  <c r="J124" i="31"/>
  <c r="I124" i="31"/>
  <c r="H124" i="31"/>
  <c r="BG123" i="31"/>
  <c r="BF123" i="31"/>
  <c r="BE123" i="31"/>
  <c r="BD123" i="31"/>
  <c r="BC123" i="31"/>
  <c r="BB123" i="31"/>
  <c r="BA123" i="31"/>
  <c r="AZ123" i="31"/>
  <c r="AY123" i="31"/>
  <c r="AX123" i="31"/>
  <c r="AW123" i="31"/>
  <c r="AV123" i="31"/>
  <c r="AU123" i="31"/>
  <c r="AT123" i="31"/>
  <c r="AS123" i="31"/>
  <c r="AR123" i="31"/>
  <c r="AQ123" i="31"/>
  <c r="AP123" i="31"/>
  <c r="AO123" i="31"/>
  <c r="AN123" i="31"/>
  <c r="AM123" i="31"/>
  <c r="AL123" i="31"/>
  <c r="AK123" i="31"/>
  <c r="AJ123" i="31"/>
  <c r="AI123" i="31"/>
  <c r="AH123" i="31"/>
  <c r="AG123" i="31"/>
  <c r="AF123" i="31"/>
  <c r="AE123" i="31"/>
  <c r="AD123" i="31"/>
  <c r="AC123" i="31"/>
  <c r="AB123" i="31"/>
  <c r="AA123" i="31"/>
  <c r="Z123" i="31"/>
  <c r="Y123" i="31"/>
  <c r="X123" i="31"/>
  <c r="W123" i="31"/>
  <c r="V123" i="31"/>
  <c r="U123" i="31"/>
  <c r="T123" i="31"/>
  <c r="S123" i="31"/>
  <c r="R123" i="31"/>
  <c r="Q123" i="31"/>
  <c r="P123" i="31"/>
  <c r="O123" i="31"/>
  <c r="N123" i="31"/>
  <c r="M123" i="31"/>
  <c r="L123" i="31"/>
  <c r="K123" i="31"/>
  <c r="J123" i="31"/>
  <c r="I123" i="31"/>
  <c r="H123" i="31"/>
  <c r="BG122" i="31"/>
  <c r="BF122" i="31"/>
  <c r="BE122" i="31"/>
  <c r="BD122" i="31"/>
  <c r="BC122" i="31"/>
  <c r="BB122" i="31"/>
  <c r="BA122" i="31"/>
  <c r="AZ122" i="31"/>
  <c r="AY122" i="31"/>
  <c r="AX122" i="31"/>
  <c r="AW122" i="31"/>
  <c r="AV122" i="31"/>
  <c r="AU122" i="31"/>
  <c r="AT122" i="31"/>
  <c r="AS122" i="31"/>
  <c r="AR122" i="31"/>
  <c r="AQ122" i="31"/>
  <c r="AP122" i="31"/>
  <c r="AO122" i="31"/>
  <c r="AN122" i="31"/>
  <c r="AM122" i="31"/>
  <c r="AL122" i="31"/>
  <c r="AK122" i="31"/>
  <c r="AJ122" i="31"/>
  <c r="AI122" i="31"/>
  <c r="AH122" i="31"/>
  <c r="AG122" i="31"/>
  <c r="AF122" i="31"/>
  <c r="AE122" i="31"/>
  <c r="AD122" i="31"/>
  <c r="AC122" i="31"/>
  <c r="AB122" i="31"/>
  <c r="AA122" i="31"/>
  <c r="Z122" i="31"/>
  <c r="Y122" i="31"/>
  <c r="X122" i="31"/>
  <c r="W122" i="31"/>
  <c r="V122" i="31"/>
  <c r="U122" i="31"/>
  <c r="T122" i="31"/>
  <c r="S122" i="31"/>
  <c r="R122" i="31"/>
  <c r="Q122" i="31"/>
  <c r="P122" i="31"/>
  <c r="O122" i="31"/>
  <c r="N122" i="31"/>
  <c r="M122" i="31"/>
  <c r="L122" i="31"/>
  <c r="K122" i="31"/>
  <c r="J122" i="31"/>
  <c r="I122" i="31"/>
  <c r="H122" i="31"/>
  <c r="BG121" i="31"/>
  <c r="BF121" i="31"/>
  <c r="BE121" i="31"/>
  <c r="BD121" i="31"/>
  <c r="BC121" i="31"/>
  <c r="BB121" i="31"/>
  <c r="BA121" i="31"/>
  <c r="AZ121" i="31"/>
  <c r="AY121" i="31"/>
  <c r="AX121" i="31"/>
  <c r="AW121" i="31"/>
  <c r="AV121" i="31"/>
  <c r="AU121" i="31"/>
  <c r="AT121" i="31"/>
  <c r="AS121" i="31"/>
  <c r="AR121" i="31"/>
  <c r="AQ121" i="31"/>
  <c r="AP121" i="31"/>
  <c r="AO121" i="31"/>
  <c r="AN121" i="31"/>
  <c r="AM121" i="31"/>
  <c r="AL121" i="31"/>
  <c r="AK121" i="31"/>
  <c r="AJ121" i="31"/>
  <c r="AI121" i="31"/>
  <c r="AH121" i="31"/>
  <c r="AG121" i="31"/>
  <c r="AF121" i="31"/>
  <c r="AE121" i="31"/>
  <c r="AD121" i="31"/>
  <c r="AC121" i="31"/>
  <c r="AB121" i="31"/>
  <c r="AA121" i="31"/>
  <c r="Z121" i="31"/>
  <c r="Y121" i="31"/>
  <c r="X121" i="31"/>
  <c r="W121" i="31"/>
  <c r="V121" i="31"/>
  <c r="U121" i="31"/>
  <c r="T121" i="31"/>
  <c r="S121" i="31"/>
  <c r="R121" i="31"/>
  <c r="Q121" i="31"/>
  <c r="P121" i="31"/>
  <c r="O121" i="31"/>
  <c r="N121" i="31"/>
  <c r="M121" i="31"/>
  <c r="L121" i="31"/>
  <c r="K121" i="31"/>
  <c r="J121" i="31"/>
  <c r="I121" i="31"/>
  <c r="H121" i="31"/>
  <c r="BG120" i="31"/>
  <c r="BF120" i="31"/>
  <c r="BE120" i="31"/>
  <c r="BD120" i="31"/>
  <c r="BC120" i="31"/>
  <c r="BB120" i="31"/>
  <c r="BA120" i="31"/>
  <c r="AZ120" i="31"/>
  <c r="AY120" i="31"/>
  <c r="AX120" i="31"/>
  <c r="AW120" i="31"/>
  <c r="AV120" i="31"/>
  <c r="AU120" i="31"/>
  <c r="AT120" i="31"/>
  <c r="AS120" i="31"/>
  <c r="AR120" i="31"/>
  <c r="AQ120" i="31"/>
  <c r="AP120" i="31"/>
  <c r="AO120" i="31"/>
  <c r="AN120" i="31"/>
  <c r="AM120" i="31"/>
  <c r="AL120" i="31"/>
  <c r="AK120" i="31"/>
  <c r="AJ120" i="31"/>
  <c r="AI120" i="31"/>
  <c r="AH120" i="31"/>
  <c r="AG120" i="31"/>
  <c r="AF120" i="31"/>
  <c r="AE120" i="31"/>
  <c r="AD120" i="31"/>
  <c r="AC120" i="31"/>
  <c r="AB120" i="31"/>
  <c r="AA120" i="31"/>
  <c r="Z120" i="31"/>
  <c r="Y120" i="31"/>
  <c r="X120" i="31"/>
  <c r="W120" i="31"/>
  <c r="V120" i="31"/>
  <c r="U120" i="31"/>
  <c r="T120" i="31"/>
  <c r="S120" i="31"/>
  <c r="R120" i="31"/>
  <c r="Q120" i="31"/>
  <c r="P120" i="31"/>
  <c r="O120" i="31"/>
  <c r="N120" i="31"/>
  <c r="M120" i="31"/>
  <c r="L120" i="31"/>
  <c r="K120" i="31"/>
  <c r="J120" i="31"/>
  <c r="I120" i="31"/>
  <c r="H120" i="31"/>
  <c r="BG119" i="31"/>
  <c r="BF119" i="31"/>
  <c r="BE119" i="31"/>
  <c r="BD119" i="31"/>
  <c r="BC119" i="31"/>
  <c r="BB119" i="31"/>
  <c r="BA119" i="31"/>
  <c r="AZ119" i="31"/>
  <c r="AY119" i="31"/>
  <c r="AX119" i="31"/>
  <c r="AW119" i="31"/>
  <c r="AV119" i="31"/>
  <c r="AU119" i="31"/>
  <c r="AT119" i="31"/>
  <c r="AS119" i="31"/>
  <c r="AR119" i="31"/>
  <c r="AQ119" i="31"/>
  <c r="AP119" i="31"/>
  <c r="AO119" i="31"/>
  <c r="AN119" i="31"/>
  <c r="AM119" i="31"/>
  <c r="AL119" i="31"/>
  <c r="AK119" i="31"/>
  <c r="AJ119" i="31"/>
  <c r="AI119" i="31"/>
  <c r="AH119" i="31"/>
  <c r="AG119" i="31"/>
  <c r="AF119" i="31"/>
  <c r="AE119" i="31"/>
  <c r="AD119" i="31"/>
  <c r="AC119" i="31"/>
  <c r="AB119" i="31"/>
  <c r="AA119" i="31"/>
  <c r="Z119" i="31"/>
  <c r="Y119" i="31"/>
  <c r="X119" i="31"/>
  <c r="W119" i="31"/>
  <c r="V119" i="31"/>
  <c r="U119" i="31"/>
  <c r="T119" i="31"/>
  <c r="S119" i="31"/>
  <c r="R119" i="31"/>
  <c r="Q119" i="31"/>
  <c r="P119" i="31"/>
  <c r="O119" i="31"/>
  <c r="N119" i="31"/>
  <c r="M119" i="31"/>
  <c r="L119" i="31"/>
  <c r="K119" i="31"/>
  <c r="J119" i="31"/>
  <c r="I119" i="31"/>
  <c r="H119" i="31"/>
  <c r="BG118" i="31"/>
  <c r="BF118" i="31"/>
  <c r="BE118" i="31"/>
  <c r="BD118" i="31"/>
  <c r="BC118" i="31"/>
  <c r="BB118" i="31"/>
  <c r="BA118" i="31"/>
  <c r="AZ118" i="31"/>
  <c r="AY118" i="31"/>
  <c r="AX118" i="31"/>
  <c r="AW118" i="31"/>
  <c r="AV118" i="31"/>
  <c r="AU118" i="31"/>
  <c r="AT118" i="31"/>
  <c r="AS118" i="31"/>
  <c r="AR118" i="31"/>
  <c r="AQ118" i="31"/>
  <c r="AP118" i="31"/>
  <c r="AO118" i="31"/>
  <c r="AN118" i="31"/>
  <c r="AM118" i="31"/>
  <c r="AL118" i="31"/>
  <c r="AK118" i="31"/>
  <c r="AJ118" i="31"/>
  <c r="AI118" i="31"/>
  <c r="AH118" i="31"/>
  <c r="AG118" i="31"/>
  <c r="AF118" i="31"/>
  <c r="AE118" i="31"/>
  <c r="AD118" i="31"/>
  <c r="AC118" i="31"/>
  <c r="AB118" i="31"/>
  <c r="AA118" i="31"/>
  <c r="Z118" i="31"/>
  <c r="Y118" i="31"/>
  <c r="X118" i="31"/>
  <c r="W118" i="31"/>
  <c r="V118" i="31"/>
  <c r="U118" i="31"/>
  <c r="T118" i="31"/>
  <c r="S118" i="31"/>
  <c r="R118" i="31"/>
  <c r="Q118" i="31"/>
  <c r="P118" i="31"/>
  <c r="O118" i="31"/>
  <c r="N118" i="31"/>
  <c r="M118" i="31"/>
  <c r="L118" i="31"/>
  <c r="K118" i="31"/>
  <c r="J118" i="31"/>
  <c r="I118" i="31"/>
  <c r="H118" i="31"/>
  <c r="BG117" i="31"/>
  <c r="BF117" i="31"/>
  <c r="BE117" i="31"/>
  <c r="BD117" i="31"/>
  <c r="BC117" i="31"/>
  <c r="BB117" i="31"/>
  <c r="BA117" i="31"/>
  <c r="AZ117" i="31"/>
  <c r="AY117" i="31"/>
  <c r="AX117" i="31"/>
  <c r="AW117" i="31"/>
  <c r="AV117" i="31"/>
  <c r="AU117" i="31"/>
  <c r="AT117" i="31"/>
  <c r="AS117" i="31"/>
  <c r="AR117" i="31"/>
  <c r="AQ117" i="31"/>
  <c r="AP117" i="31"/>
  <c r="AO117" i="31"/>
  <c r="AN117" i="31"/>
  <c r="AM117" i="31"/>
  <c r="AL117" i="31"/>
  <c r="AK117" i="31"/>
  <c r="AJ117" i="31"/>
  <c r="AI117" i="31"/>
  <c r="AH117" i="31"/>
  <c r="AG117" i="31"/>
  <c r="AF117" i="31"/>
  <c r="AE117" i="31"/>
  <c r="AD117" i="31"/>
  <c r="AC117" i="31"/>
  <c r="AB117" i="31"/>
  <c r="AA117" i="31"/>
  <c r="Z117" i="31"/>
  <c r="Y117" i="31"/>
  <c r="X117" i="31"/>
  <c r="W117" i="31"/>
  <c r="V117" i="31"/>
  <c r="U117" i="31"/>
  <c r="T117" i="31"/>
  <c r="S117" i="31"/>
  <c r="R117" i="31"/>
  <c r="Q117" i="31"/>
  <c r="P117" i="31"/>
  <c r="O117" i="31"/>
  <c r="N117" i="31"/>
  <c r="M117" i="31"/>
  <c r="L117" i="31"/>
  <c r="K117" i="31"/>
  <c r="J117" i="31"/>
  <c r="I117" i="31"/>
  <c r="H117" i="31"/>
  <c r="BG116" i="31"/>
  <c r="BF116" i="31"/>
  <c r="BE116" i="31"/>
  <c r="BD116" i="31"/>
  <c r="BC116" i="31"/>
  <c r="BB116" i="31"/>
  <c r="BA116" i="31"/>
  <c r="AZ116" i="31"/>
  <c r="AY116" i="31"/>
  <c r="AX116" i="31"/>
  <c r="AW116" i="31"/>
  <c r="AV116" i="31"/>
  <c r="AU116" i="31"/>
  <c r="AT116" i="31"/>
  <c r="AS116" i="31"/>
  <c r="AR116" i="31"/>
  <c r="AQ116" i="31"/>
  <c r="AP116" i="31"/>
  <c r="AO116" i="31"/>
  <c r="AN116" i="31"/>
  <c r="AM116" i="31"/>
  <c r="AL116" i="31"/>
  <c r="AK116" i="31"/>
  <c r="AJ116" i="31"/>
  <c r="AI116" i="31"/>
  <c r="AH116" i="31"/>
  <c r="AG116" i="31"/>
  <c r="AF116" i="31"/>
  <c r="AE116" i="31"/>
  <c r="AD116" i="31"/>
  <c r="AC116" i="31"/>
  <c r="AB116" i="31"/>
  <c r="AA116" i="31"/>
  <c r="Z116" i="31"/>
  <c r="Y116" i="31"/>
  <c r="X116" i="31"/>
  <c r="W116" i="31"/>
  <c r="V116" i="31"/>
  <c r="U116" i="31"/>
  <c r="T116" i="31"/>
  <c r="S116" i="31"/>
  <c r="R116" i="31"/>
  <c r="Q116" i="31"/>
  <c r="P116" i="31"/>
  <c r="O116" i="31"/>
  <c r="N116" i="31"/>
  <c r="M116" i="31"/>
  <c r="L116" i="31"/>
  <c r="K116" i="31"/>
  <c r="J116" i="31"/>
  <c r="I116" i="31"/>
  <c r="H116" i="31"/>
  <c r="BG115" i="31"/>
  <c r="BF115" i="31"/>
  <c r="BE115" i="31"/>
  <c r="BD115" i="31"/>
  <c r="BC115" i="31"/>
  <c r="BB115" i="31"/>
  <c r="BA115" i="31"/>
  <c r="AZ115" i="31"/>
  <c r="AY115" i="31"/>
  <c r="AX115" i="31"/>
  <c r="AW115" i="31"/>
  <c r="AV115" i="31"/>
  <c r="AU115" i="31"/>
  <c r="AT115" i="31"/>
  <c r="AS115" i="31"/>
  <c r="AR115" i="31"/>
  <c r="AQ115" i="31"/>
  <c r="AP115" i="31"/>
  <c r="AO115" i="31"/>
  <c r="AN115" i="31"/>
  <c r="AM115" i="31"/>
  <c r="AL115" i="31"/>
  <c r="AK115" i="31"/>
  <c r="AJ115" i="31"/>
  <c r="AI115" i="31"/>
  <c r="AH115" i="31"/>
  <c r="AG115" i="31"/>
  <c r="AF115" i="31"/>
  <c r="AE115" i="31"/>
  <c r="AD115" i="31"/>
  <c r="AC115" i="31"/>
  <c r="AB115" i="31"/>
  <c r="AA115" i="31"/>
  <c r="Z115" i="31"/>
  <c r="Y115" i="31"/>
  <c r="X115" i="31"/>
  <c r="W115" i="31"/>
  <c r="V115" i="31"/>
  <c r="U115" i="31"/>
  <c r="T115" i="31"/>
  <c r="S115" i="31"/>
  <c r="R115" i="31"/>
  <c r="Q115" i="31"/>
  <c r="P115" i="31"/>
  <c r="O115" i="31"/>
  <c r="N115" i="31"/>
  <c r="M115" i="31"/>
  <c r="L115" i="31"/>
  <c r="K115" i="31"/>
  <c r="J115" i="31"/>
  <c r="I115" i="31"/>
  <c r="H115" i="31"/>
  <c r="BG114" i="31"/>
  <c r="BF114" i="31"/>
  <c r="BE114" i="31"/>
  <c r="BD114" i="31"/>
  <c r="BC114" i="31"/>
  <c r="BB114" i="31"/>
  <c r="BA114" i="31"/>
  <c r="AZ114" i="31"/>
  <c r="AY114" i="31"/>
  <c r="AX114" i="31"/>
  <c r="AW114" i="31"/>
  <c r="AV114" i="31"/>
  <c r="AU114" i="31"/>
  <c r="AT114" i="31"/>
  <c r="AS114" i="31"/>
  <c r="AR114" i="31"/>
  <c r="AQ114" i="31"/>
  <c r="AP114" i="31"/>
  <c r="AO114" i="31"/>
  <c r="AN114" i="31"/>
  <c r="AM114" i="31"/>
  <c r="AL114" i="31"/>
  <c r="AK114" i="31"/>
  <c r="AJ114" i="31"/>
  <c r="AI114" i="31"/>
  <c r="AH114" i="31"/>
  <c r="AG114" i="31"/>
  <c r="AF114" i="31"/>
  <c r="AE114" i="31"/>
  <c r="AD114" i="31"/>
  <c r="AC114" i="31"/>
  <c r="AB114" i="31"/>
  <c r="AA114" i="31"/>
  <c r="Z114" i="31"/>
  <c r="Y114" i="31"/>
  <c r="X114" i="31"/>
  <c r="W114" i="31"/>
  <c r="V114" i="31"/>
  <c r="U114" i="31"/>
  <c r="T114" i="31"/>
  <c r="S114" i="31"/>
  <c r="R114" i="31"/>
  <c r="Q114" i="31"/>
  <c r="P114" i="31"/>
  <c r="O114" i="31"/>
  <c r="N114" i="31"/>
  <c r="M114" i="31"/>
  <c r="L114" i="31"/>
  <c r="K114" i="31"/>
  <c r="J114" i="31"/>
  <c r="I114" i="31"/>
  <c r="H114" i="31"/>
  <c r="BG113" i="31"/>
  <c r="BF113" i="31"/>
  <c r="BE113" i="31"/>
  <c r="BD113" i="31"/>
  <c r="BC113" i="31"/>
  <c r="BB113" i="31"/>
  <c r="BA113" i="31"/>
  <c r="AZ113" i="31"/>
  <c r="AY113" i="31"/>
  <c r="AX113" i="31"/>
  <c r="AW113" i="31"/>
  <c r="AV113" i="31"/>
  <c r="AU113" i="31"/>
  <c r="AT113" i="31"/>
  <c r="AS113" i="31"/>
  <c r="AR113" i="31"/>
  <c r="AQ113" i="31"/>
  <c r="AP113" i="31"/>
  <c r="AO113" i="31"/>
  <c r="AN113" i="31"/>
  <c r="AM113" i="31"/>
  <c r="AL113" i="31"/>
  <c r="AK113" i="31"/>
  <c r="AJ113" i="31"/>
  <c r="AI113" i="31"/>
  <c r="AH113" i="31"/>
  <c r="AG113" i="31"/>
  <c r="AF113" i="31"/>
  <c r="AE113" i="31"/>
  <c r="AD113" i="31"/>
  <c r="AC113" i="31"/>
  <c r="AB113" i="31"/>
  <c r="AA113" i="31"/>
  <c r="Z113" i="31"/>
  <c r="Y113" i="31"/>
  <c r="X113" i="31"/>
  <c r="W113" i="31"/>
  <c r="V113" i="31"/>
  <c r="U113" i="31"/>
  <c r="T113" i="31"/>
  <c r="S113" i="31"/>
  <c r="R113" i="31"/>
  <c r="Q113" i="31"/>
  <c r="P113" i="31"/>
  <c r="O113" i="31"/>
  <c r="N113" i="31"/>
  <c r="M113" i="31"/>
  <c r="L113" i="31"/>
  <c r="K113" i="31"/>
  <c r="J113" i="31"/>
  <c r="I113" i="31"/>
  <c r="H113" i="31"/>
  <c r="BG112" i="31"/>
  <c r="BF112" i="31"/>
  <c r="BE112" i="31"/>
  <c r="BD112" i="31"/>
  <c r="BC112" i="31"/>
  <c r="BB112" i="31"/>
  <c r="BA112" i="31"/>
  <c r="AZ112" i="31"/>
  <c r="AY112" i="31"/>
  <c r="AX112" i="31"/>
  <c r="AW112" i="31"/>
  <c r="AV112" i="31"/>
  <c r="AU112" i="31"/>
  <c r="AT112" i="31"/>
  <c r="AS112" i="31"/>
  <c r="AR112" i="31"/>
  <c r="AQ112" i="31"/>
  <c r="AP112" i="31"/>
  <c r="AO112" i="31"/>
  <c r="AN112" i="31"/>
  <c r="AM112" i="31"/>
  <c r="AL112" i="31"/>
  <c r="AK112" i="31"/>
  <c r="AJ112" i="31"/>
  <c r="AI112" i="31"/>
  <c r="AH112" i="31"/>
  <c r="AG112" i="31"/>
  <c r="AF112" i="31"/>
  <c r="AE112" i="31"/>
  <c r="AD112" i="31"/>
  <c r="AC112" i="31"/>
  <c r="AB112" i="31"/>
  <c r="AA112" i="31"/>
  <c r="Z112" i="31"/>
  <c r="Y112" i="31"/>
  <c r="X112" i="31"/>
  <c r="W112" i="31"/>
  <c r="V112" i="31"/>
  <c r="U112" i="31"/>
  <c r="T112" i="31"/>
  <c r="S112" i="31"/>
  <c r="R112" i="31"/>
  <c r="Q112" i="31"/>
  <c r="P112" i="31"/>
  <c r="O112" i="31"/>
  <c r="N112" i="31"/>
  <c r="M112" i="31"/>
  <c r="L112" i="31"/>
  <c r="K112" i="31"/>
  <c r="J112" i="31"/>
  <c r="I112" i="31"/>
  <c r="H112" i="31"/>
  <c r="BG104" i="31"/>
  <c r="BF104" i="31"/>
  <c r="BE104" i="31"/>
  <c r="BD104" i="31"/>
  <c r="BC104" i="31"/>
  <c r="BB104" i="31"/>
  <c r="BA104" i="31"/>
  <c r="AZ104" i="31"/>
  <c r="AY104" i="31"/>
  <c r="AX104" i="31"/>
  <c r="AW104" i="31"/>
  <c r="AV104" i="31"/>
  <c r="AU104" i="31"/>
  <c r="AT104" i="31"/>
  <c r="AS104" i="31"/>
  <c r="AR104" i="31"/>
  <c r="AQ104" i="31"/>
  <c r="AP104" i="31"/>
  <c r="AO104" i="31"/>
  <c r="AN104" i="31"/>
  <c r="AM104" i="31"/>
  <c r="AL104" i="31"/>
  <c r="AK104" i="31"/>
  <c r="AJ104" i="31"/>
  <c r="AI104" i="31"/>
  <c r="AH104" i="31"/>
  <c r="AG104" i="31"/>
  <c r="AF104" i="31"/>
  <c r="AE104" i="31"/>
  <c r="AD104" i="31"/>
  <c r="AC104" i="31"/>
  <c r="AB104" i="31"/>
  <c r="AA104" i="31"/>
  <c r="Z104" i="31"/>
  <c r="Y104" i="31"/>
  <c r="X104" i="31"/>
  <c r="W104" i="31"/>
  <c r="V104" i="31"/>
  <c r="U104" i="31"/>
  <c r="T104" i="31"/>
  <c r="S104" i="31"/>
  <c r="R104" i="31"/>
  <c r="Q104" i="31"/>
  <c r="P104" i="31"/>
  <c r="O104" i="31"/>
  <c r="N104" i="31"/>
  <c r="M104" i="31"/>
  <c r="L104" i="31"/>
  <c r="K104" i="31"/>
  <c r="J104" i="31"/>
  <c r="I104" i="31"/>
  <c r="H104" i="31"/>
  <c r="BG103" i="31"/>
  <c r="BF103" i="31"/>
  <c r="BE103" i="31"/>
  <c r="BD103" i="31"/>
  <c r="BC103" i="31"/>
  <c r="BB103" i="31"/>
  <c r="BA103" i="31"/>
  <c r="AZ103" i="31"/>
  <c r="AY103" i="31"/>
  <c r="AX103" i="31"/>
  <c r="AW103" i="31"/>
  <c r="AV103" i="31"/>
  <c r="AU103" i="31"/>
  <c r="AT103" i="31"/>
  <c r="AS103" i="31"/>
  <c r="AR103" i="31"/>
  <c r="AQ103" i="31"/>
  <c r="AP103"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N103" i="31"/>
  <c r="M103" i="31"/>
  <c r="L103" i="31"/>
  <c r="K103" i="31"/>
  <c r="J103" i="31"/>
  <c r="I103" i="31"/>
  <c r="H103" i="31"/>
  <c r="BG102" i="31"/>
  <c r="BF102" i="31"/>
  <c r="BE102" i="31"/>
  <c r="BD102" i="31"/>
  <c r="BC102" i="31"/>
  <c r="BB102" i="31"/>
  <c r="BA102" i="31"/>
  <c r="AZ102" i="31"/>
  <c r="AY102" i="31"/>
  <c r="AX102" i="31"/>
  <c r="AW102" i="31"/>
  <c r="AV102" i="31"/>
  <c r="AU102" i="31"/>
  <c r="AT102" i="31"/>
  <c r="AS102" i="31"/>
  <c r="AR102" i="31"/>
  <c r="AQ102" i="31"/>
  <c r="AP102" i="31"/>
  <c r="AO102" i="31"/>
  <c r="AN102" i="31"/>
  <c r="AM102" i="31"/>
  <c r="AL102" i="31"/>
  <c r="AK102" i="31"/>
  <c r="AJ102" i="31"/>
  <c r="AI102" i="31"/>
  <c r="AH102" i="31"/>
  <c r="AG102" i="31"/>
  <c r="AF102" i="31"/>
  <c r="AE102" i="31"/>
  <c r="AD102" i="31"/>
  <c r="AC102" i="31"/>
  <c r="AB102" i="31"/>
  <c r="AA102" i="31"/>
  <c r="Z102" i="31"/>
  <c r="Y102" i="31"/>
  <c r="X102" i="31"/>
  <c r="W102" i="31"/>
  <c r="V102" i="31"/>
  <c r="U102" i="31"/>
  <c r="T102" i="31"/>
  <c r="S102" i="31"/>
  <c r="R102" i="31"/>
  <c r="Q102" i="31"/>
  <c r="P102" i="31"/>
  <c r="O102" i="31"/>
  <c r="N102" i="31"/>
  <c r="M102" i="31"/>
  <c r="L102" i="31"/>
  <c r="K102" i="31"/>
  <c r="J102" i="31"/>
  <c r="I102" i="31"/>
  <c r="H102" i="31"/>
  <c r="BG101" i="31"/>
  <c r="BF101" i="31"/>
  <c r="BE101" i="31"/>
  <c r="BD101" i="31"/>
  <c r="BC101" i="31"/>
  <c r="BB101" i="31"/>
  <c r="BA101" i="31"/>
  <c r="AZ101" i="31"/>
  <c r="AY101" i="31"/>
  <c r="AX101" i="31"/>
  <c r="AW101" i="31"/>
  <c r="AV101" i="31"/>
  <c r="AU101" i="31"/>
  <c r="AT101" i="31"/>
  <c r="AS101" i="31"/>
  <c r="AR101" i="31"/>
  <c r="AQ101" i="31"/>
  <c r="AP101" i="31"/>
  <c r="AO101" i="31"/>
  <c r="AN101" i="31"/>
  <c r="AM101" i="31"/>
  <c r="AL101" i="31"/>
  <c r="AK101" i="31"/>
  <c r="AJ101" i="31"/>
  <c r="AI101" i="31"/>
  <c r="AH101" i="31"/>
  <c r="AG101" i="31"/>
  <c r="AF101" i="31"/>
  <c r="AE101" i="31"/>
  <c r="AD101" i="31"/>
  <c r="AC101" i="31"/>
  <c r="AB101" i="31"/>
  <c r="AA101" i="31"/>
  <c r="Z101" i="31"/>
  <c r="Y101" i="31"/>
  <c r="X101" i="31"/>
  <c r="W101" i="31"/>
  <c r="V101" i="31"/>
  <c r="U101" i="31"/>
  <c r="T101" i="31"/>
  <c r="S101" i="31"/>
  <c r="R101" i="31"/>
  <c r="Q101" i="31"/>
  <c r="P101" i="31"/>
  <c r="O101" i="31"/>
  <c r="N101" i="31"/>
  <c r="M101" i="31"/>
  <c r="L101" i="31"/>
  <c r="K101" i="31"/>
  <c r="J101" i="31"/>
  <c r="I101" i="31"/>
  <c r="H101" i="31"/>
  <c r="BG100" i="31"/>
  <c r="BF100" i="31"/>
  <c r="BE100" i="31"/>
  <c r="BD100" i="31"/>
  <c r="BC100" i="31"/>
  <c r="BB100" i="31"/>
  <c r="BA100" i="31"/>
  <c r="AZ100" i="31"/>
  <c r="AY100" i="31"/>
  <c r="AX100" i="31"/>
  <c r="AW100" i="31"/>
  <c r="AV100" i="31"/>
  <c r="AU100" i="31"/>
  <c r="AT100" i="31"/>
  <c r="AS100" i="31"/>
  <c r="AR100" i="31"/>
  <c r="AQ100" i="31"/>
  <c r="AP100" i="31"/>
  <c r="AO100" i="31"/>
  <c r="AN100" i="31"/>
  <c r="AM100" i="31"/>
  <c r="AL100" i="31"/>
  <c r="AK100" i="31"/>
  <c r="AJ100" i="31"/>
  <c r="AI100" i="31"/>
  <c r="AH100" i="31"/>
  <c r="AG100" i="31"/>
  <c r="AF100" i="31"/>
  <c r="AE100" i="31"/>
  <c r="AD100" i="31"/>
  <c r="AC100" i="31"/>
  <c r="AB100" i="31"/>
  <c r="AA100" i="31"/>
  <c r="Z100" i="31"/>
  <c r="Y100" i="31"/>
  <c r="X100" i="31"/>
  <c r="W100" i="31"/>
  <c r="V100" i="31"/>
  <c r="U100" i="31"/>
  <c r="T100" i="31"/>
  <c r="S100" i="31"/>
  <c r="R100" i="31"/>
  <c r="Q100" i="31"/>
  <c r="P100" i="31"/>
  <c r="O100" i="31"/>
  <c r="N100" i="31"/>
  <c r="M100" i="31"/>
  <c r="L100" i="31"/>
  <c r="K100" i="31"/>
  <c r="J100" i="31"/>
  <c r="I100" i="31"/>
  <c r="H100" i="31"/>
  <c r="BG99" i="31"/>
  <c r="BF99" i="31"/>
  <c r="BE99" i="31"/>
  <c r="BD99" i="31"/>
  <c r="BC99" i="31"/>
  <c r="BB99" i="31"/>
  <c r="BA99" i="31"/>
  <c r="AZ99" i="31"/>
  <c r="AY99" i="31"/>
  <c r="AX99" i="31"/>
  <c r="AW99" i="31"/>
  <c r="AV99" i="31"/>
  <c r="AU99" i="31"/>
  <c r="AT99" i="31"/>
  <c r="AS99" i="31"/>
  <c r="AR99" i="31"/>
  <c r="AQ99" i="31"/>
  <c r="AP99" i="31"/>
  <c r="AO99" i="31"/>
  <c r="AN99" i="31"/>
  <c r="AM99" i="31"/>
  <c r="AL99" i="31"/>
  <c r="AK99" i="31"/>
  <c r="AJ99" i="31"/>
  <c r="AI99" i="31"/>
  <c r="AH99" i="31"/>
  <c r="AG99" i="31"/>
  <c r="AF99" i="31"/>
  <c r="AE99" i="31"/>
  <c r="AD99" i="31"/>
  <c r="AC99" i="31"/>
  <c r="AB99" i="31"/>
  <c r="AA99" i="31"/>
  <c r="Z99" i="31"/>
  <c r="Y99" i="31"/>
  <c r="X99" i="31"/>
  <c r="W99" i="31"/>
  <c r="V99" i="31"/>
  <c r="U99" i="31"/>
  <c r="T99" i="31"/>
  <c r="S99" i="31"/>
  <c r="R99" i="31"/>
  <c r="Q99" i="31"/>
  <c r="P99" i="31"/>
  <c r="O99" i="31"/>
  <c r="N99" i="31"/>
  <c r="M99" i="31"/>
  <c r="L99" i="31"/>
  <c r="K99" i="31"/>
  <c r="J99" i="31"/>
  <c r="I99" i="31"/>
  <c r="H99" i="31"/>
  <c r="BG98" i="31"/>
  <c r="BF98" i="31"/>
  <c r="BE98" i="31"/>
  <c r="BD98" i="31"/>
  <c r="BC98" i="31"/>
  <c r="BB98" i="31"/>
  <c r="BA98" i="31"/>
  <c r="AZ98" i="31"/>
  <c r="AY98" i="31"/>
  <c r="AX98" i="31"/>
  <c r="AW98" i="31"/>
  <c r="AV98" i="31"/>
  <c r="AU98" i="31"/>
  <c r="AT98" i="31"/>
  <c r="AS98" i="31"/>
  <c r="AR98" i="31"/>
  <c r="AQ98" i="31"/>
  <c r="AP98" i="31"/>
  <c r="AO98" i="31"/>
  <c r="AN98" i="31"/>
  <c r="AM98" i="31"/>
  <c r="AL98" i="31"/>
  <c r="AK98" i="31"/>
  <c r="AJ98" i="31"/>
  <c r="AI98" i="31"/>
  <c r="AH98" i="31"/>
  <c r="AG98" i="31"/>
  <c r="AF98" i="31"/>
  <c r="AE98" i="31"/>
  <c r="AD98" i="31"/>
  <c r="AC98" i="31"/>
  <c r="AB98" i="31"/>
  <c r="AA98" i="31"/>
  <c r="Z98" i="31"/>
  <c r="Y98" i="31"/>
  <c r="X98" i="31"/>
  <c r="W98" i="31"/>
  <c r="V98" i="31"/>
  <c r="U98" i="31"/>
  <c r="T98" i="31"/>
  <c r="S98" i="31"/>
  <c r="R98" i="31"/>
  <c r="Q98" i="31"/>
  <c r="P98" i="31"/>
  <c r="O98" i="31"/>
  <c r="N98" i="31"/>
  <c r="M98" i="31"/>
  <c r="L98" i="31"/>
  <c r="K98" i="31"/>
  <c r="J98" i="31"/>
  <c r="I98" i="31"/>
  <c r="H98" i="31"/>
  <c r="BG97" i="31"/>
  <c r="BF97" i="31"/>
  <c r="BE97" i="31"/>
  <c r="BD97" i="31"/>
  <c r="BC97" i="31"/>
  <c r="BB97" i="31"/>
  <c r="BA97" i="31"/>
  <c r="AZ97" i="31"/>
  <c r="AY97" i="31"/>
  <c r="AX97" i="31"/>
  <c r="AW97" i="31"/>
  <c r="AV97" i="31"/>
  <c r="AU97" i="31"/>
  <c r="AT97" i="31"/>
  <c r="AS97" i="31"/>
  <c r="AR97" i="31"/>
  <c r="AQ97" i="31"/>
  <c r="AP97" i="31"/>
  <c r="AO97" i="31"/>
  <c r="AN97" i="31"/>
  <c r="AM97" i="31"/>
  <c r="AL97" i="31"/>
  <c r="AK97" i="31"/>
  <c r="AJ97" i="31"/>
  <c r="AI97" i="31"/>
  <c r="AH97" i="31"/>
  <c r="AG97" i="31"/>
  <c r="AF97" i="31"/>
  <c r="AE97" i="31"/>
  <c r="AD97" i="31"/>
  <c r="AC97" i="31"/>
  <c r="AB97" i="31"/>
  <c r="AA97" i="31"/>
  <c r="Z97" i="31"/>
  <c r="Y97" i="31"/>
  <c r="X97" i="31"/>
  <c r="W97" i="31"/>
  <c r="V97" i="31"/>
  <c r="U97" i="31"/>
  <c r="T97" i="31"/>
  <c r="S97" i="31"/>
  <c r="R97" i="31"/>
  <c r="Q97" i="31"/>
  <c r="P97" i="31"/>
  <c r="O97" i="31"/>
  <c r="N97" i="31"/>
  <c r="M97" i="31"/>
  <c r="L97" i="31"/>
  <c r="K97" i="31"/>
  <c r="J97" i="31"/>
  <c r="I97" i="31"/>
  <c r="H97" i="31"/>
  <c r="BG96" i="31"/>
  <c r="BF96" i="31"/>
  <c r="BE96" i="31"/>
  <c r="BD96" i="31"/>
  <c r="BC96" i="31"/>
  <c r="BB96" i="31"/>
  <c r="BA96" i="31"/>
  <c r="AZ96" i="31"/>
  <c r="AY96" i="31"/>
  <c r="AX96" i="31"/>
  <c r="AW96" i="31"/>
  <c r="AV96" i="31"/>
  <c r="AU96" i="31"/>
  <c r="AT96" i="31"/>
  <c r="AS96" i="31"/>
  <c r="AR96" i="31"/>
  <c r="AQ96" i="31"/>
  <c r="AP96" i="31"/>
  <c r="AO96" i="31"/>
  <c r="AN96" i="31"/>
  <c r="AM96" i="31"/>
  <c r="AL96" i="31"/>
  <c r="AK96" i="31"/>
  <c r="AJ96" i="31"/>
  <c r="AI96" i="31"/>
  <c r="AH96" i="31"/>
  <c r="AG96" i="31"/>
  <c r="AF96" i="31"/>
  <c r="AE96" i="31"/>
  <c r="AD96" i="31"/>
  <c r="AC96" i="31"/>
  <c r="AB96" i="31"/>
  <c r="AA96" i="31"/>
  <c r="Z96" i="31"/>
  <c r="Y96" i="31"/>
  <c r="X96" i="31"/>
  <c r="W96" i="31"/>
  <c r="V96" i="31"/>
  <c r="U96" i="31"/>
  <c r="T96" i="31"/>
  <c r="S96" i="31"/>
  <c r="R96" i="31"/>
  <c r="Q96" i="31"/>
  <c r="P96" i="31"/>
  <c r="O96" i="31"/>
  <c r="N96" i="31"/>
  <c r="M96" i="31"/>
  <c r="L96" i="31"/>
  <c r="K96" i="31"/>
  <c r="J96" i="31"/>
  <c r="I96" i="31"/>
  <c r="H96" i="31"/>
  <c r="BG95" i="31"/>
  <c r="BF95" i="31"/>
  <c r="BE95" i="31"/>
  <c r="BD95" i="31"/>
  <c r="BC95" i="31"/>
  <c r="BB95" i="31"/>
  <c r="BA95" i="31"/>
  <c r="AZ95" i="31"/>
  <c r="AY95" i="31"/>
  <c r="AX95" i="31"/>
  <c r="AW95" i="31"/>
  <c r="AV95" i="31"/>
  <c r="AU95" i="31"/>
  <c r="AT95" i="31"/>
  <c r="AS95" i="31"/>
  <c r="AR95" i="31"/>
  <c r="AQ95" i="31"/>
  <c r="AP95" i="31"/>
  <c r="AO95" i="31"/>
  <c r="AN95" i="31"/>
  <c r="AM95" i="31"/>
  <c r="AL95" i="31"/>
  <c r="AK95" i="31"/>
  <c r="AJ95" i="31"/>
  <c r="AI95" i="31"/>
  <c r="AH95" i="31"/>
  <c r="AG95" i="31"/>
  <c r="AF95" i="31"/>
  <c r="AE95" i="31"/>
  <c r="AD95" i="31"/>
  <c r="AC95" i="31"/>
  <c r="AB95" i="31"/>
  <c r="AA95" i="31"/>
  <c r="Z95" i="31"/>
  <c r="Y95" i="31"/>
  <c r="X95" i="31"/>
  <c r="W95" i="31"/>
  <c r="V95" i="31"/>
  <c r="U95" i="31"/>
  <c r="T95" i="31"/>
  <c r="S95" i="31"/>
  <c r="R95" i="31"/>
  <c r="Q95" i="31"/>
  <c r="P95" i="31"/>
  <c r="O95" i="31"/>
  <c r="N95" i="31"/>
  <c r="M95" i="31"/>
  <c r="L95" i="31"/>
  <c r="K95" i="31"/>
  <c r="J95" i="31"/>
  <c r="I95" i="31"/>
  <c r="H95" i="31"/>
  <c r="BG94" i="31"/>
  <c r="BF94" i="31"/>
  <c r="BE94" i="31"/>
  <c r="BD94" i="31"/>
  <c r="BC94" i="31"/>
  <c r="BB94" i="31"/>
  <c r="BA94" i="31"/>
  <c r="AZ94" i="31"/>
  <c r="AY94" i="31"/>
  <c r="AX94" i="31"/>
  <c r="AW94" i="31"/>
  <c r="AV94" i="31"/>
  <c r="AU94" i="31"/>
  <c r="AT94" i="31"/>
  <c r="AS94" i="31"/>
  <c r="AR94" i="31"/>
  <c r="AQ94" i="31"/>
  <c r="AP94" i="31"/>
  <c r="AO94" i="31"/>
  <c r="AN94" i="31"/>
  <c r="AM94" i="31"/>
  <c r="AL94" i="31"/>
  <c r="AK94" i="31"/>
  <c r="AJ94" i="31"/>
  <c r="AI94" i="31"/>
  <c r="AH94" i="31"/>
  <c r="AG94" i="31"/>
  <c r="AF94" i="31"/>
  <c r="AE94" i="31"/>
  <c r="AD94" i="31"/>
  <c r="AC94" i="31"/>
  <c r="AB94" i="31"/>
  <c r="AA94" i="31"/>
  <c r="Z94" i="31"/>
  <c r="Y94" i="31"/>
  <c r="X94" i="31"/>
  <c r="W94" i="31"/>
  <c r="V94" i="31"/>
  <c r="U94" i="31"/>
  <c r="T94" i="31"/>
  <c r="S94" i="31"/>
  <c r="R94" i="31"/>
  <c r="Q94" i="31"/>
  <c r="P94" i="31"/>
  <c r="O94" i="31"/>
  <c r="N94" i="31"/>
  <c r="M94" i="31"/>
  <c r="L94" i="31"/>
  <c r="K94" i="31"/>
  <c r="J94" i="31"/>
  <c r="I94" i="31"/>
  <c r="H94" i="31"/>
  <c r="BG93" i="31"/>
  <c r="BF93" i="31"/>
  <c r="BE93" i="31"/>
  <c r="BD93" i="31"/>
  <c r="BC93" i="31"/>
  <c r="BB93" i="31"/>
  <c r="BA93" i="31"/>
  <c r="AZ93" i="31"/>
  <c r="AY93" i="31"/>
  <c r="AX93" i="31"/>
  <c r="AW93" i="31"/>
  <c r="AV93" i="31"/>
  <c r="AU93" i="31"/>
  <c r="AT93" i="31"/>
  <c r="AS93" i="31"/>
  <c r="AR93" i="31"/>
  <c r="AQ93" i="31"/>
  <c r="AP93" i="31"/>
  <c r="AO93" i="31"/>
  <c r="AN93" i="31"/>
  <c r="AM93" i="31"/>
  <c r="AL93" i="31"/>
  <c r="AK93" i="31"/>
  <c r="AJ93" i="31"/>
  <c r="AI93" i="31"/>
  <c r="AH93" i="31"/>
  <c r="AG93" i="31"/>
  <c r="AF93" i="31"/>
  <c r="AE93" i="31"/>
  <c r="AD93" i="31"/>
  <c r="AC93" i="31"/>
  <c r="AB93" i="31"/>
  <c r="AA93" i="31"/>
  <c r="Z93" i="31"/>
  <c r="Y93" i="31"/>
  <c r="X93" i="31"/>
  <c r="W93" i="31"/>
  <c r="V93" i="31"/>
  <c r="U93" i="31"/>
  <c r="T93" i="31"/>
  <c r="S93" i="31"/>
  <c r="R93" i="31"/>
  <c r="Q93" i="31"/>
  <c r="P93" i="31"/>
  <c r="O93" i="31"/>
  <c r="N93" i="31"/>
  <c r="M93" i="31"/>
  <c r="L93" i="31"/>
  <c r="K93" i="31"/>
  <c r="J93" i="31"/>
  <c r="I93" i="31"/>
  <c r="H93" i="31"/>
  <c r="BG92" i="31"/>
  <c r="BF92" i="31"/>
  <c r="BE92" i="31"/>
  <c r="BD92" i="31"/>
  <c r="BC92" i="31"/>
  <c r="BB92" i="31"/>
  <c r="BA92" i="31"/>
  <c r="AZ92" i="31"/>
  <c r="AY92" i="31"/>
  <c r="AX92" i="31"/>
  <c r="AW92" i="31"/>
  <c r="AV92" i="31"/>
  <c r="AU92" i="31"/>
  <c r="AT92" i="31"/>
  <c r="AS92" i="31"/>
  <c r="AR92" i="31"/>
  <c r="AQ92" i="31"/>
  <c r="AP92"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N92" i="31"/>
  <c r="M92" i="31"/>
  <c r="L92" i="31"/>
  <c r="K92" i="31"/>
  <c r="J92" i="31"/>
  <c r="I92" i="31"/>
  <c r="H92" i="31"/>
  <c r="BG91" i="31"/>
  <c r="BF91" i="31"/>
  <c r="BE91" i="31"/>
  <c r="BD91" i="31"/>
  <c r="BC91" i="31"/>
  <c r="BB91" i="31"/>
  <c r="BA91" i="31"/>
  <c r="AZ91" i="31"/>
  <c r="AY91" i="31"/>
  <c r="AX91" i="31"/>
  <c r="AW91" i="31"/>
  <c r="AV91" i="31"/>
  <c r="AU91" i="31"/>
  <c r="AT91" i="31"/>
  <c r="AS91" i="31"/>
  <c r="AR91" i="31"/>
  <c r="AQ91" i="31"/>
  <c r="AP91" i="31"/>
  <c r="AO91" i="31"/>
  <c r="AN91" i="31"/>
  <c r="AM91" i="31"/>
  <c r="AL91" i="31"/>
  <c r="AK91" i="31"/>
  <c r="AJ91" i="31"/>
  <c r="AI91" i="31"/>
  <c r="AH91" i="31"/>
  <c r="AG91" i="31"/>
  <c r="AF91" i="31"/>
  <c r="AE91" i="31"/>
  <c r="AD91" i="31"/>
  <c r="AC91" i="31"/>
  <c r="AB91" i="31"/>
  <c r="AA91" i="31"/>
  <c r="Z91" i="31"/>
  <c r="Y91" i="31"/>
  <c r="X91" i="31"/>
  <c r="W91" i="31"/>
  <c r="V91" i="31"/>
  <c r="U91" i="31"/>
  <c r="T91" i="31"/>
  <c r="S91" i="31"/>
  <c r="R91" i="31"/>
  <c r="Q91" i="31"/>
  <c r="P91" i="31"/>
  <c r="O91" i="31"/>
  <c r="N91" i="31"/>
  <c r="M91" i="31"/>
  <c r="L91" i="31"/>
  <c r="K91" i="31"/>
  <c r="J91" i="31"/>
  <c r="I91" i="31"/>
  <c r="H91" i="31"/>
  <c r="BG90" i="31"/>
  <c r="BF90" i="31"/>
  <c r="BE90" i="31"/>
  <c r="BD90" i="31"/>
  <c r="BC90" i="31"/>
  <c r="BB90" i="31"/>
  <c r="BA90" i="31"/>
  <c r="AZ90" i="31"/>
  <c r="AY90" i="31"/>
  <c r="AX90" i="31"/>
  <c r="AW90" i="31"/>
  <c r="AV90" i="31"/>
  <c r="AU90" i="31"/>
  <c r="AT90" i="31"/>
  <c r="AS90" i="31"/>
  <c r="AR90" i="31"/>
  <c r="AQ90" i="31"/>
  <c r="AP90" i="31"/>
  <c r="AO90" i="31"/>
  <c r="AN90" i="31"/>
  <c r="AM90" i="31"/>
  <c r="AL90" i="31"/>
  <c r="AK90" i="31"/>
  <c r="AJ90" i="31"/>
  <c r="AI90" i="31"/>
  <c r="AH90" i="31"/>
  <c r="AG90" i="31"/>
  <c r="AF90" i="31"/>
  <c r="AE90" i="31"/>
  <c r="AD90" i="31"/>
  <c r="AC90" i="31"/>
  <c r="AB90" i="31"/>
  <c r="AA90" i="31"/>
  <c r="Z90" i="31"/>
  <c r="Y90" i="31"/>
  <c r="X90" i="31"/>
  <c r="W90" i="31"/>
  <c r="V90" i="31"/>
  <c r="U90" i="31"/>
  <c r="T90" i="31"/>
  <c r="S90" i="31"/>
  <c r="R90" i="31"/>
  <c r="Q90" i="31"/>
  <c r="P90" i="31"/>
  <c r="O90" i="31"/>
  <c r="N90" i="31"/>
  <c r="M90" i="31"/>
  <c r="L90" i="31"/>
  <c r="K90" i="31"/>
  <c r="J90" i="31"/>
  <c r="I90" i="31"/>
  <c r="H90" i="31"/>
  <c r="BG89" i="31"/>
  <c r="BF89" i="31"/>
  <c r="BE89" i="31"/>
  <c r="BD89" i="31"/>
  <c r="BC89" i="31"/>
  <c r="BB89" i="31"/>
  <c r="BA89" i="31"/>
  <c r="AZ89" i="31"/>
  <c r="AY89" i="31"/>
  <c r="AX89" i="31"/>
  <c r="AW89" i="31"/>
  <c r="AV89" i="31"/>
  <c r="AU89" i="31"/>
  <c r="AT89" i="31"/>
  <c r="AS89" i="31"/>
  <c r="AR89" i="31"/>
  <c r="AQ89" i="31"/>
  <c r="AP89" i="31"/>
  <c r="AO89" i="31"/>
  <c r="AN89" i="31"/>
  <c r="AM89" i="31"/>
  <c r="AL89" i="31"/>
  <c r="AK89" i="31"/>
  <c r="AJ89" i="31"/>
  <c r="AI89" i="31"/>
  <c r="AH89" i="31"/>
  <c r="AG89" i="31"/>
  <c r="AF89" i="31"/>
  <c r="AE89" i="31"/>
  <c r="AD89" i="31"/>
  <c r="AC89" i="31"/>
  <c r="AB89" i="31"/>
  <c r="AA89" i="31"/>
  <c r="Z89" i="31"/>
  <c r="Y89" i="31"/>
  <c r="X89" i="31"/>
  <c r="W89" i="31"/>
  <c r="V89" i="31"/>
  <c r="U89" i="31"/>
  <c r="T89" i="31"/>
  <c r="S89" i="31"/>
  <c r="R89" i="31"/>
  <c r="Q89" i="31"/>
  <c r="P89" i="31"/>
  <c r="O89" i="31"/>
  <c r="N89" i="31"/>
  <c r="M89" i="31"/>
  <c r="L89" i="31"/>
  <c r="K89" i="31"/>
  <c r="J89" i="31"/>
  <c r="I89" i="31"/>
  <c r="H89" i="31"/>
  <c r="BG88" i="31"/>
  <c r="BF88" i="31"/>
  <c r="BE88" i="31"/>
  <c r="BD88" i="31"/>
  <c r="BC88" i="31"/>
  <c r="BB88" i="31"/>
  <c r="BA88" i="31"/>
  <c r="AZ88" i="31"/>
  <c r="AY88" i="31"/>
  <c r="AX88" i="31"/>
  <c r="AW88" i="31"/>
  <c r="AV88" i="31"/>
  <c r="AU88" i="31"/>
  <c r="AT88" i="31"/>
  <c r="AS88" i="31"/>
  <c r="AR88" i="31"/>
  <c r="AQ88" i="31"/>
  <c r="AP88" i="31"/>
  <c r="AO88" i="31"/>
  <c r="AN88" i="31"/>
  <c r="AM88" i="31"/>
  <c r="AL88" i="31"/>
  <c r="AK88" i="31"/>
  <c r="AJ88" i="31"/>
  <c r="AI88" i="31"/>
  <c r="AH88" i="31"/>
  <c r="AG88" i="31"/>
  <c r="AF88" i="31"/>
  <c r="AE88" i="31"/>
  <c r="AD88" i="31"/>
  <c r="AC88" i="31"/>
  <c r="AB88" i="31"/>
  <c r="AA88" i="31"/>
  <c r="Z88" i="31"/>
  <c r="Y88" i="31"/>
  <c r="X88" i="31"/>
  <c r="W88" i="31"/>
  <c r="V88" i="31"/>
  <c r="U88" i="31"/>
  <c r="T88" i="31"/>
  <c r="S88" i="31"/>
  <c r="R88" i="31"/>
  <c r="Q88" i="31"/>
  <c r="P88" i="31"/>
  <c r="O88" i="31"/>
  <c r="N88" i="31"/>
  <c r="M88" i="31"/>
  <c r="L88" i="31"/>
  <c r="K88" i="31"/>
  <c r="J88" i="31"/>
  <c r="I88" i="31"/>
  <c r="H88" i="31"/>
  <c r="BG87" i="31"/>
  <c r="BF87" i="31"/>
  <c r="BE87" i="31"/>
  <c r="BD87" i="31"/>
  <c r="BC87" i="31"/>
  <c r="BB87" i="31"/>
  <c r="BA87" i="31"/>
  <c r="AZ87" i="31"/>
  <c r="AY87" i="31"/>
  <c r="AX87" i="31"/>
  <c r="AW87" i="31"/>
  <c r="AV87" i="31"/>
  <c r="AU87" i="31"/>
  <c r="AT87" i="31"/>
  <c r="AS87" i="31"/>
  <c r="AR87" i="31"/>
  <c r="AQ87" i="31"/>
  <c r="AP87" i="31"/>
  <c r="AO87" i="31"/>
  <c r="AN87" i="31"/>
  <c r="AM87" i="31"/>
  <c r="AL87" i="31"/>
  <c r="AK87" i="31"/>
  <c r="AJ87" i="31"/>
  <c r="AI87" i="31"/>
  <c r="AH87" i="31"/>
  <c r="AG87" i="31"/>
  <c r="AF87" i="31"/>
  <c r="AE87" i="31"/>
  <c r="AD87" i="31"/>
  <c r="AC87" i="31"/>
  <c r="AB87" i="31"/>
  <c r="AA87" i="31"/>
  <c r="Z87" i="31"/>
  <c r="Y87" i="31"/>
  <c r="X87" i="31"/>
  <c r="W87" i="31"/>
  <c r="V87" i="31"/>
  <c r="U87" i="31"/>
  <c r="T87" i="31"/>
  <c r="S87" i="31"/>
  <c r="R87" i="31"/>
  <c r="Q87" i="31"/>
  <c r="P87" i="31"/>
  <c r="O87" i="31"/>
  <c r="N87" i="31"/>
  <c r="M87" i="31"/>
  <c r="L87" i="31"/>
  <c r="K87" i="31"/>
  <c r="J87" i="31"/>
  <c r="I87" i="31"/>
  <c r="H87" i="31"/>
  <c r="BG86" i="31"/>
  <c r="BF86" i="31"/>
  <c r="BE86" i="31"/>
  <c r="BD86" i="31"/>
  <c r="BC86" i="31"/>
  <c r="BB86" i="31"/>
  <c r="BA86" i="31"/>
  <c r="AZ86" i="31"/>
  <c r="AY86" i="31"/>
  <c r="AX86" i="31"/>
  <c r="AW86" i="31"/>
  <c r="AV86" i="31"/>
  <c r="AU86" i="31"/>
  <c r="AT86" i="31"/>
  <c r="AS86" i="31"/>
  <c r="AR86" i="31"/>
  <c r="AQ86" i="31"/>
  <c r="AP86" i="31"/>
  <c r="AO86" i="31"/>
  <c r="AN86" i="31"/>
  <c r="AM86" i="31"/>
  <c r="AL86" i="31"/>
  <c r="AK86" i="31"/>
  <c r="AJ86" i="31"/>
  <c r="AI86" i="31"/>
  <c r="AH86" i="31"/>
  <c r="AG86" i="31"/>
  <c r="AF86" i="31"/>
  <c r="AE86" i="31"/>
  <c r="AD86" i="31"/>
  <c r="AC86" i="31"/>
  <c r="AB86" i="31"/>
  <c r="AA86" i="31"/>
  <c r="Z86" i="31"/>
  <c r="Y86" i="31"/>
  <c r="X86" i="31"/>
  <c r="W86" i="31"/>
  <c r="V86" i="31"/>
  <c r="U86" i="31"/>
  <c r="T86" i="31"/>
  <c r="S86" i="31"/>
  <c r="R86" i="31"/>
  <c r="Q86" i="31"/>
  <c r="P86" i="31"/>
  <c r="O86" i="31"/>
  <c r="N86" i="31"/>
  <c r="M86" i="31"/>
  <c r="L86" i="31"/>
  <c r="K86" i="31"/>
  <c r="J86" i="31"/>
  <c r="I86" i="31"/>
  <c r="H86" i="31"/>
  <c r="BG85" i="31"/>
  <c r="BF85" i="31"/>
  <c r="BE85" i="31"/>
  <c r="BD85" i="31"/>
  <c r="BC85" i="31"/>
  <c r="BB85" i="31"/>
  <c r="BA85" i="31"/>
  <c r="AZ85" i="31"/>
  <c r="AY85" i="31"/>
  <c r="AX85" i="31"/>
  <c r="AW85" i="31"/>
  <c r="AV85" i="31"/>
  <c r="AU85" i="31"/>
  <c r="AT85" i="31"/>
  <c r="AS85" i="31"/>
  <c r="AR85" i="31"/>
  <c r="AQ85" i="31"/>
  <c r="AP85" i="31"/>
  <c r="AO85" i="31"/>
  <c r="AN85" i="31"/>
  <c r="AM85" i="31"/>
  <c r="AL85" i="31"/>
  <c r="AK85" i="31"/>
  <c r="AJ85" i="31"/>
  <c r="AI85" i="31"/>
  <c r="AH85" i="31"/>
  <c r="AG85" i="31"/>
  <c r="AF85" i="31"/>
  <c r="AE85" i="31"/>
  <c r="AD85" i="31"/>
  <c r="AC85" i="31"/>
  <c r="AB85" i="31"/>
  <c r="AA85" i="31"/>
  <c r="Z85" i="31"/>
  <c r="Y85" i="31"/>
  <c r="X85" i="31"/>
  <c r="W85" i="31"/>
  <c r="V85" i="31"/>
  <c r="U85" i="31"/>
  <c r="T85" i="31"/>
  <c r="S85" i="31"/>
  <c r="R85" i="31"/>
  <c r="Q85" i="31"/>
  <c r="P85" i="31"/>
  <c r="O85" i="31"/>
  <c r="N85" i="31"/>
  <c r="M85" i="31"/>
  <c r="L85" i="31"/>
  <c r="K85" i="31"/>
  <c r="J85" i="31"/>
  <c r="I85" i="31"/>
  <c r="H85" i="31"/>
  <c r="BG84" i="31"/>
  <c r="BF84" i="31"/>
  <c r="BE84" i="31"/>
  <c r="BD84" i="31"/>
  <c r="BC84" i="31"/>
  <c r="BB84" i="31"/>
  <c r="BA84" i="31"/>
  <c r="AZ84" i="31"/>
  <c r="AY84" i="31"/>
  <c r="AX84" i="31"/>
  <c r="AW84" i="31"/>
  <c r="AV84" i="31"/>
  <c r="AU84" i="31"/>
  <c r="AT84" i="31"/>
  <c r="AS84" i="31"/>
  <c r="AR84" i="31"/>
  <c r="AQ84" i="31"/>
  <c r="AP84" i="31"/>
  <c r="AO84" i="31"/>
  <c r="AN84" i="31"/>
  <c r="AM84" i="31"/>
  <c r="AL84" i="31"/>
  <c r="AK84" i="31"/>
  <c r="AJ84" i="31"/>
  <c r="AI84" i="31"/>
  <c r="AH84" i="31"/>
  <c r="AG84" i="31"/>
  <c r="AF84" i="31"/>
  <c r="AE84" i="31"/>
  <c r="AD84" i="31"/>
  <c r="AC84" i="31"/>
  <c r="AB84" i="31"/>
  <c r="AA84" i="31"/>
  <c r="Z84" i="31"/>
  <c r="Y84" i="31"/>
  <c r="X84" i="31"/>
  <c r="W84" i="31"/>
  <c r="V84" i="31"/>
  <c r="U84" i="31"/>
  <c r="T84" i="31"/>
  <c r="S84" i="31"/>
  <c r="R84" i="31"/>
  <c r="Q84" i="31"/>
  <c r="P84" i="31"/>
  <c r="O84" i="31"/>
  <c r="N84" i="31"/>
  <c r="M84" i="31"/>
  <c r="L84" i="31"/>
  <c r="K84" i="31"/>
  <c r="J84" i="31"/>
  <c r="I84" i="31"/>
  <c r="H84" i="31"/>
  <c r="BG83" i="31"/>
  <c r="BF83" i="31"/>
  <c r="BE83" i="31"/>
  <c r="BD83" i="31"/>
  <c r="BC83" i="31"/>
  <c r="BB83" i="31"/>
  <c r="BA83" i="31"/>
  <c r="AZ83" i="31"/>
  <c r="AY83" i="31"/>
  <c r="AX83" i="31"/>
  <c r="AW83" i="31"/>
  <c r="AV83" i="31"/>
  <c r="AU83" i="31"/>
  <c r="AT83" i="31"/>
  <c r="AS83" i="31"/>
  <c r="AR83" i="31"/>
  <c r="AQ83" i="31"/>
  <c r="AP83" i="31"/>
  <c r="AO83" i="31"/>
  <c r="AN83" i="31"/>
  <c r="AM83" i="31"/>
  <c r="AL83" i="31"/>
  <c r="AK83" i="31"/>
  <c r="AJ83" i="31"/>
  <c r="AI83" i="31"/>
  <c r="AH83" i="31"/>
  <c r="AG83" i="31"/>
  <c r="AF83" i="31"/>
  <c r="AE83" i="31"/>
  <c r="AD83" i="31"/>
  <c r="AC83" i="31"/>
  <c r="AB83" i="31"/>
  <c r="AA83" i="31"/>
  <c r="Z83" i="31"/>
  <c r="Y83" i="31"/>
  <c r="X83" i="31"/>
  <c r="W83" i="31"/>
  <c r="V83" i="31"/>
  <c r="U83" i="31"/>
  <c r="T83" i="31"/>
  <c r="S83" i="31"/>
  <c r="R83" i="31"/>
  <c r="Q83" i="31"/>
  <c r="P83" i="31"/>
  <c r="O83" i="31"/>
  <c r="N83" i="31"/>
  <c r="M83" i="31"/>
  <c r="L83" i="31"/>
  <c r="K83" i="31"/>
  <c r="J83" i="31"/>
  <c r="I83" i="31"/>
  <c r="H83" i="31"/>
  <c r="BG82" i="31"/>
  <c r="BF82" i="31"/>
  <c r="BE82" i="31"/>
  <c r="BD82" i="31"/>
  <c r="BC82" i="31"/>
  <c r="BB82" i="31"/>
  <c r="BA82" i="31"/>
  <c r="AZ82" i="31"/>
  <c r="AY82" i="31"/>
  <c r="AX82" i="31"/>
  <c r="AW82" i="31"/>
  <c r="AV82" i="31"/>
  <c r="AU82" i="31"/>
  <c r="AT82" i="31"/>
  <c r="AS82" i="31"/>
  <c r="AR82" i="31"/>
  <c r="AQ82" i="31"/>
  <c r="AP82" i="31"/>
  <c r="AO82" i="31"/>
  <c r="AN82" i="31"/>
  <c r="AM82" i="31"/>
  <c r="AL82" i="31"/>
  <c r="AK82" i="31"/>
  <c r="AJ82" i="31"/>
  <c r="AI82" i="31"/>
  <c r="AH82" i="31"/>
  <c r="AG82" i="31"/>
  <c r="AF82" i="31"/>
  <c r="AE82" i="31"/>
  <c r="AD82" i="31"/>
  <c r="AC82" i="31"/>
  <c r="AB82" i="31"/>
  <c r="AA82" i="31"/>
  <c r="Z82" i="31"/>
  <c r="Y82" i="31"/>
  <c r="X82" i="31"/>
  <c r="W82" i="31"/>
  <c r="V82" i="31"/>
  <c r="U82" i="31"/>
  <c r="T82" i="31"/>
  <c r="S82" i="31"/>
  <c r="R82" i="31"/>
  <c r="Q82" i="31"/>
  <c r="P82" i="31"/>
  <c r="O82" i="31"/>
  <c r="N82" i="31"/>
  <c r="M82" i="31"/>
  <c r="L82" i="31"/>
  <c r="K82" i="31"/>
  <c r="J82" i="31"/>
  <c r="I82" i="31"/>
  <c r="H82" i="31"/>
  <c r="BG81" i="31"/>
  <c r="BF81" i="31"/>
  <c r="BE81" i="31"/>
  <c r="BD81" i="31"/>
  <c r="BC81" i="31"/>
  <c r="BB81" i="31"/>
  <c r="BA81" i="31"/>
  <c r="AZ81" i="31"/>
  <c r="AY81" i="31"/>
  <c r="AX81" i="31"/>
  <c r="AW81" i="31"/>
  <c r="AV81" i="31"/>
  <c r="AU81" i="31"/>
  <c r="AT81" i="31"/>
  <c r="AS81" i="31"/>
  <c r="AR81" i="31"/>
  <c r="AQ81" i="31"/>
  <c r="AP81" i="31"/>
  <c r="AO81" i="31"/>
  <c r="AN81" i="31"/>
  <c r="AM81" i="31"/>
  <c r="AL81" i="31"/>
  <c r="AK81" i="31"/>
  <c r="AJ81" i="31"/>
  <c r="AI81" i="31"/>
  <c r="AH81" i="31"/>
  <c r="AG81" i="31"/>
  <c r="AF81" i="31"/>
  <c r="AE81" i="31"/>
  <c r="AD81" i="31"/>
  <c r="AC81" i="31"/>
  <c r="AB81" i="31"/>
  <c r="AA81" i="31"/>
  <c r="Z81" i="31"/>
  <c r="Y81" i="31"/>
  <c r="X81" i="31"/>
  <c r="W81" i="31"/>
  <c r="V81" i="31"/>
  <c r="U81" i="31"/>
  <c r="T81" i="31"/>
  <c r="S81" i="31"/>
  <c r="R81" i="31"/>
  <c r="Q81" i="31"/>
  <c r="P81" i="31"/>
  <c r="O81" i="31"/>
  <c r="N81" i="31"/>
  <c r="M81" i="31"/>
  <c r="L81" i="31"/>
  <c r="K81" i="31"/>
  <c r="J81" i="31"/>
  <c r="I81" i="31"/>
  <c r="H81" i="31"/>
  <c r="BG80" i="31"/>
  <c r="BF80" i="31"/>
  <c r="BE80" i="31"/>
  <c r="BD80" i="31"/>
  <c r="BC80" i="31"/>
  <c r="BB80" i="31"/>
  <c r="BA80" i="31"/>
  <c r="AZ80" i="31"/>
  <c r="AY80" i="31"/>
  <c r="AX80" i="31"/>
  <c r="AW80" i="31"/>
  <c r="AV80" i="31"/>
  <c r="AU80" i="31"/>
  <c r="AT80" i="31"/>
  <c r="AS80" i="31"/>
  <c r="AR80" i="31"/>
  <c r="AQ80" i="31"/>
  <c r="AP80" i="31"/>
  <c r="AO80" i="31"/>
  <c r="AN80" i="31"/>
  <c r="AM80" i="31"/>
  <c r="AL80" i="31"/>
  <c r="AK80" i="31"/>
  <c r="AJ80" i="31"/>
  <c r="AI80" i="31"/>
  <c r="AH80" i="31"/>
  <c r="AG80" i="31"/>
  <c r="AF80" i="31"/>
  <c r="AE80" i="31"/>
  <c r="AD80" i="31"/>
  <c r="AC80" i="31"/>
  <c r="AB80" i="31"/>
  <c r="AA80" i="31"/>
  <c r="Z80" i="31"/>
  <c r="Y80" i="31"/>
  <c r="X80" i="31"/>
  <c r="W80" i="31"/>
  <c r="V80" i="31"/>
  <c r="U80" i="31"/>
  <c r="T80" i="31"/>
  <c r="S80" i="31"/>
  <c r="R80" i="31"/>
  <c r="Q80" i="31"/>
  <c r="P80" i="31"/>
  <c r="O80" i="31"/>
  <c r="N80" i="31"/>
  <c r="M80" i="31"/>
  <c r="L80" i="31"/>
  <c r="K80" i="31"/>
  <c r="J80" i="31"/>
  <c r="I80" i="31"/>
  <c r="H80" i="31"/>
  <c r="BG79" i="31"/>
  <c r="BF79" i="31"/>
  <c r="BE79" i="31"/>
  <c r="BD79" i="31"/>
  <c r="BC79" i="31"/>
  <c r="BB79" i="31"/>
  <c r="BA79" i="31"/>
  <c r="AZ79" i="31"/>
  <c r="AY79" i="31"/>
  <c r="AX79" i="31"/>
  <c r="AW79" i="31"/>
  <c r="AV79" i="31"/>
  <c r="AU79" i="31"/>
  <c r="AT79" i="31"/>
  <c r="AS79" i="31"/>
  <c r="AR79" i="31"/>
  <c r="AQ79" i="31"/>
  <c r="AP79" i="31"/>
  <c r="AO79" i="31"/>
  <c r="AN79" i="31"/>
  <c r="AM79" i="31"/>
  <c r="AL79" i="31"/>
  <c r="AK79" i="31"/>
  <c r="AJ79" i="31"/>
  <c r="AI79" i="31"/>
  <c r="AH79" i="31"/>
  <c r="AG79" i="31"/>
  <c r="AF79" i="31"/>
  <c r="AE79" i="31"/>
  <c r="AD79" i="31"/>
  <c r="AC79" i="31"/>
  <c r="AB79" i="31"/>
  <c r="AA79" i="31"/>
  <c r="Z79" i="31"/>
  <c r="Y79" i="31"/>
  <c r="X79" i="31"/>
  <c r="W79" i="31"/>
  <c r="V79" i="31"/>
  <c r="U79" i="31"/>
  <c r="T79" i="31"/>
  <c r="S79" i="31"/>
  <c r="R79" i="31"/>
  <c r="Q79" i="31"/>
  <c r="P79" i="31"/>
  <c r="O79" i="31"/>
  <c r="N79" i="31"/>
  <c r="M79" i="31"/>
  <c r="L79" i="31"/>
  <c r="K79" i="31"/>
  <c r="J79" i="31"/>
  <c r="I79" i="31"/>
  <c r="H79" i="31"/>
  <c r="BG78" i="31"/>
  <c r="BF78" i="31"/>
  <c r="BE78" i="31"/>
  <c r="BD78" i="31"/>
  <c r="BC78" i="31"/>
  <c r="BB78" i="31"/>
  <c r="BA78" i="31"/>
  <c r="AZ78" i="31"/>
  <c r="AY78" i="31"/>
  <c r="AX78" i="31"/>
  <c r="AW78" i="31"/>
  <c r="AV78" i="31"/>
  <c r="AU78" i="31"/>
  <c r="AT78" i="31"/>
  <c r="AS78" i="31"/>
  <c r="AR78" i="31"/>
  <c r="AQ78" i="31"/>
  <c r="AP78" i="31"/>
  <c r="AO78" i="31"/>
  <c r="AN78" i="31"/>
  <c r="AM78" i="31"/>
  <c r="AL78" i="31"/>
  <c r="AK78" i="31"/>
  <c r="AJ78" i="31"/>
  <c r="AI78" i="31"/>
  <c r="AH78" i="31"/>
  <c r="AG78" i="31"/>
  <c r="AF78" i="31"/>
  <c r="AE78" i="31"/>
  <c r="AD78" i="31"/>
  <c r="AC78" i="31"/>
  <c r="AB78" i="31"/>
  <c r="AA78" i="31"/>
  <c r="Z78" i="31"/>
  <c r="Y78" i="31"/>
  <c r="X78" i="31"/>
  <c r="W78" i="31"/>
  <c r="V78" i="31"/>
  <c r="U78" i="31"/>
  <c r="T78" i="31"/>
  <c r="S78" i="31"/>
  <c r="R78" i="31"/>
  <c r="Q78" i="31"/>
  <c r="P78" i="31"/>
  <c r="O78" i="31"/>
  <c r="N78" i="31"/>
  <c r="M78" i="31"/>
  <c r="L78" i="31"/>
  <c r="K78" i="31"/>
  <c r="J78" i="31"/>
  <c r="I78" i="31"/>
  <c r="H78" i="31"/>
  <c r="BG77" i="31"/>
  <c r="BF77" i="31"/>
  <c r="BE77" i="31"/>
  <c r="BD77" i="31"/>
  <c r="BC77" i="31"/>
  <c r="BB77" i="31"/>
  <c r="BA77" i="31"/>
  <c r="AZ77" i="31"/>
  <c r="AY77" i="31"/>
  <c r="AX77" i="31"/>
  <c r="AW77" i="31"/>
  <c r="AV77" i="31"/>
  <c r="AU77" i="31"/>
  <c r="AT77" i="31"/>
  <c r="AS77" i="31"/>
  <c r="AR77" i="31"/>
  <c r="AQ77" i="31"/>
  <c r="AP77" i="31"/>
  <c r="AO77" i="31"/>
  <c r="AN77" i="31"/>
  <c r="AM77" i="31"/>
  <c r="AL77" i="31"/>
  <c r="AK77" i="31"/>
  <c r="AJ77" i="31"/>
  <c r="AI77" i="31"/>
  <c r="AH77" i="31"/>
  <c r="AG77" i="31"/>
  <c r="AF77" i="31"/>
  <c r="AE77" i="31"/>
  <c r="AD77" i="31"/>
  <c r="AC77" i="31"/>
  <c r="AB77" i="31"/>
  <c r="AA77" i="31"/>
  <c r="Z77" i="31"/>
  <c r="Y77" i="31"/>
  <c r="X77" i="31"/>
  <c r="W77" i="31"/>
  <c r="V77" i="31"/>
  <c r="U77" i="31"/>
  <c r="T77" i="31"/>
  <c r="S77" i="31"/>
  <c r="R77" i="31"/>
  <c r="Q77" i="31"/>
  <c r="P77" i="31"/>
  <c r="O77" i="31"/>
  <c r="N77" i="31"/>
  <c r="M77" i="31"/>
  <c r="L77" i="31"/>
  <c r="K77" i="31"/>
  <c r="J77" i="31"/>
  <c r="I77" i="31"/>
  <c r="H77" i="31"/>
  <c r="BG76" i="31"/>
  <c r="BF76" i="31"/>
  <c r="BE76" i="31"/>
  <c r="BD76" i="31"/>
  <c r="BC76" i="31"/>
  <c r="BB76" i="31"/>
  <c r="BA76" i="31"/>
  <c r="AZ76" i="31"/>
  <c r="AY76" i="31"/>
  <c r="AX76" i="31"/>
  <c r="AW76" i="31"/>
  <c r="AV76" i="31"/>
  <c r="AU76" i="31"/>
  <c r="AT76" i="31"/>
  <c r="AS76" i="31"/>
  <c r="AR76" i="31"/>
  <c r="AQ76" i="31"/>
  <c r="AP76" i="31"/>
  <c r="AO76" i="31"/>
  <c r="AN76" i="31"/>
  <c r="AM76" i="31"/>
  <c r="AL76" i="31"/>
  <c r="AK76" i="31"/>
  <c r="AJ76" i="31"/>
  <c r="AI76" i="31"/>
  <c r="AH76" i="31"/>
  <c r="AG76" i="31"/>
  <c r="AF76" i="31"/>
  <c r="AE76" i="31"/>
  <c r="AD76" i="31"/>
  <c r="AC76" i="31"/>
  <c r="AB76" i="31"/>
  <c r="AA76" i="31"/>
  <c r="Z76" i="31"/>
  <c r="Y76" i="31"/>
  <c r="X76" i="31"/>
  <c r="W76" i="31"/>
  <c r="V76" i="31"/>
  <c r="U76" i="31"/>
  <c r="T76" i="31"/>
  <c r="S76" i="31"/>
  <c r="R76" i="31"/>
  <c r="Q76" i="31"/>
  <c r="P76" i="31"/>
  <c r="O76" i="31"/>
  <c r="N76" i="31"/>
  <c r="M76" i="31"/>
  <c r="L76" i="31"/>
  <c r="K76" i="31"/>
  <c r="J76" i="31"/>
  <c r="I76" i="31"/>
  <c r="H76" i="31"/>
  <c r="BG75" i="31"/>
  <c r="BF75" i="31"/>
  <c r="BE75" i="31"/>
  <c r="BD75" i="31"/>
  <c r="BC75" i="31"/>
  <c r="BB75" i="31"/>
  <c r="BA75" i="31"/>
  <c r="AZ75" i="31"/>
  <c r="AY75" i="31"/>
  <c r="AX75" i="31"/>
  <c r="AW75" i="31"/>
  <c r="AV75" i="31"/>
  <c r="AU75" i="31"/>
  <c r="AT75" i="31"/>
  <c r="AS75" i="31"/>
  <c r="AR75" i="31"/>
  <c r="AQ75" i="31"/>
  <c r="AP75" i="31"/>
  <c r="AO75" i="31"/>
  <c r="AN75" i="31"/>
  <c r="AM75" i="31"/>
  <c r="AL75" i="31"/>
  <c r="AK75" i="31"/>
  <c r="AJ75" i="31"/>
  <c r="AI75" i="31"/>
  <c r="AH75" i="31"/>
  <c r="AG75" i="31"/>
  <c r="AF75" i="31"/>
  <c r="AE75" i="31"/>
  <c r="AD75" i="31"/>
  <c r="AC75" i="31"/>
  <c r="AB75" i="31"/>
  <c r="AA75" i="31"/>
  <c r="Z75" i="31"/>
  <c r="Y75" i="31"/>
  <c r="X75" i="31"/>
  <c r="W75" i="31"/>
  <c r="V75" i="31"/>
  <c r="U75" i="31"/>
  <c r="T75" i="31"/>
  <c r="S75" i="31"/>
  <c r="R75" i="31"/>
  <c r="Q75" i="31"/>
  <c r="P75" i="31"/>
  <c r="O75" i="31"/>
  <c r="N75" i="31"/>
  <c r="M75" i="31"/>
  <c r="L75" i="31"/>
  <c r="K75" i="31"/>
  <c r="J75" i="31"/>
  <c r="I75" i="31"/>
  <c r="H75" i="31"/>
  <c r="BG74" i="31"/>
  <c r="BF74" i="31"/>
  <c r="BE74" i="31"/>
  <c r="BD74" i="31"/>
  <c r="BC74" i="31"/>
  <c r="BB74" i="31"/>
  <c r="BA74" i="31"/>
  <c r="AZ74" i="31"/>
  <c r="AY74" i="31"/>
  <c r="AX74" i="31"/>
  <c r="AW74" i="31"/>
  <c r="AV74" i="31"/>
  <c r="AU74" i="31"/>
  <c r="AT74" i="31"/>
  <c r="AS74" i="31"/>
  <c r="AR74" i="31"/>
  <c r="AQ74" i="31"/>
  <c r="AP74"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N74" i="31"/>
  <c r="M74" i="31"/>
  <c r="L74" i="31"/>
  <c r="K74" i="31"/>
  <c r="J74" i="31"/>
  <c r="I74" i="31"/>
  <c r="H74" i="31"/>
  <c r="BG73" i="31"/>
  <c r="BF73" i="31"/>
  <c r="BE73" i="31"/>
  <c r="BD73" i="31"/>
  <c r="BC73" i="31"/>
  <c r="BB73" i="31"/>
  <c r="BA73" i="31"/>
  <c r="AZ73" i="31"/>
  <c r="AY73" i="31"/>
  <c r="AX73" i="31"/>
  <c r="AW73" i="31"/>
  <c r="AV73" i="31"/>
  <c r="AU73" i="31"/>
  <c r="AT73" i="31"/>
  <c r="AS73" i="31"/>
  <c r="AR73" i="31"/>
  <c r="AQ73" i="31"/>
  <c r="AP73" i="31"/>
  <c r="AO73" i="31"/>
  <c r="AN73" i="31"/>
  <c r="AM73" i="31"/>
  <c r="AL73" i="31"/>
  <c r="AK73" i="31"/>
  <c r="AJ73" i="31"/>
  <c r="AI73" i="31"/>
  <c r="AH73" i="31"/>
  <c r="AG73" i="31"/>
  <c r="AF73" i="31"/>
  <c r="AE73" i="31"/>
  <c r="AD73" i="31"/>
  <c r="AC73" i="31"/>
  <c r="AB73" i="31"/>
  <c r="AA73" i="31"/>
  <c r="Z73" i="31"/>
  <c r="Y73" i="31"/>
  <c r="X73" i="31"/>
  <c r="W73" i="31"/>
  <c r="V73" i="31"/>
  <c r="U73" i="31"/>
  <c r="T73" i="31"/>
  <c r="S73" i="31"/>
  <c r="R73" i="31"/>
  <c r="Q73" i="31"/>
  <c r="P73" i="31"/>
  <c r="O73" i="31"/>
  <c r="N73" i="31"/>
  <c r="M73" i="31"/>
  <c r="L73" i="31"/>
  <c r="K73" i="31"/>
  <c r="J73" i="31"/>
  <c r="I73" i="31"/>
  <c r="H73" i="31"/>
  <c r="BG72" i="31"/>
  <c r="BF72" i="31"/>
  <c r="BE72" i="31"/>
  <c r="BD72" i="31"/>
  <c r="BC72" i="31"/>
  <c r="BB72" i="31"/>
  <c r="BA72" i="31"/>
  <c r="AZ72" i="31"/>
  <c r="AY72" i="31"/>
  <c r="AX72" i="31"/>
  <c r="AW72" i="31"/>
  <c r="AV72" i="31"/>
  <c r="AU72" i="31"/>
  <c r="AT72" i="31"/>
  <c r="AS72" i="31"/>
  <c r="AR72" i="31"/>
  <c r="AQ72" i="31"/>
  <c r="AP72" i="31"/>
  <c r="AO72" i="31"/>
  <c r="AN72" i="31"/>
  <c r="AM72" i="31"/>
  <c r="AL72" i="31"/>
  <c r="AK72" i="31"/>
  <c r="AJ72" i="31"/>
  <c r="AI72" i="31"/>
  <c r="AH72" i="31"/>
  <c r="AG72" i="31"/>
  <c r="AF72" i="31"/>
  <c r="AE72" i="31"/>
  <c r="AD72" i="31"/>
  <c r="AC72" i="31"/>
  <c r="AB72" i="31"/>
  <c r="AA72" i="31"/>
  <c r="Z72" i="31"/>
  <c r="Y72" i="31"/>
  <c r="X72" i="31"/>
  <c r="W72" i="31"/>
  <c r="V72" i="31"/>
  <c r="U72" i="31"/>
  <c r="T72" i="31"/>
  <c r="S72" i="31"/>
  <c r="R72" i="31"/>
  <c r="Q72" i="31"/>
  <c r="P72" i="31"/>
  <c r="O72" i="31"/>
  <c r="N72" i="31"/>
  <c r="M72" i="31"/>
  <c r="L72" i="31"/>
  <c r="K72" i="31"/>
  <c r="J72" i="31"/>
  <c r="I72" i="31"/>
  <c r="H72" i="31"/>
  <c r="BG71" i="31"/>
  <c r="BF71" i="31"/>
  <c r="BE71" i="31"/>
  <c r="BD71" i="31"/>
  <c r="BC71" i="31"/>
  <c r="BB71" i="31"/>
  <c r="BA71" i="31"/>
  <c r="AZ71" i="31"/>
  <c r="AY71" i="31"/>
  <c r="AX71" i="31"/>
  <c r="AW71" i="31"/>
  <c r="AV71" i="31"/>
  <c r="AU71" i="31"/>
  <c r="AT71" i="31"/>
  <c r="AS71" i="31"/>
  <c r="AR71" i="31"/>
  <c r="AQ71" i="31"/>
  <c r="AP71" i="31"/>
  <c r="AO71" i="31"/>
  <c r="AN71" i="31"/>
  <c r="AM71" i="31"/>
  <c r="AL71" i="31"/>
  <c r="AK71" i="31"/>
  <c r="AJ71" i="31"/>
  <c r="AI71" i="31"/>
  <c r="AH71" i="31"/>
  <c r="AG71" i="31"/>
  <c r="AF71" i="31"/>
  <c r="AE71" i="31"/>
  <c r="AD71" i="31"/>
  <c r="AC71" i="31"/>
  <c r="AB71" i="31"/>
  <c r="AA71" i="31"/>
  <c r="Z71" i="31"/>
  <c r="Y71" i="31"/>
  <c r="X71" i="31"/>
  <c r="W71" i="31"/>
  <c r="V71" i="31"/>
  <c r="U71" i="31"/>
  <c r="T71" i="31"/>
  <c r="S71" i="31"/>
  <c r="R71" i="31"/>
  <c r="Q71" i="31"/>
  <c r="P71" i="31"/>
  <c r="O71" i="31"/>
  <c r="N71" i="31"/>
  <c r="M71" i="31"/>
  <c r="L71" i="31"/>
  <c r="K71" i="31"/>
  <c r="J71" i="31"/>
  <c r="I71" i="31"/>
  <c r="H71" i="31"/>
  <c r="BG70" i="31"/>
  <c r="BF70" i="31"/>
  <c r="BE70" i="31"/>
  <c r="BD70" i="31"/>
  <c r="BC70" i="31"/>
  <c r="BB70" i="31"/>
  <c r="BA70" i="31"/>
  <c r="AZ70" i="31"/>
  <c r="AY70" i="31"/>
  <c r="AX70" i="31"/>
  <c r="AW70" i="31"/>
  <c r="AV70" i="31"/>
  <c r="AU70" i="31"/>
  <c r="AT70" i="31"/>
  <c r="AS70" i="31"/>
  <c r="AR70" i="31"/>
  <c r="AQ70" i="31"/>
  <c r="AP70" i="31"/>
  <c r="AO70" i="31"/>
  <c r="AN70" i="31"/>
  <c r="AM70" i="31"/>
  <c r="AL70" i="31"/>
  <c r="AK70" i="31"/>
  <c r="AJ70" i="31"/>
  <c r="AI70" i="31"/>
  <c r="AH70" i="31"/>
  <c r="AG70" i="31"/>
  <c r="AF70" i="31"/>
  <c r="AE70" i="31"/>
  <c r="AD70" i="31"/>
  <c r="AC70" i="31"/>
  <c r="AB70" i="31"/>
  <c r="AA70" i="31"/>
  <c r="Z70" i="31"/>
  <c r="Y70" i="31"/>
  <c r="X70" i="31"/>
  <c r="W70" i="31"/>
  <c r="V70" i="31"/>
  <c r="U70" i="31"/>
  <c r="T70" i="31"/>
  <c r="S70" i="31"/>
  <c r="R70" i="31"/>
  <c r="Q70" i="31"/>
  <c r="P70" i="31"/>
  <c r="O70" i="31"/>
  <c r="N70" i="31"/>
  <c r="M70" i="31"/>
  <c r="L70" i="31"/>
  <c r="K70" i="31"/>
  <c r="J70" i="31"/>
  <c r="I70" i="31"/>
  <c r="H70" i="31"/>
  <c r="BG69" i="31"/>
  <c r="BF69" i="31"/>
  <c r="BE69" i="31"/>
  <c r="BD69" i="31"/>
  <c r="BC69" i="31"/>
  <c r="BB69" i="31"/>
  <c r="BA69" i="31"/>
  <c r="AZ69" i="31"/>
  <c r="AY69" i="31"/>
  <c r="AX69" i="31"/>
  <c r="AW69" i="31"/>
  <c r="AV69" i="31"/>
  <c r="AU69" i="31"/>
  <c r="AT69" i="31"/>
  <c r="AS69" i="31"/>
  <c r="AR69" i="31"/>
  <c r="AQ69" i="31"/>
  <c r="AP69" i="31"/>
  <c r="AO69" i="31"/>
  <c r="AN69" i="31"/>
  <c r="AM69" i="31"/>
  <c r="AL69" i="31"/>
  <c r="AK69" i="31"/>
  <c r="AJ69" i="31"/>
  <c r="AI69" i="31"/>
  <c r="AH69" i="31"/>
  <c r="AG69" i="31"/>
  <c r="AF69" i="31"/>
  <c r="AE69" i="31"/>
  <c r="AD69" i="31"/>
  <c r="AC69" i="31"/>
  <c r="AB69" i="31"/>
  <c r="AA69" i="31"/>
  <c r="Z69" i="31"/>
  <c r="Y69" i="31"/>
  <c r="X69" i="31"/>
  <c r="W69" i="31"/>
  <c r="V69" i="31"/>
  <c r="U69" i="31"/>
  <c r="T69" i="31"/>
  <c r="S69" i="31"/>
  <c r="R69" i="31"/>
  <c r="Q69" i="31"/>
  <c r="P69" i="31"/>
  <c r="O69" i="31"/>
  <c r="N69" i="31"/>
  <c r="M69" i="31"/>
  <c r="L69" i="31"/>
  <c r="K69" i="31"/>
  <c r="J69" i="31"/>
  <c r="I69" i="31"/>
  <c r="H69" i="31"/>
  <c r="BG68" i="31"/>
  <c r="BF68" i="31"/>
  <c r="BE68" i="31"/>
  <c r="BD68" i="31"/>
  <c r="BC68" i="31"/>
  <c r="BB68" i="31"/>
  <c r="BA68" i="31"/>
  <c r="AZ68" i="31"/>
  <c r="AY68" i="31"/>
  <c r="AX68" i="31"/>
  <c r="AW68" i="31"/>
  <c r="AV68" i="31"/>
  <c r="AU68" i="31"/>
  <c r="AT68" i="31"/>
  <c r="AS68" i="31"/>
  <c r="AR68" i="31"/>
  <c r="AQ68" i="31"/>
  <c r="AP68"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N68" i="31"/>
  <c r="M68" i="31"/>
  <c r="L68" i="31"/>
  <c r="K68" i="31"/>
  <c r="J68" i="31"/>
  <c r="I68" i="31"/>
  <c r="H68" i="31"/>
  <c r="BG67" i="31"/>
  <c r="BF67" i="31"/>
  <c r="BE67" i="31"/>
  <c r="BD67" i="31"/>
  <c r="BC67" i="31"/>
  <c r="BB67" i="31"/>
  <c r="BA67" i="31"/>
  <c r="AZ67" i="31"/>
  <c r="AY67" i="31"/>
  <c r="AX67" i="31"/>
  <c r="AW67" i="31"/>
  <c r="AV67" i="31"/>
  <c r="AU67" i="31"/>
  <c r="AT67" i="31"/>
  <c r="AS67" i="31"/>
  <c r="AR67" i="31"/>
  <c r="AQ67" i="31"/>
  <c r="AP67"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N67" i="31"/>
  <c r="M67" i="31"/>
  <c r="L67" i="31"/>
  <c r="K67" i="31"/>
  <c r="J67" i="31"/>
  <c r="I67" i="31"/>
  <c r="H67" i="31"/>
  <c r="BG66" i="31"/>
  <c r="BF66" i="31"/>
  <c r="BE66" i="31"/>
  <c r="BD66" i="31"/>
  <c r="BC66" i="31"/>
  <c r="BB66" i="31"/>
  <c r="BA66" i="31"/>
  <c r="AZ66" i="31"/>
  <c r="AY66" i="31"/>
  <c r="AX66" i="31"/>
  <c r="AW66" i="31"/>
  <c r="AV66" i="31"/>
  <c r="AU66" i="31"/>
  <c r="AT66" i="31"/>
  <c r="AS66" i="31"/>
  <c r="AR66" i="31"/>
  <c r="AQ66" i="31"/>
  <c r="AP66"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N66" i="31"/>
  <c r="M66" i="31"/>
  <c r="L66" i="31"/>
  <c r="K66" i="31"/>
  <c r="J66" i="31"/>
  <c r="I66" i="31"/>
  <c r="H66" i="31"/>
  <c r="BG65" i="31"/>
  <c r="BF65" i="31"/>
  <c r="BE65" i="31"/>
  <c r="BD65" i="31"/>
  <c r="BC65" i="31"/>
  <c r="BB65" i="31"/>
  <c r="BA65" i="31"/>
  <c r="AZ65" i="31"/>
  <c r="AY65" i="31"/>
  <c r="AX65" i="31"/>
  <c r="AW65" i="31"/>
  <c r="AV65" i="31"/>
  <c r="AU65" i="31"/>
  <c r="AT65" i="31"/>
  <c r="AS65" i="31"/>
  <c r="AR65" i="31"/>
  <c r="AQ65" i="31"/>
  <c r="AP65"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N65" i="31"/>
  <c r="M65" i="31"/>
  <c r="L65" i="31"/>
  <c r="K65" i="31"/>
  <c r="J65" i="31"/>
  <c r="I65" i="31"/>
  <c r="H65" i="31"/>
  <c r="BG64" i="31"/>
  <c r="BF64" i="31"/>
  <c r="BE64" i="31"/>
  <c r="BD64" i="31"/>
  <c r="BC64" i="31"/>
  <c r="BB64" i="31"/>
  <c r="BA64" i="31"/>
  <c r="AZ64" i="31"/>
  <c r="AY64" i="31"/>
  <c r="AX64" i="31"/>
  <c r="AW64" i="31"/>
  <c r="AV64" i="31"/>
  <c r="AU64" i="31"/>
  <c r="AT64" i="31"/>
  <c r="AS64" i="31"/>
  <c r="AR64" i="31"/>
  <c r="AQ64" i="31"/>
  <c r="AP64"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N64" i="31"/>
  <c r="M64" i="31"/>
  <c r="L64" i="31"/>
  <c r="K64" i="31"/>
  <c r="J64" i="31"/>
  <c r="I64" i="31"/>
  <c r="H64" i="31"/>
  <c r="BG63" i="31"/>
  <c r="BF63" i="31"/>
  <c r="BE63" i="31"/>
  <c r="BD63" i="31"/>
  <c r="BC63" i="31"/>
  <c r="BB63" i="31"/>
  <c r="BA63" i="31"/>
  <c r="AZ63" i="31"/>
  <c r="AY63" i="31"/>
  <c r="AX63" i="31"/>
  <c r="AW63" i="31"/>
  <c r="AV63" i="31"/>
  <c r="AU63" i="31"/>
  <c r="AT63" i="31"/>
  <c r="AS63" i="31"/>
  <c r="AR63" i="31"/>
  <c r="AQ63" i="31"/>
  <c r="AP63"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N63" i="31"/>
  <c r="M63" i="31"/>
  <c r="L63" i="31"/>
  <c r="K63" i="31"/>
  <c r="J63" i="31"/>
  <c r="I63" i="31"/>
  <c r="H63" i="31"/>
  <c r="BG62" i="31"/>
  <c r="BF62" i="31"/>
  <c r="BE62" i="31"/>
  <c r="BD62" i="31"/>
  <c r="BC62" i="31"/>
  <c r="BB62" i="31"/>
  <c r="BA62" i="31"/>
  <c r="AZ62" i="31"/>
  <c r="AY62" i="31"/>
  <c r="AX62" i="31"/>
  <c r="AW62" i="31"/>
  <c r="AV62" i="31"/>
  <c r="AU62" i="31"/>
  <c r="AT62" i="31"/>
  <c r="AS62" i="31"/>
  <c r="AR62" i="31"/>
  <c r="AQ62" i="31"/>
  <c r="AP62"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N62" i="31"/>
  <c r="M62" i="31"/>
  <c r="L62" i="31"/>
  <c r="K62" i="31"/>
  <c r="J62" i="31"/>
  <c r="I62" i="31"/>
  <c r="H62" i="31"/>
  <c r="BG61" i="31"/>
  <c r="BF61" i="31"/>
  <c r="BE61" i="31"/>
  <c r="BD61" i="31"/>
  <c r="BC61" i="31"/>
  <c r="BB61" i="31"/>
  <c r="BA61" i="31"/>
  <c r="AZ61" i="31"/>
  <c r="AY61" i="31"/>
  <c r="AX61" i="31"/>
  <c r="AW61" i="31"/>
  <c r="AV61" i="31"/>
  <c r="AU61" i="31"/>
  <c r="AT61" i="31"/>
  <c r="AS61" i="31"/>
  <c r="AR61" i="31"/>
  <c r="AQ61" i="31"/>
  <c r="AP61" i="31"/>
  <c r="AO61" i="31"/>
  <c r="AN61" i="31"/>
  <c r="AM61" i="31"/>
  <c r="AL61" i="31"/>
  <c r="AK61" i="31"/>
  <c r="AJ61" i="31"/>
  <c r="AI61" i="31"/>
  <c r="AH61" i="31"/>
  <c r="AG61" i="31"/>
  <c r="AF61" i="31"/>
  <c r="AE61" i="31"/>
  <c r="AD61" i="31"/>
  <c r="AC61" i="31"/>
  <c r="AB61" i="31"/>
  <c r="AA61" i="31"/>
  <c r="Z61" i="31"/>
  <c r="Y61" i="31"/>
  <c r="X61" i="31"/>
  <c r="W61" i="31"/>
  <c r="V61" i="31"/>
  <c r="U61" i="31"/>
  <c r="T61" i="31"/>
  <c r="S61" i="31"/>
  <c r="R61" i="31"/>
  <c r="Q61" i="31"/>
  <c r="P61" i="31"/>
  <c r="O61" i="31"/>
  <c r="N61" i="31"/>
  <c r="M61" i="31"/>
  <c r="L61" i="31"/>
  <c r="K61" i="31"/>
  <c r="J61" i="31"/>
  <c r="I61" i="31"/>
  <c r="H61" i="31"/>
  <c r="BG60" i="31"/>
  <c r="BF60" i="31"/>
  <c r="BE60" i="31"/>
  <c r="BD60" i="31"/>
  <c r="BC60" i="31"/>
  <c r="BB60" i="31"/>
  <c r="BA60" i="31"/>
  <c r="AZ60" i="31"/>
  <c r="AY60" i="31"/>
  <c r="AX60" i="31"/>
  <c r="AW60" i="31"/>
  <c r="AV60" i="31"/>
  <c r="AU60" i="31"/>
  <c r="AT60" i="31"/>
  <c r="AS60" i="31"/>
  <c r="AR60" i="31"/>
  <c r="AQ60" i="31"/>
  <c r="AP60" i="31"/>
  <c r="AO60" i="31"/>
  <c r="AN60" i="31"/>
  <c r="AM60" i="31"/>
  <c r="AL60" i="31"/>
  <c r="AK60" i="31"/>
  <c r="AJ60" i="31"/>
  <c r="AI60" i="31"/>
  <c r="AH60" i="31"/>
  <c r="AG60" i="31"/>
  <c r="AF60" i="31"/>
  <c r="AE60" i="31"/>
  <c r="AD60" i="31"/>
  <c r="AC60" i="31"/>
  <c r="AB60" i="31"/>
  <c r="AA60" i="31"/>
  <c r="Z60" i="31"/>
  <c r="Y60" i="31"/>
  <c r="X60" i="31"/>
  <c r="W60" i="31"/>
  <c r="V60" i="31"/>
  <c r="U60" i="31"/>
  <c r="T60" i="31"/>
  <c r="S60" i="31"/>
  <c r="R60" i="31"/>
  <c r="Q60" i="31"/>
  <c r="P60" i="31"/>
  <c r="O60" i="31"/>
  <c r="N60" i="31"/>
  <c r="M60" i="31"/>
  <c r="L60" i="31"/>
  <c r="K60" i="31"/>
  <c r="J60" i="31"/>
  <c r="I60" i="31"/>
  <c r="H60" i="31"/>
  <c r="BG59" i="31"/>
  <c r="BF59" i="31"/>
  <c r="BE59" i="31"/>
  <c r="BD59" i="31"/>
  <c r="BC59" i="31"/>
  <c r="BB59" i="31"/>
  <c r="BA59" i="31"/>
  <c r="AZ59" i="31"/>
  <c r="AY59" i="31"/>
  <c r="AX59" i="31"/>
  <c r="AW59" i="31"/>
  <c r="AV59" i="31"/>
  <c r="AU59" i="31"/>
  <c r="AT59" i="31"/>
  <c r="AS59" i="31"/>
  <c r="AR59" i="31"/>
  <c r="AQ59" i="31"/>
  <c r="AP59" i="31"/>
  <c r="AO59" i="31"/>
  <c r="AN59" i="31"/>
  <c r="AM59" i="31"/>
  <c r="AL59" i="31"/>
  <c r="AK59" i="31"/>
  <c r="AJ59" i="31"/>
  <c r="AI59" i="31"/>
  <c r="AH59" i="31"/>
  <c r="AG59" i="31"/>
  <c r="AF59" i="31"/>
  <c r="AE59" i="31"/>
  <c r="AD59" i="31"/>
  <c r="AC59" i="31"/>
  <c r="AB59" i="31"/>
  <c r="AA59" i="31"/>
  <c r="Z59" i="31"/>
  <c r="Y59" i="31"/>
  <c r="X59" i="31"/>
  <c r="W59" i="31"/>
  <c r="V59" i="31"/>
  <c r="U59" i="31"/>
  <c r="T59" i="31"/>
  <c r="S59" i="31"/>
  <c r="R59" i="31"/>
  <c r="Q59" i="31"/>
  <c r="P59" i="31"/>
  <c r="O59" i="31"/>
  <c r="N59" i="31"/>
  <c r="M59" i="31"/>
  <c r="L59" i="31"/>
  <c r="K59" i="31"/>
  <c r="J59" i="31"/>
  <c r="I59" i="31"/>
  <c r="H59" i="31"/>
  <c r="BG58" i="31"/>
  <c r="BF58" i="31"/>
  <c r="BE58" i="31"/>
  <c r="BD58" i="31"/>
  <c r="BC58" i="31"/>
  <c r="BB58" i="31"/>
  <c r="BA58" i="31"/>
  <c r="AZ58" i="31"/>
  <c r="AY58" i="31"/>
  <c r="AX58" i="31"/>
  <c r="AW58" i="31"/>
  <c r="AV58" i="31"/>
  <c r="AU58" i="31"/>
  <c r="AT58" i="31"/>
  <c r="AS58" i="31"/>
  <c r="AR58" i="31"/>
  <c r="AQ58" i="31"/>
  <c r="AP58" i="31"/>
  <c r="AO58" i="31"/>
  <c r="AN58" i="31"/>
  <c r="AM58" i="31"/>
  <c r="AL58" i="31"/>
  <c r="AK58" i="31"/>
  <c r="AJ58" i="31"/>
  <c r="AI58" i="31"/>
  <c r="AH58" i="31"/>
  <c r="AG58" i="31"/>
  <c r="AF58" i="31"/>
  <c r="AE58" i="31"/>
  <c r="AD58" i="31"/>
  <c r="AC58" i="31"/>
  <c r="AB58" i="31"/>
  <c r="AA58" i="31"/>
  <c r="Z58" i="31"/>
  <c r="Y58" i="31"/>
  <c r="X58" i="31"/>
  <c r="W58" i="31"/>
  <c r="V58" i="31"/>
  <c r="U58" i="31"/>
  <c r="T58" i="31"/>
  <c r="S58" i="31"/>
  <c r="R58" i="31"/>
  <c r="Q58" i="31"/>
  <c r="P58" i="31"/>
  <c r="O58" i="31"/>
  <c r="N58" i="31"/>
  <c r="M58" i="31"/>
  <c r="L58" i="31"/>
  <c r="K58" i="31"/>
  <c r="J58" i="31"/>
  <c r="I58" i="31"/>
  <c r="H58" i="31"/>
  <c r="BG57" i="31"/>
  <c r="BF57" i="31"/>
  <c r="BE57" i="31"/>
  <c r="BD57" i="31"/>
  <c r="BC57" i="31"/>
  <c r="BB57" i="31"/>
  <c r="BA57" i="31"/>
  <c r="AZ57" i="31"/>
  <c r="AY57" i="31"/>
  <c r="AX57" i="31"/>
  <c r="AW57" i="31"/>
  <c r="AV57" i="31"/>
  <c r="AU57" i="31"/>
  <c r="AT57" i="31"/>
  <c r="AS57" i="31"/>
  <c r="AR57" i="31"/>
  <c r="AQ57" i="31"/>
  <c r="AP57" i="31"/>
  <c r="AO57" i="31"/>
  <c r="AN57" i="31"/>
  <c r="AM57" i="31"/>
  <c r="AL57" i="31"/>
  <c r="AK57" i="31"/>
  <c r="AJ57" i="31"/>
  <c r="AI57" i="31"/>
  <c r="AH57" i="31"/>
  <c r="AG57" i="31"/>
  <c r="AF57" i="31"/>
  <c r="AE57" i="31"/>
  <c r="AD57" i="31"/>
  <c r="AC57" i="31"/>
  <c r="AB57" i="31"/>
  <c r="AA57" i="31"/>
  <c r="Z57" i="31"/>
  <c r="Y57" i="31"/>
  <c r="X57" i="31"/>
  <c r="W57" i="31"/>
  <c r="V57" i="31"/>
  <c r="U57" i="31"/>
  <c r="T57" i="31"/>
  <c r="S57" i="31"/>
  <c r="R57" i="31"/>
  <c r="Q57" i="31"/>
  <c r="P57" i="31"/>
  <c r="O57" i="31"/>
  <c r="N57" i="31"/>
  <c r="M57" i="31"/>
  <c r="L57" i="31"/>
  <c r="K57" i="31"/>
  <c r="J57" i="31"/>
  <c r="I57" i="31"/>
  <c r="H57" i="31"/>
  <c r="BG56" i="31"/>
  <c r="BF56" i="31"/>
  <c r="BE56" i="31"/>
  <c r="BD56" i="31"/>
  <c r="BC56" i="31"/>
  <c r="BB56" i="31"/>
  <c r="BA56" i="31"/>
  <c r="AZ56" i="31"/>
  <c r="AY56" i="31"/>
  <c r="AX56" i="31"/>
  <c r="AW56" i="31"/>
  <c r="AV56" i="31"/>
  <c r="AU56" i="31"/>
  <c r="AT56" i="31"/>
  <c r="AS56" i="31"/>
  <c r="AR56" i="31"/>
  <c r="AQ56" i="31"/>
  <c r="AP56"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N56" i="31"/>
  <c r="M56" i="31"/>
  <c r="L56" i="31"/>
  <c r="K56" i="31"/>
  <c r="J56" i="31"/>
  <c r="I56" i="31"/>
  <c r="H56" i="31"/>
  <c r="BG55" i="31"/>
  <c r="BF55" i="31"/>
  <c r="BE55" i="31"/>
  <c r="BD55" i="31"/>
  <c r="BC55" i="31"/>
  <c r="BB55" i="31"/>
  <c r="BA55" i="31"/>
  <c r="AZ55" i="31"/>
  <c r="AY55" i="31"/>
  <c r="AX55" i="31"/>
  <c r="AW55" i="31"/>
  <c r="AV55" i="31"/>
  <c r="AU55" i="31"/>
  <c r="AT55" i="31"/>
  <c r="AS55" i="31"/>
  <c r="AR55" i="31"/>
  <c r="AQ55" i="31"/>
  <c r="AP55" i="31"/>
  <c r="AO55" i="31"/>
  <c r="AN55" i="31"/>
  <c r="AM55" i="31"/>
  <c r="AL55" i="31"/>
  <c r="AK55" i="31"/>
  <c r="AJ55" i="31"/>
  <c r="AI55" i="31"/>
  <c r="AH55" i="31"/>
  <c r="AG55" i="31"/>
  <c r="AF55" i="31"/>
  <c r="AE55" i="31"/>
  <c r="AD55" i="31"/>
  <c r="AC55" i="31"/>
  <c r="AB55" i="31"/>
  <c r="AA55" i="31"/>
  <c r="Z55" i="31"/>
  <c r="Y55" i="31"/>
  <c r="X55" i="31"/>
  <c r="W55" i="31"/>
  <c r="V55" i="31"/>
  <c r="U55" i="31"/>
  <c r="T55" i="31"/>
  <c r="S55" i="31"/>
  <c r="R55" i="31"/>
  <c r="Q55" i="31"/>
  <c r="P55" i="31"/>
  <c r="O55" i="31"/>
  <c r="N55" i="31"/>
  <c r="M55" i="31"/>
  <c r="L55" i="31"/>
  <c r="K55" i="31"/>
  <c r="J55" i="31"/>
  <c r="I55" i="31"/>
  <c r="H55" i="31"/>
  <c r="BG54" i="31"/>
  <c r="BF54" i="31"/>
  <c r="BE54" i="31"/>
  <c r="BD54" i="31"/>
  <c r="BC54" i="31"/>
  <c r="BB54" i="31"/>
  <c r="BA54" i="31"/>
  <c r="AZ54" i="31"/>
  <c r="AY54" i="31"/>
  <c r="AX54" i="31"/>
  <c r="AW54" i="31"/>
  <c r="AV54" i="31"/>
  <c r="AU54" i="31"/>
  <c r="AT54" i="31"/>
  <c r="AS54" i="31"/>
  <c r="AR54" i="31"/>
  <c r="AQ54" i="31"/>
  <c r="AP54" i="31"/>
  <c r="AO54" i="31"/>
  <c r="AN54" i="31"/>
  <c r="AM54" i="31"/>
  <c r="AL54" i="31"/>
  <c r="AK54" i="31"/>
  <c r="AJ54" i="31"/>
  <c r="AI54" i="31"/>
  <c r="AH54" i="31"/>
  <c r="AG54" i="31"/>
  <c r="AF54" i="31"/>
  <c r="AE54" i="31"/>
  <c r="AD54" i="31"/>
  <c r="AC54" i="31"/>
  <c r="AB54" i="31"/>
  <c r="AA54" i="31"/>
  <c r="Z54" i="31"/>
  <c r="Y54" i="31"/>
  <c r="X54" i="31"/>
  <c r="W54" i="31"/>
  <c r="V54" i="31"/>
  <c r="U54" i="31"/>
  <c r="T54" i="31"/>
  <c r="S54" i="31"/>
  <c r="R54" i="31"/>
  <c r="Q54" i="31"/>
  <c r="P54" i="31"/>
  <c r="O54" i="31"/>
  <c r="N54" i="31"/>
  <c r="M54" i="31"/>
  <c r="L54" i="31"/>
  <c r="K54" i="31"/>
  <c r="J54" i="31"/>
  <c r="I54" i="31"/>
  <c r="H54" i="31"/>
  <c r="BG53" i="31"/>
  <c r="BF53" i="31"/>
  <c r="BE53" i="31"/>
  <c r="BD53" i="31"/>
  <c r="BC53" i="31"/>
  <c r="BB53" i="31"/>
  <c r="BA53" i="31"/>
  <c r="AZ53" i="31"/>
  <c r="AY53" i="31"/>
  <c r="AX53" i="31"/>
  <c r="AW53" i="31"/>
  <c r="AV53" i="31"/>
  <c r="AU53" i="31"/>
  <c r="AT53" i="31"/>
  <c r="AS53" i="31"/>
  <c r="AR53" i="31"/>
  <c r="AQ53" i="31"/>
  <c r="AP53" i="31"/>
  <c r="AO53" i="31"/>
  <c r="AN53" i="31"/>
  <c r="AM53" i="31"/>
  <c r="AL53" i="31"/>
  <c r="AK53" i="31"/>
  <c r="AJ53" i="31"/>
  <c r="AI53" i="31"/>
  <c r="AH53" i="31"/>
  <c r="AG53" i="31"/>
  <c r="AF53" i="31"/>
  <c r="AE53" i="31"/>
  <c r="AD53" i="31"/>
  <c r="AC53" i="31"/>
  <c r="AB53" i="31"/>
  <c r="AA53" i="31"/>
  <c r="Z53" i="31"/>
  <c r="Y53" i="31"/>
  <c r="X53" i="31"/>
  <c r="W53" i="31"/>
  <c r="V53" i="31"/>
  <c r="U53" i="31"/>
  <c r="T53" i="31"/>
  <c r="S53" i="31"/>
  <c r="R53" i="31"/>
  <c r="Q53" i="31"/>
  <c r="P53" i="31"/>
  <c r="O53" i="31"/>
  <c r="N53" i="31"/>
  <c r="M53" i="31"/>
  <c r="L53" i="31"/>
  <c r="K53" i="31"/>
  <c r="J53" i="31"/>
  <c r="I53" i="31"/>
  <c r="H53" i="31"/>
  <c r="BG52" i="31"/>
  <c r="BF52" i="31"/>
  <c r="BE52" i="31"/>
  <c r="BD52" i="31"/>
  <c r="BC52" i="31"/>
  <c r="BB52" i="31"/>
  <c r="BA52" i="31"/>
  <c r="AZ52" i="31"/>
  <c r="AY52" i="31"/>
  <c r="AX52" i="31"/>
  <c r="AW52" i="31"/>
  <c r="AV52" i="31"/>
  <c r="AU52" i="31"/>
  <c r="AT52" i="31"/>
  <c r="AS52" i="31"/>
  <c r="AR52" i="31"/>
  <c r="AQ52" i="31"/>
  <c r="AP52" i="31"/>
  <c r="AO52" i="31"/>
  <c r="AN52" i="31"/>
  <c r="AM52" i="31"/>
  <c r="AL52" i="31"/>
  <c r="AK52" i="31"/>
  <c r="AJ52" i="31"/>
  <c r="AI52" i="31"/>
  <c r="AH52" i="31"/>
  <c r="AG52" i="31"/>
  <c r="AF52" i="31"/>
  <c r="AE52" i="31"/>
  <c r="AD52" i="31"/>
  <c r="AC52" i="31"/>
  <c r="AB52" i="31"/>
  <c r="AA52" i="31"/>
  <c r="Z52" i="31"/>
  <c r="Y52" i="31"/>
  <c r="X52" i="31"/>
  <c r="W52" i="31"/>
  <c r="V52" i="31"/>
  <c r="U52" i="31"/>
  <c r="T52" i="31"/>
  <c r="S52" i="31"/>
  <c r="R52" i="31"/>
  <c r="Q52" i="31"/>
  <c r="P52" i="31"/>
  <c r="O52" i="31"/>
  <c r="N52" i="31"/>
  <c r="M52" i="31"/>
  <c r="L52" i="31"/>
  <c r="K52" i="31"/>
  <c r="J52" i="31"/>
  <c r="I52" i="31"/>
  <c r="H52" i="31"/>
  <c r="BG51" i="31"/>
  <c r="BF51" i="31"/>
  <c r="BE51" i="31"/>
  <c r="BD51" i="31"/>
  <c r="BC51" i="31"/>
  <c r="BB51" i="31"/>
  <c r="BA51" i="31"/>
  <c r="AZ51" i="31"/>
  <c r="AY51" i="31"/>
  <c r="AX51" i="31"/>
  <c r="AW51" i="31"/>
  <c r="AV51" i="31"/>
  <c r="AU51" i="31"/>
  <c r="AT51" i="31"/>
  <c r="AS51" i="31"/>
  <c r="AR51" i="31"/>
  <c r="AQ51" i="31"/>
  <c r="AP51" i="31"/>
  <c r="AO51" i="31"/>
  <c r="AN51" i="31"/>
  <c r="AM51" i="31"/>
  <c r="AL51" i="31"/>
  <c r="AK51" i="31"/>
  <c r="AJ51" i="31"/>
  <c r="AI51" i="31"/>
  <c r="AH51" i="31"/>
  <c r="AG51" i="31"/>
  <c r="AF51" i="31"/>
  <c r="AE51" i="31"/>
  <c r="AD51" i="31"/>
  <c r="AC51" i="31"/>
  <c r="AB51" i="31"/>
  <c r="AA51" i="31"/>
  <c r="Z51" i="31"/>
  <c r="Y51" i="31"/>
  <c r="X51" i="31"/>
  <c r="W51" i="31"/>
  <c r="V51" i="31"/>
  <c r="U51" i="31"/>
  <c r="T51" i="31"/>
  <c r="S51" i="31"/>
  <c r="R51" i="31"/>
  <c r="Q51" i="31"/>
  <c r="P51" i="31"/>
  <c r="O51" i="31"/>
  <c r="N51" i="31"/>
  <c r="M51" i="31"/>
  <c r="L51" i="31"/>
  <c r="K51" i="31"/>
  <c r="J51" i="31"/>
  <c r="I51" i="31"/>
  <c r="H51" i="31"/>
  <c r="BG50" i="31"/>
  <c r="BF50" i="31"/>
  <c r="BE50" i="31"/>
  <c r="BD50" i="31"/>
  <c r="BC50" i="31"/>
  <c r="BB50" i="31"/>
  <c r="BA50" i="31"/>
  <c r="AZ50" i="31"/>
  <c r="AY50" i="31"/>
  <c r="AX50" i="31"/>
  <c r="AW50" i="31"/>
  <c r="AV50" i="31"/>
  <c r="AU50" i="31"/>
  <c r="AT50" i="31"/>
  <c r="AS50" i="31"/>
  <c r="AR50" i="31"/>
  <c r="AQ50" i="31"/>
  <c r="AP50" i="31"/>
  <c r="AO50" i="31"/>
  <c r="AN50" i="31"/>
  <c r="AM50" i="31"/>
  <c r="AL50" i="31"/>
  <c r="AK50" i="31"/>
  <c r="AJ50" i="31"/>
  <c r="AI50" i="31"/>
  <c r="AH50" i="31"/>
  <c r="AG50" i="3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BG49" i="31"/>
  <c r="BF49" i="31"/>
  <c r="BE49" i="31"/>
  <c r="BD49" i="31"/>
  <c r="BC49" i="31"/>
  <c r="BB49" i="31"/>
  <c r="BA49" i="31"/>
  <c r="AZ49" i="31"/>
  <c r="AY49" i="31"/>
  <c r="AX49" i="31"/>
  <c r="AW49" i="31"/>
  <c r="AV49" i="31"/>
  <c r="AU49" i="31"/>
  <c r="AT49" i="31"/>
  <c r="AS49" i="31"/>
  <c r="AR49" i="31"/>
  <c r="AQ49" i="31"/>
  <c r="AP49" i="31"/>
  <c r="AO49" i="31"/>
  <c r="AN49" i="31"/>
  <c r="AM49" i="31"/>
  <c r="AL49" i="31"/>
  <c r="AK49" i="31"/>
  <c r="AJ49" i="31"/>
  <c r="AI49" i="31"/>
  <c r="AH49" i="31"/>
  <c r="AG49" i="31"/>
  <c r="AF49" i="31"/>
  <c r="AE49" i="31"/>
  <c r="AD49" i="31"/>
  <c r="AC49" i="31"/>
  <c r="AB49" i="31"/>
  <c r="AA49" i="31"/>
  <c r="Z49" i="31"/>
  <c r="Y49" i="31"/>
  <c r="X49" i="31"/>
  <c r="W49" i="31"/>
  <c r="V49" i="31"/>
  <c r="U49" i="31"/>
  <c r="T49" i="31"/>
  <c r="S49" i="31"/>
  <c r="R49" i="31"/>
  <c r="Q49" i="31"/>
  <c r="P49" i="31"/>
  <c r="O49" i="31"/>
  <c r="N49" i="31"/>
  <c r="M49" i="31"/>
  <c r="L49" i="31"/>
  <c r="K49" i="31"/>
  <c r="J49" i="31"/>
  <c r="I49" i="31"/>
  <c r="H49" i="31"/>
  <c r="BG48" i="31"/>
  <c r="BF48" i="31"/>
  <c r="BE48" i="31"/>
  <c r="BD48" i="31"/>
  <c r="BC48" i="31"/>
  <c r="BB48" i="31"/>
  <c r="BA48" i="31"/>
  <c r="AZ48" i="31"/>
  <c r="AY48" i="31"/>
  <c r="AX48" i="31"/>
  <c r="AW48" i="31"/>
  <c r="AV48" i="31"/>
  <c r="AU48" i="31"/>
  <c r="AT48" i="31"/>
  <c r="AS48" i="31"/>
  <c r="AR48" i="31"/>
  <c r="AQ48" i="31"/>
  <c r="AP48" i="31"/>
  <c r="AO48" i="31"/>
  <c r="AN48" i="31"/>
  <c r="AM48" i="31"/>
  <c r="AL48" i="31"/>
  <c r="AK48" i="31"/>
  <c r="AJ48" i="31"/>
  <c r="AI48" i="31"/>
  <c r="AH48" i="31"/>
  <c r="AG48" i="31"/>
  <c r="AF48" i="31"/>
  <c r="AE48" i="31"/>
  <c r="AD48" i="31"/>
  <c r="AC48" i="31"/>
  <c r="AB48" i="31"/>
  <c r="AA48" i="31"/>
  <c r="Z48" i="31"/>
  <c r="Y48" i="31"/>
  <c r="X48" i="31"/>
  <c r="W48" i="31"/>
  <c r="V48" i="31"/>
  <c r="U48" i="31"/>
  <c r="T48" i="31"/>
  <c r="S48" i="31"/>
  <c r="R48" i="31"/>
  <c r="Q48" i="31"/>
  <c r="P48" i="31"/>
  <c r="O48" i="31"/>
  <c r="N48" i="31"/>
  <c r="M48" i="31"/>
  <c r="L48" i="31"/>
  <c r="K48" i="31"/>
  <c r="J48" i="31"/>
  <c r="I48" i="31"/>
  <c r="H48" i="31"/>
  <c r="BG47" i="31"/>
  <c r="BF47" i="31"/>
  <c r="BE47" i="31"/>
  <c r="BD47" i="31"/>
  <c r="BC47" i="31"/>
  <c r="BB47" i="31"/>
  <c r="BA47" i="31"/>
  <c r="AZ47" i="31"/>
  <c r="AY47" i="31"/>
  <c r="AX47" i="31"/>
  <c r="AW47" i="31"/>
  <c r="AV47" i="31"/>
  <c r="AU47" i="31"/>
  <c r="AT47" i="31"/>
  <c r="AS47" i="31"/>
  <c r="AR47" i="31"/>
  <c r="AQ47" i="31"/>
  <c r="AP47" i="31"/>
  <c r="AO47" i="31"/>
  <c r="AN47" i="31"/>
  <c r="AM47" i="31"/>
  <c r="AL47" i="31"/>
  <c r="AK47" i="31"/>
  <c r="AJ47" i="31"/>
  <c r="AI47" i="31"/>
  <c r="AH47" i="31"/>
  <c r="AG47" i="31"/>
  <c r="AF47" i="31"/>
  <c r="AE47" i="31"/>
  <c r="AD47" i="31"/>
  <c r="AC47" i="31"/>
  <c r="AB47" i="31"/>
  <c r="AA47" i="31"/>
  <c r="Z47" i="31"/>
  <c r="Y47" i="31"/>
  <c r="X47" i="31"/>
  <c r="W47" i="31"/>
  <c r="V47" i="31"/>
  <c r="U47" i="31"/>
  <c r="T47" i="31"/>
  <c r="S47" i="31"/>
  <c r="R47" i="31"/>
  <c r="Q47" i="31"/>
  <c r="P47" i="31"/>
  <c r="O47" i="31"/>
  <c r="N47" i="31"/>
  <c r="M47" i="31"/>
  <c r="L47" i="31"/>
  <c r="K47" i="31"/>
  <c r="J47" i="31"/>
  <c r="I47" i="31"/>
  <c r="H47" i="31"/>
  <c r="BG46" i="31"/>
  <c r="BF46" i="31"/>
  <c r="BE46" i="31"/>
  <c r="BD46" i="31"/>
  <c r="BC46" i="31"/>
  <c r="BB46" i="31"/>
  <c r="BA46" i="31"/>
  <c r="AZ46" i="31"/>
  <c r="AY46" i="31"/>
  <c r="AX46" i="31"/>
  <c r="AW46" i="31"/>
  <c r="AV46" i="31"/>
  <c r="AU46" i="31"/>
  <c r="AT46" i="31"/>
  <c r="AS46" i="31"/>
  <c r="AR46" i="31"/>
  <c r="AQ46" i="31"/>
  <c r="AP46" i="31"/>
  <c r="AO46" i="31"/>
  <c r="AN46" i="31"/>
  <c r="AM46" i="31"/>
  <c r="AL46" i="31"/>
  <c r="AK46" i="31"/>
  <c r="AJ46" i="31"/>
  <c r="AI46" i="31"/>
  <c r="AH46" i="31"/>
  <c r="AG46" i="31"/>
  <c r="AF46" i="31"/>
  <c r="AE46" i="31"/>
  <c r="AD46" i="31"/>
  <c r="AC46" i="31"/>
  <c r="AB46" i="31"/>
  <c r="AA46" i="31"/>
  <c r="Z46" i="31"/>
  <c r="Y46" i="31"/>
  <c r="X46" i="31"/>
  <c r="W46" i="31"/>
  <c r="V46" i="31"/>
  <c r="U46" i="31"/>
  <c r="T46" i="31"/>
  <c r="S46" i="31"/>
  <c r="R46" i="31"/>
  <c r="Q46" i="31"/>
  <c r="P46" i="31"/>
  <c r="O46" i="31"/>
  <c r="N46" i="31"/>
  <c r="M46" i="31"/>
  <c r="L46" i="31"/>
  <c r="K46" i="31"/>
  <c r="J46" i="31"/>
  <c r="I46" i="31"/>
  <c r="H46" i="31"/>
  <c r="BG45" i="31"/>
  <c r="BF45" i="31"/>
  <c r="BE45" i="31"/>
  <c r="BD45" i="31"/>
  <c r="BC45" i="31"/>
  <c r="BB45" i="31"/>
  <c r="BA45" i="31"/>
  <c r="AZ45" i="31"/>
  <c r="AY45" i="31"/>
  <c r="AX45" i="31"/>
  <c r="AW45" i="31"/>
  <c r="AV45" i="31"/>
  <c r="AU45" i="31"/>
  <c r="AT45" i="31"/>
  <c r="AS45" i="31"/>
  <c r="AR45" i="31"/>
  <c r="AQ45" i="31"/>
  <c r="AP45" i="31"/>
  <c r="AO45" i="31"/>
  <c r="AN45" i="31"/>
  <c r="AM45" i="31"/>
  <c r="AL45" i="31"/>
  <c r="AK45" i="31"/>
  <c r="AJ45" i="31"/>
  <c r="AI45" i="31"/>
  <c r="AH45" i="31"/>
  <c r="AG45" i="31"/>
  <c r="AF45" i="31"/>
  <c r="AE45" i="31"/>
  <c r="AD45" i="31"/>
  <c r="AC45" i="31"/>
  <c r="AB45" i="31"/>
  <c r="AA45" i="31"/>
  <c r="Z45" i="31"/>
  <c r="Y45" i="31"/>
  <c r="X45" i="31"/>
  <c r="W45" i="31"/>
  <c r="V45" i="31"/>
  <c r="U45" i="31"/>
  <c r="T45" i="31"/>
  <c r="S45" i="31"/>
  <c r="R45" i="31"/>
  <c r="Q45" i="31"/>
  <c r="P45" i="31"/>
  <c r="O45" i="31"/>
  <c r="N45" i="31"/>
  <c r="M45" i="31"/>
  <c r="L45" i="31"/>
  <c r="K45" i="31"/>
  <c r="J45" i="31"/>
  <c r="I45" i="31"/>
  <c r="H45" i="31"/>
  <c r="BG44" i="31"/>
  <c r="BF44" i="31"/>
  <c r="BE44" i="31"/>
  <c r="BD44" i="31"/>
  <c r="BC44" i="31"/>
  <c r="BB44" i="31"/>
  <c r="BA44" i="31"/>
  <c r="AZ44" i="31"/>
  <c r="AY44" i="31"/>
  <c r="AX44" i="31"/>
  <c r="AW44" i="31"/>
  <c r="AV44" i="31"/>
  <c r="AU44" i="31"/>
  <c r="AT44" i="31"/>
  <c r="AS44" i="31"/>
  <c r="AR44" i="31"/>
  <c r="AQ44" i="31"/>
  <c r="AP44"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N44" i="31"/>
  <c r="M44" i="31"/>
  <c r="L44" i="31"/>
  <c r="K44" i="31"/>
  <c r="J44" i="31"/>
  <c r="I44" i="31"/>
  <c r="H44" i="31"/>
  <c r="BG43" i="31"/>
  <c r="BF43" i="31"/>
  <c r="BE43" i="31"/>
  <c r="BD43" i="31"/>
  <c r="BC43" i="31"/>
  <c r="BB43" i="31"/>
  <c r="BA43" i="31"/>
  <c r="AZ43" i="31"/>
  <c r="AY43" i="31"/>
  <c r="AX43" i="31"/>
  <c r="AW43" i="31"/>
  <c r="AV43" i="31"/>
  <c r="AU43" i="31"/>
  <c r="AT43" i="31"/>
  <c r="AS43" i="31"/>
  <c r="AR43" i="31"/>
  <c r="AQ43" i="31"/>
  <c r="AP43" i="31"/>
  <c r="AO43" i="31"/>
  <c r="AN43" i="31"/>
  <c r="AM43" i="31"/>
  <c r="AL43" i="31"/>
  <c r="AK43" i="31"/>
  <c r="AJ43" i="31"/>
  <c r="AI43" i="31"/>
  <c r="AH43" i="31"/>
  <c r="AG43" i="31"/>
  <c r="AF43" i="31"/>
  <c r="AE43" i="31"/>
  <c r="AD43" i="31"/>
  <c r="AC43" i="31"/>
  <c r="AB43" i="31"/>
  <c r="AA43" i="31"/>
  <c r="Z43" i="31"/>
  <c r="Y43" i="31"/>
  <c r="X43" i="31"/>
  <c r="W43" i="31"/>
  <c r="V43" i="31"/>
  <c r="U43" i="31"/>
  <c r="T43" i="31"/>
  <c r="S43" i="31"/>
  <c r="R43" i="31"/>
  <c r="Q43" i="31"/>
  <c r="P43" i="31"/>
  <c r="O43" i="31"/>
  <c r="N43" i="31"/>
  <c r="M43" i="31"/>
  <c r="L43" i="31"/>
  <c r="K43" i="31"/>
  <c r="J43" i="31"/>
  <c r="I43" i="31"/>
  <c r="H43" i="31"/>
  <c r="BG42" i="31"/>
  <c r="BF42" i="31"/>
  <c r="BE42" i="31"/>
  <c r="BD42" i="31"/>
  <c r="BC42" i="31"/>
  <c r="BB42" i="31"/>
  <c r="BA42" i="31"/>
  <c r="AZ42" i="31"/>
  <c r="AY42" i="31"/>
  <c r="AX42" i="31"/>
  <c r="AW42" i="31"/>
  <c r="AV42" i="31"/>
  <c r="AU42" i="31"/>
  <c r="AT42" i="31"/>
  <c r="AS42" i="31"/>
  <c r="AR42" i="31"/>
  <c r="AQ42" i="31"/>
  <c r="AP42" i="31"/>
  <c r="AO42" i="31"/>
  <c r="AN42" i="31"/>
  <c r="AM42" i="31"/>
  <c r="AL42" i="31"/>
  <c r="AK42" i="31"/>
  <c r="AJ42" i="31"/>
  <c r="AI42" i="31"/>
  <c r="AH42" i="31"/>
  <c r="AG42" i="31"/>
  <c r="AF42" i="31"/>
  <c r="AE42" i="31"/>
  <c r="AD42" i="31"/>
  <c r="AC42" i="31"/>
  <c r="AB42" i="31"/>
  <c r="AA42" i="31"/>
  <c r="Z42" i="31"/>
  <c r="Y42" i="31"/>
  <c r="X42" i="31"/>
  <c r="W42" i="31"/>
  <c r="V42" i="31"/>
  <c r="U42" i="31"/>
  <c r="T42" i="31"/>
  <c r="S42" i="31"/>
  <c r="R42" i="31"/>
  <c r="Q42" i="31"/>
  <c r="P42" i="31"/>
  <c r="O42" i="31"/>
  <c r="N42" i="31"/>
  <c r="M42" i="31"/>
  <c r="L42" i="31"/>
  <c r="K42" i="31"/>
  <c r="J42" i="31"/>
  <c r="I42" i="31"/>
  <c r="H42" i="31"/>
  <c r="BG41" i="31"/>
  <c r="BF41" i="31"/>
  <c r="BE41" i="31"/>
  <c r="BD41" i="31"/>
  <c r="BC41" i="31"/>
  <c r="BB41" i="31"/>
  <c r="BA41" i="31"/>
  <c r="AZ41" i="31"/>
  <c r="AY41" i="31"/>
  <c r="AX41" i="31"/>
  <c r="AW41" i="31"/>
  <c r="AV41" i="31"/>
  <c r="AU41" i="31"/>
  <c r="AT41" i="31"/>
  <c r="AS41" i="31"/>
  <c r="AR41" i="31"/>
  <c r="AQ41" i="31"/>
  <c r="AP41"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N41" i="31"/>
  <c r="M41" i="31"/>
  <c r="L41" i="31"/>
  <c r="K41" i="31"/>
  <c r="J41" i="31"/>
  <c r="I41" i="31"/>
  <c r="H41" i="31"/>
  <c r="BG40" i="31"/>
  <c r="BF40" i="31"/>
  <c r="BE40" i="31"/>
  <c r="BD40" i="31"/>
  <c r="BC40" i="31"/>
  <c r="BB40" i="31"/>
  <c r="BA40" i="31"/>
  <c r="AZ40" i="31"/>
  <c r="AY40" i="31"/>
  <c r="AX40" i="31"/>
  <c r="AW40" i="31"/>
  <c r="AV40" i="31"/>
  <c r="AU40" i="31"/>
  <c r="AT40" i="31"/>
  <c r="AS40" i="31"/>
  <c r="AR40" i="31"/>
  <c r="AQ40" i="31"/>
  <c r="AP40" i="31"/>
  <c r="AO40" i="31"/>
  <c r="AN40" i="31"/>
  <c r="AM40" i="31"/>
  <c r="AL40" i="31"/>
  <c r="AK40" i="31"/>
  <c r="AJ40" i="31"/>
  <c r="AI40" i="31"/>
  <c r="AH40" i="31"/>
  <c r="AG40" i="31"/>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BG39" i="31"/>
  <c r="BF39" i="31"/>
  <c r="BE39" i="31"/>
  <c r="BD39" i="31"/>
  <c r="BC39" i="31"/>
  <c r="BB39" i="31"/>
  <c r="BA39" i="31"/>
  <c r="AZ39" i="31"/>
  <c r="AY39" i="31"/>
  <c r="AX39" i="31"/>
  <c r="AW39" i="31"/>
  <c r="AV39" i="31"/>
  <c r="AU39" i="31"/>
  <c r="AT39" i="31"/>
  <c r="AS39" i="31"/>
  <c r="AR39" i="31"/>
  <c r="AQ39"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N39" i="31"/>
  <c r="M39" i="31"/>
  <c r="L39" i="31"/>
  <c r="K39" i="31"/>
  <c r="J39" i="31"/>
  <c r="I39" i="31"/>
  <c r="H39" i="31"/>
  <c r="BG38" i="31"/>
  <c r="BF38" i="31"/>
  <c r="BE38" i="31"/>
  <c r="BD38" i="31"/>
  <c r="BC38" i="31"/>
  <c r="BB38" i="31"/>
  <c r="BA38" i="31"/>
  <c r="AZ38" i="31"/>
  <c r="AY38" i="31"/>
  <c r="AX38" i="31"/>
  <c r="AW38" i="31"/>
  <c r="AV38" i="31"/>
  <c r="AU38" i="31"/>
  <c r="AT38" i="31"/>
  <c r="AS38" i="31"/>
  <c r="AR38" i="31"/>
  <c r="AQ38" i="31"/>
  <c r="AP38"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N38" i="31"/>
  <c r="M38" i="31"/>
  <c r="L38" i="31"/>
  <c r="K38" i="31"/>
  <c r="J38" i="31"/>
  <c r="I38" i="31"/>
  <c r="H38" i="31"/>
  <c r="BG37" i="31"/>
  <c r="BF37" i="31"/>
  <c r="BE37" i="31"/>
  <c r="BD37" i="31"/>
  <c r="BC37" i="31"/>
  <c r="BB37" i="31"/>
  <c r="BA37" i="31"/>
  <c r="AZ37" i="31"/>
  <c r="AY37" i="31"/>
  <c r="AX37" i="31"/>
  <c r="AW37" i="31"/>
  <c r="AV37" i="31"/>
  <c r="AU37" i="31"/>
  <c r="AT37" i="31"/>
  <c r="AS37" i="31"/>
  <c r="AR37" i="31"/>
  <c r="AQ37" i="31"/>
  <c r="AP37" i="31"/>
  <c r="AO37" i="31"/>
  <c r="AN37" i="31"/>
  <c r="AM37" i="31"/>
  <c r="AL37" i="31"/>
  <c r="AK37" i="31"/>
  <c r="AJ37" i="31"/>
  <c r="AI37" i="31"/>
  <c r="AH37" i="31"/>
  <c r="AG37" i="31"/>
  <c r="AF37" i="31"/>
  <c r="AE37" i="31"/>
  <c r="AD37" i="31"/>
  <c r="AC37" i="31"/>
  <c r="AB37" i="31"/>
  <c r="AA37" i="31"/>
  <c r="Z37" i="31"/>
  <c r="Y37" i="31"/>
  <c r="X37" i="31"/>
  <c r="W37" i="31"/>
  <c r="V37" i="31"/>
  <c r="U37" i="31"/>
  <c r="T37" i="31"/>
  <c r="S37" i="31"/>
  <c r="R37" i="31"/>
  <c r="Q37" i="31"/>
  <c r="P37" i="31"/>
  <c r="O37" i="31"/>
  <c r="N37" i="31"/>
  <c r="M37" i="31"/>
  <c r="L37" i="31"/>
  <c r="K37" i="31"/>
  <c r="J37" i="31"/>
  <c r="I37" i="31"/>
  <c r="H37" i="31"/>
  <c r="BG36" i="31"/>
  <c r="BF36" i="31"/>
  <c r="BE36" i="31"/>
  <c r="BD36" i="31"/>
  <c r="BC36" i="31"/>
  <c r="BB36" i="31"/>
  <c r="BA36" i="31"/>
  <c r="AZ36" i="31"/>
  <c r="AY36" i="31"/>
  <c r="AX36" i="31"/>
  <c r="AW36" i="31"/>
  <c r="AV36" i="31"/>
  <c r="AU36" i="31"/>
  <c r="AT36" i="31"/>
  <c r="AS36" i="31"/>
  <c r="AR36" i="31"/>
  <c r="AQ36" i="31"/>
  <c r="AP36"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N36" i="31"/>
  <c r="M36" i="31"/>
  <c r="L36" i="31"/>
  <c r="K36" i="31"/>
  <c r="J36" i="31"/>
  <c r="I36" i="31"/>
  <c r="H36" i="31"/>
  <c r="BG35" i="31"/>
  <c r="BF35" i="31"/>
  <c r="BE35" i="31"/>
  <c r="BD35" i="31"/>
  <c r="BC35" i="31"/>
  <c r="BB35" i="31"/>
  <c r="BA35" i="31"/>
  <c r="AZ35" i="31"/>
  <c r="AY35" i="31"/>
  <c r="AX35" i="31"/>
  <c r="AW35" i="31"/>
  <c r="AV35" i="31"/>
  <c r="AU35" i="31"/>
  <c r="AT35" i="31"/>
  <c r="AS35" i="31"/>
  <c r="AR35" i="31"/>
  <c r="AQ35" i="31"/>
  <c r="AP35" i="31"/>
  <c r="AO35" i="31"/>
  <c r="AN35" i="31"/>
  <c r="AM35" i="31"/>
  <c r="AL35" i="31"/>
  <c r="AK35" i="31"/>
  <c r="AJ35" i="31"/>
  <c r="AI35" i="31"/>
  <c r="AH35" i="31"/>
  <c r="AG35" i="31"/>
  <c r="AF35" i="31"/>
  <c r="AE35" i="31"/>
  <c r="AD35" i="31"/>
  <c r="AC35" i="31"/>
  <c r="AB35" i="31"/>
  <c r="AA35" i="31"/>
  <c r="Z35" i="31"/>
  <c r="Y35" i="31"/>
  <c r="X35" i="31"/>
  <c r="W35" i="31"/>
  <c r="V35" i="31"/>
  <c r="U35" i="31"/>
  <c r="T35" i="31"/>
  <c r="S35" i="31"/>
  <c r="R35" i="31"/>
  <c r="Q35" i="31"/>
  <c r="P35" i="31"/>
  <c r="O35" i="31"/>
  <c r="N35" i="31"/>
  <c r="M35" i="31"/>
  <c r="L35" i="31"/>
  <c r="K35" i="31"/>
  <c r="J35" i="31"/>
  <c r="I35" i="31"/>
  <c r="H35" i="31"/>
  <c r="BG34" i="31"/>
  <c r="BF34" i="31"/>
  <c r="BE34" i="31"/>
  <c r="BD34" i="31"/>
  <c r="BC34" i="31"/>
  <c r="BB34" i="31"/>
  <c r="BA34" i="31"/>
  <c r="AZ34" i="31"/>
  <c r="AY34" i="31"/>
  <c r="AX34" i="31"/>
  <c r="AW34" i="31"/>
  <c r="AV34" i="31"/>
  <c r="AU34" i="31"/>
  <c r="AT34" i="31"/>
  <c r="AS34" i="31"/>
  <c r="AR34" i="31"/>
  <c r="AQ34" i="31"/>
  <c r="AP34" i="31"/>
  <c r="AO34" i="31"/>
  <c r="AN34" i="31"/>
  <c r="AM34" i="31"/>
  <c r="AL34" i="31"/>
  <c r="AK34" i="31"/>
  <c r="AJ34" i="31"/>
  <c r="AI34" i="31"/>
  <c r="AH34" i="31"/>
  <c r="AG34" i="31"/>
  <c r="AF34" i="31"/>
  <c r="AE34" i="31"/>
  <c r="AD34" i="31"/>
  <c r="AC34" i="31"/>
  <c r="AB34" i="31"/>
  <c r="AA34" i="31"/>
  <c r="Z34" i="31"/>
  <c r="Y34" i="31"/>
  <c r="X34" i="31"/>
  <c r="W34" i="31"/>
  <c r="V34" i="31"/>
  <c r="U34" i="31"/>
  <c r="T34" i="31"/>
  <c r="S34" i="31"/>
  <c r="R34" i="31"/>
  <c r="Q34" i="31"/>
  <c r="P34" i="31"/>
  <c r="O34" i="31"/>
  <c r="N34" i="31"/>
  <c r="M34" i="31"/>
  <c r="L34" i="31"/>
  <c r="K34" i="31"/>
  <c r="J34" i="31"/>
  <c r="I34" i="31"/>
  <c r="H34" i="31"/>
  <c r="BG33" i="31"/>
  <c r="BF33" i="31"/>
  <c r="BE33" i="31"/>
  <c r="BD33" i="31"/>
  <c r="BC33" i="31"/>
  <c r="BB33" i="31"/>
  <c r="BA33" i="31"/>
  <c r="AZ33" i="31"/>
  <c r="AY33" i="31"/>
  <c r="AX33" i="31"/>
  <c r="AW33" i="31"/>
  <c r="AV33" i="31"/>
  <c r="AU33" i="31"/>
  <c r="AT33" i="31"/>
  <c r="AS33" i="31"/>
  <c r="AR33" i="31"/>
  <c r="AQ33" i="31"/>
  <c r="AP33" i="31"/>
  <c r="AO33" i="31"/>
  <c r="AN33" i="31"/>
  <c r="AM33" i="31"/>
  <c r="AL33" i="31"/>
  <c r="AK33" i="31"/>
  <c r="AJ33" i="31"/>
  <c r="AI33" i="31"/>
  <c r="AH33" i="31"/>
  <c r="AG33" i="31"/>
  <c r="AF33" i="31"/>
  <c r="AE33" i="31"/>
  <c r="AD33" i="31"/>
  <c r="AC33" i="31"/>
  <c r="AB33" i="31"/>
  <c r="AA33" i="31"/>
  <c r="Z33" i="31"/>
  <c r="Y33" i="31"/>
  <c r="X33" i="31"/>
  <c r="W33" i="31"/>
  <c r="V33" i="31"/>
  <c r="U33" i="31"/>
  <c r="T33" i="31"/>
  <c r="S33" i="31"/>
  <c r="R33" i="31"/>
  <c r="Q33" i="31"/>
  <c r="P33" i="31"/>
  <c r="O33" i="31"/>
  <c r="N33" i="31"/>
  <c r="M33" i="31"/>
  <c r="L33" i="31"/>
  <c r="K33" i="31"/>
  <c r="J33" i="31"/>
  <c r="I33" i="31"/>
  <c r="H33" i="31"/>
  <c r="BG32" i="31"/>
  <c r="BF32" i="31"/>
  <c r="BE32" i="31"/>
  <c r="BD32" i="31"/>
  <c r="BC32" i="31"/>
  <c r="BB32" i="31"/>
  <c r="BA32" i="31"/>
  <c r="AZ32" i="31"/>
  <c r="AY32" i="31"/>
  <c r="AX32" i="31"/>
  <c r="AW32" i="31"/>
  <c r="AV32" i="31"/>
  <c r="AU32" i="31"/>
  <c r="AT32" i="31"/>
  <c r="AS32" i="31"/>
  <c r="AR32" i="31"/>
  <c r="AQ32" i="31"/>
  <c r="AP32"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N32" i="31"/>
  <c r="M32" i="31"/>
  <c r="L32" i="31"/>
  <c r="K32" i="31"/>
  <c r="J32" i="31"/>
  <c r="I32" i="31"/>
  <c r="H32" i="31"/>
  <c r="BG31" i="31"/>
  <c r="BF31" i="31"/>
  <c r="BE31" i="31"/>
  <c r="BD31" i="31"/>
  <c r="BC31" i="31"/>
  <c r="BB31" i="31"/>
  <c r="BA31" i="31"/>
  <c r="AZ31" i="31"/>
  <c r="AY31" i="31"/>
  <c r="AX31" i="31"/>
  <c r="AW31" i="31"/>
  <c r="AV31" i="31"/>
  <c r="AU31" i="31"/>
  <c r="AT31" i="31"/>
  <c r="AS31" i="31"/>
  <c r="AR31" i="31"/>
  <c r="AQ31" i="31"/>
  <c r="AP31" i="31"/>
  <c r="AO31" i="31"/>
  <c r="AN31" i="31"/>
  <c r="AM31" i="31"/>
  <c r="AL31" i="31"/>
  <c r="AK31" i="31"/>
  <c r="AJ31" i="31"/>
  <c r="AI31" i="31"/>
  <c r="AH31" i="31"/>
  <c r="AG31" i="31"/>
  <c r="AF31" i="31"/>
  <c r="AE31" i="31"/>
  <c r="AD31" i="31"/>
  <c r="AC31" i="31"/>
  <c r="AB31" i="31"/>
  <c r="AA31" i="31"/>
  <c r="Z31" i="31"/>
  <c r="Y31" i="31"/>
  <c r="X31" i="31"/>
  <c r="W31" i="31"/>
  <c r="V31" i="31"/>
  <c r="U31" i="31"/>
  <c r="T31" i="31"/>
  <c r="S31" i="31"/>
  <c r="R31" i="31"/>
  <c r="Q31" i="31"/>
  <c r="P31" i="31"/>
  <c r="O31" i="31"/>
  <c r="N31" i="31"/>
  <c r="M31" i="31"/>
  <c r="L31" i="31"/>
  <c r="K31" i="31"/>
  <c r="J31" i="31"/>
  <c r="I31" i="31"/>
  <c r="H31" i="31"/>
  <c r="BG30" i="31"/>
  <c r="BF30" i="31"/>
  <c r="BE30" i="31"/>
  <c r="BD30" i="31"/>
  <c r="BC30" i="31"/>
  <c r="BB30" i="31"/>
  <c r="BA30" i="31"/>
  <c r="AZ30" i="31"/>
  <c r="AY30" i="31"/>
  <c r="AX30" i="31"/>
  <c r="AW30" i="31"/>
  <c r="AV30" i="31"/>
  <c r="AU30" i="31"/>
  <c r="AT30" i="31"/>
  <c r="AS30" i="31"/>
  <c r="AR30" i="31"/>
  <c r="AQ30" i="31"/>
  <c r="AP30" i="31"/>
  <c r="AO30" i="31"/>
  <c r="AN30" i="31"/>
  <c r="AM30" i="31"/>
  <c r="AL30" i="31"/>
  <c r="AK30" i="31"/>
  <c r="AJ30" i="31"/>
  <c r="AI30" i="31"/>
  <c r="AH30" i="31"/>
  <c r="AG30" i="31"/>
  <c r="AF30" i="31"/>
  <c r="AE30" i="31"/>
  <c r="AD30" i="31"/>
  <c r="AC30" i="31"/>
  <c r="AB30" i="31"/>
  <c r="AA30" i="31"/>
  <c r="Z30" i="31"/>
  <c r="Y30" i="31"/>
  <c r="X30" i="31"/>
  <c r="W30" i="31"/>
  <c r="V30" i="31"/>
  <c r="U30" i="31"/>
  <c r="T30" i="31"/>
  <c r="S30" i="31"/>
  <c r="R30" i="31"/>
  <c r="Q30" i="31"/>
  <c r="P30" i="31"/>
  <c r="O30" i="31"/>
  <c r="N30" i="31"/>
  <c r="M30" i="31"/>
  <c r="L30" i="31"/>
  <c r="K30" i="31"/>
  <c r="J30" i="31"/>
  <c r="I30" i="31"/>
  <c r="H30" i="31"/>
  <c r="BG29" i="31"/>
  <c r="BF29" i="31"/>
  <c r="BE29" i="31"/>
  <c r="BD29" i="31"/>
  <c r="BC29" i="31"/>
  <c r="BB29" i="31"/>
  <c r="BA29" i="31"/>
  <c r="AZ29" i="31"/>
  <c r="AY29" i="31"/>
  <c r="AX29" i="31"/>
  <c r="AW29" i="31"/>
  <c r="AV29" i="31"/>
  <c r="AU29" i="31"/>
  <c r="AT29" i="31"/>
  <c r="AS29" i="31"/>
  <c r="AR29" i="31"/>
  <c r="AQ29" i="31"/>
  <c r="AP29" i="31"/>
  <c r="AO29" i="31"/>
  <c r="AN29" i="31"/>
  <c r="AM29" i="31"/>
  <c r="AL29" i="31"/>
  <c r="AK29" i="31"/>
  <c r="AJ29" i="31"/>
  <c r="AI29" i="31"/>
  <c r="AH29" i="31"/>
  <c r="AG29" i="31"/>
  <c r="AF29" i="31"/>
  <c r="AE29" i="31"/>
  <c r="AD29" i="31"/>
  <c r="AC29" i="31"/>
  <c r="AB29" i="31"/>
  <c r="AA29" i="31"/>
  <c r="Z29" i="31"/>
  <c r="Y29" i="31"/>
  <c r="X29" i="31"/>
  <c r="W29" i="31"/>
  <c r="V29" i="31"/>
  <c r="U29" i="31"/>
  <c r="T29" i="31"/>
  <c r="S29" i="31"/>
  <c r="R29" i="31"/>
  <c r="Q29" i="31"/>
  <c r="P29" i="31"/>
  <c r="O29" i="31"/>
  <c r="N29" i="31"/>
  <c r="M29" i="31"/>
  <c r="L29" i="31"/>
  <c r="K29" i="31"/>
  <c r="J29" i="31"/>
  <c r="I29" i="31"/>
  <c r="H29" i="31"/>
  <c r="BG28" i="31"/>
  <c r="BF28" i="31"/>
  <c r="BE28" i="31"/>
  <c r="BD28" i="31"/>
  <c r="BC28" i="31"/>
  <c r="BB28" i="31"/>
  <c r="BA28" i="31"/>
  <c r="AZ28" i="31"/>
  <c r="AY28" i="31"/>
  <c r="AX28" i="31"/>
  <c r="AW28" i="31"/>
  <c r="AV28" i="31"/>
  <c r="AU28" i="31"/>
  <c r="AT28" i="31"/>
  <c r="AS28" i="31"/>
  <c r="AR28" i="31"/>
  <c r="AQ28" i="31"/>
  <c r="AP28" i="31"/>
  <c r="AO28" i="31"/>
  <c r="AN28" i="31"/>
  <c r="AM28" i="31"/>
  <c r="AL28" i="31"/>
  <c r="AK28" i="31"/>
  <c r="AJ28" i="31"/>
  <c r="AI28" i="31"/>
  <c r="AH28" i="31"/>
  <c r="AG28" i="31"/>
  <c r="AF28" i="31"/>
  <c r="AE28" i="31"/>
  <c r="AD28" i="31"/>
  <c r="AC28" i="31"/>
  <c r="AB28" i="31"/>
  <c r="AA28" i="31"/>
  <c r="Z28" i="31"/>
  <c r="Y28" i="31"/>
  <c r="X28" i="31"/>
  <c r="W28" i="31"/>
  <c r="V28" i="31"/>
  <c r="U28" i="31"/>
  <c r="T28" i="31"/>
  <c r="S28" i="31"/>
  <c r="R28" i="31"/>
  <c r="Q28" i="31"/>
  <c r="P28" i="31"/>
  <c r="O28" i="31"/>
  <c r="N28" i="31"/>
  <c r="M28" i="31"/>
  <c r="L28" i="31"/>
  <c r="K28" i="31"/>
  <c r="J28" i="31"/>
  <c r="I28" i="31"/>
  <c r="H28" i="31"/>
  <c r="BG27" i="31"/>
  <c r="BF27" i="31"/>
  <c r="BE27" i="31"/>
  <c r="BD27" i="31"/>
  <c r="BC27" i="31"/>
  <c r="BB27" i="31"/>
  <c r="BA27" i="31"/>
  <c r="AZ27" i="31"/>
  <c r="AY27" i="31"/>
  <c r="AX27" i="31"/>
  <c r="AW27" i="31"/>
  <c r="AV27" i="31"/>
  <c r="AU27" i="31"/>
  <c r="AT27" i="31"/>
  <c r="AS27" i="31"/>
  <c r="AR27" i="31"/>
  <c r="AQ27" i="31"/>
  <c r="AP27" i="31"/>
  <c r="AO27" i="31"/>
  <c r="AN27" i="31"/>
  <c r="AM27" i="31"/>
  <c r="AL27" i="31"/>
  <c r="AK27" i="31"/>
  <c r="AJ27" i="31"/>
  <c r="AI27" i="31"/>
  <c r="AH27" i="31"/>
  <c r="AG27" i="31"/>
  <c r="AF27" i="31"/>
  <c r="AE27" i="31"/>
  <c r="AD27" i="31"/>
  <c r="AC27" i="31"/>
  <c r="AB27" i="31"/>
  <c r="AA27" i="31"/>
  <c r="Z27" i="31"/>
  <c r="Y27" i="31"/>
  <c r="X27" i="31"/>
  <c r="W27" i="31"/>
  <c r="V27" i="31"/>
  <c r="U27" i="31"/>
  <c r="T27" i="31"/>
  <c r="S27" i="31"/>
  <c r="R27" i="31"/>
  <c r="Q27" i="31"/>
  <c r="P27" i="31"/>
  <c r="O27" i="31"/>
  <c r="N27" i="31"/>
  <c r="M27" i="31"/>
  <c r="L27" i="31"/>
  <c r="K27" i="31"/>
  <c r="J27" i="31"/>
  <c r="I27" i="31"/>
  <c r="H27" i="31"/>
  <c r="BG26" i="31"/>
  <c r="BF26" i="31"/>
  <c r="BE26" i="31"/>
  <c r="BD26" i="31"/>
  <c r="BC26" i="31"/>
  <c r="BB26" i="31"/>
  <c r="BA26" i="31"/>
  <c r="AZ26" i="31"/>
  <c r="AY26" i="31"/>
  <c r="AX26" i="31"/>
  <c r="AW26" i="31"/>
  <c r="AV26" i="31"/>
  <c r="AU26" i="31"/>
  <c r="AT26" i="31"/>
  <c r="AS26" i="31"/>
  <c r="AR26" i="31"/>
  <c r="AQ26" i="31"/>
  <c r="AP26" i="31"/>
  <c r="AO26" i="31"/>
  <c r="AN26" i="31"/>
  <c r="AM26" i="31"/>
  <c r="AL26" i="31"/>
  <c r="AK26" i="31"/>
  <c r="AJ26" i="31"/>
  <c r="AI26" i="31"/>
  <c r="AH26" i="31"/>
  <c r="AG26" i="31"/>
  <c r="AF26" i="31"/>
  <c r="AE26" i="31"/>
  <c r="AD26" i="31"/>
  <c r="AC26" i="31"/>
  <c r="AB26" i="31"/>
  <c r="AA26" i="31"/>
  <c r="Z26" i="31"/>
  <c r="Y26" i="31"/>
  <c r="X26" i="31"/>
  <c r="W26" i="31"/>
  <c r="V26" i="31"/>
  <c r="U26" i="31"/>
  <c r="T26" i="31"/>
  <c r="S26" i="31"/>
  <c r="R26" i="31"/>
  <c r="Q26" i="31"/>
  <c r="P26" i="31"/>
  <c r="O26" i="31"/>
  <c r="N26" i="31"/>
  <c r="M26" i="31"/>
  <c r="L26" i="31"/>
  <c r="K26" i="31"/>
  <c r="J26" i="31"/>
  <c r="I26" i="31"/>
  <c r="H26" i="31"/>
  <c r="BG25" i="31"/>
  <c r="BF25" i="31"/>
  <c r="BE25" i="31"/>
  <c r="BD25" i="31"/>
  <c r="BC25" i="31"/>
  <c r="BB25" i="31"/>
  <c r="BA25" i="31"/>
  <c r="AZ25" i="31"/>
  <c r="AY25" i="31"/>
  <c r="AX25" i="31"/>
  <c r="AW25" i="31"/>
  <c r="AV25" i="31"/>
  <c r="AU25" i="31"/>
  <c r="AT25" i="31"/>
  <c r="AS25" i="31"/>
  <c r="AR25" i="31"/>
  <c r="AQ25" i="31"/>
  <c r="AP25" i="31"/>
  <c r="AO25" i="31"/>
  <c r="AN25" i="31"/>
  <c r="AM25" i="31"/>
  <c r="AL25" i="31"/>
  <c r="AK25" i="31"/>
  <c r="AJ25" i="31"/>
  <c r="AI25" i="31"/>
  <c r="AH25" i="31"/>
  <c r="AG25" i="31"/>
  <c r="AF25" i="31"/>
  <c r="AE25" i="31"/>
  <c r="AD25" i="31"/>
  <c r="AC25" i="31"/>
  <c r="AB25" i="31"/>
  <c r="AA25" i="31"/>
  <c r="Z25" i="31"/>
  <c r="Y25" i="31"/>
  <c r="X25" i="31"/>
  <c r="W25" i="31"/>
  <c r="V25" i="31"/>
  <c r="U25" i="31"/>
  <c r="T25" i="31"/>
  <c r="S25" i="31"/>
  <c r="R25" i="31"/>
  <c r="Q25" i="31"/>
  <c r="P25" i="31"/>
  <c r="O25" i="31"/>
  <c r="N25" i="31"/>
  <c r="M25" i="31"/>
  <c r="L25" i="31"/>
  <c r="K25" i="31"/>
  <c r="J25" i="31"/>
  <c r="I25" i="31"/>
  <c r="H25" i="31"/>
  <c r="BG24" i="31"/>
  <c r="BF24" i="31"/>
  <c r="BE24" i="31"/>
  <c r="BD24" i="31"/>
  <c r="BC24" i="31"/>
  <c r="BB24" i="31"/>
  <c r="BA24" i="31"/>
  <c r="AZ24" i="31"/>
  <c r="AY24" i="31"/>
  <c r="AX24" i="31"/>
  <c r="AW24" i="31"/>
  <c r="AV24" i="31"/>
  <c r="AU24" i="31"/>
  <c r="AT24" i="31"/>
  <c r="AS24" i="31"/>
  <c r="AR24" i="31"/>
  <c r="AQ24" i="31"/>
  <c r="AP24"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N24" i="31"/>
  <c r="M24" i="31"/>
  <c r="L24" i="31"/>
  <c r="K24" i="31"/>
  <c r="J24" i="31"/>
  <c r="I24" i="31"/>
  <c r="H24" i="31"/>
  <c r="BG23" i="31"/>
  <c r="BF23" i="31"/>
  <c r="BE23" i="31"/>
  <c r="BD23" i="31"/>
  <c r="BC23" i="31"/>
  <c r="BB23" i="31"/>
  <c r="BA23" i="31"/>
  <c r="AZ23" i="31"/>
  <c r="AY23" i="31"/>
  <c r="AX23" i="31"/>
  <c r="AW23" i="31"/>
  <c r="AV23" i="31"/>
  <c r="AU23" i="31"/>
  <c r="AT23" i="31"/>
  <c r="AS23" i="31"/>
  <c r="AR23" i="31"/>
  <c r="AQ23" i="31"/>
  <c r="AP23" i="31"/>
  <c r="AO23" i="31"/>
  <c r="AN23" i="31"/>
  <c r="AM23" i="31"/>
  <c r="AL23" i="31"/>
  <c r="AK23" i="31"/>
  <c r="AJ23" i="31"/>
  <c r="AI23" i="31"/>
  <c r="AH23" i="31"/>
  <c r="AG23" i="31"/>
  <c r="AF23" i="31"/>
  <c r="AE23" i="31"/>
  <c r="AD23" i="31"/>
  <c r="AC23" i="31"/>
  <c r="AB23" i="31"/>
  <c r="AA23" i="31"/>
  <c r="Z23" i="31"/>
  <c r="Y23" i="31"/>
  <c r="X23" i="31"/>
  <c r="W23" i="31"/>
  <c r="V23" i="31"/>
  <c r="U23" i="31"/>
  <c r="T23" i="31"/>
  <c r="S23" i="31"/>
  <c r="R23" i="31"/>
  <c r="Q23" i="31"/>
  <c r="P23" i="31"/>
  <c r="O23" i="31"/>
  <c r="N23" i="31"/>
  <c r="M23" i="31"/>
  <c r="L23" i="31"/>
  <c r="K23" i="31"/>
  <c r="J23" i="31"/>
  <c r="I23" i="31"/>
  <c r="H23" i="31"/>
  <c r="BG22" i="31"/>
  <c r="BF22" i="31"/>
  <c r="BE22" i="31"/>
  <c r="BD22" i="31"/>
  <c r="BC22" i="31"/>
  <c r="BB22" i="31"/>
  <c r="BA22" i="31"/>
  <c r="AZ22" i="31"/>
  <c r="AY22" i="31"/>
  <c r="AX22" i="31"/>
  <c r="AW22" i="31"/>
  <c r="AV22" i="31"/>
  <c r="AU22" i="31"/>
  <c r="AT22" i="31"/>
  <c r="AS22" i="31"/>
  <c r="AR22" i="31"/>
  <c r="AQ22" i="31"/>
  <c r="AP22" i="31"/>
  <c r="AO22" i="31"/>
  <c r="AN22" i="31"/>
  <c r="AM22" i="31"/>
  <c r="AL22" i="31"/>
  <c r="AK22" i="31"/>
  <c r="AJ22" i="31"/>
  <c r="AI22" i="31"/>
  <c r="AH22" i="31"/>
  <c r="AG22" i="31"/>
  <c r="AF22" i="31"/>
  <c r="AE22" i="31"/>
  <c r="AD22" i="31"/>
  <c r="AC22" i="31"/>
  <c r="AB22" i="31"/>
  <c r="AA22" i="31"/>
  <c r="Z22" i="31"/>
  <c r="Y22" i="31"/>
  <c r="X22" i="31"/>
  <c r="W22" i="31"/>
  <c r="V22" i="31"/>
  <c r="U22" i="31"/>
  <c r="T22" i="31"/>
  <c r="S22" i="31"/>
  <c r="R22" i="31"/>
  <c r="Q22" i="31"/>
  <c r="P22" i="31"/>
  <c r="O22" i="31"/>
  <c r="N22" i="31"/>
  <c r="M22" i="31"/>
  <c r="L22" i="31"/>
  <c r="K22" i="31"/>
  <c r="J22" i="31"/>
  <c r="I22" i="31"/>
  <c r="H22" i="31"/>
  <c r="BG21" i="31"/>
  <c r="BF21" i="31"/>
  <c r="BE21" i="31"/>
  <c r="BD21" i="31"/>
  <c r="BC21" i="31"/>
  <c r="BB21" i="31"/>
  <c r="BA21" i="31"/>
  <c r="AZ21" i="31"/>
  <c r="AY21" i="31"/>
  <c r="AX21" i="31"/>
  <c r="AW21" i="31"/>
  <c r="AV21" i="31"/>
  <c r="AU21" i="31"/>
  <c r="AT21" i="31"/>
  <c r="AS21" i="31"/>
  <c r="AR21" i="31"/>
  <c r="AQ21" i="31"/>
  <c r="AP21" i="31"/>
  <c r="AO21" i="31"/>
  <c r="AN21" i="31"/>
  <c r="AM21" i="31"/>
  <c r="AL21" i="31"/>
  <c r="AK21" i="31"/>
  <c r="AJ21" i="31"/>
  <c r="AI21" i="31"/>
  <c r="AH21" i="31"/>
  <c r="AG21" i="31"/>
  <c r="AF21" i="31"/>
  <c r="AE21" i="31"/>
  <c r="AD21" i="31"/>
  <c r="AC21" i="31"/>
  <c r="AB21" i="31"/>
  <c r="AA21" i="31"/>
  <c r="Z21" i="31"/>
  <c r="Y21" i="31"/>
  <c r="X21" i="31"/>
  <c r="W21" i="31"/>
  <c r="V21" i="31"/>
  <c r="U21" i="31"/>
  <c r="T21" i="31"/>
  <c r="S21" i="31"/>
  <c r="R21" i="31"/>
  <c r="Q21" i="31"/>
  <c r="P21" i="31"/>
  <c r="O21" i="31"/>
  <c r="N21" i="31"/>
  <c r="M21" i="31"/>
  <c r="L21" i="31"/>
  <c r="K21" i="31"/>
  <c r="J21" i="31"/>
  <c r="I21" i="31"/>
  <c r="H21" i="31"/>
  <c r="BG20" i="31"/>
  <c r="BF20" i="31"/>
  <c r="BE20" i="31"/>
  <c r="BD20" i="31"/>
  <c r="BC20" i="31"/>
  <c r="BB20" i="31"/>
  <c r="BA20" i="31"/>
  <c r="AZ20" i="31"/>
  <c r="AY20" i="31"/>
  <c r="AX20" i="31"/>
  <c r="AW20" i="31"/>
  <c r="AV20" i="31"/>
  <c r="AU20" i="31"/>
  <c r="AT20" i="31"/>
  <c r="AS20" i="31"/>
  <c r="AR20" i="31"/>
  <c r="AQ20" i="31"/>
  <c r="AP20" i="31"/>
  <c r="AO20" i="31"/>
  <c r="AN20" i="31"/>
  <c r="AM20" i="31"/>
  <c r="AL20" i="31"/>
  <c r="AK20" i="31"/>
  <c r="AJ20" i="31"/>
  <c r="AI20" i="31"/>
  <c r="AH20" i="31"/>
  <c r="AG20" i="31"/>
  <c r="AF20" i="31"/>
  <c r="AE20" i="31"/>
  <c r="AD20" i="31"/>
  <c r="AC20" i="31"/>
  <c r="AB20" i="31"/>
  <c r="AA20" i="31"/>
  <c r="Z20" i="31"/>
  <c r="Y20" i="31"/>
  <c r="X20" i="31"/>
  <c r="W20" i="31"/>
  <c r="V20" i="31"/>
  <c r="U20" i="31"/>
  <c r="T20" i="31"/>
  <c r="S20" i="31"/>
  <c r="R20" i="31"/>
  <c r="Q20" i="31"/>
  <c r="P20" i="31"/>
  <c r="O20" i="31"/>
  <c r="N20" i="31"/>
  <c r="M20" i="31"/>
  <c r="L20" i="31"/>
  <c r="K20" i="31"/>
  <c r="J20" i="31"/>
  <c r="I20" i="31"/>
  <c r="H20" i="31"/>
  <c r="BG19" i="31"/>
  <c r="BF19" i="31"/>
  <c r="BE19" i="31"/>
  <c r="BD19" i="31"/>
  <c r="BC19" i="31"/>
  <c r="BB19" i="31"/>
  <c r="BA19" i="31"/>
  <c r="AZ19" i="31"/>
  <c r="AY19" i="31"/>
  <c r="AX19" i="31"/>
  <c r="AW19" i="31"/>
  <c r="AV19" i="31"/>
  <c r="AU19" i="31"/>
  <c r="AT19" i="31"/>
  <c r="AS19" i="31"/>
  <c r="AR19" i="31"/>
  <c r="AQ19" i="31"/>
  <c r="AP19" i="31"/>
  <c r="AO19" i="31"/>
  <c r="AN19" i="31"/>
  <c r="AM19" i="31"/>
  <c r="AL19" i="31"/>
  <c r="AK19" i="31"/>
  <c r="AJ19" i="31"/>
  <c r="AI19" i="31"/>
  <c r="AH19" i="31"/>
  <c r="AG19" i="31"/>
  <c r="AF19" i="31"/>
  <c r="AE19" i="31"/>
  <c r="AD19" i="31"/>
  <c r="AC19" i="31"/>
  <c r="AB19" i="31"/>
  <c r="AA19" i="31"/>
  <c r="Z19" i="31"/>
  <c r="Y19" i="31"/>
  <c r="X19" i="31"/>
  <c r="W19" i="31"/>
  <c r="V19" i="31"/>
  <c r="U19" i="31"/>
  <c r="T19" i="31"/>
  <c r="S19" i="31"/>
  <c r="R19" i="31"/>
  <c r="Q19" i="31"/>
  <c r="P19" i="31"/>
  <c r="O19" i="31"/>
  <c r="N19" i="31"/>
  <c r="M19" i="31"/>
  <c r="L19" i="31"/>
  <c r="K19" i="31"/>
  <c r="J19" i="31"/>
  <c r="I19" i="31"/>
  <c r="H19" i="31"/>
  <c r="BG18" i="31"/>
  <c r="BF18" i="31"/>
  <c r="BE18" i="31"/>
  <c r="BD18" i="31"/>
  <c r="BC18" i="31"/>
  <c r="BB18" i="31"/>
  <c r="BA18" i="31"/>
  <c r="AZ18" i="31"/>
  <c r="AY18" i="31"/>
  <c r="AX18" i="31"/>
  <c r="AW18" i="31"/>
  <c r="AV18" i="31"/>
  <c r="AU18" i="31"/>
  <c r="AT18" i="31"/>
  <c r="AS18" i="31"/>
  <c r="AR18" i="31"/>
  <c r="AQ18" i="31"/>
  <c r="AP18" i="31"/>
  <c r="AO18" i="31"/>
  <c r="AN18" i="31"/>
  <c r="AM18" i="31"/>
  <c r="AL18" i="31"/>
  <c r="AK18" i="31"/>
  <c r="AJ18" i="31"/>
  <c r="AI18" i="31"/>
  <c r="AH18" i="31"/>
  <c r="AG18" i="31"/>
  <c r="AF18" i="31"/>
  <c r="AE18" i="31"/>
  <c r="AD18" i="31"/>
  <c r="AC18" i="31"/>
  <c r="AB18" i="31"/>
  <c r="AA18" i="31"/>
  <c r="Z18" i="31"/>
  <c r="Y18" i="31"/>
  <c r="X18" i="31"/>
  <c r="W18" i="31"/>
  <c r="V18" i="31"/>
  <c r="U18" i="31"/>
  <c r="T18" i="31"/>
  <c r="S18" i="31"/>
  <c r="R18" i="31"/>
  <c r="Q18" i="31"/>
  <c r="P18" i="31"/>
  <c r="O18" i="31"/>
  <c r="N18" i="31"/>
  <c r="M18" i="31"/>
  <c r="L18" i="31"/>
  <c r="K18" i="31"/>
  <c r="J18" i="31"/>
  <c r="I18" i="31"/>
  <c r="H18" i="31"/>
  <c r="BG17" i="31"/>
  <c r="BF17" i="31"/>
  <c r="BE17" i="31"/>
  <c r="BD17" i="31"/>
  <c r="BC17" i="31"/>
  <c r="BB17" i="31"/>
  <c r="BA17" i="31"/>
  <c r="AZ17" i="31"/>
  <c r="AY17" i="31"/>
  <c r="AX17" i="31"/>
  <c r="AW17" i="31"/>
  <c r="AV17" i="31"/>
  <c r="AU17" i="31"/>
  <c r="AT17" i="31"/>
  <c r="AS17" i="31"/>
  <c r="AR17" i="31"/>
  <c r="AQ17" i="31"/>
  <c r="AP17" i="31"/>
  <c r="AO17" i="31"/>
  <c r="AN17" i="31"/>
  <c r="AM17" i="31"/>
  <c r="AL17" i="31"/>
  <c r="AK17" i="31"/>
  <c r="AJ17" i="31"/>
  <c r="AI17" i="31"/>
  <c r="AH17" i="31"/>
  <c r="AG17" i="31"/>
  <c r="AF17" i="31"/>
  <c r="AE17" i="31"/>
  <c r="AD17" i="31"/>
  <c r="AC17" i="31"/>
  <c r="AB17" i="31"/>
  <c r="AA17" i="31"/>
  <c r="Z17" i="31"/>
  <c r="Y17" i="31"/>
  <c r="X17" i="31"/>
  <c r="W17" i="31"/>
  <c r="V17" i="31"/>
  <c r="U17" i="31"/>
  <c r="T17" i="31"/>
  <c r="S17" i="31"/>
  <c r="R17" i="31"/>
  <c r="Q17" i="31"/>
  <c r="P17" i="31"/>
  <c r="O17" i="31"/>
  <c r="N17" i="31"/>
  <c r="M17" i="31"/>
  <c r="L17" i="31"/>
  <c r="K17" i="31"/>
  <c r="J17" i="31"/>
  <c r="I17" i="31"/>
  <c r="H17" i="31"/>
  <c r="BG16" i="31"/>
  <c r="BF16" i="31"/>
  <c r="BE16" i="31"/>
  <c r="BD16" i="31"/>
  <c r="BC16" i="31"/>
  <c r="BB16" i="31"/>
  <c r="BA16" i="31"/>
  <c r="AZ16" i="31"/>
  <c r="AY16" i="31"/>
  <c r="AX16" i="31"/>
  <c r="AW16" i="31"/>
  <c r="AV16" i="31"/>
  <c r="AU16" i="31"/>
  <c r="AT16" i="31"/>
  <c r="AS16" i="31"/>
  <c r="AR16" i="31"/>
  <c r="AQ16" i="31"/>
  <c r="AP16"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N16" i="31"/>
  <c r="M16" i="31"/>
  <c r="L16" i="31"/>
  <c r="K16" i="31"/>
  <c r="J16" i="31"/>
  <c r="I16" i="31"/>
  <c r="H16" i="31"/>
  <c r="BG15" i="31"/>
  <c r="BF15" i="31"/>
  <c r="BE15" i="31"/>
  <c r="BD15" i="31"/>
  <c r="BC15" i="31"/>
  <c r="BB15" i="31"/>
  <c r="BA15" i="31"/>
  <c r="AZ15" i="31"/>
  <c r="AY15" i="31"/>
  <c r="AX15" i="31"/>
  <c r="AW15" i="31"/>
  <c r="AV15" i="31"/>
  <c r="AU15" i="31"/>
  <c r="AT15" i="31"/>
  <c r="AS15" i="31"/>
  <c r="AR15" i="31"/>
  <c r="AQ15" i="31"/>
  <c r="AP15" i="31"/>
  <c r="AO15" i="31"/>
  <c r="AN15" i="31"/>
  <c r="AM15" i="31"/>
  <c r="AL15" i="31"/>
  <c r="AK15" i="31"/>
  <c r="AJ15" i="31"/>
  <c r="AI15" i="31"/>
  <c r="AH15" i="31"/>
  <c r="AG15" i="31"/>
  <c r="AF15" i="31"/>
  <c r="AE15" i="31"/>
  <c r="AD15" i="31"/>
  <c r="AC15" i="31"/>
  <c r="AB15" i="31"/>
  <c r="AA15" i="31"/>
  <c r="Z15" i="31"/>
  <c r="Y15" i="31"/>
  <c r="X15" i="31"/>
  <c r="W15" i="31"/>
  <c r="V15" i="31"/>
  <c r="U15" i="31"/>
  <c r="T15" i="31"/>
  <c r="S15" i="31"/>
  <c r="R15" i="31"/>
  <c r="Q15" i="31"/>
  <c r="P15" i="31"/>
  <c r="O15" i="31"/>
  <c r="N15" i="31"/>
  <c r="M15" i="31"/>
  <c r="L15" i="31"/>
  <c r="K15" i="31"/>
  <c r="J15" i="31"/>
  <c r="I15" i="31"/>
  <c r="H15" i="31"/>
  <c r="BG14" i="31"/>
  <c r="BF14" i="31"/>
  <c r="BE14" i="31"/>
  <c r="BD14" i="31"/>
  <c r="BC14" i="31"/>
  <c r="BB14" i="31"/>
  <c r="BA14" i="31"/>
  <c r="AZ14" i="31"/>
  <c r="AY14" i="31"/>
  <c r="AX14" i="31"/>
  <c r="AW14" i="31"/>
  <c r="AV14" i="31"/>
  <c r="AU14" i="31"/>
  <c r="AT14" i="31"/>
  <c r="AS14" i="31"/>
  <c r="AR14" i="31"/>
  <c r="AQ14" i="31"/>
  <c r="AP14" i="31"/>
  <c r="AO14" i="31"/>
  <c r="AN14" i="31"/>
  <c r="AM14" i="31"/>
  <c r="AL14" i="31"/>
  <c r="AK14" i="31"/>
  <c r="AJ14" i="31"/>
  <c r="AI14" i="31"/>
  <c r="AH14" i="31"/>
  <c r="AG14" i="31"/>
  <c r="AF14" i="31"/>
  <c r="AE14" i="31"/>
  <c r="AD14" i="31"/>
  <c r="AC14" i="31"/>
  <c r="AB14" i="31"/>
  <c r="AA14" i="31"/>
  <c r="Z14" i="31"/>
  <c r="Y14" i="31"/>
  <c r="X14" i="31"/>
  <c r="W14" i="31"/>
  <c r="V14" i="31"/>
  <c r="U14" i="31"/>
  <c r="T14" i="31"/>
  <c r="S14" i="31"/>
  <c r="R14" i="31"/>
  <c r="Q14" i="31"/>
  <c r="P14" i="31"/>
  <c r="O14" i="31"/>
  <c r="N14" i="31"/>
  <c r="M14" i="31"/>
  <c r="L14" i="31"/>
  <c r="K14" i="31"/>
  <c r="J14" i="31"/>
  <c r="I14" i="31"/>
  <c r="H14" i="31"/>
  <c r="BG13" i="31"/>
  <c r="BF13" i="31"/>
  <c r="BE13" i="31"/>
  <c r="BD13" i="31"/>
  <c r="BC13" i="31"/>
  <c r="BB13" i="31"/>
  <c r="BA13" i="31"/>
  <c r="AZ13" i="31"/>
  <c r="AY13" i="31"/>
  <c r="AX13" i="31"/>
  <c r="AW13" i="31"/>
  <c r="AV13" i="31"/>
  <c r="AU13" i="31"/>
  <c r="AT13" i="31"/>
  <c r="AS13" i="31"/>
  <c r="AR13" i="31"/>
  <c r="AQ13" i="31"/>
  <c r="AP13" i="31"/>
  <c r="AO13" i="31"/>
  <c r="AN13" i="31"/>
  <c r="AM13" i="31"/>
  <c r="AL13" i="31"/>
  <c r="AK13" i="31"/>
  <c r="AJ13" i="31"/>
  <c r="AI13" i="31"/>
  <c r="AH13" i="31"/>
  <c r="AG13" i="31"/>
  <c r="AF13" i="31"/>
  <c r="AE13" i="31"/>
  <c r="AD13" i="31"/>
  <c r="AC13" i="31"/>
  <c r="AB13" i="31"/>
  <c r="AA13" i="31"/>
  <c r="Z13" i="31"/>
  <c r="Y13" i="31"/>
  <c r="X13" i="31"/>
  <c r="W13" i="31"/>
  <c r="V13" i="31"/>
  <c r="U13" i="31"/>
  <c r="T13" i="31"/>
  <c r="S13" i="31"/>
  <c r="R13" i="31"/>
  <c r="Q13" i="31"/>
  <c r="P13" i="31"/>
  <c r="O13" i="31"/>
  <c r="N13" i="31"/>
  <c r="M13" i="31"/>
  <c r="L13" i="31"/>
  <c r="K13" i="31"/>
  <c r="J13" i="31"/>
  <c r="I13" i="31"/>
  <c r="H13" i="31"/>
  <c r="BG12" i="31"/>
  <c r="BF12" i="31"/>
  <c r="BE12" i="31"/>
  <c r="BD12" i="31"/>
  <c r="BC12" i="31"/>
  <c r="BB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X12" i="31"/>
  <c r="W12" i="31"/>
  <c r="V12" i="31"/>
  <c r="U12" i="31"/>
  <c r="T12" i="31"/>
  <c r="S12" i="31"/>
  <c r="R12" i="31"/>
  <c r="Q12" i="31"/>
  <c r="P12" i="31"/>
  <c r="O12" i="31"/>
  <c r="N12" i="31"/>
  <c r="M12" i="31"/>
  <c r="L12" i="31"/>
  <c r="K12" i="31"/>
  <c r="J12" i="31"/>
  <c r="I12" i="31"/>
  <c r="H12" i="31"/>
  <c r="BG11" i="31"/>
  <c r="BF11" i="31"/>
  <c r="BE11" i="31"/>
  <c r="BD11" i="31"/>
  <c r="BC11" i="31"/>
  <c r="BB11" i="31"/>
  <c r="BA11" i="31"/>
  <c r="AZ11" i="31"/>
  <c r="AY11" i="31"/>
  <c r="AX11" i="31"/>
  <c r="AW11" i="31"/>
  <c r="AV11" i="31"/>
  <c r="AU11" i="31"/>
  <c r="AT11" i="31"/>
  <c r="AS11" i="31"/>
  <c r="AR11" i="31"/>
  <c r="AQ11" i="31"/>
  <c r="AP11" i="31"/>
  <c r="AO11" i="31"/>
  <c r="AN11" i="31"/>
  <c r="AM11" i="31"/>
  <c r="AL11" i="31"/>
  <c r="AK11" i="31"/>
  <c r="AJ11" i="31"/>
  <c r="AI11" i="31"/>
  <c r="AH11" i="31"/>
  <c r="AG11" i="31"/>
  <c r="AF11" i="31"/>
  <c r="AE11" i="31"/>
  <c r="AD11" i="31"/>
  <c r="AC11" i="31"/>
  <c r="AB11" i="31"/>
  <c r="AA11" i="31"/>
  <c r="Z11" i="31"/>
  <c r="Y11" i="31"/>
  <c r="X11" i="31"/>
  <c r="W11" i="31"/>
  <c r="V11" i="31"/>
  <c r="U11" i="31"/>
  <c r="T11" i="31"/>
  <c r="S11" i="31"/>
  <c r="R11" i="31"/>
  <c r="Q11" i="31"/>
  <c r="P11" i="31"/>
  <c r="O11" i="31"/>
  <c r="N11" i="31"/>
  <c r="M11" i="31"/>
  <c r="L11" i="31"/>
  <c r="K11" i="31"/>
  <c r="J11" i="31"/>
  <c r="I11" i="31"/>
  <c r="H11" i="31"/>
  <c r="BG10" i="31"/>
  <c r="BF10" i="31"/>
  <c r="BE10" i="31"/>
  <c r="BD10" i="31"/>
  <c r="BC10" i="31"/>
  <c r="BB10" i="31"/>
  <c r="BA10" i="31"/>
  <c r="AZ10" i="31"/>
  <c r="AY10" i="31"/>
  <c r="AX10" i="31"/>
  <c r="AW10" i="31"/>
  <c r="AV10" i="31"/>
  <c r="AU10" i="31"/>
  <c r="AT10" i="31"/>
  <c r="AS10" i="31"/>
  <c r="AR10" i="31"/>
  <c r="AQ10" i="31"/>
  <c r="AP10" i="31"/>
  <c r="AO10" i="31"/>
  <c r="AN10" i="31"/>
  <c r="AM10" i="31"/>
  <c r="AL10" i="31"/>
  <c r="AK10" i="31"/>
  <c r="AJ10" i="31"/>
  <c r="AI10" i="31"/>
  <c r="AH10" i="31"/>
  <c r="AG10" i="31"/>
  <c r="AF10" i="31"/>
  <c r="AE10" i="31"/>
  <c r="AD10" i="31"/>
  <c r="AC10" i="31"/>
  <c r="AB10" i="31"/>
  <c r="AA10" i="31"/>
  <c r="Z10" i="31"/>
  <c r="Y10" i="31"/>
  <c r="X10" i="31"/>
  <c r="W10" i="31"/>
  <c r="V10" i="31"/>
  <c r="U10" i="31"/>
  <c r="T10" i="31"/>
  <c r="S10" i="31"/>
  <c r="R10" i="31"/>
  <c r="Q10" i="31"/>
  <c r="P10" i="31"/>
  <c r="O10" i="31"/>
  <c r="N10" i="31"/>
  <c r="M10" i="31"/>
  <c r="L10" i="31"/>
  <c r="K10" i="31"/>
  <c r="J10" i="31"/>
  <c r="I10" i="31"/>
  <c r="H10" i="31"/>
  <c r="BG9" i="31"/>
  <c r="BF9" i="31"/>
  <c r="BE9" i="31"/>
  <c r="BD9" i="31"/>
  <c r="BC9" i="31"/>
  <c r="BB9" i="31"/>
  <c r="BA9" i="31"/>
  <c r="AZ9" i="31"/>
  <c r="AY9" i="31"/>
  <c r="AX9" i="31"/>
  <c r="AW9" i="31"/>
  <c r="AV9" i="31"/>
  <c r="AU9" i="31"/>
  <c r="AT9" i="31"/>
  <c r="AS9" i="31"/>
  <c r="AR9" i="31"/>
  <c r="AQ9" i="31"/>
  <c r="AP9" i="31"/>
  <c r="AO9" i="31"/>
  <c r="AN9" i="31"/>
  <c r="AM9" i="31"/>
  <c r="AL9" i="31"/>
  <c r="AK9" i="31"/>
  <c r="AJ9" i="31"/>
  <c r="AI9" i="31"/>
  <c r="AH9" i="31"/>
  <c r="AG9" i="31"/>
  <c r="AF9" i="31"/>
  <c r="AE9" i="31"/>
  <c r="AD9" i="31"/>
  <c r="AC9" i="31"/>
  <c r="AB9" i="31"/>
  <c r="AA9" i="31"/>
  <c r="Z9" i="31"/>
  <c r="Y9" i="31"/>
  <c r="X9" i="31"/>
  <c r="W9" i="31"/>
  <c r="V9" i="31"/>
  <c r="U9" i="31"/>
  <c r="T9" i="31"/>
  <c r="S9" i="31"/>
  <c r="R9" i="31"/>
  <c r="Q9" i="31"/>
  <c r="P9" i="31"/>
  <c r="O9" i="31"/>
  <c r="N9" i="31"/>
  <c r="M9" i="31"/>
  <c r="L9" i="31"/>
  <c r="K9" i="31"/>
  <c r="J9" i="31"/>
  <c r="I9" i="31"/>
  <c r="H9" i="31"/>
  <c r="BG8" i="31"/>
  <c r="BF8" i="31"/>
  <c r="BE8" i="31"/>
  <c r="BD8" i="31"/>
  <c r="BC8" i="31"/>
  <c r="BB8" i="31"/>
  <c r="BA8" i="31"/>
  <c r="AZ8" i="31"/>
  <c r="AY8" i="31"/>
  <c r="AX8" i="31"/>
  <c r="AW8" i="31"/>
  <c r="AV8" i="31"/>
  <c r="AU8" i="31"/>
  <c r="AT8" i="31"/>
  <c r="AS8" i="31"/>
  <c r="AR8" i="31"/>
  <c r="AQ8" i="31"/>
  <c r="AP8"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N8" i="31"/>
  <c r="M8" i="31"/>
  <c r="L8" i="31"/>
  <c r="K8" i="31"/>
  <c r="J8" i="31"/>
  <c r="I8" i="31"/>
  <c r="H8" i="31"/>
  <c r="BG7" i="31"/>
  <c r="BF7" i="31"/>
  <c r="BE7" i="31"/>
  <c r="BD7" i="31"/>
  <c r="BC7" i="31"/>
  <c r="BB7" i="31"/>
  <c r="BA7" i="31"/>
  <c r="AZ7" i="31"/>
  <c r="AY7" i="31"/>
  <c r="AX7" i="31"/>
  <c r="AW7" i="31"/>
  <c r="AV7" i="31"/>
  <c r="AU7" i="31"/>
  <c r="AT7" i="31"/>
  <c r="AS7" i="31"/>
  <c r="AR7" i="31"/>
  <c r="AQ7" i="31"/>
  <c r="AP7" i="31"/>
  <c r="AO7" i="31"/>
  <c r="AN7" i="31"/>
  <c r="AM7" i="31"/>
  <c r="AL7" i="31"/>
  <c r="AK7" i="31"/>
  <c r="AJ7" i="31"/>
  <c r="AI7" i="31"/>
  <c r="AH7" i="31"/>
  <c r="AG7" i="31"/>
  <c r="AF7" i="31"/>
  <c r="AE7" i="31"/>
  <c r="AD7" i="31"/>
  <c r="AC7" i="31"/>
  <c r="AB7" i="31"/>
  <c r="AA7" i="31"/>
  <c r="Z7" i="31"/>
  <c r="Y7" i="31"/>
  <c r="X7" i="31"/>
  <c r="W7" i="31"/>
  <c r="V7" i="31"/>
  <c r="U7" i="31"/>
  <c r="T7" i="31"/>
  <c r="S7" i="31"/>
  <c r="R7" i="31"/>
  <c r="Q7" i="31"/>
  <c r="P7" i="31"/>
  <c r="O7" i="31"/>
  <c r="N7" i="31"/>
  <c r="M7" i="31"/>
  <c r="L7" i="31"/>
  <c r="K7" i="31"/>
  <c r="J7" i="31"/>
  <c r="I7" i="31"/>
  <c r="H7" i="31"/>
  <c r="BG6" i="31"/>
  <c r="BF6" i="31"/>
  <c r="BE6" i="31"/>
  <c r="BD6" i="31"/>
  <c r="BC6" i="31"/>
  <c r="BB6" i="31"/>
  <c r="BA6" i="31"/>
  <c r="AZ6" i="31"/>
  <c r="AY6" i="31"/>
  <c r="AX6" i="31"/>
  <c r="AW6" i="31"/>
  <c r="AV6" i="31"/>
  <c r="AU6" i="31"/>
  <c r="AT6" i="31"/>
  <c r="AS6" i="31"/>
  <c r="AR6" i="31"/>
  <c r="AQ6" i="31"/>
  <c r="AP6" i="31"/>
  <c r="AO6" i="31"/>
  <c r="AN6" i="31"/>
  <c r="AM6" i="31"/>
  <c r="AL6" i="31"/>
  <c r="AK6" i="31"/>
  <c r="AJ6" i="31"/>
  <c r="AI6" i="31"/>
  <c r="AH6" i="31"/>
  <c r="AG6" i="31"/>
  <c r="AF6" i="31"/>
  <c r="AE6" i="31"/>
  <c r="AD6" i="31"/>
  <c r="AC6" i="31"/>
  <c r="AB6" i="31"/>
  <c r="AA6" i="31"/>
  <c r="Z6" i="31"/>
  <c r="Y6" i="31"/>
  <c r="X6" i="31"/>
  <c r="W6" i="31"/>
  <c r="V6" i="31"/>
  <c r="U6" i="31"/>
  <c r="T6" i="31"/>
  <c r="S6" i="31"/>
  <c r="R6" i="31"/>
  <c r="Q6" i="31"/>
  <c r="P6" i="31"/>
  <c r="O6" i="31"/>
  <c r="N6" i="31"/>
  <c r="M6" i="31"/>
  <c r="L6" i="31"/>
  <c r="K6" i="31"/>
  <c r="J6" i="31"/>
  <c r="I6" i="31"/>
  <c r="H6" i="31"/>
  <c r="BG5" i="31"/>
  <c r="BF5" i="31"/>
  <c r="BE5" i="31"/>
  <c r="BD5" i="31"/>
  <c r="BC5" i="31"/>
  <c r="BB5" i="31"/>
  <c r="BA5" i="31"/>
  <c r="AZ5" i="31"/>
  <c r="AY5" i="31"/>
  <c r="AX5" i="31"/>
  <c r="AW5" i="31"/>
  <c r="AV5" i="31"/>
  <c r="AU5" i="31"/>
  <c r="AT5" i="31"/>
  <c r="AS5" i="31"/>
  <c r="AR5" i="31"/>
  <c r="AQ5" i="31"/>
  <c r="AP5" i="31"/>
  <c r="AO5" i="31"/>
  <c r="AN5" i="31"/>
  <c r="AM5" i="31"/>
  <c r="AL5" i="31"/>
  <c r="AK5" i="31"/>
  <c r="AJ5" i="31"/>
  <c r="AI5" i="31"/>
  <c r="AH5" i="31"/>
  <c r="AG5" i="31"/>
  <c r="AF5" i="31"/>
  <c r="AE5" i="31"/>
  <c r="AD5" i="31"/>
  <c r="AC5" i="31"/>
  <c r="AB5" i="31"/>
  <c r="AA5" i="31"/>
  <c r="Z5" i="31"/>
  <c r="Y5" i="31"/>
  <c r="X5" i="31"/>
  <c r="W5" i="31"/>
  <c r="V5" i="31"/>
  <c r="U5" i="31"/>
  <c r="T5" i="31"/>
  <c r="S5" i="31"/>
  <c r="R5" i="31"/>
  <c r="Q5" i="31"/>
  <c r="P5" i="31"/>
  <c r="O5" i="31"/>
  <c r="N5" i="31"/>
  <c r="M5" i="31"/>
  <c r="L5" i="31"/>
  <c r="K5" i="31"/>
  <c r="J5" i="31"/>
  <c r="I5" i="31"/>
  <c r="H5" i="31"/>
  <c r="EE8" i="6" l="1"/>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0"/>
  <c r="BR7" i="30"/>
  <c r="Y7" i="30"/>
  <c r="BE7" i="30"/>
  <c r="AF7" i="30"/>
  <c r="BH7" i="30"/>
  <c r="W7" i="30"/>
  <c r="X7" i="30"/>
  <c r="AE7" i="30"/>
  <c r="BN7" i="30"/>
  <c r="AR7" i="30"/>
  <c r="AV7" i="30"/>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E127" i="24" l="1"/>
  <c r="E124" i="24"/>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l="1"/>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24"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BI63" i="31"/>
  <c r="BI78" i="31"/>
  <c r="BI59" i="31"/>
  <c r="BI80" i="31"/>
  <c r="H41" i="32"/>
  <c r="H64" i="32"/>
  <c r="H32" i="32"/>
  <c r="H73" i="32"/>
  <c r="H69" i="32"/>
  <c r="H60" i="32"/>
  <c r="BI79" i="31"/>
  <c r="DE79" i="31" s="1"/>
  <c r="BI87" i="31"/>
  <c r="BI86" i="31"/>
  <c r="BI84" i="31"/>
  <c r="CR84" i="31" s="1"/>
  <c r="BI67" i="31"/>
  <c r="CO67" i="31" s="1"/>
  <c r="BI101" i="31"/>
  <c r="CW101" i="31" s="1"/>
  <c r="BI57" i="31"/>
  <c r="BI49" i="31"/>
  <c r="H37" i="32"/>
  <c r="H111" i="32"/>
  <c r="H70" i="32"/>
  <c r="H107" i="32"/>
  <c r="H98" i="32"/>
  <c r="H58" i="32"/>
  <c r="H79" i="32"/>
  <c r="H105" i="32"/>
  <c r="H96" i="32"/>
  <c r="H75" i="32"/>
  <c r="H101" i="32"/>
  <c r="H92" i="32"/>
  <c r="H47" i="32"/>
  <c r="H43" i="32"/>
  <c r="H28" i="32"/>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CX79" i="31"/>
  <c r="CP79" i="31"/>
  <c r="CH79" i="31"/>
  <c r="BZ79" i="31"/>
  <c r="BR79" i="31"/>
  <c r="CO79" i="31"/>
  <c r="CG79" i="31"/>
  <c r="BY79" i="31"/>
  <c r="BQ79" i="31"/>
  <c r="DD79" i="31"/>
  <c r="CV79" i="31"/>
  <c r="BX79" i="31"/>
  <c r="BP79" i="31"/>
  <c r="DC79" i="31"/>
  <c r="CU79" i="31"/>
  <c r="CM79" i="31"/>
  <c r="CE79" i="31"/>
  <c r="DJ79" i="31"/>
  <c r="DB79" i="31"/>
  <c r="CT79" i="31"/>
  <c r="CL79" i="31"/>
  <c r="CD79" i="31"/>
  <c r="BV79" i="31"/>
  <c r="DA79" i="31"/>
  <c r="CS79" i="31"/>
  <c r="CK79" i="31"/>
  <c r="CC79" i="31"/>
  <c r="BU79" i="31"/>
  <c r="BM79" i="31"/>
  <c r="CR79" i="31"/>
  <c r="CJ79" i="31"/>
  <c r="CB79" i="31"/>
  <c r="BT79" i="31"/>
  <c r="BL79" i="31"/>
  <c r="CQ79" i="31"/>
  <c r="BS79" i="31"/>
  <c r="BK79" i="31"/>
  <c r="DG79" i="31"/>
  <c r="CY79"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CH84" i="31"/>
  <c r="BZ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M101" i="31"/>
  <c r="CD101" i="31"/>
  <c r="BU101" i="31"/>
  <c r="BL101" i="31"/>
  <c r="CV101" i="31"/>
  <c r="BR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139" i="24"/>
  <c r="F176" i="24"/>
  <c r="J60" i="32"/>
  <c r="F182" i="24"/>
  <c r="F197" i="24"/>
  <c r="F195" i="24"/>
  <c r="BI12" i="31"/>
  <c r="F178" i="24"/>
  <c r="F140" i="24"/>
  <c r="F199"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F220" i="24" l="1"/>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DK20" i="31"/>
  <c r="I178" i="32"/>
  <c r="DK86" i="31"/>
  <c r="DK22" i="31"/>
  <c r="DK78" i="31"/>
  <c r="I85" i="32" s="1"/>
  <c r="DK49" i="31"/>
  <c r="I56" i="32" s="1"/>
  <c r="DK63" i="31"/>
  <c r="I70" i="32" s="1"/>
  <c r="DK59" i="31"/>
  <c r="DK57" i="31"/>
  <c r="DK87" i="31"/>
  <c r="I94" i="32" s="1"/>
  <c r="DK76" i="31"/>
  <c r="I83" i="32" s="1"/>
  <c r="DK80" i="31"/>
  <c r="DK21" i="31"/>
  <c r="I28" i="32" s="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87" i="32"/>
  <c r="I29" i="32"/>
  <c r="I93" i="32"/>
  <c r="I64" i="32"/>
  <c r="I27" i="32"/>
  <c r="I66" i="32"/>
  <c r="DK101" i="31" l="1"/>
  <c r="I108" i="32" s="1"/>
  <c r="DK79" i="31"/>
  <c r="I86" i="32" s="1"/>
  <c r="DK84" i="31"/>
  <c r="I91" i="32" s="1"/>
  <c r="DK67" i="31"/>
  <c r="I74" i="32" s="1"/>
  <c r="DK66" i="3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DK94" i="31"/>
  <c r="DK11" i="31"/>
  <c r="I18" i="32" s="1"/>
  <c r="DK70" i="31"/>
  <c r="I77" i="32" s="1"/>
  <c r="DK48" i="31"/>
  <c r="I55" i="32" s="1"/>
  <c r="DK40" i="31"/>
  <c r="I47" i="32" s="1"/>
  <c r="DK74" i="31"/>
  <c r="I81" i="32" s="1"/>
  <c r="DK10" i="31"/>
  <c r="I17" i="32" s="1"/>
  <c r="DK41" i="31"/>
  <c r="I48" i="32" s="1"/>
  <c r="DK44" i="31"/>
  <c r="DK28" i="31"/>
  <c r="I35" i="32" s="1"/>
  <c r="DK91" i="31"/>
  <c r="I98" i="32" s="1"/>
  <c r="DK33" i="31"/>
  <c r="I40" i="32" s="1"/>
  <c r="DK27" i="31"/>
  <c r="I34" i="32" s="1"/>
  <c r="DK17" i="31"/>
  <c r="I24" i="32" s="1"/>
  <c r="DK82" i="31"/>
  <c r="I89" i="32" s="1"/>
  <c r="DK51" i="31"/>
  <c r="DK43" i="31"/>
  <c r="I50" i="32" s="1"/>
  <c r="DK75" i="31"/>
  <c r="I82" i="32" s="1"/>
  <c r="DK47" i="31"/>
  <c r="I54" i="32" s="1"/>
  <c r="DK69" i="31"/>
  <c r="I76" i="32" s="1"/>
  <c r="DK81" i="31"/>
  <c r="I88" i="32" s="1"/>
  <c r="DK37" i="31"/>
  <c r="I44" i="32" s="1"/>
  <c r="DK97" i="31"/>
  <c r="I104" i="32" s="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I52" i="32" s="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73" i="32"/>
  <c r="I58" i="32"/>
  <c r="I69" i="32"/>
  <c r="I51" i="32"/>
  <c r="I95" i="32"/>
  <c r="I101" i="32"/>
  <c r="I96" i="32"/>
  <c r="I22"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4" i="26"/>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C4" i="36" l="1"/>
  <c r="C47" i="36"/>
  <c r="C48" i="36"/>
  <c r="C45" i="36"/>
  <c r="C50" i="36"/>
  <c r="C51" i="36"/>
  <c r="C49" i="36"/>
  <c r="C46" i="36"/>
  <c r="C38" i="36"/>
  <c r="C36" i="36"/>
  <c r="C33" i="36"/>
  <c r="C35" i="36"/>
  <c r="C39" i="36"/>
  <c r="C34" i="36"/>
  <c r="C23" i="36"/>
  <c r="C24" i="36"/>
  <c r="C37" i="36"/>
  <c r="C26" i="36"/>
  <c r="C21" i="36"/>
  <c r="C27" i="36"/>
  <c r="C25" i="36"/>
  <c r="C22" i="36"/>
  <c r="X72" i="17"/>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B49" i="39"/>
  <c r="AB31" i="39"/>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26" i="39" l="1"/>
  <c r="AC31" i="39"/>
  <c r="AC50" i="39"/>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DO8" i="6"/>
  <c r="F52" i="17"/>
  <c r="DP48" i="6" s="1"/>
  <c r="DT48" i="6" s="1"/>
  <c r="N59" i="17" s="1"/>
  <c r="DO18" i="6"/>
  <c r="DQ18" i="6" s="1"/>
  <c r="DS18" i="6" s="1"/>
  <c r="F24" i="17"/>
  <c r="F26" i="17"/>
  <c r="F42" i="17"/>
  <c r="DP46" i="6" s="1"/>
  <c r="DT46" i="6" s="1"/>
  <c r="DO17" i="6"/>
  <c r="DQ17" i="6" s="1"/>
  <c r="DS17" i="6" s="1"/>
  <c r="DO7" i="6"/>
  <c r="F64" i="17"/>
  <c r="DO30" i="6"/>
  <c r="DQ30" i="6" s="1"/>
  <c r="DS30" i="6" s="1"/>
  <c r="F41" i="17"/>
  <c r="DO42" i="6"/>
  <c r="DQ42" i="6" s="1"/>
  <c r="DS42" i="6" s="1"/>
  <c r="F53" i="17"/>
  <c r="DO4" i="6"/>
  <c r="DO53" i="6"/>
  <c r="DQ53" i="6" s="1"/>
  <c r="DS53" i="6" s="1"/>
  <c r="DO41" i="6"/>
  <c r="DQ41" i="6" s="1"/>
  <c r="DS41" i="6" s="1"/>
  <c r="DO29" i="6"/>
  <c r="DQ29" i="6" s="1"/>
  <c r="DS29" i="6" s="1"/>
  <c r="F40" i="17"/>
  <c r="DP36" i="6" s="1"/>
  <c r="DT36" i="6" s="1"/>
  <c r="N47" i="17" s="1"/>
  <c r="F25" i="17"/>
  <c r="F51" i="17"/>
  <c r="F54" i="17"/>
  <c r="DO32" i="6"/>
  <c r="DQ32" i="6" s="1"/>
  <c r="DS32" i="6" s="1"/>
  <c r="F43" i="17"/>
  <c r="DO54" i="6"/>
  <c r="DQ54" i="6" s="1"/>
  <c r="DS54" i="6" s="1"/>
  <c r="F65" i="17"/>
  <c r="F66" i="17"/>
  <c r="DO43" i="6"/>
  <c r="DQ43" i="6" s="1"/>
  <c r="DS43" i="6" s="1"/>
  <c r="DO31" i="6"/>
  <c r="DQ31" i="6" s="1"/>
  <c r="DS31" i="6" s="1"/>
  <c r="DO19" i="6"/>
  <c r="DQ19" i="6" s="1"/>
  <c r="DS19" i="6" s="1"/>
  <c r="DO55" i="6"/>
  <c r="DQ55" i="6" s="1"/>
  <c r="DS55" i="6" s="1"/>
  <c r="DO44" i="6"/>
  <c r="DQ44" i="6" s="1"/>
  <c r="DS44" i="6" s="1"/>
  <c r="F55" i="17"/>
  <c r="DO52" i="6"/>
  <c r="DQ52" i="6" s="1"/>
  <c r="DS52" i="6" s="1"/>
  <c r="DO40" i="6"/>
  <c r="DQ40" i="6" s="1"/>
  <c r="DS40" i="6" s="1"/>
  <c r="DO28" i="6"/>
  <c r="DQ28" i="6" s="1"/>
  <c r="DS28" i="6" s="1"/>
  <c r="DO16" i="6"/>
  <c r="DQ16" i="6" s="1"/>
  <c r="DS16" i="6" s="1"/>
  <c r="F23" i="17"/>
  <c r="M63" i="17" l="1"/>
  <c r="C52" i="36"/>
  <c r="M40" i="17"/>
  <c r="C29" i="36"/>
  <c r="M65" i="17"/>
  <c r="C54" i="36"/>
  <c r="M52" i="17"/>
  <c r="C41" i="36"/>
  <c r="M31" i="17"/>
  <c r="C20" i="36"/>
  <c r="M51" i="17"/>
  <c r="C40" i="36"/>
  <c r="M55" i="17"/>
  <c r="C44" i="36"/>
  <c r="M64" i="17"/>
  <c r="C53" i="36"/>
  <c r="M28" i="17"/>
  <c r="C17" i="36"/>
  <c r="M30" i="17"/>
  <c r="C19" i="36"/>
  <c r="M66" i="17"/>
  <c r="C55" i="36"/>
  <c r="M27" i="17"/>
  <c r="C16" i="36"/>
  <c r="M42" i="17"/>
  <c r="C31" i="36"/>
  <c r="M53" i="17"/>
  <c r="C42" i="36"/>
  <c r="M43" i="17"/>
  <c r="C32" i="36"/>
  <c r="M39" i="17"/>
  <c r="C28" i="36"/>
  <c r="M54" i="17"/>
  <c r="C43" i="36"/>
  <c r="M29" i="17"/>
  <c r="C18" i="36"/>
  <c r="M41" i="17"/>
  <c r="C30" i="36"/>
  <c r="DX46" i="6"/>
  <c r="D46" i="36" s="1"/>
  <c r="N57" i="17"/>
  <c r="U57" i="17" s="1"/>
  <c r="DP33" i="6"/>
  <c r="DT33" i="6" s="1"/>
  <c r="DP34" i="6"/>
  <c r="DT34" i="6" s="1"/>
  <c r="DP45" i="6"/>
  <c r="DT45" i="6" s="1"/>
  <c r="N56" i="17" s="1"/>
  <c r="DP56" i="6"/>
  <c r="DT56" i="6" s="1"/>
  <c r="DX56" i="6" s="1"/>
  <c r="DQ4" i="6"/>
  <c r="DQ6" i="6"/>
  <c r="DS6" i="6" s="1"/>
  <c r="DQ7" i="6"/>
  <c r="DS7" i="6" s="1"/>
  <c r="DQ5" i="6"/>
  <c r="DS5" i="6" s="1"/>
  <c r="DQ8" i="6"/>
  <c r="DP23" i="6"/>
  <c r="DT23" i="6" s="1"/>
  <c r="N34" i="17" s="1"/>
  <c r="DP22" i="6"/>
  <c r="DT22" i="6" s="1"/>
  <c r="N33" i="17" s="1"/>
  <c r="DX36" i="6"/>
  <c r="DX48" i="6"/>
  <c r="DX35" i="6"/>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DS4" i="6" s="1"/>
  <c r="M15" i="17"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T46" i="17" l="1"/>
  <c r="D35" i="36"/>
  <c r="T59" i="17"/>
  <c r="D48" i="36"/>
  <c r="T47" i="17"/>
  <c r="D36" i="36"/>
  <c r="M16" i="17"/>
  <c r="T16" i="17" s="1"/>
  <c r="C5" i="36"/>
  <c r="M18" i="17"/>
  <c r="T18" i="17" s="1"/>
  <c r="C7" i="36"/>
  <c r="M17" i="17"/>
  <c r="T17" i="17" s="1"/>
  <c r="C6" i="36"/>
  <c r="N67" i="17"/>
  <c r="U67" i="17" s="1"/>
  <c r="DX34" i="6"/>
  <c r="D34" i="36" s="1"/>
  <c r="N45" i="17"/>
  <c r="U45" i="17" s="1"/>
  <c r="DX33" i="6"/>
  <c r="D33" i="36" s="1"/>
  <c r="N44" i="17"/>
  <c r="U44" i="17" s="1"/>
  <c r="DX45" i="6"/>
  <c r="DX4" i="6"/>
  <c r="D4" i="36" s="1"/>
  <c r="DS9" i="6"/>
  <c r="DS10" i="6"/>
  <c r="DS8" i="6"/>
  <c r="DX5" i="6"/>
  <c r="N16" i="17"/>
  <c r="DX23" i="6"/>
  <c r="DX7" i="6"/>
  <c r="N18" i="17"/>
  <c r="DX6" i="6"/>
  <c r="N17" i="17"/>
  <c r="DX22" i="6"/>
  <c r="U47" i="17"/>
  <c r="U34" i="17"/>
  <c r="DX30" i="6"/>
  <c r="DX42" i="6"/>
  <c r="D42" i="36" s="1"/>
  <c r="DX52" i="6"/>
  <c r="DX47" i="6"/>
  <c r="U46" i="17"/>
  <c r="U59" i="17"/>
  <c r="DX24" i="6"/>
  <c r="DX27" i="6"/>
  <c r="DX54" i="6"/>
  <c r="DX40" i="6"/>
  <c r="DX19" i="6"/>
  <c r="D19" i="36" s="1"/>
  <c r="DX26" i="6"/>
  <c r="DX18" i="6"/>
  <c r="DX28" i="6"/>
  <c r="DX17" i="6"/>
  <c r="DX39" i="6"/>
  <c r="DX53" i="6"/>
  <c r="DX50" i="6"/>
  <c r="U33" i="17"/>
  <c r="U56" i="17"/>
  <c r="DX55" i="6"/>
  <c r="DX16" i="6"/>
  <c r="D16" i="36" s="1"/>
  <c r="DX37" i="6"/>
  <c r="DX44" i="6"/>
  <c r="DX41" i="6"/>
  <c r="DX43" i="6"/>
  <c r="DX21" i="6"/>
  <c r="DX49" i="6"/>
  <c r="DX51" i="6"/>
  <c r="DX20" i="6"/>
  <c r="DX31" i="6"/>
  <c r="DX29" i="6"/>
  <c r="DX25" i="6"/>
  <c r="DX32" i="6"/>
  <c r="DX38" i="6"/>
  <c r="DS13" i="6"/>
  <c r="DS14" i="6"/>
  <c r="DS15" i="6"/>
  <c r="DS12" i="6"/>
  <c r="DS11" i="6"/>
  <c r="DU5" i="6"/>
  <c r="DU7" i="6"/>
  <c r="T15" i="17"/>
  <c r="DU4" i="6"/>
  <c r="DU6" i="6"/>
  <c r="D7" i="36" l="1"/>
  <c r="D6" i="36"/>
  <c r="D5" i="36"/>
  <c r="T62" i="17"/>
  <c r="D51" i="36"/>
  <c r="T66" i="17"/>
  <c r="D55" i="36"/>
  <c r="T29" i="17"/>
  <c r="D18" i="36"/>
  <c r="T40" i="17"/>
  <c r="AD29" i="36" s="1"/>
  <c r="D29" i="36"/>
  <c r="T38" i="17"/>
  <c r="D27" i="36"/>
  <c r="T39" i="17"/>
  <c r="D28" i="36"/>
  <c r="T33" i="17"/>
  <c r="D22" i="36"/>
  <c r="T60" i="17"/>
  <c r="D49" i="36"/>
  <c r="T37" i="17"/>
  <c r="D26" i="36"/>
  <c r="T58" i="17"/>
  <c r="D47" i="36"/>
  <c r="T50" i="17"/>
  <c r="D39" i="36"/>
  <c r="T42" i="17"/>
  <c r="D31" i="36"/>
  <c r="T28" i="17"/>
  <c r="AD17" i="36" s="1"/>
  <c r="D17" i="36"/>
  <c r="T49" i="17"/>
  <c r="D38" i="36"/>
  <c r="T32" i="17"/>
  <c r="D21" i="36"/>
  <c r="T63" i="17"/>
  <c r="D52" i="36"/>
  <c r="T55" i="17"/>
  <c r="D44" i="36"/>
  <c r="T31" i="17"/>
  <c r="AD20" i="36" s="1"/>
  <c r="D20" i="36"/>
  <c r="T43" i="17"/>
  <c r="D32" i="36"/>
  <c r="T54" i="17"/>
  <c r="D43" i="36"/>
  <c r="T61" i="17"/>
  <c r="D50" i="36"/>
  <c r="T51" i="17"/>
  <c r="D40" i="36"/>
  <c r="T56" i="17"/>
  <c r="D45" i="36"/>
  <c r="T48" i="17"/>
  <c r="D37" i="36"/>
  <c r="T35" i="17"/>
  <c r="AD24" i="36" s="1"/>
  <c r="D24" i="36"/>
  <c r="T36" i="17"/>
  <c r="AD25" i="36" s="1"/>
  <c r="D25" i="36"/>
  <c r="T52" i="17"/>
  <c r="D41" i="36"/>
  <c r="T64" i="17"/>
  <c r="D53" i="36"/>
  <c r="T65" i="17"/>
  <c r="D54" i="36"/>
  <c r="T41" i="17"/>
  <c r="AD30" i="36" s="1"/>
  <c r="D30" i="36"/>
  <c r="T34" i="17"/>
  <c r="AD23" i="36" s="1"/>
  <c r="D23" i="36"/>
  <c r="M19" i="17"/>
  <c r="T19" i="17" s="1"/>
  <c r="C8" i="36"/>
  <c r="M25" i="17"/>
  <c r="C14" i="36"/>
  <c r="DT10" i="6"/>
  <c r="N21" i="17" s="1"/>
  <c r="C10" i="36"/>
  <c r="M22" i="17"/>
  <c r="C11" i="36"/>
  <c r="M26" i="17"/>
  <c r="C15" i="36"/>
  <c r="M24" i="17"/>
  <c r="C13" i="36"/>
  <c r="DT9" i="6"/>
  <c r="N20" i="17" s="1"/>
  <c r="C9" i="36"/>
  <c r="M23" i="17"/>
  <c r="C12" i="36"/>
  <c r="N15" i="17"/>
  <c r="U15" i="17" s="1"/>
  <c r="DU8" i="6"/>
  <c r="DU10" i="6"/>
  <c r="M21" i="17"/>
  <c r="T21" i="17" s="1"/>
  <c r="DU9" i="6"/>
  <c r="M20" i="17"/>
  <c r="T20" i="17" s="1"/>
  <c r="DT8"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U40" i="17"/>
  <c r="U60" i="17"/>
  <c r="U55" i="17"/>
  <c r="U28" i="17"/>
  <c r="DT12" i="6"/>
  <c r="N23" i="17" s="1"/>
  <c r="U49" i="17"/>
  <c r="U42" i="17"/>
  <c r="U32" i="17"/>
  <c r="U48" i="17"/>
  <c r="U61" i="17"/>
  <c r="DT11" i="6"/>
  <c r="N22" i="17" s="1"/>
  <c r="U17" i="17"/>
  <c r="U18" i="17"/>
  <c r="U16" i="17"/>
  <c r="DU13" i="6"/>
  <c r="DU11" i="6"/>
  <c r="DU14" i="6"/>
  <c r="DU12" i="6"/>
  <c r="DU15" i="6"/>
  <c r="AD7" i="36"/>
  <c r="AD27" i="36"/>
  <c r="AD46" i="36"/>
  <c r="AD6" i="36"/>
  <c r="AD33" i="36"/>
  <c r="AD35" i="36"/>
  <c r="U41" i="17"/>
  <c r="T30" i="17"/>
  <c r="T53" i="17"/>
  <c r="AD34" i="36" s="1"/>
  <c r="T27" i="17"/>
  <c r="DX10" i="6" l="1"/>
  <c r="D10" i="36" s="1"/>
  <c r="DX9" i="6"/>
  <c r="D9" i="36" s="1"/>
  <c r="AD45" i="36"/>
  <c r="EA3" i="6"/>
  <c r="D36" i="40" s="1"/>
  <c r="F36" i="40" s="1"/>
  <c r="AD26" i="36"/>
  <c r="U21" i="17"/>
  <c r="U20" i="17"/>
  <c r="AE9" i="36" s="1"/>
  <c r="N19" i="17"/>
  <c r="U19" i="17" s="1"/>
  <c r="AE34" i="36" s="1"/>
  <c r="DX8" i="6"/>
  <c r="D8" i="36" s="1"/>
  <c r="AD18" i="36"/>
  <c r="AD28" i="36"/>
  <c r="AE26" i="36"/>
  <c r="AE25" i="36"/>
  <c r="DX12" i="6"/>
  <c r="DX11" i="6"/>
  <c r="DX13" i="6"/>
  <c r="DX15" i="6"/>
  <c r="DX14" i="6"/>
  <c r="EE10" i="6"/>
  <c r="AD5" i="36"/>
  <c r="AD22" i="36"/>
  <c r="AD44" i="36"/>
  <c r="AD21" i="36"/>
  <c r="AE23" i="36"/>
  <c r="AE27" i="36"/>
  <c r="AD8" i="36"/>
  <c r="AE6" i="36"/>
  <c r="AE24" i="36"/>
  <c r="AD4" i="36"/>
  <c r="AE45" i="36"/>
  <c r="AE20" i="36"/>
  <c r="AE22" i="36"/>
  <c r="AE21" i="36"/>
  <c r="AE18" i="36"/>
  <c r="AE19" i="36"/>
  <c r="AE28" i="36"/>
  <c r="AE29" i="36"/>
  <c r="AD32" i="36"/>
  <c r="AD9" i="36"/>
  <c r="AD31" i="36"/>
  <c r="AE17" i="36"/>
  <c r="AE30" i="36"/>
  <c r="AE33" i="36"/>
  <c r="AD16" i="36"/>
  <c r="AD36" i="36"/>
  <c r="AD19" i="36"/>
  <c r="AD42" i="36"/>
  <c r="U27" i="17"/>
  <c r="T24" i="17" l="1"/>
  <c r="AD54" i="36" s="1"/>
  <c r="D13" i="36"/>
  <c r="T25" i="17"/>
  <c r="AD14" i="36" s="1"/>
  <c r="D14" i="36"/>
  <c r="T26" i="17"/>
  <c r="AD15" i="36" s="1"/>
  <c r="D15" i="36"/>
  <c r="T22" i="17"/>
  <c r="AD11" i="36" s="1"/>
  <c r="D11" i="36"/>
  <c r="T23" i="17"/>
  <c r="AD12" i="36" s="1"/>
  <c r="D12" i="36"/>
  <c r="AD37" i="36"/>
  <c r="AD53" i="36"/>
  <c r="AD38" i="36"/>
  <c r="AD47" i="36"/>
  <c r="AD48" i="36"/>
  <c r="AD10" i="36"/>
  <c r="AD43" i="36"/>
  <c r="AD40" i="36"/>
  <c r="AD39" i="36"/>
  <c r="AD41" i="36"/>
  <c r="AD55" i="36"/>
  <c r="AD52" i="36"/>
  <c r="AD50" i="36"/>
  <c r="AD49" i="36"/>
  <c r="AD51" i="36"/>
  <c r="U22" i="17"/>
  <c r="U23" i="17"/>
  <c r="U24" i="17"/>
  <c r="M70" i="17"/>
  <c r="D29" i="18" s="1"/>
  <c r="G29" i="18" s="1"/>
  <c r="U26" i="17"/>
  <c r="AE15" i="36" s="1"/>
  <c r="U25" i="17"/>
  <c r="AE5" i="36"/>
  <c r="AE44" i="36"/>
  <c r="AE55" i="36"/>
  <c r="AE46" i="36"/>
  <c r="AE47" i="36"/>
  <c r="AE7" i="36"/>
  <c r="AE8" i="36"/>
  <c r="AE16" i="36"/>
  <c r="AE36" i="36"/>
  <c r="AE35" i="36"/>
  <c r="AE31" i="36"/>
  <c r="AE32" i="36"/>
  <c r="AD13" i="36" l="1"/>
  <c r="AE48" i="36"/>
  <c r="AE38" i="36"/>
  <c r="AE39" i="36"/>
  <c r="AE37" i="36"/>
  <c r="AE10" i="36"/>
  <c r="AE42" i="36"/>
  <c r="AE4" i="36"/>
  <c r="AE41" i="36"/>
  <c r="AE40" i="36"/>
  <c r="AE54" i="36"/>
  <c r="AE52" i="36"/>
  <c r="AE53" i="36"/>
  <c r="AE51" i="36"/>
  <c r="AE43" i="36"/>
  <c r="AE50" i="36"/>
  <c r="AE49" i="36"/>
  <c r="AE13" i="36"/>
  <c r="AE14" i="36"/>
  <c r="C5" i="37"/>
  <c r="N70" i="17"/>
  <c r="C6" i="37" s="1"/>
  <c r="AE11" i="36"/>
  <c r="AE12" i="36"/>
  <c r="D28" i="18" l="1"/>
  <c r="G28"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<sst xmlns="http://schemas.openxmlformats.org/spreadsheetml/2006/main" count="2368" uniqueCount="1258">
  <si>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</si>
  <si>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</si>
  <si>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</si>
  <si>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</si>
  <si>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</si>
  <si>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</si>
  <si>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</si>
  <si>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</si>
  <si>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</si>
  <si>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</si>
  <si>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</si>
  <si>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</si>
  <si>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</si>
  <si>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</si>
  <si>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</si>
  <si>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</si>
  <si>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</si>
  <si>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</si>
  <si>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</si>
  <si>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</si>
  <si>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</si>
  <si>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</si>
  <si>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</si>
  <si>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</si>
  <si>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</si>
  <si>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</si>
  <si>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</si>
  <si>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</si>
  <si>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</si>
  <si>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</si>
  <si>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</si>
  <si>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</si>
  <si>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</si>
  <si>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</si>
  <si>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</si>
  <si>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</si>
  <si>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</si>
  <si>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</si>
  <si>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</si>
  <si>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</si>
  <si>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</si>
  <si>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</si>
  <si>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</si>
  <si>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</si>
  <si>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</si>
  <si>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</si>
  <si>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</si>
  <si>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</si>
  <si>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</si>
  <si>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</si>
  <si>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</si>
  <si>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</si>
  <si>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</si>
  <si>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</si>
  <si>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</si>
  <si>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</si>
  <si>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</si>
  <si>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</si>
  <si>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</si>
  <si>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</si>
  <si>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</si>
  <si>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</si>
  <si>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</si>
  <si>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</si>
  <si>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</si>
  <si>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</si>
  <si>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</si>
  <si>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</si>
  <si>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</si>
  <si>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</si>
  <si>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</si>
  <si>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</si>
  <si>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</si>
  <si>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</si>
  <si>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</si>
  <si>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</si>
  <si>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</si>
  <si>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</si>
  <si>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</si>
  <si>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</si>
  <si>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</si>
  <si>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</si>
  <si>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</si>
  <si>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</si>
  <si>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</si>
  <si>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</si>
  <si>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</si>
  <si>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</si>
  <si>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</si>
  <si>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</si>
  <si>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</si>
  <si>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</si>
  <si>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</si>
  <si>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</si>
  <si>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</si>
  <si>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</si>
  <si>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</si>
  <si>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</si>
  <si>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</si>
  <si>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</si>
  <si>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</si>
  <si>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</si>
  <si>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</si>
  <si>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</si>
  <si>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</si>
  <si>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</si>
  <si>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</si>
  <si>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</si>
  <si>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</si>
  <si>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</si>
  <si>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</si>
  <si>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</si>
  <si>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</si>
  <si>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</si>
  <si>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</si>
  <si>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</si>
  <si>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</si>
  <si>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</si>
  <si>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</si>
  <si>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</si>
  <si>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</si>
  <si>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</si>
  <si>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</si>
  <si>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</si>
  <si>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</si>
  <si>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</si>
  <si>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</si>
  <si>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</si>
  <si>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</si>
  <si>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</si>
  <si>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</si>
  <si>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</si>
  <si>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</si>
  <si>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</si>
  <si>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</si>
  <si>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</si>
  <si>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</si>
  <si>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</si>
  <si>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</si>
  <si>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</si>
  <si>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</si>
  <si>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</si>
  <si>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</si>
  <si>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</si>
  <si>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</si>
  <si>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</si>
  <si>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</si>
  <si>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</si>
  <si>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</si>
  <si>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</si>
  <si>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</si>
  <si>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</si>
  <si>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</si>
  <si>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</si>
  <si>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</si>
  <si>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</si>
  <si>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</si>
  <si>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</si>
  <si>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</si>
  <si>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</si>
  <si>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</si>
  <si>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</si>
  <si>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</si>
  <si>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</si>
  <si>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</si>
  <si>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</si>
  <si>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</si>
  <si>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</si>
  <si>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</si>
  <si>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</si>
  <si>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</si>
  <si>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</si>
  <si>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</si>
  <si>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</si>
  <si>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</si>
  <si>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</si>
  <si>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</si>
  <si>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</si>
  <si>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</si>
  <si>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</si>
  <si>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</si>
  <si>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</si>
  <si>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</si>
  <si>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</si>
  <si>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</si>
  <si>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</si>
  <si>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</si>
  <si>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</si>
  <si>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</si>
  <si>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</si>
  <si>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</si>
  <si>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</si>
  <si>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</si>
  <si>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</si>
  <si>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</si>
  <si>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</si>
  <si>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</si>
  <si>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</si>
  <si>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</si>
  <si>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</si>
  <si>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</si>
  <si>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</si>
  <si>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</si>
  <si>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</si>
  <si>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</si>
  <si>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</si>
  <si>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</si>
  <si>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</si>
  <si>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</si>
  <si>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</si>
  <si>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</si>
  <si>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</si>
  <si>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</si>
  <si>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</si>
  <si>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</si>
  <si>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</si>
  <si>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</si>
  <si>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</si>
  <si>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</si>
  <si>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</si>
  <si>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</si>
  <si>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</si>
  <si>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</si>
  <si>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</si>
  <si>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</si>
  <si>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</si>
  <si>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</si>
  <si>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</si>
  <si>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</si>
  <si>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</si>
  <si>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</si>
  <si>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</si>
  <si>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</si>
  <si>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</si>
  <si>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</si>
  <si>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</si>
  <si>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</si>
  <si>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</si>
  <si>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</si>
  <si>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</si>
  <si>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</si>
  <si>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</si>
  <si>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</si>
  <si>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</si>
  <si>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</si>
  <si>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</si>
  <si>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</si>
  <si>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</si>
  <si>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</si>
  <si>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</si>
  <si>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</si>
  <si>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</si>
  <si>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</si>
  <si>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</si>
  <si>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</si>
  <si>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</si>
  <si>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</si>
  <si>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</si>
  <si>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</si>
  <si>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</si>
  <si>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</si>
  <si>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</si>
  <si>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</si>
  <si>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</si>
  <si>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</si>
  <si>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</si>
  <si>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</si>
  <si>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</si>
  <si>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</si>
  <si>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</si>
  <si>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</si>
  <si>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</si>
  <si>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</si>
  <si>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</si>
  <si>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</si>
  <si>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</si>
  <si>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</si>
  <si>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</si>
  <si>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</si>
  <si>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</si>
  <si>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</si>
  <si>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</si>
  <si>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</si>
  <si>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</si>
  <si>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</si>
  <si>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</si>
  <si>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</si>
  <si>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</si>
  <si>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</si>
  <si>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</si>
  <si>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</si>
  <si>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</si>
  <si>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</si>
  <si>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</si>
  <si>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</si>
  <si>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</si>
  <si>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</si>
  <si>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</si>
  <si>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</si>
  <si>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</si>
  <si>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</si>
  <si>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</si>
  <si>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</si>
  <si>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</si>
  <si>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</si>
  <si>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</si>
  <si>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</si>
  <si>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</si>
  <si>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</si>
  <si>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</si>
  <si>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</si>
  <si>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</si>
  <si>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</si>
  <si>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</si>
  <si>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</si>
  <si>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</si>
  <si>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</si>
  <si>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</si>
  <si>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</si>
  <si>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</si>
  <si>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</si>
  <si>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</si>
  <si>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</si>
  <si>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</si>
  <si>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</si>
  <si>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</si>
  <si>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</si>
  <si>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</si>
  <si>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</si>
  <si>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</si>
  <si>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</si>
  <si>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</si>
  <si>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</si>
  <si>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</si>
  <si>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</si>
  <si>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</si>
  <si>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</si>
  <si>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</si>
  <si>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</si>
  <si>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</si>
  <si>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</si>
  <si>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</si>
  <si>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</si>
  <si>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</si>
  <si>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</si>
  <si>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</si>
  <si>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</si>
  <si>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</si>
  <si>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</si>
  <si>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</si>
  <si>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</si>
  <si>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</si>
  <si>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</si>
  <si>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</si>
  <si>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</si>
  <si>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</si>
  <si>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</si>
  <si>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</si>
  <si>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</si>
  <si>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</si>
  <si>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</si>
  <si>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</si>
  <si>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</si>
  <si>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</si>
  <si>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</si>
  <si>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</si>
  <si>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</si>
  <si>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</si>
  <si>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</si>
  <si>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</si>
  <si>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</si>
  <si>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</si>
  <si>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</si>
  <si>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</si>
  <si>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</si>
  <si>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</si>
  <si>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</si>
  <si>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</si>
  <si>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</si>
  <si>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</si>
  <si>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</si>
  <si>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</si>
  <si>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</si>
  <si>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</si>
  <si>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</si>
  <si>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</si>
  <si>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</si>
  <si>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</si>
  <si>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</si>
  <si>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</si>
  <si>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</si>
  <si>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</si>
  <si>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</si>
  <si>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</si>
  <si>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</si>
  <si>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</si>
  <si>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</si>
  <si>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</si>
  <si>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</si>
  <si>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</si>
  <si>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</si>
  <si>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</si>
  <si>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</si>
  <si>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</si>
  <si>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</si>
  <si>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</si>
  <si>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</si>
  <si>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</si>
  <si>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</si>
  <si>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</si>
  <si>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</si>
  <si>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</si>
  <si>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</si>
  <si>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</si>
  <si>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</si>
  <si>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</si>
  <si>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</si>
  <si>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</si>
  <si>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</si>
  <si>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</si>
  <si>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</si>
  <si>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</si>
  <si>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</si>
  <si>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</si>
  <si>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</si>
  <si>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</si>
  <si>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</si>
  <si>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</si>
  <si>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</si>
  <si>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</si>
  <si>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</si>
  <si>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</si>
  <si>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</si>
  <si>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</si>
  <si>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</si>
  <si>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</si>
  <si>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</si>
  <si>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</si>
  <si>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</si>
  <si>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</si>
  <si>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</si>
  <si>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</si>
  <si>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</si>
  <si>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</si>
  <si>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</si>
  <si>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</si>
  <si>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</si>
  <si>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</si>
  <si>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</si>
  <si>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</si>
  <si>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</si>
  <si>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</si>
  <si>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</si>
  <si>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</si>
  <si>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</si>
  <si>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</si>
  <si>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</si>
  <si>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</si>
  <si>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</si>
  <si>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</si>
  <si>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</si>
  <si>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</si>
  <si>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</si>
  <si>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</si>
  <si>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</si>
  <si>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</si>
  <si>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</si>
  <si>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</si>
  <si>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</si>
  <si>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</si>
  <si>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</si>
  <si>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</si>
  <si>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</si>
  <si>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</si>
  <si>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</si>
  <si>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</si>
  <si>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</si>
  <si>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</si>
  <si>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</si>
  <si>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</si>
  <si>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</si>
  <si>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</si>
  <si>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</si>
  <si>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</si>
  <si>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</si>
  <si>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</si>
  <si>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</si>
  <si>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</si>
  <si>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</si>
  <si>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</si>
  <si>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</si>
  <si>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</si>
  <si>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</si>
  <si>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</si>
  <si>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</si>
  <si>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</si>
  <si>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</si>
  <si>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</si>
  <si>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</si>
  <si>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</si>
  <si>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</si>
  <si>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</si>
  <si>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</si>
  <si>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</si>
  <si>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</si>
  <si>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</si>
  <si>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</si>
  <si>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</si>
  <si>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</si>
  <si>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</si>
  <si>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</si>
  <si>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</si>
  <si>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</si>
  <si>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</si>
  <si>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</si>
  <si>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</si>
  <si>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</si>
  <si>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</si>
  <si>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</si>
  <si>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</si>
  <si>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</si>
  <si>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</si>
  <si>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</si>
  <si>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</si>
  <si>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</si>
  <si>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</si>
  <si>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</si>
  <si>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</si>
  <si>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</si>
  <si>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</si>
  <si>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</si>
  <si>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</si>
  <si>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</si>
  <si>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</si>
  <si>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</si>
  <si>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</si>
  <si>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</si>
  <si>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</si>
  <si>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</si>
  <si>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</si>
  <si>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</si>
  <si>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</si>
  <si>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</si>
  <si>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</si>
  <si>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</si>
  <si>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</si>
  <si>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</si>
  <si>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</si>
  <si>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</si>
  <si>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</si>
  <si>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</si>
  <si>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</si>
  <si>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</si>
  <si>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</si>
  <si>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</si>
  <si>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</si>
  <si>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</si>
  <si>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</si>
  <si>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</si>
  <si>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</si>
  <si>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</si>
  <si>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</si>
  <si>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</si>
  <si>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</si>
  <si>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</si>
  <si>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</si>
  <si>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</si>
  <si>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</si>
  <si>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</si>
  <si>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</si>
  <si>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</si>
  <si>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</si>
  <si>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</si>
  <si>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</si>
  <si>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</si>
  <si>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</si>
  <si>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</si>
  <si>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</si>
  <si>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</si>
  <si>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</si>
  <si>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</si>
  <si>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</si>
  <si>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</si>
  <si>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</si>
  <si>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</si>
  <si>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</si>
  <si>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</si>
  <si>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</si>
  <si>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</si>
  <si>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</si>
  <si>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</si>
  <si>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</si>
  <si>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</si>
  <si>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</si>
  <si>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</si>
  <si>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</si>
  <si>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</si>
  <si>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</si>
  <si>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</si>
  <si>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</si>
  <si>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</si>
  <si>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</si>
  <si>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</si>
  <si>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</si>
  <si>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</si>
  <si>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</si>
  <si>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</si>
  <si>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</si>
  <si>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</si>
  <si>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</si>
  <si>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</si>
  <si>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</si>
  <si>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</si>
  <si>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</si>
  <si>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</si>
  <si>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</si>
  <si>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</si>
  <si>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</si>
  <si>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</si>
  <si>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</si>
  <si>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</si>
  <si>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</si>
  <si>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</si>
  <si>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</si>
  <si>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</si>
  <si>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</si>
  <si>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</si>
  <si>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</si>
  <si>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</si>
  <si>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</si>
  <si>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</si>
  <si>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</si>
  <si>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</si>
  <si>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</si>
  <si>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</si>
  <si>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</si>
  <si>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</si>
  <si>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</si>
  <si>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</si>
  <si>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</si>
  <si>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</si>
  <si>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</si>
  <si>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</si>
  <si>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</si>
  <si>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</si>
  <si>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</si>
  <si>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</si>
  <si>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</si>
  <si>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</si>
  <si>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</si>
  <si>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</si>
  <si>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</si>
  <si>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</si>
  <si>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</si>
  <si>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</si>
  <si>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</si>
  <si>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</si>
  <si>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</si>
  <si>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</si>
  <si>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</si>
  <si>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</si>
  <si>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</si>
  <si>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</si>
  <si>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</si>
  <si>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</si>
  <si>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</si>
  <si>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</si>
  <si>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</si>
  <si>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</si>
  <si>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</si>
  <si>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</si>
  <si>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</si>
  <si>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</si>
  <si>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</si>
  <si>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</si>
  <si>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</si>
  <si>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</si>
  <si>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</si>
  <si>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</si>
  <si>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</si>
  <si>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</si>
  <si>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</si>
  <si>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</si>
  <si>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</si>
  <si>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</si>
  <si>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</si>
  <si>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</si>
  <si>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</si>
  <si>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</si>
  <si>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</si>
  <si>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</si>
  <si>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</si>
  <si>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</si>
  <si>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</si>
  <si>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</si>
  <si>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</si>
  <si>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</si>
  <si>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</si>
  <si>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</si>
  <si>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</si>
  <si>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</si>
  <si>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</si>
  <si>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</si>
  <si>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</si>
  <si>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</si>
  <si>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</si>
  <si>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</si>
  <si>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</si>
  <si>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</si>
  <si>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</si>
  <si>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</si>
  <si>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</si>
  <si>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</si>
  <si>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</si>
  <si>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</si>
  <si>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</si>
  <si>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</si>
  <si>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</si>
  <si>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</si>
  <si>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</si>
  <si>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</si>
  <si>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</si>
  <si>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</si>
  <si>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</si>
  <si>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</si>
  <si>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</si>
  <si>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</si>
  <si>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</si>
  <si>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</si>
  <si>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</si>
  <si>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</si>
  <si>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</si>
  <si>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</si>
  <si>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</si>
  <si>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</si>
  <si>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</si>
  <si>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</si>
  <si>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</si>
  <si>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</si>
  <si>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</si>
  <si>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</si>
  <si>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</si>
  <si>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</si>
  <si>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</si>
  <si>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</si>
  <si>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</si>
  <si>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</si>
  <si>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</si>
  <si>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</si>
  <si>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</si>
  <si>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</si>
  <si>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</si>
  <si>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</si>
  <si>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</si>
  <si>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</si>
  <si>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</si>
  <si>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</si>
  <si>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</si>
  <si>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</si>
  <si>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</si>
  <si>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</si>
  <si>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</si>
  <si>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</si>
  <si>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</si>
  <si>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</si>
  <si>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</si>
  <si>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</si>
  <si>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</si>
  <si>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</si>
  <si>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</si>
  <si>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</si>
  <si>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</si>
  <si>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</si>
  <si>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</si>
  <si>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</si>
  <si>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</si>
  <si>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</si>
  <si>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</si>
  <si>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</si>
  <si>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</si>
  <si>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</si>
  <si>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</si>
  <si>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</si>
  <si>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</si>
  <si>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</si>
  <si>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</si>
  <si>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</si>
  <si>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</si>
  <si>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</si>
  <si>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</si>
  <si>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</si>
  <si>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</si>
  <si>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</si>
  <si>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</si>
  <si>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</si>
  <si>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</si>
  <si>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</si>
  <si>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</si>
  <si>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</si>
  <si>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</si>
  <si>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</si>
  <si>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</si>
  <si>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</si>
  <si>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</si>
  <si>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</si>
  <si>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</si>
  <si>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</si>
  <si>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</si>
  <si>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</si>
  <si>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</si>
  <si>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</si>
  <si>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</si>
  <si>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</si>
  <si>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</si>
  <si>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</si>
  <si>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</si>
  <si>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</si>
  <si>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</si>
  <si>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</si>
  <si>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</si>
  <si>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</si>
  <si>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</si>
  <si>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</si>
  <si>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</si>
  <si>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</si>
  <si>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</si>
  <si>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</si>
  <si>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</si>
  <si>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</si>
  <si>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</si>
  <si>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</si>
  <si>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</si>
  <si>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</si>
  <si>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</si>
  <si>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</si>
  <si>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</si>
  <si>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</si>
  <si>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</si>
  <si>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</si>
  <si>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</si>
  <si>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</si>
  <si>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</si>
  <si>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</si>
  <si>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</si>
  <si>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</si>
  <si>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</si>
  <si>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</si>
  <si>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</si>
  <si>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</si>
  <si>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</si>
  <si>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</si>
  <si>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</si>
  <si>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</si>
  <si>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</si>
  <si>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</si>
  <si>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</si>
  <si>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</si>
  <si>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</si>
  <si>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</si>
  <si>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</si>
  <si>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</si>
  <si>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</si>
  <si>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</si>
  <si>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</si>
  <si>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</si>
  <si>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</si>
  <si>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</si>
  <si>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</si>
  <si>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</si>
  <si>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</si>
  <si>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</si>
  <si>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</si>
  <si>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</si>
  <si>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</si>
  <si>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</si>
  <si>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</si>
  <si>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</si>
  <si>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</si>
  <si>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</si>
  <si>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</si>
  <si>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</si>
  <si>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</si>
  <si>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</si>
  <si>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</si>
  <si>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</si>
  <si>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</si>
  <si>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</si>
  <si>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</si>
  <si>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</si>
  <si>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</si>
  <si>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</si>
  <si>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</si>
  <si>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</si>
  <si>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</si>
  <si>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</si>
  <si>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</si>
  <si>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</si>
  <si>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</si>
  <si>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</si>
  <si>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</si>
  <si>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</si>
  <si>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</si>
  <si>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</si>
  <si>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</si>
  <si>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</si>
  <si>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</si>
  <si>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</si>
  <si>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</si>
  <si>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</si>
  <si>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</si>
  <si>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</si>
  <si>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</si>
  <si>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</si>
  <si>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</si>
  <si>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</si>
  <si>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</si>
  <si>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</si>
  <si>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</si>
  <si>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</si>
  <si>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</si>
  <si>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</si>
  <si>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</si>
  <si>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</si>
  <si>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</si>
  <si>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</si>
  <si>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</si>
  <si>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</si>
  <si>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</si>
  <si>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</si>
  <si>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</si>
  <si>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</si>
  <si>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</si>
  <si>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</si>
  <si>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</si>
  <si>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</si>
  <si>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</si>
  <si>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</si>
  <si>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</si>
  <si>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</si>
  <si>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</si>
  <si>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</si>
  <si>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</si>
  <si>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</si>
  <si>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</si>
  <si>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</si>
  <si>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</si>
  <si>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</si>
  <si>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</si>
  <si>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</si>
  <si>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</si>
  <si>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</si>
  <si>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</si>
  <si>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</si>
  <si>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</si>
  <si>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</si>
  <si>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</si>
  <si>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</si>
  <si>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</si>
  <si>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</si>
  <si>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</si>
  <si>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</si>
  <si>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</si>
  <si>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</si>
  <si>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</si>
  <si>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</si>
  <si>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</si>
  <si>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</si>
  <si>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</si>
  <si>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</si>
  <si>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</si>
  <si>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</si>
  <si>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</si>
  <si>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</si>
  <si>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</si>
  <si>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</si>
  <si>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</si>
  <si>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</si>
  <si>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</si>
  <si>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</si>
  <si>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</si>
  <si>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</si>
  <si>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</si>
  <si>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</si>
  <si>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</si>
  <si>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</si>
  <si>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</si>
  <si>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</si>
  <si>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</si>
  <si>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</si>
  <si>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</si>
  <si>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</si>
  <si>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</si>
  <si>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</si>
  <si>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</si>
  <si>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</si>
  <si>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</si>
  <si>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</si>
  <si>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</si>
  <si>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</si>
  <si>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</si>
  <si>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</si>
  <si>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</si>
  <si>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</si>
  <si>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</si>
  <si>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</si>
  <si>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</si>
  <si>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</si>
  <si>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</si>
  <si>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</si>
  <si>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</si>
  <si>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</si>
  <si>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</si>
  <si>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</si>
  <si>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</si>
  <si>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</si>
  <si>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</si>
  <si>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</si>
  <si>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</si>
  <si>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</si>
  <si>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</si>
  <si>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</si>
  <si>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</si>
  <si>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</si>
  <si>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</si>
  <si>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</si>
  <si>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</si>
  <si>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</si>
  <si>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</si>
  <si>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</si>
  <si>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</si>
  <si>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</si>
  <si>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</si>
  <si>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</si>
  <si>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</si>
  <si>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</si>
  <si>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</si>
  <si>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</si>
  <si>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</si>
  <si>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</si>
  <si>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</si>
  <si>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</si>
  <si>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</si>
  <si>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</si>
  <si>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</si>
  <si>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</si>
  <si>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</si>
  <si>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</si>
  <si>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</si>
  <si>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</si>
  <si>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</si>
  <si>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</si>
  <si>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</si>
  <si>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</si>
  <si>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</si>
  <si>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</si>
  <si>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</si>
  <si>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</si>
  <si>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</si>
  <si>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</si>
  <si>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</si>
  <si>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</si>
  <si>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</si>
  <si>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</si>
  <si>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</si>
  <si>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</si>
  <si>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</si>
  <si>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</si>
  <si>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</si>
  <si>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</si>
  <si>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</si>
  <si>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</si>
  <si>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</si>
  <si>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</si>
  <si>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</si>
  <si>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</si>
  <si>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</si>
  <si>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</si>
  <si>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</si>
  <si>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</si>
  <si>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</si>
  <si>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</si>
  <si>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</si>
  <si>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</si>
  <si>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</si>
  <si>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</si>
  <si>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</si>
  <si>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</si>
  <si>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</si>
  <si>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</si>
  <si>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</si>
  <si>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</si>
  <si>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</si>
  <si>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</si>
  <si>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</si>
  <si>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</si>
  <si>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</si>
  <si>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</si>
  <si>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</si>
  <si>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</si>
  <si>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</si>
  <si>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</si>
  <si>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</si>
  <si>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</si>
  <si>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</si>
  <si>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</si>
  <si>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</si>
  <si>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</si>
  <si>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</si>
  <si>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</si>
  <si>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</si>
  <si>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</si>
  <si>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</si>
  <si>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</si>
  <si>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</si>
  <si>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</si>
  <si>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</si>
  <si>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</si>
  <si>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</si>
  <si>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</si>
  <si>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</si>
  <si>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</si>
  <si>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</si>
  <si>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</si>
  <si>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</si>
  <si>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</si>
  <si>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</si>
  <si>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</si>
  <si>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</si>
  <si>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</si>
  <si>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</si>
  <si>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</si>
  <si>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</si>
  <si>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</si>
  <si>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</si>
  <si>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</si>
  <si>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</si>
  <si>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</si>
  <si>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</si>
  <si>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</si>
  <si>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</si>
  <si>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</si>
  <si>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</si>
  <si>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</si>
  <si>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</si>
  <si>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</si>
  <si>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</si>
  <si>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</si>
  <si>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</si>
  <si>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</si>
  <si>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</si>
  <si>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</si>
  <si>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</si>
  <si>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</si>
  <si>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</si>
  <si>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</si>
  <si>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</si>
  <si>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</si>
  <si>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</si>
  <si>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</si>
  <si>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</si>
  <si>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</si>
  <si>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</si>
  <si>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</si>
  <si>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</si>
  <si>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</si>
  <si>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</si>
  <si>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</si>
  <si>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</si>
  <si>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</si>
  <si>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</si>
  <si>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</si>
  <si>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</si>
  <si>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</si>
  <si>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</si>
  <si>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</si>
  <si>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</si>
  <si>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</si>
  <si>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</si>
  <si>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</si>
  <si>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</si>
  <si>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</si>
  <si>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</si>
  <si>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</si>
  <si>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</si>
  <si>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</si>
  <si>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</si>
  <si>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</si>
  <si>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</si>
  <si>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</si>
  <si>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</si>
  <si>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</si>
  <si>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</si>
  <si>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</si>
  <si>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</si>
  <si>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</si>
  <si>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</si>
  <si>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</si>
  <si>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</si>
  <si>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</si>
  <si>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</si>
  <si>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</si>
  <si>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</si>
  <si>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</si>
  <si>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</si>
  <si>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</si>
  <si>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</si>
  <si>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</si>
  <si>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</si>
  <si>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</si>
  <si>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</si>
  <si>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</si>
  <si>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</si>
  <si>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</si>
  <si>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</si>
  <si>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</si>
  <si>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</si>
  <si>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</si>
  <si>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</si>
  <si>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</si>
  <si>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</si>
  <si>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</si>
  <si>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</si>
  <si>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</si>
  <si>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</si>
  <si>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</si>
  <si>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</si>
  <si>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</si>
  <si>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</si>
  <si>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</si>
  <si>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</si>
  <si>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</si>
  <si>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</si>
  <si>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</si>
  <si>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</si>
  <si>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</si>
  <si>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</si>
  <si>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</si>
  <si>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</si>
  <si>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</si>
  <si>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</si>
  <si>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</si>
  <si>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</si>
  <si>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</si>
  <si>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</si>
  <si>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</si>
  <si>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</si>
  <si>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</si>
  <si>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</si>
  <si>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</si>
  <si>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</si>
  <si>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</si>
  <si>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</si>
  <si>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</si>
  <si>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External sourcing?</t>
  </si>
  <si>
    <t>Total count</t>
  </si>
  <si>
    <t>a</t>
  </si>
  <si>
    <t>c</t>
  </si>
  <si>
    <t>Core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</si>
</sst>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6"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3" fontId="75" fillId="0" borderId="55" xfId="0" applyNumberFormat="1" applyFont="1" applyBorder="1" applyAlignment="1" applyProtection="1">
      <alignment horizontal="center"/>
      <protection locked="0"/>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3" fontId="75" fillId="0" borderId="56" xfId="0" applyNumberFormat="1" applyFont="1" applyBorder="1" applyAlignment="1" applyProtection="1">
      <alignment horizontal="center"/>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0">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0.34998626667073579"/>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1250</v>
      </c>
      <c r="B3" s="290">
        <v>44027</v>
      </c>
      <c r="C3" s="289" t="s">
        <v>5</v>
      </c>
      <c r="D3" s="292" t="s">
        <v>1251</v>
      </c>
      <c r="E3" s="289"/>
    </row>
    <row r="4" spans="1:5" s="67" customFormat="1" ht="151.80000000000001" x14ac:dyDescent="0.25">
      <c r="A4" s="289" t="s">
        <v>1240</v>
      </c>
      <c r="B4" s="290">
        <v>44025</v>
      </c>
      <c r="C4" s="289" t="s">
        <v>5</v>
      </c>
      <c r="D4" s="292" t="s">
        <v>1249</v>
      </c>
      <c r="E4" s="292"/>
    </row>
    <row r="5" spans="1:5" s="67" customFormat="1" ht="69" x14ac:dyDescent="0.25">
      <c r="A5" s="289" t="s">
        <v>1235</v>
      </c>
      <c r="B5" s="290">
        <v>43997</v>
      </c>
      <c r="C5" s="289" t="s">
        <v>5</v>
      </c>
      <c r="D5" s="292" t="s">
        <v>1241</v>
      </c>
      <c r="E5" s="289"/>
    </row>
    <row r="6" spans="1:5" s="67" customFormat="1" ht="151.80000000000001" x14ac:dyDescent="0.25">
      <c r="A6" s="289">
        <v>3.4</v>
      </c>
      <c r="B6" s="290">
        <v>43993</v>
      </c>
      <c r="C6" s="289" t="s">
        <v>5</v>
      </c>
      <c r="D6" s="292" t="s">
        <v>1233</v>
      </c>
      <c r="E6" s="292"/>
    </row>
    <row r="7" spans="1:5" s="67" customFormat="1" ht="138" x14ac:dyDescent="0.25">
      <c r="A7" s="289">
        <v>3.3</v>
      </c>
      <c r="B7" s="290">
        <v>43980</v>
      </c>
      <c r="C7" s="289" t="s">
        <v>5</v>
      </c>
      <c r="D7" s="292" t="s">
        <v>1231</v>
      </c>
      <c r="E7" s="289"/>
    </row>
    <row r="8" spans="1:5" s="67" customFormat="1" ht="41.4" x14ac:dyDescent="0.25">
      <c r="A8" s="338">
        <v>3.2</v>
      </c>
      <c r="B8" s="290">
        <v>43965</v>
      </c>
      <c r="C8" s="289" t="s">
        <v>5</v>
      </c>
      <c r="D8" s="292" t="s">
        <v>1214</v>
      </c>
      <c r="E8" s="292"/>
    </row>
    <row r="9" spans="1:5" s="67" customFormat="1" ht="41.4" x14ac:dyDescent="0.25">
      <c r="A9" s="338">
        <v>3.1</v>
      </c>
      <c r="B9" s="290">
        <v>43964</v>
      </c>
      <c r="C9" s="289" t="s">
        <v>5</v>
      </c>
      <c r="D9" s="292" t="s">
        <v>1209</v>
      </c>
      <c r="E9" s="292"/>
    </row>
    <row r="10" spans="1:5" s="67" customFormat="1" ht="96.6" x14ac:dyDescent="0.25">
      <c r="A10" s="338">
        <v>3</v>
      </c>
      <c r="B10" s="290">
        <v>43963</v>
      </c>
      <c r="C10" s="289" t="s">
        <v>5</v>
      </c>
      <c r="D10" s="292" t="s">
        <v>1203</v>
      </c>
      <c r="E10" s="292" t="s">
        <v>1204</v>
      </c>
    </row>
    <row r="11" spans="1:5" s="67" customFormat="1" ht="69" x14ac:dyDescent="0.25">
      <c r="A11" s="289">
        <v>2.13</v>
      </c>
      <c r="B11" s="290">
        <v>43903</v>
      </c>
      <c r="C11" s="289" t="s">
        <v>5</v>
      </c>
      <c r="D11" s="292" t="s">
        <v>1175</v>
      </c>
      <c r="E11" s="285"/>
    </row>
    <row r="12" spans="1:5" s="67" customFormat="1" ht="27.6" x14ac:dyDescent="0.25">
      <c r="A12" s="289">
        <v>2.12</v>
      </c>
      <c r="B12" s="290">
        <v>43887</v>
      </c>
      <c r="C12" s="289" t="s">
        <v>276</v>
      </c>
      <c r="D12" s="292" t="s">
        <v>1176</v>
      </c>
      <c r="E12" s="285"/>
    </row>
    <row r="13" spans="1:5" s="67" customFormat="1" ht="55.2" x14ac:dyDescent="0.25">
      <c r="A13" s="289">
        <v>2.11</v>
      </c>
      <c r="B13" s="290">
        <v>43846</v>
      </c>
      <c r="C13" s="292" t="s">
        <v>1167</v>
      </c>
      <c r="D13" s="292" t="s">
        <v>1174</v>
      </c>
      <c r="E13" s="292" t="s">
        <v>1172</v>
      </c>
    </row>
    <row r="14" spans="1:5" s="67" customFormat="1" ht="41.4" x14ac:dyDescent="0.25">
      <c r="A14" s="328">
        <v>2.1</v>
      </c>
      <c r="B14" s="290">
        <v>43756</v>
      </c>
      <c r="C14" s="289" t="s">
        <v>276</v>
      </c>
      <c r="D14" s="292" t="s">
        <v>1171</v>
      </c>
      <c r="E14" s="285"/>
    </row>
    <row r="15" spans="1:5" s="67" customFormat="1" ht="55.2" x14ac:dyDescent="0.25">
      <c r="A15" s="289">
        <v>2.02</v>
      </c>
      <c r="B15" s="290">
        <v>43718</v>
      </c>
      <c r="C15" s="289" t="s">
        <v>5</v>
      </c>
      <c r="D15" s="292" t="s">
        <v>1170</v>
      </c>
      <c r="E15" s="285"/>
    </row>
    <row r="16" spans="1:5" s="67" customFormat="1" ht="55.2" x14ac:dyDescent="0.25">
      <c r="A16" s="289">
        <v>2.0099999999999998</v>
      </c>
      <c r="B16" s="290">
        <v>43693</v>
      </c>
      <c r="C16" s="289" t="s">
        <v>1109</v>
      </c>
      <c r="D16" s="292" t="s">
        <v>1169</v>
      </c>
      <c r="E16" s="285"/>
    </row>
    <row r="17" spans="1:5" s="67" customFormat="1" ht="96.6" x14ac:dyDescent="0.25">
      <c r="A17" s="324">
        <v>2</v>
      </c>
      <c r="B17" s="314">
        <v>43665</v>
      </c>
      <c r="C17" s="292" t="s">
        <v>1167</v>
      </c>
      <c r="D17" s="292" t="s">
        <v>1168</v>
      </c>
      <c r="E17" s="285"/>
    </row>
    <row r="18" spans="1:5" s="67" customFormat="1" ht="248.4" x14ac:dyDescent="0.25">
      <c r="A18" s="285">
        <v>1.05</v>
      </c>
      <c r="B18" s="314">
        <v>43570</v>
      </c>
      <c r="C18" s="292" t="s">
        <v>1166</v>
      </c>
      <c r="D18" s="292" t="s">
        <v>1161</v>
      </c>
      <c r="E18" s="316" t="s">
        <v>1160</v>
      </c>
    </row>
    <row r="19" spans="1:5" s="67" customFormat="1" ht="82.8" x14ac:dyDescent="0.25">
      <c r="A19" s="289">
        <v>1.04</v>
      </c>
      <c r="B19" s="290">
        <v>43516</v>
      </c>
      <c r="C19" s="289" t="s">
        <v>1109</v>
      </c>
      <c r="D19" s="292" t="s">
        <v>1112</v>
      </c>
      <c r="E19" s="292"/>
    </row>
    <row r="20" spans="1:5" s="67" customFormat="1" ht="124.2" x14ac:dyDescent="0.25">
      <c r="A20" s="289" t="s">
        <v>1108</v>
      </c>
      <c r="B20" s="290">
        <v>43486</v>
      </c>
      <c r="C20" s="289" t="s">
        <v>1109</v>
      </c>
      <c r="D20" s="292" t="s">
        <v>1110</v>
      </c>
      <c r="E20" s="292" t="s">
        <v>1111</v>
      </c>
    </row>
    <row r="21" spans="1:5" s="291" customFormat="1" ht="165.6" x14ac:dyDescent="0.25">
      <c r="A21" s="289" t="s">
        <v>1108</v>
      </c>
      <c r="B21" s="290">
        <v>43395</v>
      </c>
      <c r="C21" s="289" t="s">
        <v>5</v>
      </c>
      <c r="D21" s="292" t="s">
        <v>1107</v>
      </c>
      <c r="E21" s="292" t="s">
        <v>1106</v>
      </c>
    </row>
    <row r="22" spans="1:5" s="291" customFormat="1" ht="165.6" x14ac:dyDescent="0.25">
      <c r="A22" s="289">
        <v>1.03</v>
      </c>
      <c r="B22" s="290">
        <v>43319</v>
      </c>
      <c r="C22" s="289" t="s">
        <v>5</v>
      </c>
      <c r="D22" s="292" t="s">
        <v>1105</v>
      </c>
      <c r="E22" s="289"/>
    </row>
    <row r="23" spans="1:5" ht="409.6" x14ac:dyDescent="0.25">
      <c r="A23" s="286">
        <v>1.02</v>
      </c>
      <c r="B23" s="287">
        <v>43292</v>
      </c>
      <c r="C23" s="286" t="s">
        <v>5</v>
      </c>
      <c r="D23" s="288" t="s">
        <v>1104</v>
      </c>
      <c r="E23" s="288" t="s">
        <v>945</v>
      </c>
    </row>
    <row r="24" spans="1:5" ht="41.4" x14ac:dyDescent="0.25">
      <c r="A24" s="286" t="s">
        <v>933</v>
      </c>
      <c r="B24" s="287">
        <v>43291</v>
      </c>
      <c r="C24" s="286" t="s">
        <v>5</v>
      </c>
      <c r="D24" s="288" t="s">
        <v>934</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1185</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1. Clinic 1</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2. c</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3. c</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4. c</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5. c</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6. c</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7. c</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8. c</v>
      </c>
      <c r="AF10" s="67"/>
      <c r="AI10" s="67">
        <v>27</v>
      </c>
    </row>
    <row r="11" spans="1:35" x14ac:dyDescent="0.25">
      <c r="A11">
        <v>9</v>
      </c>
      <c r="C11" t="s">
        <v>1179</v>
      </c>
      <c r="K11" s="318">
        <f t="shared" si="0"/>
        <v>43955</v>
      </c>
      <c r="S11" s="7" t="str">
        <f t="shared" si="1"/>
        <v/>
      </c>
      <c r="V11">
        <v>5.5</v>
      </c>
      <c r="Y11" t="s">
        <v>48</v>
      </c>
      <c r="Z11" t="str">
        <f>Setup!C35</f>
        <v>Modality 9</v>
      </c>
      <c r="AA11" t="str">
        <f t="shared" si="2"/>
        <v>Modality 9</v>
      </c>
      <c r="AE11" s="67" t="str">
        <f>IF(Capacity!B25="","",ROW(A9)&amp;". "&amp;Capacity!B25)</f>
        <v>9. c</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10. c</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11. c</v>
      </c>
      <c r="AF13" s="67"/>
      <c r="AI13" s="67">
        <v>30</v>
      </c>
    </row>
    <row r="14" spans="1:35" x14ac:dyDescent="0.25">
      <c r="A14">
        <v>12</v>
      </c>
      <c r="E14" t="s">
        <v>25</v>
      </c>
      <c r="H14" t="s">
        <v>876</v>
      </c>
      <c r="K14" s="318">
        <f t="shared" si="0"/>
        <v>43976</v>
      </c>
      <c r="S14" s="7" t="str">
        <f t="shared" si="1"/>
        <v/>
      </c>
      <c r="V14">
        <v>7</v>
      </c>
      <c r="AE14" s="67" t="str">
        <f>IF(Capacity!B28="","",ROW(A12)&amp;". "&amp;Capacity!B28)</f>
        <v>12. c</v>
      </c>
      <c r="AF14" s="67"/>
      <c r="AI14" s="67">
        <v>31</v>
      </c>
    </row>
    <row r="15" spans="1:35" x14ac:dyDescent="0.25">
      <c r="A15">
        <v>13</v>
      </c>
      <c r="K15" s="318">
        <f t="shared" si="0"/>
        <v>43983</v>
      </c>
      <c r="S15" s="7" t="str">
        <f t="shared" si="1"/>
        <v/>
      </c>
      <c r="V15">
        <v>7.5</v>
      </c>
      <c r="AE15" s="67" t="str">
        <f>IF(Capacity!B29="","",ROW(A13)&amp;". "&amp;Capacity!B29)</f>
        <v>13. c</v>
      </c>
      <c r="AF15" s="67"/>
      <c r="AI15" s="67">
        <v>32</v>
      </c>
    </row>
    <row r="16" spans="1:35" x14ac:dyDescent="0.25">
      <c r="A16">
        <v>14</v>
      </c>
      <c r="E16" t="s">
        <v>88</v>
      </c>
      <c r="K16" s="318">
        <f t="shared" si="0"/>
        <v>43990</v>
      </c>
      <c r="S16" s="7" t="str">
        <f t="shared" si="1"/>
        <v/>
      </c>
      <c r="V16">
        <v>8</v>
      </c>
      <c r="AE16" s="67" t="str">
        <f>IF(Capacity!B30="","",ROW(A14)&amp;". "&amp;Capacity!B30)</f>
        <v>14. c</v>
      </c>
      <c r="AF16" s="67"/>
      <c r="AI16" s="67">
        <v>33</v>
      </c>
    </row>
    <row r="17" spans="1:35" x14ac:dyDescent="0.25">
      <c r="A17">
        <v>15</v>
      </c>
      <c r="E17" t="s">
        <v>87</v>
      </c>
      <c r="K17" s="318">
        <f t="shared" si="0"/>
        <v>43997</v>
      </c>
      <c r="S17" s="7" t="str">
        <f t="shared" si="1"/>
        <v/>
      </c>
      <c r="V17">
        <v>8.5</v>
      </c>
      <c r="AE17" s="67" t="str">
        <f>IF(Capacity!B31="","",ROW(A15)&amp;". "&amp;Capacity!B31)</f>
        <v>15. c</v>
      </c>
      <c r="AF17" s="67"/>
      <c r="AI17" s="67">
        <v>34</v>
      </c>
    </row>
    <row r="18" spans="1:35" x14ac:dyDescent="0.25">
      <c r="A18">
        <v>16</v>
      </c>
      <c r="K18" s="318">
        <f t="shared" si="0"/>
        <v>44004</v>
      </c>
      <c r="S18" s="7" t="str">
        <f t="shared" si="1"/>
        <v/>
      </c>
      <c r="V18">
        <v>9</v>
      </c>
      <c r="AE18" s="67" t="str">
        <f>IF(Capacity!B32="","",ROW(A16)&amp;". "&amp;Capacity!B32)</f>
        <v>16. c</v>
      </c>
      <c r="AF18" s="67"/>
      <c r="AI18" s="67">
        <v>35</v>
      </c>
    </row>
    <row r="19" spans="1:35" x14ac:dyDescent="0.25">
      <c r="A19">
        <v>17</v>
      </c>
      <c r="E19" t="s">
        <v>402</v>
      </c>
      <c r="K19" s="318">
        <f t="shared" si="0"/>
        <v>44011</v>
      </c>
      <c r="S19" s="7" t="str">
        <f t="shared" si="1"/>
        <v/>
      </c>
      <c r="V19">
        <v>9.5</v>
      </c>
      <c r="AE19" s="67" t="str">
        <f>IF(Capacity!B33="","",ROW(A17)&amp;". "&amp;Capacity!B33)</f>
        <v>17. c</v>
      </c>
      <c r="AF19" s="67"/>
      <c r="AI19" s="67">
        <v>36</v>
      </c>
    </row>
    <row r="20" spans="1:35" x14ac:dyDescent="0.25">
      <c r="A20">
        <v>18</v>
      </c>
      <c r="E20" t="s">
        <v>401</v>
      </c>
      <c r="K20" s="318">
        <f t="shared" si="0"/>
        <v>44018</v>
      </c>
      <c r="S20" s="7" t="str">
        <f t="shared" si="1"/>
        <v/>
      </c>
      <c r="V20">
        <v>10</v>
      </c>
      <c r="AE20" s="67" t="str">
        <f>IF(Capacity!B34="","",ROW(A18)&amp;". "&amp;Capacity!B34)</f>
        <v>18. c</v>
      </c>
      <c r="AF20" s="67"/>
      <c r="AI20" s="67">
        <v>37</v>
      </c>
    </row>
    <row r="21" spans="1:35" x14ac:dyDescent="0.25">
      <c r="A21">
        <v>19</v>
      </c>
      <c r="K21" s="318">
        <f t="shared" si="0"/>
        <v>44025</v>
      </c>
      <c r="S21" s="7" t="str">
        <f t="shared" si="1"/>
        <v/>
      </c>
      <c r="V21">
        <v>10.5</v>
      </c>
      <c r="AE21" s="67" t="str">
        <f>IF(Capacity!B35="","",ROW(A19)&amp;". "&amp;Capacity!B35)</f>
        <v>19. c</v>
      </c>
      <c r="AF21" s="67"/>
      <c r="AI21" s="67">
        <v>38</v>
      </c>
    </row>
    <row r="22" spans="1:35" x14ac:dyDescent="0.25">
      <c r="A22">
        <v>20</v>
      </c>
      <c r="E22" t="s">
        <v>24</v>
      </c>
      <c r="K22" s="318">
        <f t="shared" si="0"/>
        <v>44032</v>
      </c>
      <c r="S22" s="7" t="str">
        <f t="shared" si="1"/>
        <v/>
      </c>
      <c r="V22">
        <v>11</v>
      </c>
      <c r="AE22" s="67" t="str">
        <f>IF(Capacity!B36="","",ROW(A20)&amp;". "&amp;Capacity!B36)</f>
        <v>20. c</v>
      </c>
      <c r="AF22" s="67"/>
      <c r="AI22" s="67">
        <v>39</v>
      </c>
    </row>
    <row r="23" spans="1:35" x14ac:dyDescent="0.25">
      <c r="A23">
        <v>21</v>
      </c>
      <c r="E23" t="s">
        <v>421</v>
      </c>
      <c r="K23" s="318">
        <f t="shared" si="0"/>
        <v>44039</v>
      </c>
      <c r="S23" s="7" t="str">
        <f t="shared" si="1"/>
        <v/>
      </c>
      <c r="V23">
        <v>11.5</v>
      </c>
      <c r="AE23" s="67" t="str">
        <f>IF(Capacity!B37="","",ROW(A21)&amp;". "&amp;Capacity!B37)</f>
        <v>21. c</v>
      </c>
      <c r="AF23" s="67"/>
      <c r="AI23" s="67">
        <v>40</v>
      </c>
    </row>
    <row r="24" spans="1:35" x14ac:dyDescent="0.25">
      <c r="A24">
        <v>22</v>
      </c>
      <c r="H24" t="s">
        <v>249</v>
      </c>
      <c r="K24" s="318">
        <f t="shared" si="0"/>
        <v>44046</v>
      </c>
      <c r="S24" s="7" t="str">
        <f t="shared" si="1"/>
        <v/>
      </c>
      <c r="V24">
        <v>12</v>
      </c>
      <c r="AE24" s="67" t="str">
        <f>IF(Capacity!B38="","",ROW(A22)&amp;". "&amp;Capacity!B38)</f>
        <v>22. c</v>
      </c>
      <c r="AF24" s="67"/>
      <c r="AI24" s="67">
        <v>41</v>
      </c>
    </row>
    <row r="25" spans="1:35" x14ac:dyDescent="0.25">
      <c r="A25">
        <v>23</v>
      </c>
      <c r="E25" t="s">
        <v>480</v>
      </c>
      <c r="H25" t="s">
        <v>1232</v>
      </c>
      <c r="K25" s="318">
        <f t="shared" si="0"/>
        <v>44053</v>
      </c>
      <c r="S25" s="7" t="str">
        <f t="shared" si="1"/>
        <v/>
      </c>
      <c r="AE25" s="67" t="str">
        <f>IF(Capacity!B39="","",ROW(A23)&amp;". "&amp;Capacity!B39)</f>
        <v>23. c</v>
      </c>
      <c r="AF25" s="67"/>
      <c r="AI25" s="67">
        <v>42</v>
      </c>
    </row>
    <row r="26" spans="1:35" x14ac:dyDescent="0.25">
      <c r="A26">
        <v>24</v>
      </c>
      <c r="E26" t="s">
        <v>481</v>
      </c>
      <c r="K26" s="318">
        <f t="shared" si="0"/>
        <v>44060</v>
      </c>
      <c r="S26" s="7" t="str">
        <f t="shared" si="1"/>
        <v/>
      </c>
      <c r="AE26" s="67" t="str">
        <f>IF(Capacity!B40="","",ROW(A24)&amp;". "&amp;Capacity!B40)</f>
        <v>24. c</v>
      </c>
      <c r="AF26" s="67"/>
      <c r="AI26" s="67">
        <v>43</v>
      </c>
    </row>
    <row r="27" spans="1:35" x14ac:dyDescent="0.25">
      <c r="A27">
        <v>25</v>
      </c>
      <c r="K27" s="318">
        <f t="shared" si="0"/>
        <v>44067</v>
      </c>
      <c r="S27" s="7" t="str">
        <f t="shared" si="1"/>
        <v/>
      </c>
      <c r="AE27" s="67" t="str">
        <f>IF(Capacity!B41="","",ROW(A25)&amp;". "&amp;Capacity!B41)</f>
        <v>25. c</v>
      </c>
      <c r="AF27" s="67"/>
      <c r="AI27" s="67">
        <v>44</v>
      </c>
    </row>
    <row r="28" spans="1:35" x14ac:dyDescent="0.25">
      <c r="A28">
        <v>26</v>
      </c>
      <c r="K28" s="318">
        <f t="shared" si="0"/>
        <v>44074</v>
      </c>
      <c r="S28" s="7" t="str">
        <f t="shared" si="1"/>
        <v/>
      </c>
      <c r="AE28" s="67" t="str">
        <f>IF(Capacity!B42="","",ROW(A26)&amp;". "&amp;Capacity!B42)</f>
        <v>26. c</v>
      </c>
      <c r="AF28" s="67"/>
      <c r="AI28" s="67">
        <v>45</v>
      </c>
    </row>
    <row r="29" spans="1:35" x14ac:dyDescent="0.25">
      <c r="A29">
        <v>27</v>
      </c>
      <c r="C29" t="s">
        <v>194</v>
      </c>
      <c r="E29" t="s">
        <v>482</v>
      </c>
      <c r="K29" s="318">
        <f t="shared" si="0"/>
        <v>44081</v>
      </c>
      <c r="S29" s="7" t="str">
        <f t="shared" si="1"/>
        <v/>
      </c>
      <c r="AE29" s="67" t="str">
        <f>IF(Capacity!B43="","",ROW(A27)&amp;". "&amp;Capacity!B43)</f>
        <v>27. c</v>
      </c>
      <c r="AF29" s="67"/>
      <c r="AI29" s="67">
        <v>46</v>
      </c>
    </row>
    <row r="30" spans="1:35" x14ac:dyDescent="0.25">
      <c r="A30">
        <v>28</v>
      </c>
      <c r="C30" t="s">
        <v>192</v>
      </c>
      <c r="K30" s="318">
        <f t="shared" si="0"/>
        <v>44088</v>
      </c>
      <c r="S30" s="7" t="str">
        <f t="shared" si="1"/>
        <v/>
      </c>
      <c r="AE30" s="67" t="str">
        <f>IF(Capacity!B44="","",ROW(A28)&amp;". "&amp;Capacity!B44)</f>
        <v>28. c</v>
      </c>
      <c r="AF30" s="67"/>
      <c r="AI30" s="67">
        <v>47</v>
      </c>
    </row>
    <row r="31" spans="1:35" x14ac:dyDescent="0.25">
      <c r="A31">
        <v>29</v>
      </c>
      <c r="C31" t="s">
        <v>193</v>
      </c>
      <c r="K31" s="318">
        <f t="shared" si="0"/>
        <v>44095</v>
      </c>
      <c r="S31" s="7" t="str">
        <f t="shared" si="1"/>
        <v/>
      </c>
      <c r="AE31" s="67" t="str">
        <f>IF(Capacity!B45="","",ROW(A29)&amp;". "&amp;Capacity!B45)</f>
        <v>29. c</v>
      </c>
      <c r="AF31" s="67"/>
      <c r="AI31" s="67">
        <v>48</v>
      </c>
    </row>
    <row r="32" spans="1:35" x14ac:dyDescent="0.25">
      <c r="A32">
        <v>30</v>
      </c>
      <c r="K32" s="318">
        <f t="shared" si="0"/>
        <v>44102</v>
      </c>
      <c r="S32" s="7" t="str">
        <f t="shared" si="1"/>
        <v/>
      </c>
      <c r="AE32" s="67" t="str">
        <f>IF(Capacity!B46="","",ROW(A30)&amp;". "&amp;Capacity!B46)</f>
        <v>30. c</v>
      </c>
      <c r="AF32" s="67"/>
      <c r="AI32" s="67">
        <v>49</v>
      </c>
    </row>
    <row r="33" spans="1:35" x14ac:dyDescent="0.25">
      <c r="A33">
        <v>31</v>
      </c>
      <c r="K33" s="318">
        <f t="shared" si="0"/>
        <v>44109</v>
      </c>
      <c r="S33" s="7" t="str">
        <f t="shared" si="1"/>
        <v/>
      </c>
      <c r="AE33" s="67" t="str">
        <f>IF(Capacity!B47="","",ROW(A31)&amp;". "&amp;Capacity!B47)</f>
        <v>31. c</v>
      </c>
      <c r="AF33" s="67"/>
      <c r="AI33" s="67">
        <v>50</v>
      </c>
    </row>
    <row r="34" spans="1:35" x14ac:dyDescent="0.25">
      <c r="A34">
        <v>32</v>
      </c>
      <c r="C34" t="s">
        <v>24</v>
      </c>
      <c r="K34" s="318">
        <f t="shared" si="0"/>
        <v>44116</v>
      </c>
      <c r="S34" s="7" t="str">
        <f t="shared" si="1"/>
        <v/>
      </c>
      <c r="AE34" s="67" t="str">
        <f>IF(Capacity!B48="","",ROW(A32)&amp;". "&amp;Capacity!B48)</f>
        <v>32. c</v>
      </c>
      <c r="AF34" s="67"/>
      <c r="AI34" s="67">
        <v>51</v>
      </c>
    </row>
    <row r="35" spans="1:35" x14ac:dyDescent="0.25">
      <c r="A35">
        <v>33</v>
      </c>
      <c r="C35" t="s">
        <v>102</v>
      </c>
      <c r="K35" s="318">
        <f t="shared" si="0"/>
        <v>44123</v>
      </c>
      <c r="S35" s="7" t="str">
        <f t="shared" si="1"/>
        <v/>
      </c>
      <c r="AE35" s="67" t="str">
        <f>IF(Capacity!B49="","",ROW(A33)&amp;". "&amp;Capacity!B49)</f>
        <v>33. c</v>
      </c>
      <c r="AF35" s="67"/>
      <c r="AI35" s="67">
        <v>52</v>
      </c>
    </row>
    <row r="36" spans="1:35" x14ac:dyDescent="0.25">
      <c r="A36">
        <v>34</v>
      </c>
      <c r="K36" s="318">
        <f t="shared" si="0"/>
        <v>44130</v>
      </c>
      <c r="S36" s="7" t="str">
        <f t="shared" si="1"/>
        <v/>
      </c>
      <c r="AE36" s="67" t="str">
        <f>IF(Capacity!B50="","",ROW(A34)&amp;". "&amp;Capacity!B50)</f>
        <v>34. c</v>
      </c>
      <c r="AF36" s="67"/>
    </row>
    <row r="37" spans="1:35" x14ac:dyDescent="0.25">
      <c r="A37">
        <v>35</v>
      </c>
      <c r="K37" s="318">
        <f t="shared" si="0"/>
        <v>44137</v>
      </c>
      <c r="S37" s="7" t="str">
        <f t="shared" si="1"/>
        <v/>
      </c>
      <c r="AE37" s="67" t="str">
        <f>IF(Capacity!B51="","",ROW(A35)&amp;". "&amp;Capacity!B51)</f>
        <v>35. c</v>
      </c>
      <c r="AF37" s="67"/>
    </row>
    <row r="38" spans="1:35" x14ac:dyDescent="0.25">
      <c r="A38">
        <v>36</v>
      </c>
      <c r="K38" s="318">
        <f t="shared" si="0"/>
        <v>44144</v>
      </c>
      <c r="S38" s="7" t="str">
        <f t="shared" si="1"/>
        <v/>
      </c>
      <c r="AE38" s="67" t="str">
        <f>IF(Capacity!B52="","",ROW(A36)&amp;". "&amp;Capacity!B52)</f>
        <v>36. c</v>
      </c>
      <c r="AF38" s="67"/>
    </row>
    <row r="39" spans="1:35" x14ac:dyDescent="0.25">
      <c r="A39">
        <v>37</v>
      </c>
      <c r="K39" s="318">
        <f t="shared" si="0"/>
        <v>44151</v>
      </c>
      <c r="S39" s="7" t="str">
        <f t="shared" si="1"/>
        <v/>
      </c>
      <c r="AE39" s="67" t="str">
        <f>IF(Capacity!B53="","",ROW(A37)&amp;". "&amp;Capacity!B53)</f>
        <v>37. c</v>
      </c>
      <c r="AF39" s="67"/>
    </row>
    <row r="40" spans="1:35" x14ac:dyDescent="0.25">
      <c r="A40">
        <v>38</v>
      </c>
      <c r="K40" s="318">
        <f t="shared" si="0"/>
        <v>44158</v>
      </c>
      <c r="S40" s="7" t="str">
        <f t="shared" si="1"/>
        <v/>
      </c>
      <c r="AE40" s="67" t="str">
        <f>IF(Capacity!B54="","",ROW(A38)&amp;". "&amp;Capacity!B54)</f>
        <v>38. c</v>
      </c>
      <c r="AF40" s="67"/>
    </row>
    <row r="41" spans="1:35" x14ac:dyDescent="0.25">
      <c r="A41">
        <v>39</v>
      </c>
      <c r="K41" s="318">
        <f t="shared" si="0"/>
        <v>44165</v>
      </c>
      <c r="S41" s="7" t="str">
        <f t="shared" si="1"/>
        <v/>
      </c>
      <c r="AE41" s="67" t="str">
        <f>IF(Capacity!B55="","",ROW(A39)&amp;". "&amp;Capacity!B55)</f>
        <v>39. c</v>
      </c>
      <c r="AF41" s="67"/>
    </row>
    <row r="42" spans="1:35" x14ac:dyDescent="0.25">
      <c r="A42">
        <v>40</v>
      </c>
      <c r="K42" s="318">
        <f t="shared" si="0"/>
        <v>44172</v>
      </c>
      <c r="S42" s="7" t="str">
        <f t="shared" si="1"/>
        <v/>
      </c>
      <c r="AE42" s="67" t="str">
        <f>IF(Capacity!B56="","",ROW(A40)&amp;". "&amp;Capacity!B56)</f>
        <v>40. c</v>
      </c>
      <c r="AF42" s="67"/>
    </row>
    <row r="43" spans="1:35" x14ac:dyDescent="0.25">
      <c r="A43">
        <v>41</v>
      </c>
      <c r="K43" s="318">
        <f t="shared" si="0"/>
        <v>44179</v>
      </c>
      <c r="S43" s="7" t="str">
        <f t="shared" si="1"/>
        <v/>
      </c>
      <c r="AE43" s="67" t="str">
        <f>IF(Capacity!B57="","",ROW(A41)&amp;". "&amp;Capacity!B57)</f>
        <v>41. c</v>
      </c>
      <c r="AF43" s="67"/>
    </row>
    <row r="44" spans="1:35" x14ac:dyDescent="0.25">
      <c r="A44">
        <v>42</v>
      </c>
      <c r="K44" s="318">
        <f t="shared" si="0"/>
        <v>44186</v>
      </c>
      <c r="S44" s="7" t="str">
        <f t="shared" si="1"/>
        <v/>
      </c>
      <c r="AE44" s="67" t="str">
        <f>IF(Capacity!B58="","",ROW(A42)&amp;". "&amp;Capacity!B58)</f>
        <v>42. c</v>
      </c>
      <c r="AF44" s="67"/>
    </row>
    <row r="45" spans="1:35" x14ac:dyDescent="0.25">
      <c r="A45">
        <v>43</v>
      </c>
      <c r="K45" s="318">
        <f t="shared" si="0"/>
        <v>44193</v>
      </c>
      <c r="S45" s="7" t="str">
        <f t="shared" si="1"/>
        <v/>
      </c>
      <c r="AE45" s="67" t="str">
        <f>IF(Capacity!B59="","",ROW(A43)&amp;". "&amp;Capacity!B59)</f>
        <v>43. c</v>
      </c>
      <c r="AF45" s="67"/>
    </row>
    <row r="46" spans="1:35" x14ac:dyDescent="0.25">
      <c r="A46">
        <v>44</v>
      </c>
      <c r="K46" s="318">
        <f t="shared" si="0"/>
        <v>44200</v>
      </c>
      <c r="S46" s="7" t="str">
        <f t="shared" si="1"/>
        <v/>
      </c>
      <c r="AE46" s="67" t="str">
        <f>IF(Capacity!B60="","",ROW(A44)&amp;". "&amp;Capacity!B60)</f>
        <v>44. c</v>
      </c>
      <c r="AF46" s="67"/>
    </row>
    <row r="47" spans="1:35" x14ac:dyDescent="0.25">
      <c r="A47">
        <v>45</v>
      </c>
      <c r="K47" s="318">
        <f t="shared" si="0"/>
        <v>44207</v>
      </c>
      <c r="S47" s="7" t="str">
        <f t="shared" si="1"/>
        <v/>
      </c>
      <c r="AE47" s="67" t="str">
        <f>IF(Capacity!B61="","",ROW(A45)&amp;". "&amp;Capacity!B61)</f>
        <v>45. c</v>
      </c>
      <c r="AF47" s="67"/>
    </row>
    <row r="48" spans="1:35" x14ac:dyDescent="0.25">
      <c r="A48">
        <v>46</v>
      </c>
      <c r="K48" s="318">
        <f t="shared" si="0"/>
        <v>44214</v>
      </c>
      <c r="S48" s="7" t="str">
        <f t="shared" si="1"/>
        <v/>
      </c>
      <c r="AE48" s="67" t="str">
        <f>IF(Capacity!B62="","",ROW(A46)&amp;". "&amp;Capacity!B62)</f>
        <v>46. c</v>
      </c>
      <c r="AF48" s="67"/>
    </row>
    <row r="49" spans="1:32" x14ac:dyDescent="0.25">
      <c r="A49">
        <v>47</v>
      </c>
      <c r="K49" s="318">
        <f t="shared" si="0"/>
        <v>44221</v>
      </c>
      <c r="S49" s="7" t="str">
        <f t="shared" si="1"/>
        <v/>
      </c>
      <c r="AE49" s="67" t="str">
        <f>IF(Capacity!B63="","",ROW(A47)&amp;". "&amp;Capacity!B63)</f>
        <v>47. c</v>
      </c>
      <c r="AF49" s="67"/>
    </row>
    <row r="50" spans="1:32" x14ac:dyDescent="0.25">
      <c r="A50">
        <v>48</v>
      </c>
      <c r="K50" s="318">
        <f t="shared" si="0"/>
        <v>44228</v>
      </c>
      <c r="S50" s="7" t="str">
        <f t="shared" si="1"/>
        <v/>
      </c>
      <c r="AE50" s="67" t="str">
        <f>IF(Capacity!B64="","",ROW(A48)&amp;". "&amp;Capacity!B64)</f>
        <v>48. c</v>
      </c>
      <c r="AF50" s="67"/>
    </row>
    <row r="51" spans="1:32" x14ac:dyDescent="0.25">
      <c r="A51">
        <v>49</v>
      </c>
      <c r="K51" s="318">
        <f t="shared" si="0"/>
        <v>44235</v>
      </c>
      <c r="S51" s="7" t="str">
        <f t="shared" si="1"/>
        <v/>
      </c>
      <c r="AE51" s="67" t="str">
        <f>IF(Capacity!B65="","",ROW(A49)&amp;". "&amp;Capacity!B65)</f>
        <v>49. c</v>
      </c>
      <c r="AF51" s="67"/>
    </row>
    <row r="52" spans="1:32" x14ac:dyDescent="0.25">
      <c r="A52">
        <v>50</v>
      </c>
      <c r="K52" s="318">
        <f t="shared" si="0"/>
        <v>44242</v>
      </c>
      <c r="S52" s="7" t="str">
        <f t="shared" si="1"/>
        <v/>
      </c>
      <c r="AE52" s="67" t="str">
        <f>IF(Capacity!B66="","",ROW(A50)&amp;". "&amp;Capacity!B66)</f>
        <v>50. c</v>
      </c>
      <c r="AF52" s="67"/>
    </row>
    <row r="53" spans="1:32" x14ac:dyDescent="0.25">
      <c r="A53">
        <v>51</v>
      </c>
      <c r="K53" s="318">
        <f t="shared" si="0"/>
        <v>44249</v>
      </c>
      <c r="S53" s="7" t="str">
        <f t="shared" si="1"/>
        <v/>
      </c>
      <c r="AE53" s="67" t="str">
        <f>IF(Capacity!B67="","",ROW(A51)&amp;". "&amp;Capacity!B67)</f>
        <v>51. c</v>
      </c>
      <c r="AF53" s="67"/>
    </row>
    <row r="54" spans="1:32" x14ac:dyDescent="0.25">
      <c r="A54">
        <v>52</v>
      </c>
      <c r="K54" s="318">
        <f t="shared" si="0"/>
        <v>44256</v>
      </c>
      <c r="AE54" s="67" t="str">
        <f>IF(Capacity!B68="","",ROW(A52)&amp;". "&amp;Capacity!B68)</f>
        <v>52. c</v>
      </c>
      <c r="AF54" s="67"/>
    </row>
    <row r="55" spans="1:32" x14ac:dyDescent="0.25">
      <c r="A55">
        <v>53</v>
      </c>
      <c r="AE55" s="67" t="str">
        <f>IF(Capacity!B69="","",ROW(A53)&amp;". "&amp;Capacity!B69)</f>
        <v>53. c</v>
      </c>
      <c r="AF55" s="67"/>
    </row>
    <row r="56" spans="1:32" x14ac:dyDescent="0.25">
      <c r="A56">
        <v>54</v>
      </c>
      <c r="AE56" s="67" t="str">
        <f>IF(Capacity!B70="","",ROW(A54)&amp;". "&amp;Capacity!B70)</f>
        <v>54. c</v>
      </c>
      <c r="AF56" s="67"/>
    </row>
    <row r="57" spans="1:32" x14ac:dyDescent="0.25">
      <c r="A57">
        <v>55</v>
      </c>
      <c r="AE57" s="67" t="str">
        <f>IF(Capacity!B71="","",ROW(A55)&amp;". "&amp;Capacity!B71)</f>
        <v>55. c</v>
      </c>
      <c r="AF57" s="67"/>
    </row>
    <row r="58" spans="1:32" x14ac:dyDescent="0.25">
      <c r="A58">
        <v>56</v>
      </c>
      <c r="AE58" s="67" t="str">
        <f>IF(Capacity!B72="","",ROW(A56)&amp;". "&amp;Capacity!B72)</f>
        <v>56. c</v>
      </c>
      <c r="AF58" s="67"/>
    </row>
    <row r="59" spans="1:32" x14ac:dyDescent="0.25">
      <c r="A59">
        <v>57</v>
      </c>
      <c r="AE59" s="67" t="str">
        <f>IF(Capacity!B73="","",ROW(A57)&amp;". "&amp;Capacity!B73)</f>
        <v>57. c</v>
      </c>
      <c r="AF59" s="67"/>
    </row>
    <row r="60" spans="1:32" x14ac:dyDescent="0.25">
      <c r="A60">
        <v>58</v>
      </c>
      <c r="AE60" s="67" t="str">
        <f>IF(Capacity!B74="","",ROW(A58)&amp;". "&amp;Capacity!B74)</f>
        <v>58. c</v>
      </c>
      <c r="AF60" s="67"/>
    </row>
    <row r="61" spans="1:32" x14ac:dyDescent="0.25">
      <c r="A61">
        <v>59</v>
      </c>
      <c r="AE61" s="67" t="str">
        <f>IF(Capacity!B75="","",ROW(A59)&amp;". "&amp;Capacity!B75)</f>
        <v>59. c</v>
      </c>
      <c r="AF61" s="67"/>
    </row>
    <row r="62" spans="1:32" x14ac:dyDescent="0.25">
      <c r="A62">
        <v>60</v>
      </c>
      <c r="AE62" s="67" t="str">
        <f>IF(Capacity!B76="","",ROW(A60)&amp;". "&amp;Capacity!B76)</f>
        <v>60. c</v>
      </c>
      <c r="AF62" s="67"/>
    </row>
    <row r="63" spans="1:32" x14ac:dyDescent="0.25">
      <c r="A63">
        <v>61</v>
      </c>
      <c r="AE63" s="67" t="str">
        <f>IF(Capacity!B77="","",ROW(A61)&amp;". "&amp;Capacity!B77)</f>
        <v>61. c</v>
      </c>
      <c r="AF63" s="67"/>
    </row>
    <row r="64" spans="1:32" x14ac:dyDescent="0.25">
      <c r="A64">
        <v>62</v>
      </c>
      <c r="AE64" s="67" t="str">
        <f>IF(Capacity!B78="","",ROW(A62)&amp;". "&amp;Capacity!B78)</f>
        <v>62. c</v>
      </c>
      <c r="AF64" s="67"/>
    </row>
    <row r="65" spans="1:32" x14ac:dyDescent="0.25">
      <c r="A65">
        <v>63</v>
      </c>
      <c r="AE65" s="67" t="str">
        <f>IF(Capacity!B79="","",ROW(A63)&amp;". "&amp;Capacity!B79)</f>
        <v>63. c</v>
      </c>
      <c r="AF65" s="67"/>
    </row>
    <row r="66" spans="1:32" x14ac:dyDescent="0.25">
      <c r="A66">
        <v>64</v>
      </c>
      <c r="AE66" s="67" t="str">
        <f>IF(Capacity!B80="","",ROW(A64)&amp;". "&amp;Capacity!B80)</f>
        <v>64. c</v>
      </c>
      <c r="AF66" s="67"/>
    </row>
    <row r="67" spans="1:32" x14ac:dyDescent="0.25">
      <c r="A67">
        <v>65</v>
      </c>
      <c r="AE67" s="67" t="str">
        <f>IF(Capacity!B81="","",ROW(A65)&amp;". "&amp;Capacity!B81)</f>
        <v>65. c</v>
      </c>
      <c r="AF67" s="67"/>
    </row>
    <row r="68" spans="1:32" x14ac:dyDescent="0.25">
      <c r="A68">
        <v>66</v>
      </c>
      <c r="AE68" s="67" t="str">
        <f>IF(Capacity!B82="","",ROW(A66)&amp;". "&amp;Capacity!B82)</f>
        <v>66. c</v>
      </c>
      <c r="AF68" s="67"/>
    </row>
    <row r="69" spans="1:32" x14ac:dyDescent="0.25">
      <c r="A69">
        <v>67</v>
      </c>
      <c r="AE69" s="67" t="str">
        <f>IF(Capacity!B83="","",ROW(A67)&amp;". "&amp;Capacity!B83)</f>
        <v>67. c</v>
      </c>
      <c r="AF69" s="67"/>
    </row>
    <row r="70" spans="1:32" x14ac:dyDescent="0.25">
      <c r="A70">
        <v>68</v>
      </c>
      <c r="AE70" s="67" t="str">
        <f>IF(Capacity!B84="","",ROW(A68)&amp;". "&amp;Capacity!B84)</f>
        <v>68. c</v>
      </c>
      <c r="AF70" s="67"/>
    </row>
    <row r="71" spans="1:32" x14ac:dyDescent="0.25">
      <c r="A71">
        <v>69</v>
      </c>
      <c r="AE71" s="67" t="str">
        <f>IF(Capacity!B85="","",ROW(A69)&amp;". "&amp;Capacity!B85)</f>
        <v>69. c</v>
      </c>
      <c r="AF71" s="67"/>
    </row>
    <row r="72" spans="1:32" x14ac:dyDescent="0.25">
      <c r="A72">
        <v>70</v>
      </c>
      <c r="AE72" s="67" t="str">
        <f>IF(Capacity!B86="","",ROW(A70)&amp;". "&amp;Capacity!B86)</f>
        <v>70. c</v>
      </c>
      <c r="AF72" s="67"/>
    </row>
    <row r="73" spans="1:32" x14ac:dyDescent="0.25">
      <c r="A73">
        <v>71</v>
      </c>
      <c r="AE73" s="67" t="str">
        <f>IF(Capacity!B87="","",ROW(A71)&amp;". "&amp;Capacity!B87)</f>
        <v>71. c</v>
      </c>
      <c r="AF73" s="67"/>
    </row>
    <row r="74" spans="1:32" x14ac:dyDescent="0.25">
      <c r="A74">
        <v>72</v>
      </c>
      <c r="AE74" s="67" t="str">
        <f>IF(Capacity!B88="","",ROW(A72)&amp;". "&amp;Capacity!B88)</f>
        <v>72. c</v>
      </c>
      <c r="AF74" s="67"/>
    </row>
    <row r="75" spans="1:32" x14ac:dyDescent="0.25">
      <c r="A75">
        <v>73</v>
      </c>
      <c r="AE75" s="67" t="str">
        <f>IF(Capacity!B89="","",ROW(A73)&amp;". "&amp;Capacity!B89)</f>
        <v>73. c</v>
      </c>
      <c r="AF75" s="67"/>
    </row>
    <row r="76" spans="1:32" x14ac:dyDescent="0.25">
      <c r="A76">
        <v>74</v>
      </c>
      <c r="AE76" s="67" t="str">
        <f>IF(Capacity!B90="","",ROW(A74)&amp;". "&amp;Capacity!B90)</f>
        <v>74. c</v>
      </c>
      <c r="AF76" s="67"/>
    </row>
    <row r="77" spans="1:32" x14ac:dyDescent="0.25">
      <c r="A77">
        <v>75</v>
      </c>
      <c r="AE77" s="67" t="str">
        <f>IF(Capacity!B91="","",ROW(A75)&amp;". "&amp;Capacity!B91)</f>
        <v>75. c</v>
      </c>
      <c r="AF77" s="67"/>
    </row>
    <row r="78" spans="1:32" x14ac:dyDescent="0.25">
      <c r="A78">
        <v>76</v>
      </c>
      <c r="AE78" s="67" t="str">
        <f>IF(Capacity!B92="","",ROW(A76)&amp;". "&amp;Capacity!B92)</f>
        <v>76. c</v>
      </c>
      <c r="AF78" s="67"/>
    </row>
    <row r="79" spans="1:32" x14ac:dyDescent="0.25">
      <c r="A79">
        <v>77</v>
      </c>
      <c r="AE79" s="67" t="str">
        <f>IF(Capacity!B93="","",ROW(A77)&amp;". "&amp;Capacity!B93)</f>
        <v>77. c</v>
      </c>
      <c r="AF79" s="67"/>
    </row>
    <row r="80" spans="1:32" x14ac:dyDescent="0.25">
      <c r="A80">
        <v>78</v>
      </c>
      <c r="AE80" s="67" t="str">
        <f>IF(Capacity!B94="","",ROW(A78)&amp;". "&amp;Capacity!B94)</f>
        <v>78. c</v>
      </c>
      <c r="AF80" s="67"/>
    </row>
    <row r="81" spans="1:32" x14ac:dyDescent="0.25">
      <c r="A81">
        <v>79</v>
      </c>
      <c r="AE81" s="67" t="str">
        <f>IF(Capacity!B95="","",ROW(A79)&amp;". "&amp;Capacity!B95)</f>
        <v>79. c</v>
      </c>
      <c r="AF81" s="67"/>
    </row>
    <row r="82" spans="1:32" x14ac:dyDescent="0.25">
      <c r="A82">
        <v>80</v>
      </c>
      <c r="AE82" s="67" t="str">
        <f>IF(Capacity!B96="","",ROW(A80)&amp;". "&amp;Capacity!B96)</f>
        <v>80. c</v>
      </c>
      <c r="AF82" s="67"/>
    </row>
    <row r="83" spans="1:32" x14ac:dyDescent="0.25">
      <c r="A83">
        <v>81</v>
      </c>
      <c r="AE83" s="67" t="str">
        <f>IF(Capacity!B97="","",ROW(A81)&amp;". "&amp;Capacity!B97)</f>
        <v>81. c</v>
      </c>
      <c r="AF83" s="67"/>
    </row>
    <row r="84" spans="1:32" x14ac:dyDescent="0.25">
      <c r="A84">
        <v>82</v>
      </c>
      <c r="AE84" s="67" t="str">
        <f>IF(Capacity!B98="","",ROW(A82)&amp;". "&amp;Capacity!B98)</f>
        <v>82. c</v>
      </c>
      <c r="AF84" s="67"/>
    </row>
    <row r="85" spans="1:32" x14ac:dyDescent="0.25">
      <c r="A85">
        <v>83</v>
      </c>
      <c r="AE85" s="67" t="str">
        <f>IF(Capacity!B99="","",ROW(A83)&amp;". "&amp;Capacity!B99)</f>
        <v>83. c</v>
      </c>
      <c r="AF85" s="67"/>
    </row>
    <row r="86" spans="1:32" x14ac:dyDescent="0.25">
      <c r="A86">
        <v>84</v>
      </c>
      <c r="AE86" s="67" t="str">
        <f>IF(Capacity!B100="","",ROW(A84)&amp;". "&amp;Capacity!B100)</f>
        <v>84. c</v>
      </c>
      <c r="AF86" s="67"/>
    </row>
    <row r="87" spans="1:32" x14ac:dyDescent="0.25">
      <c r="A87">
        <v>85</v>
      </c>
      <c r="AE87" s="67" t="str">
        <f>IF(Capacity!B101="","",ROW(A85)&amp;". "&amp;Capacity!B101)</f>
        <v>85. c</v>
      </c>
      <c r="AF87" s="67"/>
    </row>
    <row r="88" spans="1:32" x14ac:dyDescent="0.25">
      <c r="A88">
        <v>86</v>
      </c>
      <c r="AE88" s="67" t="str">
        <f>IF(Capacity!B102="","",ROW(A86)&amp;". "&amp;Capacity!B102)</f>
        <v>86. c</v>
      </c>
      <c r="AF88" s="67"/>
    </row>
    <row r="89" spans="1:32" x14ac:dyDescent="0.25">
      <c r="A89">
        <v>87</v>
      </c>
      <c r="AE89" s="67" t="str">
        <f>IF(Capacity!B103="","",ROW(A87)&amp;". "&amp;Capacity!B103)</f>
        <v>87. c</v>
      </c>
      <c r="AF89" s="67"/>
    </row>
    <row r="90" spans="1:32" x14ac:dyDescent="0.25">
      <c r="A90">
        <v>88</v>
      </c>
      <c r="AE90" s="67" t="str">
        <f>IF(Capacity!B104="","",ROW(A88)&amp;". "&amp;Capacity!B104)</f>
        <v>88. c</v>
      </c>
      <c r="AF90" s="67"/>
    </row>
    <row r="91" spans="1:32" x14ac:dyDescent="0.25">
      <c r="A91">
        <v>89</v>
      </c>
      <c r="AE91" s="67" t="str">
        <f>IF(Capacity!B105="","",ROW(A89)&amp;". "&amp;Capacity!B105)</f>
        <v>89. c</v>
      </c>
      <c r="AF91" s="67"/>
    </row>
    <row r="92" spans="1:32" x14ac:dyDescent="0.25">
      <c r="A92">
        <v>90</v>
      </c>
      <c r="AE92" s="67" t="str">
        <f>IF(Capacity!B106="","",ROW(A90)&amp;". "&amp;Capacity!B106)</f>
        <v>90. c</v>
      </c>
      <c r="AF92" s="67"/>
    </row>
    <row r="93" spans="1:32" x14ac:dyDescent="0.25">
      <c r="A93">
        <v>91</v>
      </c>
      <c r="AE93" s="67" t="str">
        <f>IF(Capacity!B107="","",ROW(A91)&amp;". "&amp;Capacity!B107)</f>
        <v>91. c</v>
      </c>
      <c r="AF93" s="67"/>
    </row>
    <row r="94" spans="1:32" x14ac:dyDescent="0.25">
      <c r="A94">
        <v>92</v>
      </c>
      <c r="AE94" s="67" t="str">
        <f>IF(Capacity!B108="","",ROW(A92)&amp;". "&amp;Capacity!B108)</f>
        <v>92. c</v>
      </c>
      <c r="AF94" s="67"/>
    </row>
    <row r="95" spans="1:32" x14ac:dyDescent="0.25">
      <c r="A95">
        <v>93</v>
      </c>
      <c r="AE95" s="67" t="str">
        <f>IF(Capacity!B109="","",ROW(A93)&amp;". "&amp;Capacity!B109)</f>
        <v>93. c</v>
      </c>
      <c r="AF95" s="67"/>
    </row>
    <row r="96" spans="1:32" x14ac:dyDescent="0.25">
      <c r="A96">
        <v>94</v>
      </c>
      <c r="AE96" s="67" t="str">
        <f>IF(Capacity!B110="","",ROW(A94)&amp;". "&amp;Capacity!B110)</f>
        <v>94. c</v>
      </c>
      <c r="AF96" s="67"/>
    </row>
    <row r="97" spans="1:32" x14ac:dyDescent="0.25">
      <c r="A97">
        <v>95</v>
      </c>
      <c r="AE97" s="67" t="str">
        <f>IF(Capacity!B111="","",ROW(A95)&amp;". "&amp;Capacity!B111)</f>
        <v>95. c</v>
      </c>
      <c r="AF97" s="67"/>
    </row>
    <row r="98" spans="1:32" x14ac:dyDescent="0.25">
      <c r="A98">
        <v>96</v>
      </c>
      <c r="AE98" s="67" t="str">
        <f>IF(Capacity!B112="","",ROW(A96)&amp;". "&amp;Capacity!B112)</f>
        <v>96. c</v>
      </c>
      <c r="AF98" s="67"/>
    </row>
    <row r="99" spans="1:32" x14ac:dyDescent="0.25">
      <c r="A99">
        <v>97</v>
      </c>
      <c r="AE99" s="67" t="str">
        <f>IF(Capacity!B113="","",ROW(A97)&amp;". "&amp;Capacity!B113)</f>
        <v>97. c</v>
      </c>
      <c r="AF99" s="67"/>
    </row>
    <row r="100" spans="1:32" x14ac:dyDescent="0.25">
      <c r="A100">
        <v>98</v>
      </c>
      <c r="AE100" s="67" t="str">
        <f>IF(Capacity!B114="","",ROW(A98)&amp;". "&amp;Capacity!B114)</f>
        <v>98. c</v>
      </c>
      <c r="AF100" s="67"/>
    </row>
    <row r="101" spans="1:32" x14ac:dyDescent="0.25">
      <c r="A101">
        <v>99</v>
      </c>
      <c r="AE101" s="67" t="str">
        <f>IF(Capacity!B115="","",ROW(A99)&amp;". "&amp;Capacity!B115)</f>
        <v>99. c</v>
      </c>
      <c r="AF101" s="67"/>
    </row>
    <row r="102" spans="1:32" x14ac:dyDescent="0.25">
      <c r="A102">
        <v>100</v>
      </c>
      <c r="AE102" s="67" t="str">
        <f>IF(Capacity!B116="","",ROW(A100)&amp;". "&amp;Capacity!B116)</f>
        <v>100. c</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59" priority="7">
      <formula>IF(B5&lt;&gt;"",TRUE,FALSE)</formula>
    </cfRule>
  </conditionalFormatting>
  <conditionalFormatting sqref="B8">
    <cfRule type="expression" dxfId="58" priority="6">
      <formula>IF(B8&lt;&gt;"",TRUE,FALSE)</formula>
    </cfRule>
  </conditionalFormatting>
  <conditionalFormatting sqref="B17">
    <cfRule type="expression" dxfId="57" priority="4">
      <formula>IF(B17&lt;&gt;"",TRUE,FALSE)</formula>
    </cfRule>
  </conditionalFormatting>
  <conditionalFormatting sqref="B9">
    <cfRule type="expression" dxfId="56" priority="3">
      <formula>IF(B9&lt;&gt;"",TRUE,FALSE)</formula>
    </cfRule>
  </conditionalFormatting>
  <conditionalFormatting sqref="B10">
    <cfRule type="expression" dxfId="55" priority="2">
      <formula>IF(B10&lt;&gt;"",TRUE,FALSE)</formula>
    </cfRule>
  </conditionalFormatting>
  <conditionalFormatting sqref="B13">
    <cfRule type="expression" dxfId="5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heetViews>
  <sheetFormatPr defaultRowHeight="13.8" x14ac:dyDescent="0.25"/>
  <cols>
    <col min="57" max="57" width="0" hidden="1" customWidth="1"/>
  </cols>
  <sheetData>
    <row r="2" spans="1:9" x14ac:dyDescent="0.25">
      <c r="A2" s="2" t="s">
        <v>879</v>
      </c>
    </row>
    <row r="3" spans="1:9" x14ac:dyDescent="0.25">
      <c r="A3" s="273" t="s">
        <v>1236</v>
      </c>
    </row>
    <row r="4" spans="1:9" x14ac:dyDescent="0.25">
      <c r="A4" s="8"/>
      <c r="B4" s="8"/>
      <c r="C4" s="8"/>
      <c r="D4" s="8"/>
      <c r="E4" s="8"/>
      <c r="F4" s="8"/>
      <c r="G4" s="8"/>
      <c r="H4" s="8"/>
      <c r="I4" s="8"/>
    </row>
    <row r="5" spans="1:9" x14ac:dyDescent="0.25">
      <c r="A5" s="2" t="s">
        <v>27</v>
      </c>
      <c r="C5" s="380" t="s">
        <v>872</v>
      </c>
      <c r="D5" s="381"/>
      <c r="E5" s="381"/>
      <c r="F5" s="381"/>
      <c r="G5" s="382"/>
    </row>
    <row r="7" spans="1:9" x14ac:dyDescent="0.25">
      <c r="A7" s="2" t="s">
        <v>28</v>
      </c>
      <c r="C7" s="380" t="s">
        <v>898</v>
      </c>
      <c r="D7" s="381"/>
      <c r="E7" s="381"/>
      <c r="F7" s="381"/>
      <c r="G7" s="382"/>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7" t="s">
        <v>926</v>
      </c>
      <c r="B11" s="377"/>
      <c r="C11" s="377"/>
      <c r="D11" s="377"/>
      <c r="E11" s="377"/>
      <c r="F11" s="377"/>
      <c r="G11" s="377"/>
      <c r="H11" s="377"/>
      <c r="I11" s="209">
        <v>1</v>
      </c>
    </row>
    <row r="12" spans="1:9" x14ac:dyDescent="0.25">
      <c r="I12" s="4"/>
    </row>
    <row r="13" spans="1:9" x14ac:dyDescent="0.25">
      <c r="A13" s="377" t="s">
        <v>424</v>
      </c>
      <c r="B13" s="377"/>
      <c r="C13" s="377"/>
      <c r="D13" s="377"/>
      <c r="E13" s="377"/>
      <c r="F13" s="377"/>
      <c r="G13" s="377"/>
      <c r="H13" s="377"/>
      <c r="I13" s="209" t="s">
        <v>22</v>
      </c>
    </row>
    <row r="14" spans="1:9" x14ac:dyDescent="0.25">
      <c r="I14" s="4"/>
    </row>
    <row r="15" spans="1:9" x14ac:dyDescent="0.25">
      <c r="A15" s="377" t="s">
        <v>425</v>
      </c>
      <c r="B15" s="377"/>
      <c r="C15" s="377"/>
      <c r="D15" s="377"/>
      <c r="E15" s="377"/>
      <c r="F15" s="377"/>
      <c r="G15" s="377"/>
      <c r="H15" s="377"/>
      <c r="I15" s="209" t="s">
        <v>22</v>
      </c>
    </row>
    <row r="16" spans="1:9" x14ac:dyDescent="0.25">
      <c r="I16" s="4"/>
    </row>
    <row r="17" spans="1:9" x14ac:dyDescent="0.25">
      <c r="A17" s="377" t="s">
        <v>29</v>
      </c>
      <c r="B17" s="377"/>
      <c r="C17" s="377"/>
      <c r="D17" s="377"/>
      <c r="E17" s="377"/>
      <c r="F17" s="377"/>
      <c r="G17" s="377"/>
      <c r="H17" s="377"/>
      <c r="I17" s="209" t="s">
        <v>19</v>
      </c>
    </row>
    <row r="18" spans="1:9" x14ac:dyDescent="0.25">
      <c r="I18" s="4"/>
    </row>
    <row r="19" spans="1:9" x14ac:dyDescent="0.25">
      <c r="A19" s="377" t="s">
        <v>30</v>
      </c>
      <c r="B19" s="377"/>
      <c r="C19" s="377"/>
      <c r="D19" s="377"/>
      <c r="E19" s="377"/>
      <c r="F19" s="377"/>
      <c r="G19" s="377"/>
      <c r="H19" s="377"/>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8" t="s">
        <v>927</v>
      </c>
      <c r="H26" s="378"/>
      <c r="I26" s="378"/>
    </row>
    <row r="27" spans="1:9" ht="19.5" customHeight="1" x14ac:dyDescent="0.25">
      <c r="A27" s="373" t="s">
        <v>31</v>
      </c>
      <c r="B27" s="374"/>
      <c r="C27" s="375" t="s">
        <v>1244</v>
      </c>
      <c r="D27" s="376"/>
      <c r="E27" s="376"/>
      <c r="F27" s="376"/>
      <c r="G27" s="379">
        <v>0</v>
      </c>
      <c r="H27" s="379"/>
      <c r="I27" s="379"/>
    </row>
    <row r="28" spans="1:9" ht="19.5" hidden="1" customHeight="1" x14ac:dyDescent="0.25">
      <c r="A28" s="373" t="s">
        <v>33</v>
      </c>
      <c r="B28" s="374"/>
      <c r="C28" s="375" t="s">
        <v>1245</v>
      </c>
      <c r="D28" s="376"/>
      <c r="E28" s="376"/>
      <c r="F28" s="376"/>
      <c r="G28" s="379">
        <v>30</v>
      </c>
      <c r="H28" s="379"/>
      <c r="I28" s="379"/>
    </row>
    <row r="29" spans="1:9" ht="19.5" hidden="1" customHeight="1" x14ac:dyDescent="0.25">
      <c r="A29" s="373" t="s">
        <v>35</v>
      </c>
      <c r="B29" s="374"/>
      <c r="C29" s="375" t="s">
        <v>1246</v>
      </c>
      <c r="D29" s="376"/>
      <c r="E29" s="376"/>
      <c r="F29" s="376"/>
      <c r="G29" s="379">
        <v>20</v>
      </c>
      <c r="H29" s="379"/>
      <c r="I29" s="379"/>
    </row>
    <row r="30" spans="1:9" ht="19.5" hidden="1" customHeight="1" x14ac:dyDescent="0.25">
      <c r="A30" s="373" t="s">
        <v>37</v>
      </c>
      <c r="B30" s="374"/>
      <c r="C30" s="375" t="s">
        <v>38</v>
      </c>
      <c r="D30" s="376"/>
      <c r="E30" s="376"/>
      <c r="F30" s="376"/>
      <c r="G30" s="379">
        <v>2</v>
      </c>
      <c r="H30" s="379"/>
      <c r="I30" s="379"/>
    </row>
    <row r="31" spans="1:9" ht="19.5" hidden="1" customHeight="1" x14ac:dyDescent="0.25">
      <c r="A31" s="373" t="s">
        <v>39</v>
      </c>
      <c r="B31" s="374"/>
      <c r="C31" s="375" t="s">
        <v>40</v>
      </c>
      <c r="D31" s="376"/>
      <c r="E31" s="376"/>
      <c r="F31" s="376"/>
      <c r="G31" s="379">
        <v>4</v>
      </c>
      <c r="H31" s="379"/>
      <c r="I31" s="379"/>
    </row>
    <row r="32" spans="1:9" ht="19.5" hidden="1" customHeight="1" x14ac:dyDescent="0.25">
      <c r="A32" s="373" t="s">
        <v>41</v>
      </c>
      <c r="B32" s="374"/>
      <c r="C32" s="375" t="s">
        <v>42</v>
      </c>
      <c r="D32" s="376"/>
      <c r="E32" s="376"/>
      <c r="F32" s="376"/>
      <c r="G32" s="379">
        <v>8</v>
      </c>
      <c r="H32" s="379"/>
      <c r="I32" s="379"/>
    </row>
    <row r="33" spans="1:9" ht="19.5" hidden="1" customHeight="1" x14ac:dyDescent="0.25">
      <c r="A33" s="373" t="s">
        <v>43</v>
      </c>
      <c r="B33" s="374"/>
      <c r="C33" s="375" t="s">
        <v>44</v>
      </c>
      <c r="D33" s="376"/>
      <c r="E33" s="376"/>
      <c r="F33" s="376"/>
      <c r="G33" s="379">
        <v>16</v>
      </c>
      <c r="H33" s="379"/>
      <c r="I33" s="379"/>
    </row>
    <row r="34" spans="1:9" ht="19.5" hidden="1" customHeight="1" x14ac:dyDescent="0.25">
      <c r="A34" s="373" t="s">
        <v>45</v>
      </c>
      <c r="B34" s="374"/>
      <c r="C34" s="375" t="s">
        <v>46</v>
      </c>
      <c r="D34" s="376"/>
      <c r="E34" s="376"/>
      <c r="F34" s="376"/>
      <c r="G34" s="379">
        <v>32</v>
      </c>
      <c r="H34" s="379"/>
      <c r="I34" s="379"/>
    </row>
    <row r="35" spans="1:9" ht="19.5" hidden="1" customHeight="1" x14ac:dyDescent="0.25">
      <c r="A35" s="373" t="s">
        <v>47</v>
      </c>
      <c r="B35" s="374"/>
      <c r="C35" s="375" t="s">
        <v>48</v>
      </c>
      <c r="D35" s="376"/>
      <c r="E35" s="376"/>
      <c r="F35" s="376"/>
      <c r="G35" s="379">
        <v>64</v>
      </c>
      <c r="H35" s="379"/>
      <c r="I35" s="379"/>
    </row>
    <row r="36" spans="1:9" ht="19.5" hidden="1" customHeight="1" x14ac:dyDescent="0.25">
      <c r="A36" s="373" t="s">
        <v>49</v>
      </c>
      <c r="B36" s="374"/>
      <c r="C36" s="375" t="s">
        <v>50</v>
      </c>
      <c r="D36" s="376"/>
      <c r="E36" s="376"/>
      <c r="F36" s="376"/>
      <c r="G36" s="379">
        <v>128</v>
      </c>
      <c r="H36" s="379"/>
      <c r="I36" s="379"/>
    </row>
  </sheetData>
  <sheetProtection algorithmName="SHA-512" hashValue="ooPm+cIVtOIRjEFN3stq9e4M1JBEQPG3pWHV41NFHH4FwfLpMVKmFnfvVilHeE7bln+zyBRZdW5EhN4yYH0wvw==" saltValue="3X3E749cSC0TQbIRIxdYO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1207</v>
      </c>
      <c r="C6" s="332"/>
      <c r="K6" s="72"/>
    </row>
    <row r="7" spans="1:57" ht="14.25" hidden="1" customHeight="1" x14ac:dyDescent="0.25">
      <c r="B7" t="s">
        <v>1177</v>
      </c>
      <c r="C7" s="162">
        <v>4</v>
      </c>
    </row>
    <row r="8" spans="1:57" x14ac:dyDescent="0.25">
      <c r="B8" t="s">
        <v>1178</v>
      </c>
      <c r="C8" s="335" t="s">
        <v>1237</v>
      </c>
    </row>
    <row r="9" spans="1:57" x14ac:dyDescent="0.25">
      <c r="B9" s="343" t="str">
        <f>IF(LEFT(C8,1)="M","Note: SPC Chart is disabled when using your own forecast.","")</f>
        <v/>
      </c>
    </row>
    <row r="10" spans="1:57" x14ac:dyDescent="0.25">
      <c r="B10" s="384" t="s">
        <v>128</v>
      </c>
      <c r="C10" s="384" t="s">
        <v>56</v>
      </c>
      <c r="D10" s="383" t="s">
        <v>1208</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3" t="str">
        <f>"Total"&amp;IF(Setup!$I$17&lt;&gt;"Patients","
(Patients)","")</f>
        <v>Total</v>
      </c>
      <c r="BD10" s="383" t="str">
        <f>"Total
("&amp;Setup!$I$17&amp;")"</f>
        <v>Total
(Patients)</v>
      </c>
      <c r="BE10" s="383" t="s">
        <v>111</v>
      </c>
    </row>
    <row r="11" spans="1:57" ht="14.25" hidden="1" customHeight="1" x14ac:dyDescent="0.25">
      <c r="B11" s="384"/>
      <c r="C11" s="384"/>
      <c r="D11" s="383"/>
      <c r="E11" s="6" t="str">
        <f>IF(Setup!$I$17&lt;&gt;"Patients",Setup!$I$17&amp;":","")</f>
        <v/>
      </c>
      <c r="F11" s="344"/>
      <c r="G11" s="6"/>
      <c r="H11" s="6"/>
      <c r="I11" s="6"/>
      <c r="J11" s="6" t="str">
        <f>IF(Setup!$I$17&lt;&gt;"Patients",Setup!$I$17&amp;":","")</f>
        <v/>
      </c>
      <c r="K11" s="344">
        <v>0</v>
      </c>
      <c r="L11" s="6"/>
      <c r="M11" s="6"/>
      <c r="N11" s="6"/>
      <c r="O11" s="6" t="str">
        <f>IF(Setup!$I$17&lt;&gt;"Patients",Setup!$I$17&amp;":","")</f>
        <v/>
      </c>
      <c r="P11" s="344">
        <v>0</v>
      </c>
      <c r="Q11" s="6"/>
      <c r="R11" s="6"/>
      <c r="S11" s="6"/>
      <c r="T11" s="6" t="str">
        <f>IF(Setup!$I$17&lt;&gt;"Patients",Setup!$I$17&amp;":","")</f>
        <v/>
      </c>
      <c r="U11" s="344">
        <v>0</v>
      </c>
      <c r="V11" s="6"/>
      <c r="W11" s="6"/>
      <c r="X11" s="6"/>
      <c r="Y11" s="6" t="str">
        <f>IF(Setup!$I$17&lt;&gt;"Patients",Setup!$I$17&amp;":","")</f>
        <v/>
      </c>
      <c r="Z11" s="344">
        <v>0</v>
      </c>
      <c r="AA11" s="6"/>
      <c r="AB11" s="6"/>
      <c r="AC11" s="6"/>
      <c r="AD11" s="6" t="str">
        <f>IF(Setup!$I$17&lt;&gt;"Patients",Setup!$I$17&amp;":","")</f>
        <v/>
      </c>
      <c r="AE11" s="344">
        <v>0</v>
      </c>
      <c r="AF11" s="6"/>
      <c r="AG11" s="6"/>
      <c r="AH11" s="6"/>
      <c r="AI11" s="6" t="str">
        <f>IF(Setup!$I$17&lt;&gt;"Patients",Setup!$I$17&amp;":","")</f>
        <v/>
      </c>
      <c r="AJ11" s="344">
        <v>0</v>
      </c>
      <c r="AK11" s="6"/>
      <c r="AL11" s="6"/>
      <c r="AM11" s="6"/>
      <c r="AN11" s="6" t="str">
        <f>IF(Setup!$I$17&lt;&gt;"Patients",Setup!$I$17&amp;":","")</f>
        <v/>
      </c>
      <c r="AO11" s="344">
        <v>0</v>
      </c>
      <c r="AP11" s="6"/>
      <c r="AQ11" s="6"/>
      <c r="AR11" s="6"/>
      <c r="AS11" s="6" t="str">
        <f>IF(Setup!$I$17&lt;&gt;"Patients",Setup!$I$17&amp;":","")</f>
        <v/>
      </c>
      <c r="AT11" s="344">
        <v>0</v>
      </c>
      <c r="AU11" s="6"/>
      <c r="AV11" s="6"/>
      <c r="AW11" s="6"/>
      <c r="AX11" s="6" t="str">
        <f>IF(Setup!$I$17&lt;&gt;"Patients",Setup!$I$17&amp;":","")</f>
        <v/>
      </c>
      <c r="AY11" s="344">
        <v>0</v>
      </c>
      <c r="AZ11" s="6"/>
      <c r="BA11" s="6"/>
      <c r="BB11" s="6"/>
      <c r="BC11" s="383"/>
      <c r="BD11" s="383"/>
      <c r="BE11" s="383"/>
    </row>
    <row r="12" spans="1:57" ht="14.4" thickBot="1" x14ac:dyDescent="0.3">
      <c r="B12" s="384"/>
      <c r="C12" s="384"/>
      <c r="D12" s="383"/>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3"/>
      <c r="BD12" s="383"/>
      <c r="BE12" s="383"/>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3" priority="4">
      <formula>IF(ROW(C65)-12&lt;=$A$6,TRUE,FALSE)</formula>
    </cfRule>
  </conditionalFormatting>
  <conditionalFormatting sqref="BC65:BE272">
    <cfRule type="expression" dxfId="52" priority="3">
      <formula>IF(ROW(A65)-12&lt;=$A$6,TRUE,FALSE)</formula>
    </cfRule>
  </conditionalFormatting>
  <conditionalFormatting sqref="C65:BB272">
    <cfRule type="expression" dxfId="51"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1191</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1226</v>
      </c>
      <c r="DW3" s="67" t="s">
        <v>1227</v>
      </c>
      <c r="DX3" s="67" t="s">
        <v>1225</v>
      </c>
      <c r="DZ3" s="67" t="s">
        <v>1224</v>
      </c>
      <c r="EA3" s="5">
        <f ca="1">IFERROR(SUM(DU4:DU29),0)</f>
        <v>0</v>
      </c>
      <c r="ED3" t="s">
        <v>1228</v>
      </c>
      <c r="EE3" t="s">
        <v>1196</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f>IF('Demand adjustments for Covid'!$F$9="Yes",IF(DR4=0,DQ4,((SUM(DR$4:DR4)-1)*$EE$8)+'Demand adjustments for Covid'!F$13),'Demand background (hide)'!DO4)</f>
        <v>0</v>
      </c>
      <c r="DT4" s="5" t="str">
        <f ca="1">IF(AND('Demand adjustments for Covid'!$F$9="Yes",MaxRows&gt;=10),IF(OR(AND(DN4&gt;='Demand adjustments for Covid'!$F$12,DN4&lt;'Demand adjustments for Covid'!$F$17),DR4=1),DS4+3,DP4),'Demand background (hide)'!DP4)</f>
        <v/>
      </c>
      <c r="DU4" s="5" t="e">
        <f ca="1">IF(DS4&lt;='Demand adjustments for Covid'!$F$17,DO4-DS4,0)</f>
        <v>#VALUE!</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1194</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1229</v>
      </c>
      <c r="EA5" s="5">
        <f>MATCH('Demand adjustments for Covid'!F17,'Demand background (hide)'!DN4:DN55,0)+'Demand adjustments for Covid'!F18+12</f>
        <v>13</v>
      </c>
      <c r="ED5" s="5" t="s">
        <v>1195</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1197</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1198</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1201</v>
      </c>
      <c r="EE10" s="5" t="e">
        <f ca="1">SUM(DU4:DU55)</f>
        <v>#VALUE!</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style="359" customWidth="1"/>
    <col min="4" max="4" width="17.8984375" style="359" customWidth="1"/>
    <col min="5" max="5" width="13.8984375" style="359" customWidth="1"/>
    <col min="6" max="6" width="9.8984375" style="359" bestFit="1" customWidth="1"/>
    <col min="7" max="16384" width="8.796875" style="359"/>
  </cols>
  <sheetData>
    <row r="2" spans="1:18" x14ac:dyDescent="0.25">
      <c r="A2" s="358" t="s">
        <v>1180</v>
      </c>
      <c r="B2" s="358"/>
      <c r="C2" s="358"/>
      <c r="D2" s="358"/>
      <c r="E2" s="358"/>
      <c r="F2" s="358"/>
      <c r="G2" s="358"/>
      <c r="H2" s="358"/>
      <c r="I2" s="358"/>
      <c r="J2" s="358"/>
      <c r="K2" s="358"/>
      <c r="L2" s="358"/>
      <c r="M2" s="358"/>
      <c r="N2" s="358"/>
      <c r="O2" s="358"/>
      <c r="P2" s="358"/>
      <c r="Q2" s="358"/>
      <c r="R2" s="358"/>
    </row>
    <row r="3" spans="1:18" x14ac:dyDescent="0.25">
      <c r="A3" s="360" t="s">
        <v>1181</v>
      </c>
      <c r="B3" s="360"/>
      <c r="C3" s="360"/>
      <c r="D3" s="360"/>
      <c r="E3" s="360"/>
      <c r="F3" s="360"/>
      <c r="G3" s="360"/>
      <c r="H3" s="360"/>
      <c r="I3" s="360"/>
      <c r="J3" s="360"/>
      <c r="K3" s="360"/>
      <c r="L3" s="360"/>
      <c r="M3" s="360"/>
      <c r="N3" s="360"/>
      <c r="O3" s="360"/>
      <c r="P3" s="360"/>
      <c r="Q3" s="360"/>
      <c r="R3" s="360"/>
    </row>
    <row r="5" spans="1:18" x14ac:dyDescent="0.25">
      <c r="A5" s="359" t="s">
        <v>1213</v>
      </c>
    </row>
    <row r="6" spans="1:18" x14ac:dyDescent="0.25">
      <c r="A6" s="359" t="s">
        <v>1189</v>
      </c>
    </row>
    <row r="7" spans="1:18" x14ac:dyDescent="0.25">
      <c r="A7" s="359" t="s">
        <v>1190</v>
      </c>
    </row>
    <row r="9" spans="1:18" x14ac:dyDescent="0.25">
      <c r="A9" s="284" t="s">
        <v>1182</v>
      </c>
      <c r="F9" s="341" t="s">
        <v>20</v>
      </c>
    </row>
    <row r="10" spans="1:18" x14ac:dyDescent="0.25">
      <c r="A10" s="361" t="str">
        <f>IF(AND(F9="Yes",Demand!C6="",LEFT(Demand!C8,1)="M"),"You must enter a start date on the 'Demand' sheet, otherwise the model will show errors!","")</f>
        <v/>
      </c>
    </row>
    <row r="11" spans="1:18" x14ac:dyDescent="0.25">
      <c r="A11" s="284" t="s">
        <v>1187</v>
      </c>
    </row>
    <row r="12" spans="1:18" x14ac:dyDescent="0.25">
      <c r="A12" s="359" t="s">
        <v>1184</v>
      </c>
      <c r="F12" s="167">
        <v>43892</v>
      </c>
    </row>
    <row r="13" spans="1:18" x14ac:dyDescent="0.25">
      <c r="A13" s="359" t="str">
        <f>"Current (restricted) level of demand ("&amp;Setup!$I$17&amp;"):"</f>
        <v>Current (restricted) level of demand (Patients):</v>
      </c>
      <c r="D13" s="219"/>
      <c r="F13" s="341"/>
    </row>
    <row r="14" spans="1:18" x14ac:dyDescent="0.25">
      <c r="D14" s="219"/>
      <c r="F14" s="219"/>
    </row>
    <row r="16" spans="1:18" x14ac:dyDescent="0.25">
      <c r="A16" s="284" t="s">
        <v>1188</v>
      </c>
    </row>
    <row r="17" spans="1:6" x14ac:dyDescent="0.25">
      <c r="A17" s="359" t="s">
        <v>1186</v>
      </c>
      <c r="F17" s="167">
        <v>43892</v>
      </c>
    </row>
    <row r="18" spans="1:6" x14ac:dyDescent="0.25">
      <c r="A18" s="359" t="s">
        <v>1242</v>
      </c>
      <c r="F18" s="341"/>
    </row>
    <row r="20" spans="1:6" x14ac:dyDescent="0.25">
      <c r="A20" s="359" t="s">
        <v>1183</v>
      </c>
      <c r="F20" s="341" t="s">
        <v>22</v>
      </c>
    </row>
    <row r="23" spans="1:6" x14ac:dyDescent="0.25">
      <c r="A23" s="284" t="s">
        <v>1215</v>
      </c>
    </row>
    <row r="24" spans="1:6" x14ac:dyDescent="0.25">
      <c r="A24" s="359" t="s">
        <v>1216</v>
      </c>
    </row>
    <row r="26" spans="1:6" x14ac:dyDescent="0.25">
      <c r="A26" s="359" t="s">
        <v>1217</v>
      </c>
    </row>
    <row r="27" spans="1:6" x14ac:dyDescent="0.25">
      <c r="A27" s="359" t="s">
        <v>1218</v>
      </c>
    </row>
    <row r="28" spans="1:6" x14ac:dyDescent="0.25">
      <c r="A28" s="362" t="s">
        <v>1223</v>
      </c>
    </row>
    <row r="31" spans="1:6" x14ac:dyDescent="0.25">
      <c r="A31" s="284" t="s">
        <v>1219</v>
      </c>
    </row>
    <row r="33" spans="1:18" x14ac:dyDescent="0.25">
      <c r="D33" s="386" t="str">
        <f>"Number of patients ("&amp;Setup!$I$17&amp;")"</f>
        <v>Number of patients (Patients)</v>
      </c>
      <c r="E33" s="385" t="s">
        <v>1222</v>
      </c>
      <c r="F33" s="386" t="str">
        <f>Setup!$I$17&amp;" remaining"</f>
        <v>Patients remaining</v>
      </c>
      <c r="G33" s="363" t="str">
        <f>"Backlog / unseen patients ("&amp;Setup!$I$17&amp;") brought in post-transition, by week"</f>
        <v>Backlog / unseen patients (Patients) brought in post-transition, by week</v>
      </c>
      <c r="H33" s="364"/>
      <c r="I33" s="364"/>
      <c r="J33" s="364"/>
      <c r="K33" s="364"/>
      <c r="L33" s="364"/>
      <c r="M33" s="364"/>
      <c r="N33" s="364"/>
      <c r="O33" s="364"/>
      <c r="P33" s="364"/>
      <c r="Q33" s="364"/>
      <c r="R33" s="365"/>
    </row>
    <row r="34" spans="1:18" x14ac:dyDescent="0.25">
      <c r="D34" s="386"/>
      <c r="E34" s="385"/>
      <c r="F34" s="386"/>
      <c r="G34" s="366">
        <v>1</v>
      </c>
      <c r="H34" s="366">
        <v>2</v>
      </c>
      <c r="I34" s="366">
        <v>3</v>
      </c>
      <c r="J34" s="366">
        <v>4</v>
      </c>
      <c r="K34" s="366">
        <v>5</v>
      </c>
      <c r="L34" s="366">
        <v>6</v>
      </c>
      <c r="M34" s="366">
        <v>7</v>
      </c>
      <c r="N34" s="366">
        <v>8</v>
      </c>
      <c r="O34" s="366">
        <v>9</v>
      </c>
      <c r="P34" s="366">
        <v>10</v>
      </c>
      <c r="Q34" s="366">
        <v>11</v>
      </c>
      <c r="R34" s="366">
        <v>12</v>
      </c>
    </row>
    <row r="35" spans="1:18" x14ac:dyDescent="0.25">
      <c r="A35" s="359" t="s">
        <v>1220</v>
      </c>
      <c r="D35" s="369">
        <f ca="1">SUM(OFFSET('Parameters calculator (hide)'!$C$68,0,0,Num_Modalities,1))</f>
        <v>0</v>
      </c>
      <c r="E35" s="342">
        <v>0</v>
      </c>
      <c r="F35" s="367">
        <f ca="1">ROUNDUP(D35*(1-E35),0)-SUM(G35:N35)</f>
        <v>0</v>
      </c>
      <c r="G35" s="341"/>
      <c r="H35" s="341"/>
      <c r="I35" s="341"/>
      <c r="J35" s="341"/>
      <c r="K35" s="341"/>
      <c r="L35" s="341"/>
      <c r="M35" s="341"/>
      <c r="N35" s="341"/>
      <c r="O35" s="341"/>
      <c r="P35" s="341"/>
      <c r="Q35" s="341"/>
      <c r="R35" s="341"/>
    </row>
    <row r="36" spans="1:18" x14ac:dyDescent="0.25">
      <c r="A36" s="359" t="s">
        <v>1221</v>
      </c>
      <c r="D36" s="370">
        <f ca="1">'Demand background (hide)'!EA3</f>
        <v>0</v>
      </c>
      <c r="E36" s="342">
        <v>0</v>
      </c>
      <c r="F36" s="368">
        <f ca="1">ROUNDUP(D36*(1-E36),0)-SUM(G36:N36)</f>
        <v>0</v>
      </c>
      <c r="G36" s="341"/>
      <c r="H36" s="341"/>
      <c r="I36" s="341"/>
      <c r="J36" s="341"/>
      <c r="K36" s="341"/>
      <c r="L36" s="341"/>
      <c r="M36" s="341"/>
      <c r="N36" s="341"/>
      <c r="O36" s="341"/>
      <c r="P36" s="341"/>
      <c r="Q36" s="341"/>
      <c r="R36" s="341"/>
    </row>
    <row r="39" spans="1:18" x14ac:dyDescent="0.25">
      <c r="A39" s="359" t="s">
        <v>1230</v>
      </c>
    </row>
  </sheetData>
  <mergeCells count="3">
    <mergeCell ref="E33:E34"/>
    <mergeCell ref="D33:D34"/>
    <mergeCell ref="F33:F34"/>
  </mergeCells>
  <conditionalFormatting sqref="F35:F36">
    <cfRule type="expression" dxfId="50" priority="2">
      <formula>IF($F35&lt;0,1,0)</formula>
    </cfRule>
  </conditionalFormatting>
  <conditionalFormatting sqref="A11:R39">
    <cfRule type="expression" dxfId="49"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7" t="s">
        <v>186</v>
      </c>
      <c r="B7" s="371"/>
      <c r="C7" s="371"/>
    </row>
    <row r="8" spans="1:3" ht="14.25" customHeight="1" x14ac:dyDescent="0.25">
      <c r="A8" s="327" t="s">
        <v>187</v>
      </c>
      <c r="B8" s="371"/>
      <c r="C8" s="371" t="str">
        <f ca="1">IF('SPC background (hide)'!H7&lt;&gt;"",'SPC background (hide)'!H7&amp;" weeks","")</f>
        <v/>
      </c>
    </row>
    <row r="9" spans="1:3" ht="14.25" customHeight="1" x14ac:dyDescent="0.25">
      <c r="A9" s="327"/>
      <c r="B9" s="371"/>
      <c r="C9" s="371"/>
    </row>
    <row r="10" spans="1:3" ht="14.25" customHeight="1" x14ac:dyDescent="0.25">
      <c r="A10" s="327" t="s">
        <v>188</v>
      </c>
      <c r="B10" s="371"/>
      <c r="C10" s="371"/>
    </row>
    <row r="11" spans="1:3" ht="14.25" customHeight="1" x14ac:dyDescent="0.25">
      <c r="A11" s="327" t="s">
        <v>189</v>
      </c>
      <c r="B11" s="371"/>
      <c r="C11" s="371" t="str">
        <f ca="1">IF('SPC background (hide)'!H9&lt;&gt;"",'SPC background (hide)'!H9&amp;" weeks","")</f>
        <v/>
      </c>
    </row>
    <row r="12" spans="1:3" ht="14.25" customHeight="1" x14ac:dyDescent="0.25">
      <c r="A12" s="327"/>
      <c r="B12" s="371"/>
      <c r="C12" s="371"/>
    </row>
    <row r="13" spans="1:3" ht="14.25" customHeight="1" x14ac:dyDescent="0.25">
      <c r="A13" s="327" t="s">
        <v>190</v>
      </c>
      <c r="B13" s="371"/>
      <c r="C13" s="371"/>
    </row>
    <row r="14" spans="1:3" ht="14.25" customHeight="1" x14ac:dyDescent="0.25">
      <c r="A14" s="327" t="s">
        <v>191</v>
      </c>
      <c r="B14" s="371"/>
      <c r="C14" s="37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48"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7" t="s">
        <v>24</v>
      </c>
      <c r="D6" s="388"/>
    </row>
    <row r="8" spans="1:20" x14ac:dyDescent="0.25">
      <c r="B8" t="s">
        <v>218</v>
      </c>
      <c r="C8" s="210"/>
    </row>
    <row r="10" spans="1:20" x14ac:dyDescent="0.25">
      <c r="B10" s="384" t="s">
        <v>128</v>
      </c>
      <c r="C10" s="384" t="s">
        <v>56</v>
      </c>
      <c r="D10" s="384"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3" t="s">
        <v>222</v>
      </c>
      <c r="Q10" s="383" t="str">
        <f>"Total "&amp;"("&amp;Setup!$I$17&amp;")"</f>
        <v>Total (Patients)</v>
      </c>
      <c r="R10" s="383" t="s">
        <v>111</v>
      </c>
    </row>
    <row r="11" spans="1:20" hidden="1" x14ac:dyDescent="0.25">
      <c r="B11" s="384"/>
      <c r="C11" s="384"/>
      <c r="D11" s="384"/>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3"/>
      <c r="Q11" s="383"/>
      <c r="R11" s="383"/>
    </row>
    <row r="12" spans="1:20" x14ac:dyDescent="0.25">
      <c r="B12" s="384"/>
      <c r="C12" s="384"/>
      <c r="D12" s="384"/>
      <c r="E12" s="6"/>
      <c r="F12" s="6"/>
      <c r="G12" s="6"/>
      <c r="H12" s="6"/>
      <c r="I12" s="6"/>
      <c r="J12" s="6"/>
      <c r="K12" s="6"/>
      <c r="L12" s="6"/>
      <c r="M12" s="6"/>
      <c r="N12" s="6"/>
      <c r="O12" s="6"/>
      <c r="P12" s="383"/>
      <c r="Q12" s="383"/>
      <c r="R12" s="383"/>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6"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6"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6"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6"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6"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6"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46"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topLeftCell="C14" zoomScaleNormal="100" workbookViewId="0">
      <selection activeCell="V29" sqref="V29"/>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37">
        <f>'Demand adjustments for Covid'!F12</f>
        <v>43892</v>
      </c>
      <c r="D3" s="72"/>
      <c r="F3" s="72"/>
      <c r="G3" s="72"/>
      <c r="H3" s="72"/>
      <c r="I3" s="72"/>
      <c r="J3" s="72"/>
      <c r="K3" s="72"/>
      <c r="L3" s="72"/>
      <c r="M3" s="72"/>
      <c r="N3" s="72"/>
      <c r="O3" s="72"/>
      <c r="P3" s="72"/>
      <c r="Q3" s="72"/>
      <c r="R3" s="72"/>
      <c r="S3" s="72"/>
      <c r="T3" s="72"/>
      <c r="U3" s="72"/>
    </row>
    <row r="4" spans="1:23" x14ac:dyDescent="0.25">
      <c r="B4" t="s">
        <v>437</v>
      </c>
      <c r="C4" s="269">
        <f>IF(C3="","",DATE(YEAR(C3)+1,MONTH(C3),DAY(C3))-1)</f>
        <v>44256</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389" t="s">
        <v>440</v>
      </c>
      <c r="C13" s="389"/>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3" x14ac:dyDescent="0.25">
      <c r="A15" s="226"/>
      <c r="B15" s="72"/>
      <c r="C15" s="72"/>
      <c r="D15" s="72"/>
      <c r="E15" s="72"/>
      <c r="F15" s="72"/>
      <c r="G15" s="71"/>
      <c r="H15" s="225">
        <f>SUM(H17:H116)</f>
        <v>0</v>
      </c>
      <c r="I15" s="225">
        <f>H15/52</f>
        <v>0</v>
      </c>
      <c r="J15" s="67"/>
      <c r="K15" s="67"/>
      <c r="L15" s="67"/>
      <c r="M15" s="67"/>
      <c r="N15" s="72"/>
      <c r="O15" s="72"/>
      <c r="P15" s="72"/>
      <c r="Q15" s="72"/>
      <c r="R15" s="119" t="s">
        <v>255</v>
      </c>
      <c r="S15" s="119"/>
      <c r="T15" s="224">
        <f>SUM(T17:T116)</f>
        <v>0</v>
      </c>
      <c r="U15" s="224">
        <f>SUM(U17:U116)</f>
        <v>0</v>
      </c>
    </row>
    <row r="16" spans="1:23" ht="44.25" customHeight="1" x14ac:dyDescent="0.25">
      <c r="A16" s="293">
        <f>MAX(A17:A116)</f>
        <v>100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1252</v>
      </c>
      <c r="M16" s="294">
        <f>MAX(M17:M116)</f>
        <v>100</v>
      </c>
      <c r="N16" s="296" t="s">
        <v>512</v>
      </c>
      <c r="O16" s="296" t="s">
        <v>513</v>
      </c>
      <c r="P16" s="296" t="s">
        <v>514</v>
      </c>
      <c r="Q16" s="296" t="s">
        <v>253</v>
      </c>
      <c r="R16" s="296" t="str">
        <f>C11&amp;" Per Clinic"</f>
        <v>Patients Per Clinic</v>
      </c>
      <c r="S16" s="296" t="s">
        <v>441</v>
      </c>
      <c r="T16" s="296" t="str">
        <f>"Total 
("&amp;C11&amp;")"</f>
        <v>Total 
(Patients)</v>
      </c>
      <c r="U16" s="296" t="s">
        <v>254</v>
      </c>
      <c r="V16" s="313" t="s">
        <v>1252</v>
      </c>
      <c r="W16" s="313" t="s">
        <v>1253</v>
      </c>
    </row>
    <row r="17" spans="1:23" x14ac:dyDescent="0.25">
      <c r="A17" s="293">
        <f>IF(B17&lt;&gt;"",ROW(A1),0)</f>
        <v>1</v>
      </c>
      <c r="B17" s="163" t="s">
        <v>1205</v>
      </c>
      <c r="C17" s="163"/>
      <c r="D17" s="163"/>
      <c r="E17" s="175"/>
      <c r="F17" s="175"/>
      <c r="G17" s="130"/>
      <c r="H17" s="222">
        <f>IF(ROW(A1)&lt;=$A$16,F17*E17,"")</f>
        <v>0</v>
      </c>
      <c r="I17" s="300">
        <f>IFERROR(H17/52,"")</f>
        <v>0</v>
      </c>
      <c r="J17" s="67"/>
      <c r="K17" s="67"/>
      <c r="L17" s="372" t="s">
        <v>1247</v>
      </c>
      <c r="M17" s="294">
        <f>IF(N17&lt;&gt;"",ROW(A1),0)</f>
        <v>1</v>
      </c>
      <c r="N17" s="176" t="s">
        <v>1206</v>
      </c>
      <c r="O17" s="176"/>
      <c r="P17" s="176"/>
      <c r="Q17" s="177"/>
      <c r="R17" s="177"/>
      <c r="S17" s="131"/>
      <c r="T17" s="223">
        <f>IF(ROW(A1)&lt;=$M$16,R17*Q17,"")</f>
        <v>0</v>
      </c>
      <c r="U17" s="301">
        <f>IFERROR(T17/52,"")</f>
        <v>0</v>
      </c>
      <c r="V17" s="451" t="s">
        <v>1247</v>
      </c>
      <c r="W17" s="372"/>
    </row>
    <row r="18" spans="1:23" x14ac:dyDescent="0.25">
      <c r="A18" s="293">
        <f t="shared" ref="A18:A81" si="0">IF(B18&lt;&gt;"",ROW(A2),0)</f>
        <v>2</v>
      </c>
      <c r="B18" s="163" t="s">
        <v>1256</v>
      </c>
      <c r="C18" s="163"/>
      <c r="D18" s="163"/>
      <c r="E18" s="175"/>
      <c r="F18" s="175"/>
      <c r="G18" s="130"/>
      <c r="H18" s="222">
        <f t="shared" ref="H18:H81" si="1">IF(ROW(A2)&lt;=$A$16,F18*E18,"")</f>
        <v>0</v>
      </c>
      <c r="I18" s="300">
        <f t="shared" ref="I18:I81" si="2">IFERROR(H18/52,"")</f>
        <v>0</v>
      </c>
      <c r="J18" s="67"/>
      <c r="K18" s="67"/>
      <c r="L18" s="372" t="s">
        <v>1247</v>
      </c>
      <c r="M18" s="294">
        <f t="shared" ref="M18:M81" si="3">IF(N18&lt;&gt;"",ROW(A2),0)</f>
        <v>2</v>
      </c>
      <c r="N18" s="176" t="s">
        <v>1255</v>
      </c>
      <c r="O18" s="163"/>
      <c r="P18" s="163"/>
      <c r="Q18" s="175"/>
      <c r="R18" s="175"/>
      <c r="S18" s="130"/>
      <c r="T18" s="223">
        <f t="shared" ref="T18:T81" si="4">IF(ROW(A2)&lt;=$M$16,R18*Q18,"")</f>
        <v>0</v>
      </c>
      <c r="U18" s="300">
        <f t="shared" ref="U18:U81" si="5">IFERROR(T18/52,"")</f>
        <v>0</v>
      </c>
      <c r="V18" s="372" t="s">
        <v>1247</v>
      </c>
      <c r="W18" s="372"/>
    </row>
    <row r="19" spans="1:23" x14ac:dyDescent="0.25">
      <c r="A19" s="293">
        <f t="shared" si="0"/>
        <v>3</v>
      </c>
      <c r="B19" s="163" t="s">
        <v>1256</v>
      </c>
      <c r="C19" s="163"/>
      <c r="D19" s="163"/>
      <c r="E19" s="175"/>
      <c r="F19" s="175"/>
      <c r="G19" s="130"/>
      <c r="H19" s="222">
        <f t="shared" si="1"/>
        <v>0</v>
      </c>
      <c r="I19" s="300">
        <f t="shared" si="2"/>
        <v>0</v>
      </c>
      <c r="J19" s="67"/>
      <c r="K19" s="67"/>
      <c r="L19" s="372" t="s">
        <v>1247</v>
      </c>
      <c r="M19" s="294">
        <f t="shared" si="3"/>
        <v>3</v>
      </c>
      <c r="N19" s="176" t="s">
        <v>1255</v>
      </c>
      <c r="O19" s="163"/>
      <c r="P19" s="163"/>
      <c r="Q19" s="175"/>
      <c r="R19" s="175"/>
      <c r="S19" s="130"/>
      <c r="T19" s="223">
        <f t="shared" si="4"/>
        <v>0</v>
      </c>
      <c r="U19" s="222">
        <f t="shared" si="5"/>
        <v>0</v>
      </c>
      <c r="V19" s="372" t="s">
        <v>1247</v>
      </c>
      <c r="W19" s="372"/>
    </row>
    <row r="20" spans="1:23" x14ac:dyDescent="0.25">
      <c r="A20" s="293">
        <f t="shared" si="0"/>
        <v>4</v>
      </c>
      <c r="B20" s="163" t="s">
        <v>1256</v>
      </c>
      <c r="C20" s="163"/>
      <c r="D20" s="163"/>
      <c r="E20" s="175"/>
      <c r="F20" s="175"/>
      <c r="G20" s="130"/>
      <c r="H20" s="222">
        <f t="shared" si="1"/>
        <v>0</v>
      </c>
      <c r="I20" s="300">
        <f t="shared" si="2"/>
        <v>0</v>
      </c>
      <c r="J20" s="67"/>
      <c r="K20" s="67"/>
      <c r="L20" s="372" t="s">
        <v>1247</v>
      </c>
      <c r="M20" s="294">
        <f t="shared" si="3"/>
        <v>4</v>
      </c>
      <c r="N20" s="176" t="s">
        <v>1255</v>
      </c>
      <c r="O20" s="163"/>
      <c r="P20" s="163"/>
      <c r="Q20" s="175"/>
      <c r="R20" s="175"/>
      <c r="S20" s="130"/>
      <c r="T20" s="223">
        <f t="shared" si="4"/>
        <v>0</v>
      </c>
      <c r="U20" s="222">
        <f t="shared" si="5"/>
        <v>0</v>
      </c>
      <c r="V20" s="372" t="s">
        <v>1247</v>
      </c>
      <c r="W20" s="372"/>
    </row>
    <row r="21" spans="1:23" x14ac:dyDescent="0.25">
      <c r="A21" s="293">
        <f t="shared" si="0"/>
        <v>5</v>
      </c>
      <c r="B21" s="163" t="s">
        <v>1256</v>
      </c>
      <c r="C21" s="163"/>
      <c r="D21" s="163"/>
      <c r="E21" s="175"/>
      <c r="F21" s="175"/>
      <c r="G21" s="130"/>
      <c r="H21" s="222">
        <f t="shared" si="1"/>
        <v>0</v>
      </c>
      <c r="I21" s="222">
        <f t="shared" si="2"/>
        <v>0</v>
      </c>
      <c r="J21" s="67"/>
      <c r="K21" s="67"/>
      <c r="L21" s="372" t="s">
        <v>1247</v>
      </c>
      <c r="M21" s="294">
        <f t="shared" si="3"/>
        <v>5</v>
      </c>
      <c r="N21" s="176" t="s">
        <v>1255</v>
      </c>
      <c r="O21" s="163"/>
      <c r="P21" s="163"/>
      <c r="Q21" s="175"/>
      <c r="R21" s="175"/>
      <c r="S21" s="130"/>
      <c r="T21" s="223">
        <f t="shared" si="4"/>
        <v>0</v>
      </c>
      <c r="U21" s="222">
        <f t="shared" si="5"/>
        <v>0</v>
      </c>
      <c r="V21" s="372" t="s">
        <v>1247</v>
      </c>
      <c r="W21" s="372"/>
    </row>
    <row r="22" spans="1:23" x14ac:dyDescent="0.25">
      <c r="A22" s="293">
        <f t="shared" si="0"/>
        <v>6</v>
      </c>
      <c r="B22" s="163" t="s">
        <v>1256</v>
      </c>
      <c r="C22" s="163"/>
      <c r="D22" s="163"/>
      <c r="E22" s="175"/>
      <c r="F22" s="175"/>
      <c r="G22" s="130"/>
      <c r="H22" s="222">
        <f t="shared" si="1"/>
        <v>0</v>
      </c>
      <c r="I22" s="222">
        <f t="shared" si="2"/>
        <v>0</v>
      </c>
      <c r="J22" s="67"/>
      <c r="K22" s="67"/>
      <c r="L22" s="372" t="s">
        <v>1247</v>
      </c>
      <c r="M22" s="294">
        <f t="shared" si="3"/>
        <v>6</v>
      </c>
      <c r="N22" s="176" t="s">
        <v>1255</v>
      </c>
      <c r="O22" s="163"/>
      <c r="P22" s="163"/>
      <c r="Q22" s="175"/>
      <c r="R22" s="175"/>
      <c r="S22" s="130"/>
      <c r="T22" s="223">
        <f t="shared" si="4"/>
        <v>0</v>
      </c>
      <c r="U22" s="222">
        <f t="shared" si="5"/>
        <v>0</v>
      </c>
      <c r="V22" s="372" t="s">
        <v>1247</v>
      </c>
      <c r="W22" s="372"/>
    </row>
    <row r="23" spans="1:23" x14ac:dyDescent="0.25">
      <c r="A23" s="293">
        <f t="shared" si="0"/>
        <v>7</v>
      </c>
      <c r="B23" s="163" t="s">
        <v>1256</v>
      </c>
      <c r="C23" s="163"/>
      <c r="D23" s="163"/>
      <c r="E23" s="175"/>
      <c r="F23" s="175"/>
      <c r="G23" s="130"/>
      <c r="H23" s="222">
        <f t="shared" si="1"/>
        <v>0</v>
      </c>
      <c r="I23" s="222">
        <f t="shared" si="2"/>
        <v>0</v>
      </c>
      <c r="J23" s="67"/>
      <c r="K23" s="67"/>
      <c r="L23" s="372" t="s">
        <v>1247</v>
      </c>
      <c r="M23" s="294">
        <f t="shared" si="3"/>
        <v>7</v>
      </c>
      <c r="N23" s="176" t="s">
        <v>1255</v>
      </c>
      <c r="O23" s="163"/>
      <c r="P23" s="163"/>
      <c r="Q23" s="175"/>
      <c r="R23" s="175"/>
      <c r="S23" s="130"/>
      <c r="T23" s="223">
        <f t="shared" si="4"/>
        <v>0</v>
      </c>
      <c r="U23" s="222">
        <f t="shared" si="5"/>
        <v>0</v>
      </c>
      <c r="V23" s="372" t="s">
        <v>1247</v>
      </c>
      <c r="W23" s="372"/>
    </row>
    <row r="24" spans="1:23" x14ac:dyDescent="0.25">
      <c r="A24" s="293">
        <f t="shared" si="0"/>
        <v>8</v>
      </c>
      <c r="B24" s="163" t="s">
        <v>1256</v>
      </c>
      <c r="C24" s="163"/>
      <c r="D24" s="163"/>
      <c r="E24" s="175"/>
      <c r="F24" s="175"/>
      <c r="G24" s="130"/>
      <c r="H24" s="222">
        <f t="shared" si="1"/>
        <v>0</v>
      </c>
      <c r="I24" s="222">
        <f t="shared" si="2"/>
        <v>0</v>
      </c>
      <c r="J24" s="67"/>
      <c r="K24" s="67"/>
      <c r="L24" s="372" t="s">
        <v>1247</v>
      </c>
      <c r="M24" s="294">
        <f t="shared" si="3"/>
        <v>8</v>
      </c>
      <c r="N24" s="176" t="s">
        <v>1255</v>
      </c>
      <c r="O24" s="163"/>
      <c r="P24" s="163"/>
      <c r="Q24" s="175"/>
      <c r="R24" s="175"/>
      <c r="S24" s="130"/>
      <c r="T24" s="223">
        <f t="shared" si="4"/>
        <v>0</v>
      </c>
      <c r="U24" s="222">
        <f t="shared" si="5"/>
        <v>0</v>
      </c>
      <c r="V24" s="372" t="s">
        <v>1247</v>
      </c>
      <c r="W24" s="372"/>
    </row>
    <row r="25" spans="1:23" x14ac:dyDescent="0.25">
      <c r="A25" s="293">
        <f t="shared" si="0"/>
        <v>9</v>
      </c>
      <c r="B25" s="163" t="s">
        <v>1256</v>
      </c>
      <c r="C25" s="163"/>
      <c r="D25" s="163"/>
      <c r="E25" s="175"/>
      <c r="F25" s="175"/>
      <c r="G25" s="130"/>
      <c r="H25" s="222">
        <f t="shared" si="1"/>
        <v>0</v>
      </c>
      <c r="I25" s="222">
        <f t="shared" si="2"/>
        <v>0</v>
      </c>
      <c r="J25" s="67"/>
      <c r="K25" s="67"/>
      <c r="L25" s="372" t="s">
        <v>1247</v>
      </c>
      <c r="M25" s="294">
        <f t="shared" si="3"/>
        <v>9</v>
      </c>
      <c r="N25" s="176" t="s">
        <v>1255</v>
      </c>
      <c r="O25" s="163"/>
      <c r="P25" s="163"/>
      <c r="Q25" s="175"/>
      <c r="R25" s="175"/>
      <c r="S25" s="130"/>
      <c r="T25" s="223">
        <f t="shared" si="4"/>
        <v>0</v>
      </c>
      <c r="U25" s="222">
        <f t="shared" si="5"/>
        <v>0</v>
      </c>
      <c r="V25" s="372" t="s">
        <v>1247</v>
      </c>
      <c r="W25" s="372"/>
    </row>
    <row r="26" spans="1:23" x14ac:dyDescent="0.25">
      <c r="A26" s="293">
        <f t="shared" si="0"/>
        <v>10</v>
      </c>
      <c r="B26" s="163" t="s">
        <v>1256</v>
      </c>
      <c r="C26" s="163"/>
      <c r="D26" s="163"/>
      <c r="E26" s="175"/>
      <c r="F26" s="175"/>
      <c r="G26" s="130"/>
      <c r="H26" s="222">
        <f t="shared" si="1"/>
        <v>0</v>
      </c>
      <c r="I26" s="222">
        <f t="shared" si="2"/>
        <v>0</v>
      </c>
      <c r="J26" s="67"/>
      <c r="K26" s="67"/>
      <c r="L26" s="372" t="s">
        <v>1247</v>
      </c>
      <c r="M26" s="294">
        <f t="shared" si="3"/>
        <v>10</v>
      </c>
      <c r="N26" s="176" t="s">
        <v>1255</v>
      </c>
      <c r="O26" s="163"/>
      <c r="P26" s="163"/>
      <c r="Q26" s="175"/>
      <c r="R26" s="175"/>
      <c r="S26" s="130"/>
      <c r="T26" s="223">
        <f t="shared" si="4"/>
        <v>0</v>
      </c>
      <c r="U26" s="222">
        <f t="shared" si="5"/>
        <v>0</v>
      </c>
      <c r="V26" s="372" t="s">
        <v>1247</v>
      </c>
      <c r="W26" s="372"/>
    </row>
    <row r="27" spans="1:23" x14ac:dyDescent="0.25">
      <c r="A27" s="293">
        <f t="shared" si="0"/>
        <v>11</v>
      </c>
      <c r="B27" s="163" t="s">
        <v>1256</v>
      </c>
      <c r="C27" s="163"/>
      <c r="D27" s="163"/>
      <c r="E27" s="175"/>
      <c r="F27" s="175"/>
      <c r="G27" s="130"/>
      <c r="H27" s="222">
        <f t="shared" si="1"/>
        <v>0</v>
      </c>
      <c r="I27" s="222">
        <f t="shared" si="2"/>
        <v>0</v>
      </c>
      <c r="J27" s="67"/>
      <c r="K27" s="67"/>
      <c r="L27" s="372" t="s">
        <v>1247</v>
      </c>
      <c r="M27" s="294">
        <f t="shared" si="3"/>
        <v>11</v>
      </c>
      <c r="N27" s="176" t="s">
        <v>1255</v>
      </c>
      <c r="O27" s="163"/>
      <c r="P27" s="163"/>
      <c r="Q27" s="175"/>
      <c r="R27" s="175"/>
      <c r="S27" s="130"/>
      <c r="T27" s="223">
        <f t="shared" si="4"/>
        <v>0</v>
      </c>
      <c r="U27" s="222">
        <f t="shared" si="5"/>
        <v>0</v>
      </c>
      <c r="V27" s="372" t="s">
        <v>1247</v>
      </c>
      <c r="W27" s="372"/>
    </row>
    <row r="28" spans="1:23" x14ac:dyDescent="0.25">
      <c r="A28" s="293">
        <f t="shared" si="0"/>
        <v>12</v>
      </c>
      <c r="B28" s="163" t="s">
        <v>1256</v>
      </c>
      <c r="C28" s="163"/>
      <c r="D28" s="163"/>
      <c r="E28" s="175"/>
      <c r="F28" s="175"/>
      <c r="G28" s="130"/>
      <c r="H28" s="222">
        <f t="shared" si="1"/>
        <v>0</v>
      </c>
      <c r="I28" s="222">
        <f t="shared" si="2"/>
        <v>0</v>
      </c>
      <c r="J28" s="67"/>
      <c r="K28" s="67"/>
      <c r="L28" s="372" t="s">
        <v>1247</v>
      </c>
      <c r="M28" s="294">
        <f t="shared" si="3"/>
        <v>12</v>
      </c>
      <c r="N28" s="176" t="s">
        <v>1255</v>
      </c>
      <c r="O28" s="163"/>
      <c r="P28" s="163"/>
      <c r="Q28" s="175"/>
      <c r="R28" s="175"/>
      <c r="S28" s="130"/>
      <c r="T28" s="223">
        <f t="shared" si="4"/>
        <v>0</v>
      </c>
      <c r="U28" s="222">
        <f t="shared" si="5"/>
        <v>0</v>
      </c>
      <c r="V28" s="372" t="s">
        <v>1247</v>
      </c>
      <c r="W28" s="372"/>
    </row>
    <row r="29" spans="1:23" x14ac:dyDescent="0.25">
      <c r="A29" s="293">
        <f t="shared" si="0"/>
        <v>13</v>
      </c>
      <c r="B29" s="163" t="s">
        <v>1256</v>
      </c>
      <c r="C29" s="163"/>
      <c r="D29" s="163"/>
      <c r="E29" s="175"/>
      <c r="F29" s="175"/>
      <c r="G29" s="130"/>
      <c r="H29" s="222">
        <f t="shared" si="1"/>
        <v>0</v>
      </c>
      <c r="I29" s="222">
        <f t="shared" si="2"/>
        <v>0</v>
      </c>
      <c r="J29" s="67"/>
      <c r="K29" s="67"/>
      <c r="L29" s="372" t="s">
        <v>1247</v>
      </c>
      <c r="M29" s="294">
        <f t="shared" si="3"/>
        <v>13</v>
      </c>
      <c r="N29" s="176" t="s">
        <v>1255</v>
      </c>
      <c r="O29" s="163"/>
      <c r="P29" s="163"/>
      <c r="Q29" s="175"/>
      <c r="R29" s="175"/>
      <c r="S29" s="130"/>
      <c r="T29" s="223">
        <f t="shared" si="4"/>
        <v>0</v>
      </c>
      <c r="U29" s="222">
        <f t="shared" si="5"/>
        <v>0</v>
      </c>
      <c r="V29" s="372" t="s">
        <v>1247</v>
      </c>
      <c r="W29" s="372"/>
    </row>
    <row r="30" spans="1:23" x14ac:dyDescent="0.25">
      <c r="A30" s="293">
        <f t="shared" si="0"/>
        <v>14</v>
      </c>
      <c r="B30" s="163" t="s">
        <v>1256</v>
      </c>
      <c r="C30" s="163"/>
      <c r="D30" s="163"/>
      <c r="E30" s="175"/>
      <c r="F30" s="175"/>
      <c r="G30" s="130"/>
      <c r="H30" s="222">
        <f t="shared" si="1"/>
        <v>0</v>
      </c>
      <c r="I30" s="222">
        <f t="shared" si="2"/>
        <v>0</v>
      </c>
      <c r="J30" s="67"/>
      <c r="K30" s="67"/>
      <c r="L30" s="372" t="s">
        <v>1247</v>
      </c>
      <c r="M30" s="294">
        <f t="shared" si="3"/>
        <v>14</v>
      </c>
      <c r="N30" s="176" t="s">
        <v>1255</v>
      </c>
      <c r="O30" s="163"/>
      <c r="P30" s="163"/>
      <c r="Q30" s="175"/>
      <c r="R30" s="175"/>
      <c r="S30" s="130"/>
      <c r="T30" s="223">
        <f t="shared" si="4"/>
        <v>0</v>
      </c>
      <c r="U30" s="222">
        <f t="shared" si="5"/>
        <v>0</v>
      </c>
      <c r="V30" s="372" t="s">
        <v>1247</v>
      </c>
      <c r="W30" s="372"/>
    </row>
    <row r="31" spans="1:23" x14ac:dyDescent="0.25">
      <c r="A31" s="293">
        <f t="shared" si="0"/>
        <v>15</v>
      </c>
      <c r="B31" s="163" t="s">
        <v>1256</v>
      </c>
      <c r="C31" s="163"/>
      <c r="D31" s="163"/>
      <c r="E31" s="175"/>
      <c r="F31" s="175"/>
      <c r="G31" s="130"/>
      <c r="H31" s="222">
        <f t="shared" si="1"/>
        <v>0</v>
      </c>
      <c r="I31" s="222">
        <f t="shared" si="2"/>
        <v>0</v>
      </c>
      <c r="J31" s="67"/>
      <c r="K31" s="67"/>
      <c r="L31" s="372" t="s">
        <v>1247</v>
      </c>
      <c r="M31" s="294">
        <f t="shared" si="3"/>
        <v>15</v>
      </c>
      <c r="N31" s="176" t="s">
        <v>1255</v>
      </c>
      <c r="O31" s="163"/>
      <c r="P31" s="163"/>
      <c r="Q31" s="175"/>
      <c r="R31" s="175"/>
      <c r="S31" s="130"/>
      <c r="T31" s="223">
        <f t="shared" si="4"/>
        <v>0</v>
      </c>
      <c r="U31" s="222">
        <f t="shared" si="5"/>
        <v>0</v>
      </c>
      <c r="V31" s="372" t="s">
        <v>1247</v>
      </c>
      <c r="W31" s="372"/>
    </row>
    <row r="32" spans="1:23" x14ac:dyDescent="0.25">
      <c r="A32" s="293">
        <f t="shared" si="0"/>
        <v>16</v>
      </c>
      <c r="B32" s="163" t="s">
        <v>1256</v>
      </c>
      <c r="C32" s="163"/>
      <c r="D32" s="163"/>
      <c r="E32" s="175"/>
      <c r="F32" s="175"/>
      <c r="G32" s="130"/>
      <c r="H32" s="222">
        <f t="shared" si="1"/>
        <v>0</v>
      </c>
      <c r="I32" s="222">
        <f t="shared" si="2"/>
        <v>0</v>
      </c>
      <c r="J32" s="67"/>
      <c r="K32" s="67"/>
      <c r="L32" s="372" t="s">
        <v>1247</v>
      </c>
      <c r="M32" s="294">
        <f t="shared" si="3"/>
        <v>16</v>
      </c>
      <c r="N32" s="176" t="s">
        <v>1255</v>
      </c>
      <c r="O32" s="163"/>
      <c r="P32" s="163"/>
      <c r="Q32" s="175"/>
      <c r="R32" s="175"/>
      <c r="S32" s="130"/>
      <c r="T32" s="223">
        <f t="shared" si="4"/>
        <v>0</v>
      </c>
      <c r="U32" s="222">
        <f t="shared" si="5"/>
        <v>0</v>
      </c>
      <c r="V32" s="372" t="s">
        <v>1247</v>
      </c>
      <c r="W32" s="372"/>
    </row>
    <row r="33" spans="1:23" x14ac:dyDescent="0.25">
      <c r="A33" s="293">
        <f t="shared" si="0"/>
        <v>17</v>
      </c>
      <c r="B33" s="163" t="s">
        <v>1256</v>
      </c>
      <c r="C33" s="163"/>
      <c r="D33" s="163"/>
      <c r="E33" s="175"/>
      <c r="F33" s="175"/>
      <c r="G33" s="130"/>
      <c r="H33" s="222">
        <f t="shared" si="1"/>
        <v>0</v>
      </c>
      <c r="I33" s="222">
        <f t="shared" si="2"/>
        <v>0</v>
      </c>
      <c r="J33" s="67"/>
      <c r="K33" s="67"/>
      <c r="L33" s="372" t="s">
        <v>1247</v>
      </c>
      <c r="M33" s="294">
        <f t="shared" si="3"/>
        <v>17</v>
      </c>
      <c r="N33" s="176" t="s">
        <v>1255</v>
      </c>
      <c r="O33" s="163"/>
      <c r="P33" s="163"/>
      <c r="Q33" s="175"/>
      <c r="R33" s="175"/>
      <c r="S33" s="130"/>
      <c r="T33" s="223">
        <f t="shared" si="4"/>
        <v>0</v>
      </c>
      <c r="U33" s="222">
        <f t="shared" si="5"/>
        <v>0</v>
      </c>
      <c r="V33" s="372" t="s">
        <v>1247</v>
      </c>
      <c r="W33" s="372"/>
    </row>
    <row r="34" spans="1:23" x14ac:dyDescent="0.25">
      <c r="A34" s="293">
        <f t="shared" si="0"/>
        <v>18</v>
      </c>
      <c r="B34" s="163" t="s">
        <v>1256</v>
      </c>
      <c r="C34" s="163"/>
      <c r="D34" s="163"/>
      <c r="E34" s="175"/>
      <c r="F34" s="175"/>
      <c r="G34" s="130"/>
      <c r="H34" s="222">
        <f t="shared" si="1"/>
        <v>0</v>
      </c>
      <c r="I34" s="222">
        <f t="shared" si="2"/>
        <v>0</v>
      </c>
      <c r="J34" s="67"/>
      <c r="K34" s="67"/>
      <c r="L34" s="372" t="s">
        <v>1247</v>
      </c>
      <c r="M34" s="294">
        <f t="shared" si="3"/>
        <v>18</v>
      </c>
      <c r="N34" s="176" t="s">
        <v>1255</v>
      </c>
      <c r="O34" s="163"/>
      <c r="P34" s="163"/>
      <c r="Q34" s="175"/>
      <c r="R34" s="175"/>
      <c r="S34" s="130"/>
      <c r="T34" s="223">
        <f t="shared" si="4"/>
        <v>0</v>
      </c>
      <c r="U34" s="222">
        <f t="shared" si="5"/>
        <v>0</v>
      </c>
      <c r="V34" s="372" t="s">
        <v>1247</v>
      </c>
      <c r="W34" s="372"/>
    </row>
    <row r="35" spans="1:23" x14ac:dyDescent="0.25">
      <c r="A35" s="293">
        <f t="shared" si="0"/>
        <v>19</v>
      </c>
      <c r="B35" s="163" t="s">
        <v>1256</v>
      </c>
      <c r="C35" s="163"/>
      <c r="D35" s="163"/>
      <c r="E35" s="175"/>
      <c r="F35" s="175"/>
      <c r="G35" s="130"/>
      <c r="H35" s="222">
        <f t="shared" si="1"/>
        <v>0</v>
      </c>
      <c r="I35" s="222">
        <f t="shared" si="2"/>
        <v>0</v>
      </c>
      <c r="J35" s="67"/>
      <c r="K35" s="67"/>
      <c r="L35" s="372" t="s">
        <v>1247</v>
      </c>
      <c r="M35" s="294">
        <f t="shared" si="3"/>
        <v>19</v>
      </c>
      <c r="N35" s="176" t="s">
        <v>1255</v>
      </c>
      <c r="O35" s="163"/>
      <c r="P35" s="163"/>
      <c r="Q35" s="175"/>
      <c r="R35" s="175"/>
      <c r="S35" s="130"/>
      <c r="T35" s="223">
        <f t="shared" si="4"/>
        <v>0</v>
      </c>
      <c r="U35" s="222">
        <f t="shared" si="5"/>
        <v>0</v>
      </c>
      <c r="V35" s="372" t="s">
        <v>1247</v>
      </c>
      <c r="W35" s="372"/>
    </row>
    <row r="36" spans="1:23" x14ac:dyDescent="0.25">
      <c r="A36" s="293">
        <f t="shared" si="0"/>
        <v>20</v>
      </c>
      <c r="B36" s="163" t="s">
        <v>1256</v>
      </c>
      <c r="C36" s="163"/>
      <c r="D36" s="163"/>
      <c r="E36" s="175"/>
      <c r="F36" s="175"/>
      <c r="G36" s="130"/>
      <c r="H36" s="222">
        <f t="shared" si="1"/>
        <v>0</v>
      </c>
      <c r="I36" s="222">
        <f t="shared" si="2"/>
        <v>0</v>
      </c>
      <c r="J36" s="67"/>
      <c r="K36" s="67"/>
      <c r="L36" s="372" t="s">
        <v>1247</v>
      </c>
      <c r="M36" s="294">
        <f t="shared" si="3"/>
        <v>20</v>
      </c>
      <c r="N36" s="176" t="s">
        <v>1255</v>
      </c>
      <c r="O36" s="163"/>
      <c r="P36" s="163"/>
      <c r="Q36" s="175"/>
      <c r="R36" s="175"/>
      <c r="S36" s="130"/>
      <c r="T36" s="223">
        <f t="shared" si="4"/>
        <v>0</v>
      </c>
      <c r="U36" s="222">
        <f t="shared" si="5"/>
        <v>0</v>
      </c>
      <c r="V36" s="372" t="s">
        <v>1247</v>
      </c>
      <c r="W36" s="372"/>
    </row>
    <row r="37" spans="1:23" x14ac:dyDescent="0.25">
      <c r="A37" s="293">
        <f t="shared" si="0"/>
        <v>21</v>
      </c>
      <c r="B37" s="163" t="s">
        <v>1256</v>
      </c>
      <c r="C37" s="163"/>
      <c r="D37" s="163"/>
      <c r="E37" s="175"/>
      <c r="F37" s="175"/>
      <c r="G37" s="130"/>
      <c r="H37" s="222">
        <f t="shared" si="1"/>
        <v>0</v>
      </c>
      <c r="I37" s="222">
        <f t="shared" si="2"/>
        <v>0</v>
      </c>
      <c r="J37" s="67"/>
      <c r="K37" s="67"/>
      <c r="L37" s="372" t="s">
        <v>1247</v>
      </c>
      <c r="M37" s="294">
        <f t="shared" si="3"/>
        <v>21</v>
      </c>
      <c r="N37" s="176" t="s">
        <v>1255</v>
      </c>
      <c r="O37" s="163"/>
      <c r="P37" s="163"/>
      <c r="Q37" s="175"/>
      <c r="R37" s="175"/>
      <c r="S37" s="130"/>
      <c r="T37" s="223">
        <f t="shared" si="4"/>
        <v>0</v>
      </c>
      <c r="U37" s="222">
        <f t="shared" si="5"/>
        <v>0</v>
      </c>
      <c r="V37" s="372" t="s">
        <v>1247</v>
      </c>
      <c r="W37" s="372"/>
    </row>
    <row r="38" spans="1:23" x14ac:dyDescent="0.25">
      <c r="A38" s="293">
        <f t="shared" si="0"/>
        <v>22</v>
      </c>
      <c r="B38" s="163" t="s">
        <v>1256</v>
      </c>
      <c r="C38" s="163"/>
      <c r="D38" s="163"/>
      <c r="E38" s="175"/>
      <c r="F38" s="175"/>
      <c r="G38" s="130"/>
      <c r="H38" s="222">
        <f t="shared" si="1"/>
        <v>0</v>
      </c>
      <c r="I38" s="222">
        <f t="shared" si="2"/>
        <v>0</v>
      </c>
      <c r="J38" s="67"/>
      <c r="K38" s="67"/>
      <c r="L38" s="372" t="s">
        <v>1247</v>
      </c>
      <c r="M38" s="294">
        <f t="shared" si="3"/>
        <v>22</v>
      </c>
      <c r="N38" s="176" t="s">
        <v>1255</v>
      </c>
      <c r="O38" s="163"/>
      <c r="P38" s="163"/>
      <c r="Q38" s="175"/>
      <c r="R38" s="175"/>
      <c r="S38" s="130"/>
      <c r="T38" s="223">
        <f t="shared" si="4"/>
        <v>0</v>
      </c>
      <c r="U38" s="222">
        <f t="shared" si="5"/>
        <v>0</v>
      </c>
      <c r="V38" s="372" t="s">
        <v>1247</v>
      </c>
      <c r="W38" s="372"/>
    </row>
    <row r="39" spans="1:23" x14ac:dyDescent="0.25">
      <c r="A39" s="293">
        <f t="shared" si="0"/>
        <v>23</v>
      </c>
      <c r="B39" s="163" t="s">
        <v>1256</v>
      </c>
      <c r="C39" s="163"/>
      <c r="D39" s="163"/>
      <c r="E39" s="175"/>
      <c r="F39" s="175"/>
      <c r="G39" s="130"/>
      <c r="H39" s="222">
        <f t="shared" si="1"/>
        <v>0</v>
      </c>
      <c r="I39" s="222">
        <f t="shared" si="2"/>
        <v>0</v>
      </c>
      <c r="J39" s="67"/>
      <c r="K39" s="67"/>
      <c r="L39" s="372" t="s">
        <v>1247</v>
      </c>
      <c r="M39" s="294">
        <f t="shared" si="3"/>
        <v>23</v>
      </c>
      <c r="N39" s="176" t="s">
        <v>1255</v>
      </c>
      <c r="O39" s="163"/>
      <c r="P39" s="163"/>
      <c r="Q39" s="175"/>
      <c r="R39" s="175"/>
      <c r="S39" s="130"/>
      <c r="T39" s="223">
        <f t="shared" si="4"/>
        <v>0</v>
      </c>
      <c r="U39" s="222">
        <f t="shared" si="5"/>
        <v>0</v>
      </c>
      <c r="V39" s="372" t="s">
        <v>1247</v>
      </c>
      <c r="W39" s="372"/>
    </row>
    <row r="40" spans="1:23" x14ac:dyDescent="0.25">
      <c r="A40" s="293">
        <f t="shared" si="0"/>
        <v>24</v>
      </c>
      <c r="B40" s="163" t="s">
        <v>1256</v>
      </c>
      <c r="C40" s="163"/>
      <c r="D40" s="163"/>
      <c r="E40" s="175"/>
      <c r="F40" s="175"/>
      <c r="G40" s="130"/>
      <c r="H40" s="222">
        <f t="shared" si="1"/>
        <v>0</v>
      </c>
      <c r="I40" s="222">
        <f t="shared" si="2"/>
        <v>0</v>
      </c>
      <c r="J40" s="67"/>
      <c r="K40" s="67"/>
      <c r="L40" s="372" t="s">
        <v>1247</v>
      </c>
      <c r="M40" s="294">
        <f t="shared" si="3"/>
        <v>24</v>
      </c>
      <c r="N40" s="176" t="s">
        <v>1255</v>
      </c>
      <c r="O40" s="163"/>
      <c r="P40" s="163"/>
      <c r="Q40" s="175"/>
      <c r="R40" s="175"/>
      <c r="S40" s="130"/>
      <c r="T40" s="223">
        <f t="shared" si="4"/>
        <v>0</v>
      </c>
      <c r="U40" s="222">
        <f t="shared" si="5"/>
        <v>0</v>
      </c>
      <c r="V40" s="372" t="s">
        <v>1247</v>
      </c>
      <c r="W40" s="372"/>
    </row>
    <row r="41" spans="1:23" x14ac:dyDescent="0.25">
      <c r="A41" s="293">
        <f t="shared" si="0"/>
        <v>25</v>
      </c>
      <c r="B41" s="163" t="s">
        <v>1256</v>
      </c>
      <c r="C41" s="163"/>
      <c r="D41" s="163"/>
      <c r="E41" s="175"/>
      <c r="F41" s="175"/>
      <c r="G41" s="130"/>
      <c r="H41" s="222">
        <f t="shared" si="1"/>
        <v>0</v>
      </c>
      <c r="I41" s="222">
        <f t="shared" si="2"/>
        <v>0</v>
      </c>
      <c r="J41" s="67"/>
      <c r="K41" s="67"/>
      <c r="L41" s="372" t="s">
        <v>1247</v>
      </c>
      <c r="M41" s="294">
        <f t="shared" si="3"/>
        <v>25</v>
      </c>
      <c r="N41" s="176" t="s">
        <v>1255</v>
      </c>
      <c r="O41" s="163"/>
      <c r="P41" s="163"/>
      <c r="Q41" s="175"/>
      <c r="R41" s="175"/>
      <c r="S41" s="130"/>
      <c r="T41" s="223">
        <f t="shared" si="4"/>
        <v>0</v>
      </c>
      <c r="U41" s="222">
        <f t="shared" si="5"/>
        <v>0</v>
      </c>
      <c r="V41" s="372" t="s">
        <v>1247</v>
      </c>
      <c r="W41" s="372"/>
    </row>
    <row r="42" spans="1:23" x14ac:dyDescent="0.25">
      <c r="A42" s="293">
        <f t="shared" si="0"/>
        <v>26</v>
      </c>
      <c r="B42" s="163" t="s">
        <v>1256</v>
      </c>
      <c r="C42" s="163"/>
      <c r="D42" s="163"/>
      <c r="E42" s="175"/>
      <c r="F42" s="175"/>
      <c r="G42" s="130"/>
      <c r="H42" s="222">
        <f t="shared" si="1"/>
        <v>0</v>
      </c>
      <c r="I42" s="222">
        <f t="shared" si="2"/>
        <v>0</v>
      </c>
      <c r="J42" s="67"/>
      <c r="K42" s="67"/>
      <c r="L42" s="372" t="s">
        <v>1247</v>
      </c>
      <c r="M42" s="294">
        <f t="shared" si="3"/>
        <v>26</v>
      </c>
      <c r="N42" s="176" t="s">
        <v>1255</v>
      </c>
      <c r="O42" s="163"/>
      <c r="P42" s="163"/>
      <c r="Q42" s="175"/>
      <c r="R42" s="175"/>
      <c r="S42" s="130"/>
      <c r="T42" s="223">
        <f t="shared" si="4"/>
        <v>0</v>
      </c>
      <c r="U42" s="222">
        <f t="shared" si="5"/>
        <v>0</v>
      </c>
      <c r="V42" s="372" t="s">
        <v>1247</v>
      </c>
      <c r="W42" s="372"/>
    </row>
    <row r="43" spans="1:23" x14ac:dyDescent="0.25">
      <c r="A43" s="293">
        <f t="shared" si="0"/>
        <v>27</v>
      </c>
      <c r="B43" s="163" t="s">
        <v>1256</v>
      </c>
      <c r="C43" s="163"/>
      <c r="D43" s="163"/>
      <c r="E43" s="175"/>
      <c r="F43" s="175"/>
      <c r="G43" s="130"/>
      <c r="H43" s="222">
        <f t="shared" si="1"/>
        <v>0</v>
      </c>
      <c r="I43" s="222">
        <f t="shared" si="2"/>
        <v>0</v>
      </c>
      <c r="J43" s="67"/>
      <c r="K43" s="67"/>
      <c r="L43" s="372" t="s">
        <v>1247</v>
      </c>
      <c r="M43" s="294">
        <f t="shared" si="3"/>
        <v>27</v>
      </c>
      <c r="N43" s="176" t="s">
        <v>1255</v>
      </c>
      <c r="O43" s="163"/>
      <c r="P43" s="163"/>
      <c r="Q43" s="175"/>
      <c r="R43" s="175"/>
      <c r="S43" s="130"/>
      <c r="T43" s="223">
        <f t="shared" si="4"/>
        <v>0</v>
      </c>
      <c r="U43" s="222">
        <f t="shared" si="5"/>
        <v>0</v>
      </c>
      <c r="V43" s="372" t="s">
        <v>1247</v>
      </c>
      <c r="W43" s="372"/>
    </row>
    <row r="44" spans="1:23" x14ac:dyDescent="0.25">
      <c r="A44" s="293">
        <f t="shared" si="0"/>
        <v>28</v>
      </c>
      <c r="B44" s="163" t="s">
        <v>1256</v>
      </c>
      <c r="C44" s="163"/>
      <c r="D44" s="163"/>
      <c r="E44" s="175"/>
      <c r="F44" s="175"/>
      <c r="G44" s="130"/>
      <c r="H44" s="222">
        <f t="shared" si="1"/>
        <v>0</v>
      </c>
      <c r="I44" s="222">
        <f t="shared" si="2"/>
        <v>0</v>
      </c>
      <c r="J44" s="67"/>
      <c r="K44" s="67"/>
      <c r="L44" s="372" t="s">
        <v>1247</v>
      </c>
      <c r="M44" s="294">
        <f t="shared" si="3"/>
        <v>28</v>
      </c>
      <c r="N44" s="176" t="s">
        <v>1255</v>
      </c>
      <c r="O44" s="163"/>
      <c r="P44" s="163"/>
      <c r="Q44" s="175"/>
      <c r="R44" s="175"/>
      <c r="S44" s="130"/>
      <c r="T44" s="223">
        <f t="shared" si="4"/>
        <v>0</v>
      </c>
      <c r="U44" s="222">
        <f t="shared" si="5"/>
        <v>0</v>
      </c>
      <c r="V44" s="372" t="s">
        <v>1247</v>
      </c>
      <c r="W44" s="372"/>
    </row>
    <row r="45" spans="1:23" x14ac:dyDescent="0.25">
      <c r="A45" s="293">
        <f t="shared" si="0"/>
        <v>29</v>
      </c>
      <c r="B45" s="163" t="s">
        <v>1256</v>
      </c>
      <c r="C45" s="163"/>
      <c r="D45" s="163"/>
      <c r="E45" s="175"/>
      <c r="F45" s="175"/>
      <c r="G45" s="130"/>
      <c r="H45" s="222">
        <f t="shared" si="1"/>
        <v>0</v>
      </c>
      <c r="I45" s="222">
        <f t="shared" si="2"/>
        <v>0</v>
      </c>
      <c r="J45" s="67"/>
      <c r="K45" s="67"/>
      <c r="L45" s="372" t="s">
        <v>1247</v>
      </c>
      <c r="M45" s="294">
        <f t="shared" si="3"/>
        <v>29</v>
      </c>
      <c r="N45" s="176" t="s">
        <v>1255</v>
      </c>
      <c r="O45" s="163"/>
      <c r="P45" s="163"/>
      <c r="Q45" s="175"/>
      <c r="R45" s="175"/>
      <c r="S45" s="130"/>
      <c r="T45" s="223">
        <f t="shared" si="4"/>
        <v>0</v>
      </c>
      <c r="U45" s="222">
        <f t="shared" si="5"/>
        <v>0</v>
      </c>
      <c r="V45" s="372" t="s">
        <v>1247</v>
      </c>
      <c r="W45" s="372"/>
    </row>
    <row r="46" spans="1:23" x14ac:dyDescent="0.25">
      <c r="A46" s="293">
        <f t="shared" si="0"/>
        <v>30</v>
      </c>
      <c r="B46" s="163" t="s">
        <v>1256</v>
      </c>
      <c r="C46" s="163"/>
      <c r="D46" s="163"/>
      <c r="E46" s="175"/>
      <c r="F46" s="175"/>
      <c r="G46" s="130"/>
      <c r="H46" s="222">
        <f t="shared" si="1"/>
        <v>0</v>
      </c>
      <c r="I46" s="222">
        <f t="shared" si="2"/>
        <v>0</v>
      </c>
      <c r="J46" s="67"/>
      <c r="K46" s="67"/>
      <c r="L46" s="372" t="s">
        <v>1247</v>
      </c>
      <c r="M46" s="294">
        <f t="shared" si="3"/>
        <v>30</v>
      </c>
      <c r="N46" s="176" t="s">
        <v>1255</v>
      </c>
      <c r="O46" s="163"/>
      <c r="P46" s="163"/>
      <c r="Q46" s="175"/>
      <c r="R46" s="175"/>
      <c r="S46" s="130"/>
      <c r="T46" s="223">
        <f t="shared" si="4"/>
        <v>0</v>
      </c>
      <c r="U46" s="222">
        <f t="shared" si="5"/>
        <v>0</v>
      </c>
      <c r="V46" s="372" t="s">
        <v>1247</v>
      </c>
      <c r="W46" s="372"/>
    </row>
    <row r="47" spans="1:23" x14ac:dyDescent="0.25">
      <c r="A47" s="293">
        <f t="shared" si="0"/>
        <v>31</v>
      </c>
      <c r="B47" s="163" t="s">
        <v>1256</v>
      </c>
      <c r="C47" s="163"/>
      <c r="D47" s="163"/>
      <c r="E47" s="175"/>
      <c r="F47" s="175"/>
      <c r="G47" s="130"/>
      <c r="H47" s="222">
        <f t="shared" si="1"/>
        <v>0</v>
      </c>
      <c r="I47" s="222">
        <f t="shared" si="2"/>
        <v>0</v>
      </c>
      <c r="J47" s="67"/>
      <c r="K47" s="67"/>
      <c r="L47" s="372" t="s">
        <v>1247</v>
      </c>
      <c r="M47" s="294">
        <f t="shared" si="3"/>
        <v>31</v>
      </c>
      <c r="N47" s="176" t="s">
        <v>1255</v>
      </c>
      <c r="O47" s="163"/>
      <c r="P47" s="163"/>
      <c r="Q47" s="175"/>
      <c r="R47" s="175"/>
      <c r="S47" s="130"/>
      <c r="T47" s="223">
        <f t="shared" si="4"/>
        <v>0</v>
      </c>
      <c r="U47" s="222">
        <f t="shared" si="5"/>
        <v>0</v>
      </c>
      <c r="V47" s="372" t="s">
        <v>1247</v>
      </c>
      <c r="W47" s="372"/>
    </row>
    <row r="48" spans="1:23" x14ac:dyDescent="0.25">
      <c r="A48" s="293">
        <f t="shared" si="0"/>
        <v>32</v>
      </c>
      <c r="B48" s="163" t="s">
        <v>1256</v>
      </c>
      <c r="C48" s="163"/>
      <c r="D48" s="163"/>
      <c r="E48" s="175"/>
      <c r="F48" s="175"/>
      <c r="G48" s="130"/>
      <c r="H48" s="222">
        <f t="shared" si="1"/>
        <v>0</v>
      </c>
      <c r="I48" s="222">
        <f t="shared" si="2"/>
        <v>0</v>
      </c>
      <c r="J48" s="67"/>
      <c r="K48" s="67"/>
      <c r="L48" s="372" t="s">
        <v>1247</v>
      </c>
      <c r="M48" s="294">
        <f t="shared" si="3"/>
        <v>32</v>
      </c>
      <c r="N48" s="176" t="s">
        <v>1255</v>
      </c>
      <c r="O48" s="163"/>
      <c r="P48" s="163"/>
      <c r="Q48" s="175"/>
      <c r="R48" s="175"/>
      <c r="S48" s="130"/>
      <c r="T48" s="223">
        <f t="shared" si="4"/>
        <v>0</v>
      </c>
      <c r="U48" s="222">
        <f t="shared" si="5"/>
        <v>0</v>
      </c>
      <c r="V48" s="372" t="s">
        <v>1247</v>
      </c>
      <c r="W48" s="372"/>
    </row>
    <row r="49" spans="1:23" x14ac:dyDescent="0.25">
      <c r="A49" s="293">
        <f t="shared" si="0"/>
        <v>33</v>
      </c>
      <c r="B49" s="163" t="s">
        <v>1256</v>
      </c>
      <c r="C49" s="163"/>
      <c r="D49" s="163"/>
      <c r="E49" s="175"/>
      <c r="F49" s="175"/>
      <c r="G49" s="130"/>
      <c r="H49" s="222">
        <f t="shared" si="1"/>
        <v>0</v>
      </c>
      <c r="I49" s="222">
        <f t="shared" si="2"/>
        <v>0</v>
      </c>
      <c r="J49" s="67"/>
      <c r="K49" s="67"/>
      <c r="L49" s="372" t="s">
        <v>1247</v>
      </c>
      <c r="M49" s="294">
        <f t="shared" si="3"/>
        <v>33</v>
      </c>
      <c r="N49" s="176" t="s">
        <v>1255</v>
      </c>
      <c r="O49" s="163"/>
      <c r="P49" s="163"/>
      <c r="Q49" s="175"/>
      <c r="R49" s="175"/>
      <c r="S49" s="130"/>
      <c r="T49" s="223">
        <f t="shared" si="4"/>
        <v>0</v>
      </c>
      <c r="U49" s="222">
        <f t="shared" si="5"/>
        <v>0</v>
      </c>
      <c r="V49" s="372" t="s">
        <v>1247</v>
      </c>
      <c r="W49" s="372"/>
    </row>
    <row r="50" spans="1:23" x14ac:dyDescent="0.25">
      <c r="A50" s="293">
        <f t="shared" si="0"/>
        <v>34</v>
      </c>
      <c r="B50" s="163" t="s">
        <v>1256</v>
      </c>
      <c r="C50" s="163"/>
      <c r="D50" s="163"/>
      <c r="E50" s="175"/>
      <c r="F50" s="175"/>
      <c r="G50" s="130"/>
      <c r="H50" s="222">
        <f t="shared" si="1"/>
        <v>0</v>
      </c>
      <c r="I50" s="222">
        <f t="shared" si="2"/>
        <v>0</v>
      </c>
      <c r="J50" s="67"/>
      <c r="K50" s="67"/>
      <c r="L50" s="372" t="s">
        <v>1247</v>
      </c>
      <c r="M50" s="294">
        <f t="shared" si="3"/>
        <v>34</v>
      </c>
      <c r="N50" s="176" t="s">
        <v>1255</v>
      </c>
      <c r="O50" s="163"/>
      <c r="P50" s="163"/>
      <c r="Q50" s="175"/>
      <c r="R50" s="175"/>
      <c r="S50" s="130"/>
      <c r="T50" s="223">
        <f t="shared" si="4"/>
        <v>0</v>
      </c>
      <c r="U50" s="222">
        <f t="shared" si="5"/>
        <v>0</v>
      </c>
      <c r="V50" s="372" t="s">
        <v>1247</v>
      </c>
      <c r="W50" s="372"/>
    </row>
    <row r="51" spans="1:23" x14ac:dyDescent="0.25">
      <c r="A51" s="293">
        <f t="shared" si="0"/>
        <v>35</v>
      </c>
      <c r="B51" s="163" t="s">
        <v>1256</v>
      </c>
      <c r="C51" s="163"/>
      <c r="D51" s="163"/>
      <c r="E51" s="175"/>
      <c r="F51" s="175"/>
      <c r="G51" s="130"/>
      <c r="H51" s="222">
        <f t="shared" si="1"/>
        <v>0</v>
      </c>
      <c r="I51" s="222">
        <f t="shared" si="2"/>
        <v>0</v>
      </c>
      <c r="J51" s="67"/>
      <c r="K51" s="67"/>
      <c r="L51" s="372" t="s">
        <v>1247</v>
      </c>
      <c r="M51" s="294">
        <f t="shared" si="3"/>
        <v>35</v>
      </c>
      <c r="N51" s="176" t="s">
        <v>1255</v>
      </c>
      <c r="O51" s="163"/>
      <c r="P51" s="163"/>
      <c r="Q51" s="175"/>
      <c r="R51" s="175"/>
      <c r="S51" s="130"/>
      <c r="T51" s="223">
        <f t="shared" si="4"/>
        <v>0</v>
      </c>
      <c r="U51" s="222">
        <f t="shared" si="5"/>
        <v>0</v>
      </c>
      <c r="V51" s="372" t="s">
        <v>1247</v>
      </c>
      <c r="W51" s="372"/>
    </row>
    <row r="52" spans="1:23" x14ac:dyDescent="0.25">
      <c r="A52" s="293">
        <f t="shared" si="0"/>
        <v>36</v>
      </c>
      <c r="B52" s="163" t="s">
        <v>1256</v>
      </c>
      <c r="C52" s="163"/>
      <c r="D52" s="163"/>
      <c r="E52" s="175"/>
      <c r="F52" s="175"/>
      <c r="G52" s="130"/>
      <c r="H52" s="222">
        <f t="shared" si="1"/>
        <v>0</v>
      </c>
      <c r="I52" s="222">
        <f t="shared" si="2"/>
        <v>0</v>
      </c>
      <c r="J52" s="67"/>
      <c r="K52" s="67"/>
      <c r="L52" s="372" t="s">
        <v>1247</v>
      </c>
      <c r="M52" s="294">
        <f t="shared" si="3"/>
        <v>36</v>
      </c>
      <c r="N52" s="176" t="s">
        <v>1255</v>
      </c>
      <c r="O52" s="163"/>
      <c r="P52" s="163"/>
      <c r="Q52" s="175"/>
      <c r="R52" s="175"/>
      <c r="S52" s="130"/>
      <c r="T52" s="223">
        <f t="shared" si="4"/>
        <v>0</v>
      </c>
      <c r="U52" s="222">
        <f t="shared" si="5"/>
        <v>0</v>
      </c>
      <c r="V52" s="372" t="s">
        <v>1247</v>
      </c>
      <c r="W52" s="372"/>
    </row>
    <row r="53" spans="1:23" x14ac:dyDescent="0.25">
      <c r="A53" s="293">
        <f t="shared" si="0"/>
        <v>37</v>
      </c>
      <c r="B53" s="163" t="s">
        <v>1256</v>
      </c>
      <c r="C53" s="163"/>
      <c r="D53" s="163"/>
      <c r="E53" s="175"/>
      <c r="F53" s="175"/>
      <c r="G53" s="130"/>
      <c r="H53" s="222">
        <f t="shared" si="1"/>
        <v>0</v>
      </c>
      <c r="I53" s="222">
        <f t="shared" si="2"/>
        <v>0</v>
      </c>
      <c r="J53" s="67"/>
      <c r="K53" s="67"/>
      <c r="L53" s="372" t="s">
        <v>1247</v>
      </c>
      <c r="M53" s="294">
        <f t="shared" si="3"/>
        <v>37</v>
      </c>
      <c r="N53" s="176" t="s">
        <v>1255</v>
      </c>
      <c r="O53" s="163"/>
      <c r="P53" s="163"/>
      <c r="Q53" s="175"/>
      <c r="R53" s="175"/>
      <c r="S53" s="130"/>
      <c r="T53" s="223">
        <f t="shared" si="4"/>
        <v>0</v>
      </c>
      <c r="U53" s="222">
        <f t="shared" si="5"/>
        <v>0</v>
      </c>
      <c r="V53" s="372" t="s">
        <v>1247</v>
      </c>
      <c r="W53" s="372"/>
    </row>
    <row r="54" spans="1:23" x14ac:dyDescent="0.25">
      <c r="A54" s="293">
        <f t="shared" si="0"/>
        <v>38</v>
      </c>
      <c r="B54" s="163" t="s">
        <v>1256</v>
      </c>
      <c r="C54" s="163"/>
      <c r="D54" s="163"/>
      <c r="E54" s="175"/>
      <c r="F54" s="175"/>
      <c r="G54" s="130"/>
      <c r="H54" s="222">
        <f t="shared" si="1"/>
        <v>0</v>
      </c>
      <c r="I54" s="222">
        <f t="shared" si="2"/>
        <v>0</v>
      </c>
      <c r="J54" s="67"/>
      <c r="K54" s="67"/>
      <c r="L54" s="372" t="s">
        <v>1247</v>
      </c>
      <c r="M54" s="294">
        <f t="shared" si="3"/>
        <v>38</v>
      </c>
      <c r="N54" s="176" t="s">
        <v>1255</v>
      </c>
      <c r="O54" s="163"/>
      <c r="P54" s="163"/>
      <c r="Q54" s="175"/>
      <c r="R54" s="175"/>
      <c r="S54" s="130"/>
      <c r="T54" s="223">
        <f t="shared" si="4"/>
        <v>0</v>
      </c>
      <c r="U54" s="222">
        <f t="shared" si="5"/>
        <v>0</v>
      </c>
      <c r="V54" s="372" t="s">
        <v>1247</v>
      </c>
      <c r="W54" s="372"/>
    </row>
    <row r="55" spans="1:23" x14ac:dyDescent="0.25">
      <c r="A55" s="293">
        <f t="shared" si="0"/>
        <v>39</v>
      </c>
      <c r="B55" s="163" t="s">
        <v>1256</v>
      </c>
      <c r="C55" s="163"/>
      <c r="D55" s="163"/>
      <c r="E55" s="175"/>
      <c r="F55" s="175"/>
      <c r="G55" s="130"/>
      <c r="H55" s="222">
        <f t="shared" si="1"/>
        <v>0</v>
      </c>
      <c r="I55" s="222">
        <f t="shared" si="2"/>
        <v>0</v>
      </c>
      <c r="J55" s="67"/>
      <c r="K55" s="67"/>
      <c r="L55" s="372" t="s">
        <v>1247</v>
      </c>
      <c r="M55" s="294">
        <f t="shared" si="3"/>
        <v>39</v>
      </c>
      <c r="N55" s="176" t="s">
        <v>1255</v>
      </c>
      <c r="O55" s="163"/>
      <c r="P55" s="163"/>
      <c r="Q55" s="175"/>
      <c r="R55" s="175"/>
      <c r="S55" s="130"/>
      <c r="T55" s="223">
        <f t="shared" si="4"/>
        <v>0</v>
      </c>
      <c r="U55" s="222">
        <f t="shared" si="5"/>
        <v>0</v>
      </c>
      <c r="V55" s="372" t="s">
        <v>1247</v>
      </c>
      <c r="W55" s="372"/>
    </row>
    <row r="56" spans="1:23" x14ac:dyDescent="0.25">
      <c r="A56" s="293">
        <f t="shared" si="0"/>
        <v>40</v>
      </c>
      <c r="B56" s="163" t="s">
        <v>1256</v>
      </c>
      <c r="C56" s="163"/>
      <c r="D56" s="163"/>
      <c r="E56" s="175"/>
      <c r="F56" s="175"/>
      <c r="G56" s="130"/>
      <c r="H56" s="222">
        <f t="shared" si="1"/>
        <v>0</v>
      </c>
      <c r="I56" s="222">
        <f t="shared" si="2"/>
        <v>0</v>
      </c>
      <c r="J56" s="67"/>
      <c r="K56" s="67"/>
      <c r="L56" s="372" t="s">
        <v>1247</v>
      </c>
      <c r="M56" s="294">
        <f t="shared" si="3"/>
        <v>40</v>
      </c>
      <c r="N56" s="176" t="s">
        <v>1255</v>
      </c>
      <c r="O56" s="163"/>
      <c r="P56" s="163"/>
      <c r="Q56" s="175"/>
      <c r="R56" s="175"/>
      <c r="S56" s="130"/>
      <c r="T56" s="223">
        <f t="shared" si="4"/>
        <v>0</v>
      </c>
      <c r="U56" s="222">
        <f t="shared" si="5"/>
        <v>0</v>
      </c>
      <c r="V56" s="372" t="s">
        <v>1247</v>
      </c>
      <c r="W56" s="372"/>
    </row>
    <row r="57" spans="1:23" x14ac:dyDescent="0.25">
      <c r="A57" s="293">
        <f t="shared" si="0"/>
        <v>41</v>
      </c>
      <c r="B57" s="163" t="s">
        <v>1256</v>
      </c>
      <c r="C57" s="163"/>
      <c r="D57" s="163"/>
      <c r="E57" s="175"/>
      <c r="F57" s="175"/>
      <c r="G57" s="130"/>
      <c r="H57" s="222">
        <f t="shared" si="1"/>
        <v>0</v>
      </c>
      <c r="I57" s="222">
        <f t="shared" si="2"/>
        <v>0</v>
      </c>
      <c r="J57" s="67"/>
      <c r="K57" s="67"/>
      <c r="L57" s="372" t="s">
        <v>1247</v>
      </c>
      <c r="M57" s="294">
        <f t="shared" si="3"/>
        <v>41</v>
      </c>
      <c r="N57" s="176" t="s">
        <v>1255</v>
      </c>
      <c r="O57" s="163"/>
      <c r="P57" s="163"/>
      <c r="Q57" s="175"/>
      <c r="R57" s="175"/>
      <c r="S57" s="130"/>
      <c r="T57" s="223">
        <f t="shared" si="4"/>
        <v>0</v>
      </c>
      <c r="U57" s="222">
        <f t="shared" si="5"/>
        <v>0</v>
      </c>
      <c r="V57" s="372" t="s">
        <v>1247</v>
      </c>
      <c r="W57" s="372"/>
    </row>
    <row r="58" spans="1:23" x14ac:dyDescent="0.25">
      <c r="A58" s="293">
        <f t="shared" si="0"/>
        <v>42</v>
      </c>
      <c r="B58" s="163" t="s">
        <v>1256</v>
      </c>
      <c r="C58" s="163"/>
      <c r="D58" s="163"/>
      <c r="E58" s="175"/>
      <c r="F58" s="175"/>
      <c r="G58" s="130"/>
      <c r="H58" s="222">
        <f t="shared" si="1"/>
        <v>0</v>
      </c>
      <c r="I58" s="222">
        <f t="shared" si="2"/>
        <v>0</v>
      </c>
      <c r="J58" s="67"/>
      <c r="K58" s="67"/>
      <c r="L58" s="372" t="s">
        <v>1247</v>
      </c>
      <c r="M58" s="294">
        <f t="shared" si="3"/>
        <v>42</v>
      </c>
      <c r="N58" s="176" t="s">
        <v>1255</v>
      </c>
      <c r="O58" s="163"/>
      <c r="P58" s="163"/>
      <c r="Q58" s="175"/>
      <c r="R58" s="175"/>
      <c r="S58" s="130"/>
      <c r="T58" s="223">
        <f t="shared" si="4"/>
        <v>0</v>
      </c>
      <c r="U58" s="222">
        <f t="shared" si="5"/>
        <v>0</v>
      </c>
      <c r="V58" s="372" t="s">
        <v>1247</v>
      </c>
      <c r="W58" s="372"/>
    </row>
    <row r="59" spans="1:23" x14ac:dyDescent="0.25">
      <c r="A59" s="293">
        <f t="shared" si="0"/>
        <v>43</v>
      </c>
      <c r="B59" s="163" t="s">
        <v>1256</v>
      </c>
      <c r="C59" s="163"/>
      <c r="D59" s="163"/>
      <c r="E59" s="175"/>
      <c r="F59" s="175"/>
      <c r="G59" s="130"/>
      <c r="H59" s="222">
        <f t="shared" si="1"/>
        <v>0</v>
      </c>
      <c r="I59" s="222">
        <f t="shared" si="2"/>
        <v>0</v>
      </c>
      <c r="J59" s="67"/>
      <c r="K59" s="67"/>
      <c r="L59" s="372" t="s">
        <v>1247</v>
      </c>
      <c r="M59" s="294">
        <f t="shared" si="3"/>
        <v>43</v>
      </c>
      <c r="N59" s="176" t="s">
        <v>1255</v>
      </c>
      <c r="O59" s="163"/>
      <c r="P59" s="163"/>
      <c r="Q59" s="175"/>
      <c r="R59" s="175"/>
      <c r="S59" s="130"/>
      <c r="T59" s="223">
        <f t="shared" si="4"/>
        <v>0</v>
      </c>
      <c r="U59" s="222">
        <f t="shared" si="5"/>
        <v>0</v>
      </c>
      <c r="V59" s="372" t="s">
        <v>1247</v>
      </c>
      <c r="W59" s="372"/>
    </row>
    <row r="60" spans="1:23" x14ac:dyDescent="0.25">
      <c r="A60" s="293">
        <f t="shared" si="0"/>
        <v>44</v>
      </c>
      <c r="B60" s="163" t="s">
        <v>1256</v>
      </c>
      <c r="C60" s="163"/>
      <c r="D60" s="163"/>
      <c r="E60" s="175"/>
      <c r="F60" s="175"/>
      <c r="G60" s="130"/>
      <c r="H60" s="222">
        <f t="shared" si="1"/>
        <v>0</v>
      </c>
      <c r="I60" s="222">
        <f t="shared" si="2"/>
        <v>0</v>
      </c>
      <c r="J60" s="67"/>
      <c r="K60" s="67"/>
      <c r="L60" s="372" t="s">
        <v>1247</v>
      </c>
      <c r="M60" s="294">
        <f t="shared" si="3"/>
        <v>44</v>
      </c>
      <c r="N60" s="176" t="s">
        <v>1255</v>
      </c>
      <c r="O60" s="163"/>
      <c r="P60" s="163"/>
      <c r="Q60" s="175"/>
      <c r="R60" s="175"/>
      <c r="S60" s="130"/>
      <c r="T60" s="223">
        <f t="shared" si="4"/>
        <v>0</v>
      </c>
      <c r="U60" s="222">
        <f t="shared" si="5"/>
        <v>0</v>
      </c>
      <c r="V60" s="372" t="s">
        <v>1247</v>
      </c>
      <c r="W60" s="372"/>
    </row>
    <row r="61" spans="1:23" x14ac:dyDescent="0.25">
      <c r="A61" s="293">
        <f t="shared" si="0"/>
        <v>45</v>
      </c>
      <c r="B61" s="163" t="s">
        <v>1256</v>
      </c>
      <c r="C61" s="163"/>
      <c r="D61" s="163"/>
      <c r="E61" s="175"/>
      <c r="F61" s="175"/>
      <c r="G61" s="130"/>
      <c r="H61" s="222">
        <f t="shared" si="1"/>
        <v>0</v>
      </c>
      <c r="I61" s="222">
        <f t="shared" si="2"/>
        <v>0</v>
      </c>
      <c r="J61" s="67"/>
      <c r="K61" s="67"/>
      <c r="L61" s="372" t="s">
        <v>1247</v>
      </c>
      <c r="M61" s="294">
        <f t="shared" si="3"/>
        <v>45</v>
      </c>
      <c r="N61" s="176" t="s">
        <v>1255</v>
      </c>
      <c r="O61" s="163"/>
      <c r="P61" s="163"/>
      <c r="Q61" s="175"/>
      <c r="R61" s="175"/>
      <c r="S61" s="130"/>
      <c r="T61" s="223">
        <f t="shared" si="4"/>
        <v>0</v>
      </c>
      <c r="U61" s="222">
        <f t="shared" si="5"/>
        <v>0</v>
      </c>
      <c r="V61" s="372" t="s">
        <v>1247</v>
      </c>
      <c r="W61" s="372"/>
    </row>
    <row r="62" spans="1:23" x14ac:dyDescent="0.25">
      <c r="A62" s="293">
        <f t="shared" si="0"/>
        <v>46</v>
      </c>
      <c r="B62" s="163" t="s">
        <v>1256</v>
      </c>
      <c r="C62" s="163"/>
      <c r="D62" s="163"/>
      <c r="E62" s="175"/>
      <c r="F62" s="175"/>
      <c r="G62" s="130"/>
      <c r="H62" s="222">
        <f t="shared" si="1"/>
        <v>0</v>
      </c>
      <c r="I62" s="222">
        <f t="shared" si="2"/>
        <v>0</v>
      </c>
      <c r="J62" s="67"/>
      <c r="K62" s="67"/>
      <c r="L62" s="372" t="s">
        <v>1247</v>
      </c>
      <c r="M62" s="294">
        <f t="shared" si="3"/>
        <v>46</v>
      </c>
      <c r="N62" s="176" t="s">
        <v>1255</v>
      </c>
      <c r="O62" s="163"/>
      <c r="P62" s="163"/>
      <c r="Q62" s="175"/>
      <c r="R62" s="175"/>
      <c r="S62" s="130"/>
      <c r="T62" s="223">
        <f t="shared" si="4"/>
        <v>0</v>
      </c>
      <c r="U62" s="222">
        <f t="shared" si="5"/>
        <v>0</v>
      </c>
      <c r="V62" s="372" t="s">
        <v>1247</v>
      </c>
      <c r="W62" s="372"/>
    </row>
    <row r="63" spans="1:23" x14ac:dyDescent="0.25">
      <c r="A63" s="293">
        <f t="shared" si="0"/>
        <v>47</v>
      </c>
      <c r="B63" s="163" t="s">
        <v>1256</v>
      </c>
      <c r="C63" s="163"/>
      <c r="D63" s="163"/>
      <c r="E63" s="175"/>
      <c r="F63" s="175"/>
      <c r="G63" s="130"/>
      <c r="H63" s="222">
        <f t="shared" si="1"/>
        <v>0</v>
      </c>
      <c r="I63" s="222">
        <f t="shared" si="2"/>
        <v>0</v>
      </c>
      <c r="J63" s="67"/>
      <c r="K63" s="67"/>
      <c r="L63" s="372" t="s">
        <v>1247</v>
      </c>
      <c r="M63" s="294">
        <f t="shared" si="3"/>
        <v>47</v>
      </c>
      <c r="N63" s="176" t="s">
        <v>1255</v>
      </c>
      <c r="O63" s="163"/>
      <c r="P63" s="163"/>
      <c r="Q63" s="175"/>
      <c r="R63" s="175"/>
      <c r="S63" s="130"/>
      <c r="T63" s="223">
        <f t="shared" si="4"/>
        <v>0</v>
      </c>
      <c r="U63" s="222">
        <f t="shared" si="5"/>
        <v>0</v>
      </c>
      <c r="V63" s="372" t="s">
        <v>1247</v>
      </c>
      <c r="W63" s="372"/>
    </row>
    <row r="64" spans="1:23" x14ac:dyDescent="0.25">
      <c r="A64" s="293">
        <f t="shared" si="0"/>
        <v>48</v>
      </c>
      <c r="B64" s="163" t="s">
        <v>1256</v>
      </c>
      <c r="C64" s="163"/>
      <c r="D64" s="163"/>
      <c r="E64" s="175"/>
      <c r="F64" s="175"/>
      <c r="G64" s="130"/>
      <c r="H64" s="222">
        <f t="shared" si="1"/>
        <v>0</v>
      </c>
      <c r="I64" s="222">
        <f t="shared" si="2"/>
        <v>0</v>
      </c>
      <c r="J64" s="67"/>
      <c r="K64" s="67"/>
      <c r="L64" s="372" t="s">
        <v>1247</v>
      </c>
      <c r="M64" s="294">
        <f t="shared" si="3"/>
        <v>48</v>
      </c>
      <c r="N64" s="176" t="s">
        <v>1255</v>
      </c>
      <c r="O64" s="163"/>
      <c r="P64" s="163"/>
      <c r="Q64" s="175"/>
      <c r="R64" s="175"/>
      <c r="S64" s="130"/>
      <c r="T64" s="223">
        <f t="shared" si="4"/>
        <v>0</v>
      </c>
      <c r="U64" s="222">
        <f t="shared" si="5"/>
        <v>0</v>
      </c>
      <c r="V64" s="372" t="s">
        <v>1247</v>
      </c>
      <c r="W64" s="372"/>
    </row>
    <row r="65" spans="1:23" x14ac:dyDescent="0.25">
      <c r="A65" s="293">
        <f t="shared" si="0"/>
        <v>49</v>
      </c>
      <c r="B65" s="163" t="s">
        <v>1256</v>
      </c>
      <c r="C65" s="163"/>
      <c r="D65" s="163"/>
      <c r="E65" s="175"/>
      <c r="F65" s="175"/>
      <c r="G65" s="130"/>
      <c r="H65" s="222">
        <f t="shared" si="1"/>
        <v>0</v>
      </c>
      <c r="I65" s="222">
        <f t="shared" si="2"/>
        <v>0</v>
      </c>
      <c r="J65" s="67"/>
      <c r="K65" s="67"/>
      <c r="L65" s="372" t="s">
        <v>1247</v>
      </c>
      <c r="M65" s="294">
        <f t="shared" si="3"/>
        <v>49</v>
      </c>
      <c r="N65" s="176" t="s">
        <v>1255</v>
      </c>
      <c r="O65" s="163"/>
      <c r="P65" s="163"/>
      <c r="Q65" s="175"/>
      <c r="R65" s="175"/>
      <c r="S65" s="130"/>
      <c r="T65" s="223">
        <f t="shared" si="4"/>
        <v>0</v>
      </c>
      <c r="U65" s="222">
        <f t="shared" si="5"/>
        <v>0</v>
      </c>
      <c r="V65" s="372" t="s">
        <v>1247</v>
      </c>
      <c r="W65" s="372"/>
    </row>
    <row r="66" spans="1:23" x14ac:dyDescent="0.25">
      <c r="A66" s="293">
        <f t="shared" si="0"/>
        <v>50</v>
      </c>
      <c r="B66" s="163" t="s">
        <v>1256</v>
      </c>
      <c r="C66" s="163"/>
      <c r="D66" s="163"/>
      <c r="E66" s="175"/>
      <c r="F66" s="175"/>
      <c r="G66" s="130"/>
      <c r="H66" s="222">
        <f t="shared" si="1"/>
        <v>0</v>
      </c>
      <c r="I66" s="222">
        <f t="shared" si="2"/>
        <v>0</v>
      </c>
      <c r="J66" s="67"/>
      <c r="K66" s="67"/>
      <c r="L66" s="372" t="s">
        <v>1247</v>
      </c>
      <c r="M66" s="294">
        <f t="shared" si="3"/>
        <v>50</v>
      </c>
      <c r="N66" s="176" t="s">
        <v>1255</v>
      </c>
      <c r="O66" s="163"/>
      <c r="P66" s="163"/>
      <c r="Q66" s="175"/>
      <c r="R66" s="175"/>
      <c r="S66" s="130"/>
      <c r="T66" s="223">
        <f t="shared" si="4"/>
        <v>0</v>
      </c>
      <c r="U66" s="222">
        <f t="shared" si="5"/>
        <v>0</v>
      </c>
      <c r="V66" s="372" t="s">
        <v>1247</v>
      </c>
      <c r="W66" s="372"/>
    </row>
    <row r="67" spans="1:23" x14ac:dyDescent="0.25">
      <c r="A67" s="293">
        <f t="shared" si="0"/>
        <v>51</v>
      </c>
      <c r="B67" s="163" t="s">
        <v>1256</v>
      </c>
      <c r="C67" s="163"/>
      <c r="D67" s="163"/>
      <c r="E67" s="175"/>
      <c r="F67" s="175"/>
      <c r="G67" s="130"/>
      <c r="H67" s="222">
        <f t="shared" si="1"/>
        <v>0</v>
      </c>
      <c r="I67" s="222">
        <f t="shared" si="2"/>
        <v>0</v>
      </c>
      <c r="J67" s="67"/>
      <c r="K67" s="67"/>
      <c r="L67" s="372" t="s">
        <v>1247</v>
      </c>
      <c r="M67" s="294">
        <f t="shared" si="3"/>
        <v>51</v>
      </c>
      <c r="N67" s="176" t="s">
        <v>1255</v>
      </c>
      <c r="O67" s="163"/>
      <c r="P67" s="163"/>
      <c r="Q67" s="175"/>
      <c r="R67" s="175"/>
      <c r="S67" s="130"/>
      <c r="T67" s="223">
        <f t="shared" si="4"/>
        <v>0</v>
      </c>
      <c r="U67" s="222">
        <f t="shared" si="5"/>
        <v>0</v>
      </c>
      <c r="V67" s="372" t="s">
        <v>1247</v>
      </c>
      <c r="W67" s="372"/>
    </row>
    <row r="68" spans="1:23" x14ac:dyDescent="0.25">
      <c r="A68" s="293">
        <f t="shared" si="0"/>
        <v>52</v>
      </c>
      <c r="B68" s="163" t="s">
        <v>1256</v>
      </c>
      <c r="C68" s="163"/>
      <c r="D68" s="163"/>
      <c r="E68" s="175"/>
      <c r="F68" s="175"/>
      <c r="G68" s="130"/>
      <c r="H68" s="222">
        <f t="shared" si="1"/>
        <v>0</v>
      </c>
      <c r="I68" s="222">
        <f t="shared" si="2"/>
        <v>0</v>
      </c>
      <c r="J68" s="67"/>
      <c r="K68" s="67"/>
      <c r="L68" s="372" t="s">
        <v>1247</v>
      </c>
      <c r="M68" s="294">
        <f t="shared" si="3"/>
        <v>52</v>
      </c>
      <c r="N68" s="176" t="s">
        <v>1255</v>
      </c>
      <c r="O68" s="163"/>
      <c r="P68" s="163"/>
      <c r="Q68" s="175"/>
      <c r="R68" s="175"/>
      <c r="S68" s="130"/>
      <c r="T68" s="223">
        <f t="shared" si="4"/>
        <v>0</v>
      </c>
      <c r="U68" s="222">
        <f t="shared" si="5"/>
        <v>0</v>
      </c>
      <c r="V68" s="372" t="s">
        <v>1247</v>
      </c>
      <c r="W68" s="372"/>
    </row>
    <row r="69" spans="1:23" x14ac:dyDescent="0.25">
      <c r="A69" s="293">
        <f t="shared" si="0"/>
        <v>53</v>
      </c>
      <c r="B69" s="163" t="s">
        <v>1256</v>
      </c>
      <c r="C69" s="163"/>
      <c r="D69" s="163"/>
      <c r="E69" s="175"/>
      <c r="F69" s="175"/>
      <c r="G69" s="130"/>
      <c r="H69" s="222">
        <f t="shared" si="1"/>
        <v>0</v>
      </c>
      <c r="I69" s="222">
        <f t="shared" si="2"/>
        <v>0</v>
      </c>
      <c r="J69" s="67"/>
      <c r="K69" s="67"/>
      <c r="L69" s="372" t="s">
        <v>1247</v>
      </c>
      <c r="M69" s="294">
        <f t="shared" si="3"/>
        <v>53</v>
      </c>
      <c r="N69" s="176" t="s">
        <v>1255</v>
      </c>
      <c r="O69" s="163"/>
      <c r="P69" s="163"/>
      <c r="Q69" s="175"/>
      <c r="R69" s="175"/>
      <c r="S69" s="130"/>
      <c r="T69" s="223">
        <f t="shared" si="4"/>
        <v>0</v>
      </c>
      <c r="U69" s="222">
        <f t="shared" si="5"/>
        <v>0</v>
      </c>
      <c r="V69" s="372" t="s">
        <v>1247</v>
      </c>
      <c r="W69" s="372"/>
    </row>
    <row r="70" spans="1:23" x14ac:dyDescent="0.25">
      <c r="A70" s="293">
        <f t="shared" si="0"/>
        <v>54</v>
      </c>
      <c r="B70" s="163" t="s">
        <v>1256</v>
      </c>
      <c r="C70" s="163"/>
      <c r="D70" s="163"/>
      <c r="E70" s="175"/>
      <c r="F70" s="175"/>
      <c r="G70" s="130"/>
      <c r="H70" s="222">
        <f t="shared" si="1"/>
        <v>0</v>
      </c>
      <c r="I70" s="222">
        <f t="shared" si="2"/>
        <v>0</v>
      </c>
      <c r="J70" s="67"/>
      <c r="K70" s="67"/>
      <c r="L70" s="372" t="s">
        <v>1247</v>
      </c>
      <c r="M70" s="294">
        <f t="shared" si="3"/>
        <v>54</v>
      </c>
      <c r="N70" s="176" t="s">
        <v>1255</v>
      </c>
      <c r="O70" s="163"/>
      <c r="P70" s="163"/>
      <c r="Q70" s="175"/>
      <c r="R70" s="175"/>
      <c r="S70" s="130"/>
      <c r="T70" s="223">
        <f t="shared" si="4"/>
        <v>0</v>
      </c>
      <c r="U70" s="222">
        <f t="shared" si="5"/>
        <v>0</v>
      </c>
      <c r="V70" s="372" t="s">
        <v>1247</v>
      </c>
      <c r="W70" s="372"/>
    </row>
    <row r="71" spans="1:23" x14ac:dyDescent="0.25">
      <c r="A71" s="293">
        <f t="shared" si="0"/>
        <v>55</v>
      </c>
      <c r="B71" s="163" t="s">
        <v>1256</v>
      </c>
      <c r="C71" s="163"/>
      <c r="D71" s="163"/>
      <c r="E71" s="175"/>
      <c r="F71" s="175"/>
      <c r="G71" s="130"/>
      <c r="H71" s="222">
        <f t="shared" si="1"/>
        <v>0</v>
      </c>
      <c r="I71" s="222">
        <f t="shared" si="2"/>
        <v>0</v>
      </c>
      <c r="J71" s="67"/>
      <c r="K71" s="67"/>
      <c r="L71" s="372" t="s">
        <v>1247</v>
      </c>
      <c r="M71" s="294">
        <f t="shared" si="3"/>
        <v>55</v>
      </c>
      <c r="N71" s="176" t="s">
        <v>1255</v>
      </c>
      <c r="O71" s="163"/>
      <c r="P71" s="163"/>
      <c r="Q71" s="175"/>
      <c r="R71" s="175"/>
      <c r="S71" s="130"/>
      <c r="T71" s="223">
        <f t="shared" si="4"/>
        <v>0</v>
      </c>
      <c r="U71" s="222">
        <f t="shared" si="5"/>
        <v>0</v>
      </c>
      <c r="V71" s="372" t="s">
        <v>1247</v>
      </c>
      <c r="W71" s="372"/>
    </row>
    <row r="72" spans="1:23" x14ac:dyDescent="0.25">
      <c r="A72" s="293">
        <f t="shared" si="0"/>
        <v>56</v>
      </c>
      <c r="B72" s="163" t="s">
        <v>1256</v>
      </c>
      <c r="C72" s="163"/>
      <c r="D72" s="163"/>
      <c r="E72" s="175"/>
      <c r="F72" s="175"/>
      <c r="G72" s="130"/>
      <c r="H72" s="222">
        <f t="shared" si="1"/>
        <v>0</v>
      </c>
      <c r="I72" s="222">
        <f t="shared" si="2"/>
        <v>0</v>
      </c>
      <c r="J72" s="67"/>
      <c r="K72" s="67"/>
      <c r="L72" s="372" t="s">
        <v>1247</v>
      </c>
      <c r="M72" s="294">
        <f t="shared" si="3"/>
        <v>56</v>
      </c>
      <c r="N72" s="176" t="s">
        <v>1255</v>
      </c>
      <c r="O72" s="163"/>
      <c r="P72" s="163"/>
      <c r="Q72" s="175"/>
      <c r="R72" s="175"/>
      <c r="S72" s="130"/>
      <c r="T72" s="223">
        <f t="shared" si="4"/>
        <v>0</v>
      </c>
      <c r="U72" s="222">
        <f t="shared" si="5"/>
        <v>0</v>
      </c>
      <c r="V72" s="372" t="s">
        <v>1247</v>
      </c>
      <c r="W72" s="372"/>
    </row>
    <row r="73" spans="1:23" x14ac:dyDescent="0.25">
      <c r="A73" s="293">
        <f t="shared" si="0"/>
        <v>57</v>
      </c>
      <c r="B73" s="163" t="s">
        <v>1256</v>
      </c>
      <c r="C73" s="163"/>
      <c r="D73" s="163"/>
      <c r="E73" s="175"/>
      <c r="F73" s="175"/>
      <c r="G73" s="130"/>
      <c r="H73" s="222">
        <f t="shared" si="1"/>
        <v>0</v>
      </c>
      <c r="I73" s="222">
        <f t="shared" si="2"/>
        <v>0</v>
      </c>
      <c r="J73" s="67"/>
      <c r="K73" s="67"/>
      <c r="L73" s="372" t="s">
        <v>1247</v>
      </c>
      <c r="M73" s="294">
        <f t="shared" si="3"/>
        <v>57</v>
      </c>
      <c r="N73" s="176" t="s">
        <v>1255</v>
      </c>
      <c r="O73" s="163"/>
      <c r="P73" s="163"/>
      <c r="Q73" s="175"/>
      <c r="R73" s="175"/>
      <c r="S73" s="130"/>
      <c r="T73" s="223">
        <f t="shared" si="4"/>
        <v>0</v>
      </c>
      <c r="U73" s="222">
        <f t="shared" si="5"/>
        <v>0</v>
      </c>
      <c r="V73" s="372" t="s">
        <v>1247</v>
      </c>
      <c r="W73" s="372"/>
    </row>
    <row r="74" spans="1:23" x14ac:dyDescent="0.25">
      <c r="A74" s="293">
        <f t="shared" si="0"/>
        <v>58</v>
      </c>
      <c r="B74" s="163" t="s">
        <v>1256</v>
      </c>
      <c r="C74" s="163"/>
      <c r="D74" s="163"/>
      <c r="E74" s="175"/>
      <c r="F74" s="175"/>
      <c r="G74" s="130"/>
      <c r="H74" s="222">
        <f t="shared" si="1"/>
        <v>0</v>
      </c>
      <c r="I74" s="222">
        <f t="shared" si="2"/>
        <v>0</v>
      </c>
      <c r="J74" s="67"/>
      <c r="K74" s="67"/>
      <c r="L74" s="372" t="s">
        <v>1247</v>
      </c>
      <c r="M74" s="294">
        <f t="shared" si="3"/>
        <v>58</v>
      </c>
      <c r="N74" s="176" t="s">
        <v>1255</v>
      </c>
      <c r="O74" s="163"/>
      <c r="P74" s="163"/>
      <c r="Q74" s="175"/>
      <c r="R74" s="175"/>
      <c r="S74" s="130"/>
      <c r="T74" s="223">
        <f t="shared" si="4"/>
        <v>0</v>
      </c>
      <c r="U74" s="222">
        <f t="shared" si="5"/>
        <v>0</v>
      </c>
      <c r="V74" s="372" t="s">
        <v>1247</v>
      </c>
      <c r="W74" s="372"/>
    </row>
    <row r="75" spans="1:23" x14ac:dyDescent="0.25">
      <c r="A75" s="293">
        <f t="shared" si="0"/>
        <v>59</v>
      </c>
      <c r="B75" s="163" t="s">
        <v>1256</v>
      </c>
      <c r="C75" s="163"/>
      <c r="D75" s="163"/>
      <c r="E75" s="175"/>
      <c r="F75" s="175"/>
      <c r="G75" s="130"/>
      <c r="H75" s="222">
        <f t="shared" si="1"/>
        <v>0</v>
      </c>
      <c r="I75" s="222">
        <f t="shared" si="2"/>
        <v>0</v>
      </c>
      <c r="J75" s="67"/>
      <c r="K75" s="67"/>
      <c r="L75" s="372" t="s">
        <v>1247</v>
      </c>
      <c r="M75" s="294">
        <f t="shared" si="3"/>
        <v>59</v>
      </c>
      <c r="N75" s="176" t="s">
        <v>1255</v>
      </c>
      <c r="O75" s="163"/>
      <c r="P75" s="163"/>
      <c r="Q75" s="175"/>
      <c r="R75" s="175"/>
      <c r="S75" s="130"/>
      <c r="T75" s="223">
        <f t="shared" si="4"/>
        <v>0</v>
      </c>
      <c r="U75" s="222">
        <f t="shared" si="5"/>
        <v>0</v>
      </c>
      <c r="V75" s="372" t="s">
        <v>1247</v>
      </c>
      <c r="W75" s="372"/>
    </row>
    <row r="76" spans="1:23" x14ac:dyDescent="0.25">
      <c r="A76" s="293">
        <f t="shared" si="0"/>
        <v>60</v>
      </c>
      <c r="B76" s="163" t="s">
        <v>1256</v>
      </c>
      <c r="C76" s="163"/>
      <c r="D76" s="163"/>
      <c r="E76" s="175"/>
      <c r="F76" s="175"/>
      <c r="G76" s="130"/>
      <c r="H76" s="222">
        <f t="shared" si="1"/>
        <v>0</v>
      </c>
      <c r="I76" s="222">
        <f t="shared" si="2"/>
        <v>0</v>
      </c>
      <c r="J76" s="67"/>
      <c r="K76" s="67"/>
      <c r="L76" s="372" t="s">
        <v>1247</v>
      </c>
      <c r="M76" s="294">
        <f t="shared" si="3"/>
        <v>60</v>
      </c>
      <c r="N76" s="176" t="s">
        <v>1255</v>
      </c>
      <c r="O76" s="163"/>
      <c r="P76" s="163"/>
      <c r="Q76" s="175"/>
      <c r="R76" s="175"/>
      <c r="S76" s="130"/>
      <c r="T76" s="223">
        <f t="shared" si="4"/>
        <v>0</v>
      </c>
      <c r="U76" s="222">
        <f t="shared" si="5"/>
        <v>0</v>
      </c>
      <c r="V76" s="372" t="s">
        <v>1247</v>
      </c>
      <c r="W76" s="372"/>
    </row>
    <row r="77" spans="1:23" x14ac:dyDescent="0.25">
      <c r="A77" s="293">
        <f t="shared" si="0"/>
        <v>61</v>
      </c>
      <c r="B77" s="163" t="s">
        <v>1256</v>
      </c>
      <c r="C77" s="163"/>
      <c r="D77" s="163"/>
      <c r="E77" s="175"/>
      <c r="F77" s="175"/>
      <c r="G77" s="130"/>
      <c r="H77" s="222">
        <f t="shared" si="1"/>
        <v>0</v>
      </c>
      <c r="I77" s="222">
        <f t="shared" si="2"/>
        <v>0</v>
      </c>
      <c r="J77" s="67"/>
      <c r="K77" s="67"/>
      <c r="L77" s="372" t="s">
        <v>1247</v>
      </c>
      <c r="M77" s="294">
        <f t="shared" si="3"/>
        <v>61</v>
      </c>
      <c r="N77" s="176" t="s">
        <v>1255</v>
      </c>
      <c r="O77" s="163"/>
      <c r="P77" s="163"/>
      <c r="Q77" s="175"/>
      <c r="R77" s="175"/>
      <c r="S77" s="130"/>
      <c r="T77" s="223">
        <f t="shared" si="4"/>
        <v>0</v>
      </c>
      <c r="U77" s="222">
        <f t="shared" si="5"/>
        <v>0</v>
      </c>
      <c r="V77" s="372" t="s">
        <v>1247</v>
      </c>
      <c r="W77" s="372"/>
    </row>
    <row r="78" spans="1:23" x14ac:dyDescent="0.25">
      <c r="A78" s="293">
        <f t="shared" si="0"/>
        <v>62</v>
      </c>
      <c r="B78" s="163" t="s">
        <v>1256</v>
      </c>
      <c r="C78" s="163"/>
      <c r="D78" s="163"/>
      <c r="E78" s="175"/>
      <c r="F78" s="175"/>
      <c r="G78" s="130"/>
      <c r="H78" s="222">
        <f t="shared" si="1"/>
        <v>0</v>
      </c>
      <c r="I78" s="222">
        <f t="shared" si="2"/>
        <v>0</v>
      </c>
      <c r="J78" s="67"/>
      <c r="K78" s="67"/>
      <c r="L78" s="372" t="s">
        <v>1247</v>
      </c>
      <c r="M78" s="294">
        <f t="shared" si="3"/>
        <v>62</v>
      </c>
      <c r="N78" s="176" t="s">
        <v>1255</v>
      </c>
      <c r="O78" s="163"/>
      <c r="P78" s="163"/>
      <c r="Q78" s="175"/>
      <c r="R78" s="175"/>
      <c r="S78" s="130"/>
      <c r="T78" s="223">
        <f t="shared" si="4"/>
        <v>0</v>
      </c>
      <c r="U78" s="222">
        <f t="shared" si="5"/>
        <v>0</v>
      </c>
      <c r="V78" s="372" t="s">
        <v>1247</v>
      </c>
      <c r="W78" s="372"/>
    </row>
    <row r="79" spans="1:23" x14ac:dyDescent="0.25">
      <c r="A79" s="293">
        <f t="shared" si="0"/>
        <v>63</v>
      </c>
      <c r="B79" s="163" t="s">
        <v>1256</v>
      </c>
      <c r="C79" s="163"/>
      <c r="D79" s="163"/>
      <c r="E79" s="175"/>
      <c r="F79" s="175"/>
      <c r="G79" s="130"/>
      <c r="H79" s="222">
        <f t="shared" si="1"/>
        <v>0</v>
      </c>
      <c r="I79" s="222">
        <f t="shared" si="2"/>
        <v>0</v>
      </c>
      <c r="J79" s="67"/>
      <c r="K79" s="67"/>
      <c r="L79" s="372" t="s">
        <v>1247</v>
      </c>
      <c r="M79" s="294">
        <f t="shared" si="3"/>
        <v>63</v>
      </c>
      <c r="N79" s="176" t="s">
        <v>1255</v>
      </c>
      <c r="O79" s="163"/>
      <c r="P79" s="163"/>
      <c r="Q79" s="175"/>
      <c r="R79" s="175"/>
      <c r="S79" s="130"/>
      <c r="T79" s="223">
        <f t="shared" si="4"/>
        <v>0</v>
      </c>
      <c r="U79" s="222">
        <f t="shared" si="5"/>
        <v>0</v>
      </c>
      <c r="V79" s="372" t="s">
        <v>1247</v>
      </c>
      <c r="W79" s="372"/>
    </row>
    <row r="80" spans="1:23" x14ac:dyDescent="0.25">
      <c r="A80" s="293">
        <f t="shared" si="0"/>
        <v>64</v>
      </c>
      <c r="B80" s="163" t="s">
        <v>1256</v>
      </c>
      <c r="C80" s="163"/>
      <c r="D80" s="163"/>
      <c r="E80" s="175"/>
      <c r="F80" s="175"/>
      <c r="G80" s="130"/>
      <c r="H80" s="222">
        <f t="shared" si="1"/>
        <v>0</v>
      </c>
      <c r="I80" s="222">
        <f t="shared" si="2"/>
        <v>0</v>
      </c>
      <c r="J80" s="67"/>
      <c r="K80" s="67"/>
      <c r="L80" s="372" t="s">
        <v>1247</v>
      </c>
      <c r="M80" s="294">
        <f t="shared" si="3"/>
        <v>64</v>
      </c>
      <c r="N80" s="176" t="s">
        <v>1255</v>
      </c>
      <c r="O80" s="163"/>
      <c r="P80" s="163"/>
      <c r="Q80" s="175"/>
      <c r="R80" s="175"/>
      <c r="S80" s="130"/>
      <c r="T80" s="223">
        <f t="shared" si="4"/>
        <v>0</v>
      </c>
      <c r="U80" s="222">
        <f t="shared" si="5"/>
        <v>0</v>
      </c>
      <c r="V80" s="372" t="s">
        <v>1247</v>
      </c>
      <c r="W80" s="372"/>
    </row>
    <row r="81" spans="1:23" x14ac:dyDescent="0.25">
      <c r="A81" s="293">
        <f t="shared" si="0"/>
        <v>65</v>
      </c>
      <c r="B81" s="163" t="s">
        <v>1256</v>
      </c>
      <c r="C81" s="163"/>
      <c r="D81" s="163"/>
      <c r="E81" s="175"/>
      <c r="F81" s="175"/>
      <c r="G81" s="130"/>
      <c r="H81" s="222">
        <f t="shared" si="1"/>
        <v>0</v>
      </c>
      <c r="I81" s="222">
        <f t="shared" si="2"/>
        <v>0</v>
      </c>
      <c r="J81" s="67"/>
      <c r="K81" s="67"/>
      <c r="L81" s="372" t="s">
        <v>1247</v>
      </c>
      <c r="M81" s="294">
        <f t="shared" si="3"/>
        <v>65</v>
      </c>
      <c r="N81" s="176" t="s">
        <v>1255</v>
      </c>
      <c r="O81" s="163"/>
      <c r="P81" s="163"/>
      <c r="Q81" s="175"/>
      <c r="R81" s="175"/>
      <c r="S81" s="130"/>
      <c r="T81" s="223">
        <f t="shared" si="4"/>
        <v>0</v>
      </c>
      <c r="U81" s="222">
        <f t="shared" si="5"/>
        <v>0</v>
      </c>
      <c r="V81" s="372" t="s">
        <v>1247</v>
      </c>
      <c r="W81" s="372"/>
    </row>
    <row r="82" spans="1:23" x14ac:dyDescent="0.25">
      <c r="A82" s="293">
        <f t="shared" ref="A82:A116" si="6">IF(B82&lt;&gt;"",ROW(A66),0)</f>
        <v>66</v>
      </c>
      <c r="B82" s="163" t="s">
        <v>1256</v>
      </c>
      <c r="C82" s="163"/>
      <c r="D82" s="163"/>
      <c r="E82" s="175"/>
      <c r="F82" s="175"/>
      <c r="G82" s="130"/>
      <c r="H82" s="222">
        <f t="shared" ref="H82:H116" si="7">IF(ROW(A66)&lt;=$A$16,F82*E82,"")</f>
        <v>0</v>
      </c>
      <c r="I82" s="222">
        <f t="shared" ref="I82:I116" si="8">IFERROR(H82/52,"")</f>
        <v>0</v>
      </c>
      <c r="J82" s="67"/>
      <c r="K82" s="67"/>
      <c r="L82" s="372" t="s">
        <v>1247</v>
      </c>
      <c r="M82" s="294">
        <f t="shared" ref="M82:M116" si="9">IF(N82&lt;&gt;"",ROW(A66),0)</f>
        <v>66</v>
      </c>
      <c r="N82" s="176" t="s">
        <v>1255</v>
      </c>
      <c r="O82" s="163"/>
      <c r="P82" s="163"/>
      <c r="Q82" s="175"/>
      <c r="R82" s="175"/>
      <c r="S82" s="130"/>
      <c r="T82" s="223">
        <f t="shared" ref="T82:T116" si="10">IF(ROW(A66)&lt;=$M$16,R82*Q82,"")</f>
        <v>0</v>
      </c>
      <c r="U82" s="222">
        <f t="shared" ref="U82:U116" si="11">IFERROR(T82/52,"")</f>
        <v>0</v>
      </c>
      <c r="V82" s="372" t="s">
        <v>1247</v>
      </c>
      <c r="W82" s="372"/>
    </row>
    <row r="83" spans="1:23" x14ac:dyDescent="0.25">
      <c r="A83" s="293">
        <f t="shared" si="6"/>
        <v>67</v>
      </c>
      <c r="B83" s="163" t="s">
        <v>1256</v>
      </c>
      <c r="C83" s="163"/>
      <c r="D83" s="163"/>
      <c r="E83" s="175"/>
      <c r="F83" s="175"/>
      <c r="G83" s="130"/>
      <c r="H83" s="222">
        <f t="shared" si="7"/>
        <v>0</v>
      </c>
      <c r="I83" s="222">
        <f t="shared" si="8"/>
        <v>0</v>
      </c>
      <c r="J83" s="67"/>
      <c r="K83" s="67"/>
      <c r="L83" s="372" t="s">
        <v>1247</v>
      </c>
      <c r="M83" s="294">
        <f t="shared" si="9"/>
        <v>67</v>
      </c>
      <c r="N83" s="176" t="s">
        <v>1255</v>
      </c>
      <c r="O83" s="163"/>
      <c r="P83" s="163"/>
      <c r="Q83" s="175"/>
      <c r="R83" s="175"/>
      <c r="S83" s="130"/>
      <c r="T83" s="223">
        <f t="shared" si="10"/>
        <v>0</v>
      </c>
      <c r="U83" s="222">
        <f t="shared" si="11"/>
        <v>0</v>
      </c>
      <c r="V83" s="372" t="s">
        <v>1247</v>
      </c>
      <c r="W83" s="372"/>
    </row>
    <row r="84" spans="1:23" x14ac:dyDescent="0.25">
      <c r="A84" s="293">
        <f t="shared" si="6"/>
        <v>68</v>
      </c>
      <c r="B84" s="163" t="s">
        <v>1256</v>
      </c>
      <c r="C84" s="163"/>
      <c r="D84" s="163"/>
      <c r="E84" s="175"/>
      <c r="F84" s="175"/>
      <c r="G84" s="130"/>
      <c r="H84" s="222">
        <f t="shared" si="7"/>
        <v>0</v>
      </c>
      <c r="I84" s="222">
        <f t="shared" si="8"/>
        <v>0</v>
      </c>
      <c r="J84" s="67"/>
      <c r="K84" s="67"/>
      <c r="L84" s="372" t="s">
        <v>1247</v>
      </c>
      <c r="M84" s="294">
        <f t="shared" si="9"/>
        <v>68</v>
      </c>
      <c r="N84" s="176" t="s">
        <v>1255</v>
      </c>
      <c r="O84" s="163"/>
      <c r="P84" s="163"/>
      <c r="Q84" s="175"/>
      <c r="R84" s="175"/>
      <c r="S84" s="130"/>
      <c r="T84" s="223">
        <f t="shared" si="10"/>
        <v>0</v>
      </c>
      <c r="U84" s="222">
        <f t="shared" si="11"/>
        <v>0</v>
      </c>
      <c r="V84" s="372" t="s">
        <v>1247</v>
      </c>
      <c r="W84" s="372"/>
    </row>
    <row r="85" spans="1:23" x14ac:dyDescent="0.25">
      <c r="A85" s="293">
        <f t="shared" si="6"/>
        <v>69</v>
      </c>
      <c r="B85" s="163" t="s">
        <v>1256</v>
      </c>
      <c r="C85" s="163"/>
      <c r="D85" s="163"/>
      <c r="E85" s="175"/>
      <c r="F85" s="175"/>
      <c r="G85" s="130"/>
      <c r="H85" s="222">
        <f t="shared" si="7"/>
        <v>0</v>
      </c>
      <c r="I85" s="222">
        <f t="shared" si="8"/>
        <v>0</v>
      </c>
      <c r="J85" s="67"/>
      <c r="K85" s="67"/>
      <c r="L85" s="372" t="s">
        <v>1247</v>
      </c>
      <c r="M85" s="294">
        <f t="shared" si="9"/>
        <v>69</v>
      </c>
      <c r="N85" s="176" t="s">
        <v>1255</v>
      </c>
      <c r="O85" s="163"/>
      <c r="P85" s="163"/>
      <c r="Q85" s="175"/>
      <c r="R85" s="175"/>
      <c r="S85" s="130"/>
      <c r="T85" s="223">
        <f t="shared" si="10"/>
        <v>0</v>
      </c>
      <c r="U85" s="222">
        <f t="shared" si="11"/>
        <v>0</v>
      </c>
      <c r="V85" s="372" t="s">
        <v>1247</v>
      </c>
      <c r="W85" s="372"/>
    </row>
    <row r="86" spans="1:23" x14ac:dyDescent="0.25">
      <c r="A86" s="293">
        <f t="shared" si="6"/>
        <v>70</v>
      </c>
      <c r="B86" s="163" t="s">
        <v>1256</v>
      </c>
      <c r="C86" s="163"/>
      <c r="D86" s="163"/>
      <c r="E86" s="175"/>
      <c r="F86" s="175"/>
      <c r="G86" s="130"/>
      <c r="H86" s="222">
        <f t="shared" si="7"/>
        <v>0</v>
      </c>
      <c r="I86" s="222">
        <f t="shared" si="8"/>
        <v>0</v>
      </c>
      <c r="J86" s="67"/>
      <c r="K86" s="67"/>
      <c r="L86" s="372" t="s">
        <v>1247</v>
      </c>
      <c r="M86" s="294">
        <f t="shared" si="9"/>
        <v>70</v>
      </c>
      <c r="N86" s="176" t="s">
        <v>1255</v>
      </c>
      <c r="O86" s="163"/>
      <c r="P86" s="163"/>
      <c r="Q86" s="175"/>
      <c r="R86" s="175"/>
      <c r="S86" s="130"/>
      <c r="T86" s="223">
        <f t="shared" si="10"/>
        <v>0</v>
      </c>
      <c r="U86" s="222">
        <f t="shared" si="11"/>
        <v>0</v>
      </c>
      <c r="V86" s="372" t="s">
        <v>1247</v>
      </c>
      <c r="W86" s="372"/>
    </row>
    <row r="87" spans="1:23" x14ac:dyDescent="0.25">
      <c r="A87" s="293">
        <f t="shared" si="6"/>
        <v>71</v>
      </c>
      <c r="B87" s="163" t="s">
        <v>1256</v>
      </c>
      <c r="C87" s="163"/>
      <c r="D87" s="163"/>
      <c r="E87" s="175"/>
      <c r="F87" s="175"/>
      <c r="G87" s="130"/>
      <c r="H87" s="222">
        <f t="shared" si="7"/>
        <v>0</v>
      </c>
      <c r="I87" s="222">
        <f t="shared" si="8"/>
        <v>0</v>
      </c>
      <c r="J87" s="67"/>
      <c r="K87" s="67"/>
      <c r="L87" s="372" t="s">
        <v>1247</v>
      </c>
      <c r="M87" s="294">
        <f t="shared" si="9"/>
        <v>71</v>
      </c>
      <c r="N87" s="176" t="s">
        <v>1255</v>
      </c>
      <c r="O87" s="163"/>
      <c r="P87" s="163"/>
      <c r="Q87" s="175"/>
      <c r="R87" s="175"/>
      <c r="S87" s="130"/>
      <c r="T87" s="223">
        <f t="shared" si="10"/>
        <v>0</v>
      </c>
      <c r="U87" s="222">
        <f t="shared" si="11"/>
        <v>0</v>
      </c>
      <c r="V87" s="372" t="s">
        <v>1247</v>
      </c>
      <c r="W87" s="372"/>
    </row>
    <row r="88" spans="1:23" x14ac:dyDescent="0.25">
      <c r="A88" s="293">
        <f t="shared" si="6"/>
        <v>72</v>
      </c>
      <c r="B88" s="163" t="s">
        <v>1256</v>
      </c>
      <c r="C88" s="163"/>
      <c r="D88" s="163"/>
      <c r="E88" s="175"/>
      <c r="F88" s="175"/>
      <c r="G88" s="130"/>
      <c r="H88" s="222">
        <f t="shared" si="7"/>
        <v>0</v>
      </c>
      <c r="I88" s="222">
        <f t="shared" si="8"/>
        <v>0</v>
      </c>
      <c r="J88" s="67"/>
      <c r="K88" s="67"/>
      <c r="L88" s="372" t="s">
        <v>1247</v>
      </c>
      <c r="M88" s="294">
        <f t="shared" si="9"/>
        <v>72</v>
      </c>
      <c r="N88" s="176" t="s">
        <v>1255</v>
      </c>
      <c r="O88" s="163"/>
      <c r="P88" s="163"/>
      <c r="Q88" s="175"/>
      <c r="R88" s="175"/>
      <c r="S88" s="130"/>
      <c r="T88" s="223">
        <f t="shared" si="10"/>
        <v>0</v>
      </c>
      <c r="U88" s="222">
        <f t="shared" si="11"/>
        <v>0</v>
      </c>
      <c r="V88" s="372" t="s">
        <v>1247</v>
      </c>
      <c r="W88" s="372"/>
    </row>
    <row r="89" spans="1:23" x14ac:dyDescent="0.25">
      <c r="A89" s="293">
        <f t="shared" si="6"/>
        <v>73</v>
      </c>
      <c r="B89" s="163" t="s">
        <v>1256</v>
      </c>
      <c r="C89" s="163"/>
      <c r="D89" s="163"/>
      <c r="E89" s="175"/>
      <c r="F89" s="175"/>
      <c r="G89" s="130"/>
      <c r="H89" s="222">
        <f t="shared" si="7"/>
        <v>0</v>
      </c>
      <c r="I89" s="222">
        <f t="shared" si="8"/>
        <v>0</v>
      </c>
      <c r="J89" s="67"/>
      <c r="K89" s="67"/>
      <c r="L89" s="372" t="s">
        <v>1247</v>
      </c>
      <c r="M89" s="294">
        <f t="shared" si="9"/>
        <v>73</v>
      </c>
      <c r="N89" s="176" t="s">
        <v>1255</v>
      </c>
      <c r="O89" s="163"/>
      <c r="P89" s="163"/>
      <c r="Q89" s="175"/>
      <c r="R89" s="175"/>
      <c r="S89" s="130"/>
      <c r="T89" s="223">
        <f t="shared" si="10"/>
        <v>0</v>
      </c>
      <c r="U89" s="222">
        <f t="shared" si="11"/>
        <v>0</v>
      </c>
      <c r="V89" s="372" t="s">
        <v>1247</v>
      </c>
      <c r="W89" s="372"/>
    </row>
    <row r="90" spans="1:23" x14ac:dyDescent="0.25">
      <c r="A90" s="293">
        <f t="shared" si="6"/>
        <v>74</v>
      </c>
      <c r="B90" s="163" t="s">
        <v>1256</v>
      </c>
      <c r="C90" s="163"/>
      <c r="D90" s="163"/>
      <c r="E90" s="175"/>
      <c r="F90" s="175"/>
      <c r="G90" s="130"/>
      <c r="H90" s="222">
        <f t="shared" si="7"/>
        <v>0</v>
      </c>
      <c r="I90" s="222">
        <f t="shared" si="8"/>
        <v>0</v>
      </c>
      <c r="J90" s="67"/>
      <c r="K90" s="67"/>
      <c r="L90" s="372" t="s">
        <v>1247</v>
      </c>
      <c r="M90" s="294">
        <f t="shared" si="9"/>
        <v>74</v>
      </c>
      <c r="N90" s="176" t="s">
        <v>1255</v>
      </c>
      <c r="O90" s="163"/>
      <c r="P90" s="163"/>
      <c r="Q90" s="175"/>
      <c r="R90" s="175"/>
      <c r="S90" s="130"/>
      <c r="T90" s="223">
        <f t="shared" si="10"/>
        <v>0</v>
      </c>
      <c r="U90" s="222">
        <f t="shared" si="11"/>
        <v>0</v>
      </c>
      <c r="V90" s="372" t="s">
        <v>1247</v>
      </c>
      <c r="W90" s="372"/>
    </row>
    <row r="91" spans="1:23" x14ac:dyDescent="0.25">
      <c r="A91" s="293">
        <f t="shared" si="6"/>
        <v>75</v>
      </c>
      <c r="B91" s="163" t="s">
        <v>1256</v>
      </c>
      <c r="C91" s="163"/>
      <c r="D91" s="163"/>
      <c r="E91" s="175"/>
      <c r="F91" s="175"/>
      <c r="G91" s="130"/>
      <c r="H91" s="222">
        <f t="shared" si="7"/>
        <v>0</v>
      </c>
      <c r="I91" s="222">
        <f t="shared" si="8"/>
        <v>0</v>
      </c>
      <c r="J91" s="67"/>
      <c r="K91" s="67"/>
      <c r="L91" s="372" t="s">
        <v>1247</v>
      </c>
      <c r="M91" s="294">
        <f t="shared" si="9"/>
        <v>75</v>
      </c>
      <c r="N91" s="176" t="s">
        <v>1255</v>
      </c>
      <c r="O91" s="163"/>
      <c r="P91" s="163"/>
      <c r="Q91" s="175"/>
      <c r="R91" s="175"/>
      <c r="S91" s="130"/>
      <c r="T91" s="223">
        <f t="shared" si="10"/>
        <v>0</v>
      </c>
      <c r="U91" s="222">
        <f t="shared" si="11"/>
        <v>0</v>
      </c>
      <c r="V91" s="372" t="s">
        <v>1247</v>
      </c>
      <c r="W91" s="372"/>
    </row>
    <row r="92" spans="1:23" x14ac:dyDescent="0.25">
      <c r="A92" s="293">
        <f t="shared" si="6"/>
        <v>76</v>
      </c>
      <c r="B92" s="163" t="s">
        <v>1256</v>
      </c>
      <c r="C92" s="163"/>
      <c r="D92" s="163"/>
      <c r="E92" s="175"/>
      <c r="F92" s="175"/>
      <c r="G92" s="130"/>
      <c r="H92" s="222">
        <f t="shared" si="7"/>
        <v>0</v>
      </c>
      <c r="I92" s="222">
        <f t="shared" si="8"/>
        <v>0</v>
      </c>
      <c r="J92" s="67"/>
      <c r="K92" s="67"/>
      <c r="L92" s="372" t="s">
        <v>1247</v>
      </c>
      <c r="M92" s="294">
        <f t="shared" si="9"/>
        <v>76</v>
      </c>
      <c r="N92" s="176" t="s">
        <v>1255</v>
      </c>
      <c r="O92" s="163"/>
      <c r="P92" s="163"/>
      <c r="Q92" s="175"/>
      <c r="R92" s="175"/>
      <c r="S92" s="130"/>
      <c r="T92" s="223">
        <f t="shared" si="10"/>
        <v>0</v>
      </c>
      <c r="U92" s="222">
        <f t="shared" si="11"/>
        <v>0</v>
      </c>
      <c r="V92" s="372" t="s">
        <v>1247</v>
      </c>
      <c r="W92" s="372"/>
    </row>
    <row r="93" spans="1:23" x14ac:dyDescent="0.25">
      <c r="A93" s="293">
        <f t="shared" si="6"/>
        <v>77</v>
      </c>
      <c r="B93" s="163" t="s">
        <v>1256</v>
      </c>
      <c r="C93" s="163"/>
      <c r="D93" s="163"/>
      <c r="E93" s="175"/>
      <c r="F93" s="175"/>
      <c r="G93" s="130"/>
      <c r="H93" s="222">
        <f t="shared" si="7"/>
        <v>0</v>
      </c>
      <c r="I93" s="222">
        <f t="shared" si="8"/>
        <v>0</v>
      </c>
      <c r="J93" s="67"/>
      <c r="K93" s="67"/>
      <c r="L93" s="372" t="s">
        <v>1247</v>
      </c>
      <c r="M93" s="294">
        <f t="shared" si="9"/>
        <v>77</v>
      </c>
      <c r="N93" s="176" t="s">
        <v>1255</v>
      </c>
      <c r="O93" s="163"/>
      <c r="P93" s="163"/>
      <c r="Q93" s="175"/>
      <c r="R93" s="175"/>
      <c r="S93" s="130"/>
      <c r="T93" s="223">
        <f t="shared" si="10"/>
        <v>0</v>
      </c>
      <c r="U93" s="222">
        <f t="shared" si="11"/>
        <v>0</v>
      </c>
      <c r="V93" s="372" t="s">
        <v>1247</v>
      </c>
      <c r="W93" s="372"/>
    </row>
    <row r="94" spans="1:23" x14ac:dyDescent="0.25">
      <c r="A94" s="293">
        <f t="shared" si="6"/>
        <v>78</v>
      </c>
      <c r="B94" s="163" t="s">
        <v>1256</v>
      </c>
      <c r="C94" s="163"/>
      <c r="D94" s="163"/>
      <c r="E94" s="175"/>
      <c r="F94" s="175"/>
      <c r="G94" s="130"/>
      <c r="H94" s="222">
        <f t="shared" si="7"/>
        <v>0</v>
      </c>
      <c r="I94" s="222">
        <f t="shared" si="8"/>
        <v>0</v>
      </c>
      <c r="J94" s="67"/>
      <c r="K94" s="67"/>
      <c r="L94" s="372" t="s">
        <v>1247</v>
      </c>
      <c r="M94" s="294">
        <f t="shared" si="9"/>
        <v>78</v>
      </c>
      <c r="N94" s="176" t="s">
        <v>1255</v>
      </c>
      <c r="O94" s="163"/>
      <c r="P94" s="163"/>
      <c r="Q94" s="175"/>
      <c r="R94" s="175"/>
      <c r="S94" s="130"/>
      <c r="T94" s="223">
        <f t="shared" si="10"/>
        <v>0</v>
      </c>
      <c r="U94" s="222">
        <f t="shared" si="11"/>
        <v>0</v>
      </c>
      <c r="V94" s="372" t="s">
        <v>1247</v>
      </c>
      <c r="W94" s="372"/>
    </row>
    <row r="95" spans="1:23" x14ac:dyDescent="0.25">
      <c r="A95" s="293">
        <f t="shared" si="6"/>
        <v>79</v>
      </c>
      <c r="B95" s="163" t="s">
        <v>1256</v>
      </c>
      <c r="C95" s="163"/>
      <c r="D95" s="163"/>
      <c r="E95" s="175"/>
      <c r="F95" s="175"/>
      <c r="G95" s="130"/>
      <c r="H95" s="222">
        <f t="shared" si="7"/>
        <v>0</v>
      </c>
      <c r="I95" s="222">
        <f t="shared" si="8"/>
        <v>0</v>
      </c>
      <c r="J95" s="67"/>
      <c r="K95" s="67"/>
      <c r="L95" s="372" t="s">
        <v>1247</v>
      </c>
      <c r="M95" s="294">
        <f t="shared" si="9"/>
        <v>79</v>
      </c>
      <c r="N95" s="176" t="s">
        <v>1255</v>
      </c>
      <c r="O95" s="163"/>
      <c r="P95" s="163"/>
      <c r="Q95" s="175"/>
      <c r="R95" s="175"/>
      <c r="S95" s="130"/>
      <c r="T95" s="223">
        <f t="shared" si="10"/>
        <v>0</v>
      </c>
      <c r="U95" s="222">
        <f t="shared" si="11"/>
        <v>0</v>
      </c>
      <c r="V95" s="372" t="s">
        <v>1247</v>
      </c>
      <c r="W95" s="372"/>
    </row>
    <row r="96" spans="1:23" x14ac:dyDescent="0.25">
      <c r="A96" s="293">
        <f t="shared" si="6"/>
        <v>80</v>
      </c>
      <c r="B96" s="163" t="s">
        <v>1256</v>
      </c>
      <c r="C96" s="163"/>
      <c r="D96" s="163"/>
      <c r="E96" s="175"/>
      <c r="F96" s="175"/>
      <c r="G96" s="130"/>
      <c r="H96" s="222">
        <f t="shared" si="7"/>
        <v>0</v>
      </c>
      <c r="I96" s="222">
        <f t="shared" si="8"/>
        <v>0</v>
      </c>
      <c r="J96" s="67"/>
      <c r="K96" s="67"/>
      <c r="L96" s="372" t="s">
        <v>1247</v>
      </c>
      <c r="M96" s="294">
        <f t="shared" si="9"/>
        <v>80</v>
      </c>
      <c r="N96" s="176" t="s">
        <v>1255</v>
      </c>
      <c r="O96" s="163"/>
      <c r="P96" s="163"/>
      <c r="Q96" s="175"/>
      <c r="R96" s="175"/>
      <c r="S96" s="130"/>
      <c r="T96" s="223">
        <f t="shared" si="10"/>
        <v>0</v>
      </c>
      <c r="U96" s="222">
        <f t="shared" si="11"/>
        <v>0</v>
      </c>
      <c r="V96" s="372" t="s">
        <v>1247</v>
      </c>
      <c r="W96" s="372"/>
    </row>
    <row r="97" spans="1:23" x14ac:dyDescent="0.25">
      <c r="A97" s="293">
        <f t="shared" si="6"/>
        <v>81</v>
      </c>
      <c r="B97" s="163" t="s">
        <v>1256</v>
      </c>
      <c r="C97" s="163"/>
      <c r="D97" s="163"/>
      <c r="E97" s="175"/>
      <c r="F97" s="175"/>
      <c r="G97" s="130"/>
      <c r="H97" s="222">
        <f t="shared" si="7"/>
        <v>0</v>
      </c>
      <c r="I97" s="222">
        <f t="shared" si="8"/>
        <v>0</v>
      </c>
      <c r="J97" s="67"/>
      <c r="K97" s="67"/>
      <c r="L97" s="372" t="s">
        <v>1247</v>
      </c>
      <c r="M97" s="294">
        <f t="shared" si="9"/>
        <v>81</v>
      </c>
      <c r="N97" s="176" t="s">
        <v>1255</v>
      </c>
      <c r="O97" s="163"/>
      <c r="P97" s="163"/>
      <c r="Q97" s="175"/>
      <c r="R97" s="175"/>
      <c r="S97" s="130"/>
      <c r="T97" s="223">
        <f t="shared" si="10"/>
        <v>0</v>
      </c>
      <c r="U97" s="222">
        <f t="shared" si="11"/>
        <v>0</v>
      </c>
      <c r="V97" s="372" t="s">
        <v>1247</v>
      </c>
      <c r="W97" s="372"/>
    </row>
    <row r="98" spans="1:23" x14ac:dyDescent="0.25">
      <c r="A98" s="293">
        <f t="shared" si="6"/>
        <v>82</v>
      </c>
      <c r="B98" s="163" t="s">
        <v>1256</v>
      </c>
      <c r="C98" s="163"/>
      <c r="D98" s="163"/>
      <c r="E98" s="175"/>
      <c r="F98" s="175"/>
      <c r="G98" s="130"/>
      <c r="H98" s="222">
        <f t="shared" si="7"/>
        <v>0</v>
      </c>
      <c r="I98" s="222">
        <f t="shared" si="8"/>
        <v>0</v>
      </c>
      <c r="J98" s="67"/>
      <c r="K98" s="67"/>
      <c r="L98" s="372" t="s">
        <v>1247</v>
      </c>
      <c r="M98" s="294">
        <f t="shared" si="9"/>
        <v>82</v>
      </c>
      <c r="N98" s="176" t="s">
        <v>1255</v>
      </c>
      <c r="O98" s="163"/>
      <c r="P98" s="163"/>
      <c r="Q98" s="175"/>
      <c r="R98" s="175"/>
      <c r="S98" s="130"/>
      <c r="T98" s="223">
        <f t="shared" si="10"/>
        <v>0</v>
      </c>
      <c r="U98" s="222">
        <f t="shared" si="11"/>
        <v>0</v>
      </c>
      <c r="V98" s="372" t="s">
        <v>1247</v>
      </c>
      <c r="W98" s="372"/>
    </row>
    <row r="99" spans="1:23" x14ac:dyDescent="0.25">
      <c r="A99" s="293">
        <f t="shared" si="6"/>
        <v>83</v>
      </c>
      <c r="B99" s="163" t="s">
        <v>1256</v>
      </c>
      <c r="C99" s="163"/>
      <c r="D99" s="163"/>
      <c r="E99" s="175"/>
      <c r="F99" s="175"/>
      <c r="G99" s="130"/>
      <c r="H99" s="222">
        <f t="shared" si="7"/>
        <v>0</v>
      </c>
      <c r="I99" s="222">
        <f t="shared" si="8"/>
        <v>0</v>
      </c>
      <c r="J99" s="67"/>
      <c r="K99" s="67"/>
      <c r="L99" s="372" t="s">
        <v>1247</v>
      </c>
      <c r="M99" s="294">
        <f t="shared" si="9"/>
        <v>83</v>
      </c>
      <c r="N99" s="176" t="s">
        <v>1255</v>
      </c>
      <c r="O99" s="163"/>
      <c r="P99" s="163"/>
      <c r="Q99" s="175"/>
      <c r="R99" s="175"/>
      <c r="S99" s="130"/>
      <c r="T99" s="223">
        <f t="shared" si="10"/>
        <v>0</v>
      </c>
      <c r="U99" s="222">
        <f t="shared" si="11"/>
        <v>0</v>
      </c>
      <c r="V99" s="372" t="s">
        <v>1247</v>
      </c>
      <c r="W99" s="372"/>
    </row>
    <row r="100" spans="1:23" x14ac:dyDescent="0.25">
      <c r="A100" s="293">
        <f t="shared" si="6"/>
        <v>84</v>
      </c>
      <c r="B100" s="163" t="s">
        <v>1256</v>
      </c>
      <c r="C100" s="163"/>
      <c r="D100" s="163"/>
      <c r="E100" s="175"/>
      <c r="F100" s="175"/>
      <c r="G100" s="130"/>
      <c r="H100" s="222">
        <f t="shared" si="7"/>
        <v>0</v>
      </c>
      <c r="I100" s="222">
        <f t="shared" si="8"/>
        <v>0</v>
      </c>
      <c r="J100" s="67"/>
      <c r="K100" s="67"/>
      <c r="L100" s="372" t="s">
        <v>1247</v>
      </c>
      <c r="M100" s="294">
        <f t="shared" si="9"/>
        <v>84</v>
      </c>
      <c r="N100" s="176" t="s">
        <v>1255</v>
      </c>
      <c r="O100" s="163"/>
      <c r="P100" s="163"/>
      <c r="Q100" s="175"/>
      <c r="R100" s="175"/>
      <c r="S100" s="130"/>
      <c r="T100" s="223">
        <f t="shared" si="10"/>
        <v>0</v>
      </c>
      <c r="U100" s="222">
        <f t="shared" si="11"/>
        <v>0</v>
      </c>
      <c r="V100" s="372" t="s">
        <v>1247</v>
      </c>
      <c r="W100" s="372"/>
    </row>
    <row r="101" spans="1:23" x14ac:dyDescent="0.25">
      <c r="A101" s="293">
        <f t="shared" si="6"/>
        <v>85</v>
      </c>
      <c r="B101" s="163" t="s">
        <v>1256</v>
      </c>
      <c r="C101" s="163"/>
      <c r="D101" s="163"/>
      <c r="E101" s="175"/>
      <c r="F101" s="175"/>
      <c r="G101" s="130"/>
      <c r="H101" s="222">
        <f t="shared" si="7"/>
        <v>0</v>
      </c>
      <c r="I101" s="222">
        <f t="shared" si="8"/>
        <v>0</v>
      </c>
      <c r="J101" s="67"/>
      <c r="K101" s="67"/>
      <c r="L101" s="372" t="s">
        <v>1247</v>
      </c>
      <c r="M101" s="294">
        <f t="shared" si="9"/>
        <v>85</v>
      </c>
      <c r="N101" s="176" t="s">
        <v>1255</v>
      </c>
      <c r="O101" s="163"/>
      <c r="P101" s="163"/>
      <c r="Q101" s="175"/>
      <c r="R101" s="175"/>
      <c r="S101" s="130"/>
      <c r="T101" s="223">
        <f t="shared" si="10"/>
        <v>0</v>
      </c>
      <c r="U101" s="222">
        <f t="shared" si="11"/>
        <v>0</v>
      </c>
      <c r="V101" s="372" t="s">
        <v>1247</v>
      </c>
      <c r="W101" s="372"/>
    </row>
    <row r="102" spans="1:23" x14ac:dyDescent="0.25">
      <c r="A102" s="293">
        <f t="shared" si="6"/>
        <v>86</v>
      </c>
      <c r="B102" s="163" t="s">
        <v>1256</v>
      </c>
      <c r="C102" s="163"/>
      <c r="D102" s="163"/>
      <c r="E102" s="175"/>
      <c r="F102" s="175"/>
      <c r="G102" s="130"/>
      <c r="H102" s="222">
        <f t="shared" si="7"/>
        <v>0</v>
      </c>
      <c r="I102" s="222">
        <f t="shared" si="8"/>
        <v>0</v>
      </c>
      <c r="J102" s="67"/>
      <c r="K102" s="67"/>
      <c r="L102" s="372" t="s">
        <v>1247</v>
      </c>
      <c r="M102" s="294">
        <f t="shared" si="9"/>
        <v>86</v>
      </c>
      <c r="N102" s="176" t="s">
        <v>1255</v>
      </c>
      <c r="O102" s="163"/>
      <c r="P102" s="163"/>
      <c r="Q102" s="175"/>
      <c r="R102" s="175"/>
      <c r="S102" s="130"/>
      <c r="T102" s="223">
        <f t="shared" si="10"/>
        <v>0</v>
      </c>
      <c r="U102" s="222">
        <f t="shared" si="11"/>
        <v>0</v>
      </c>
      <c r="V102" s="372" t="s">
        <v>1247</v>
      </c>
      <c r="W102" s="372"/>
    </row>
    <row r="103" spans="1:23" x14ac:dyDescent="0.25">
      <c r="A103" s="293">
        <f t="shared" si="6"/>
        <v>87</v>
      </c>
      <c r="B103" s="163" t="s">
        <v>1256</v>
      </c>
      <c r="C103" s="163"/>
      <c r="D103" s="163"/>
      <c r="E103" s="175"/>
      <c r="F103" s="175"/>
      <c r="G103" s="130"/>
      <c r="H103" s="222">
        <f t="shared" si="7"/>
        <v>0</v>
      </c>
      <c r="I103" s="222">
        <f t="shared" si="8"/>
        <v>0</v>
      </c>
      <c r="J103" s="67"/>
      <c r="K103" s="67"/>
      <c r="L103" s="372" t="s">
        <v>1247</v>
      </c>
      <c r="M103" s="294">
        <f t="shared" si="9"/>
        <v>87</v>
      </c>
      <c r="N103" s="176" t="s">
        <v>1255</v>
      </c>
      <c r="O103" s="163"/>
      <c r="P103" s="163"/>
      <c r="Q103" s="175"/>
      <c r="R103" s="175"/>
      <c r="S103" s="130"/>
      <c r="T103" s="223">
        <f t="shared" si="10"/>
        <v>0</v>
      </c>
      <c r="U103" s="222">
        <f t="shared" si="11"/>
        <v>0</v>
      </c>
      <c r="V103" s="372" t="s">
        <v>1247</v>
      </c>
      <c r="W103" s="372"/>
    </row>
    <row r="104" spans="1:23" x14ac:dyDescent="0.25">
      <c r="A104" s="293">
        <f t="shared" si="6"/>
        <v>88</v>
      </c>
      <c r="B104" s="163" t="s">
        <v>1256</v>
      </c>
      <c r="C104" s="163"/>
      <c r="D104" s="163"/>
      <c r="E104" s="175"/>
      <c r="F104" s="175"/>
      <c r="G104" s="130"/>
      <c r="H104" s="222">
        <f t="shared" si="7"/>
        <v>0</v>
      </c>
      <c r="I104" s="222">
        <f t="shared" si="8"/>
        <v>0</v>
      </c>
      <c r="J104" s="67"/>
      <c r="K104" s="67"/>
      <c r="L104" s="372" t="s">
        <v>1247</v>
      </c>
      <c r="M104" s="294">
        <f t="shared" si="9"/>
        <v>88</v>
      </c>
      <c r="N104" s="176" t="s">
        <v>1255</v>
      </c>
      <c r="O104" s="163"/>
      <c r="P104" s="163"/>
      <c r="Q104" s="175"/>
      <c r="R104" s="175"/>
      <c r="S104" s="130"/>
      <c r="T104" s="223">
        <f t="shared" si="10"/>
        <v>0</v>
      </c>
      <c r="U104" s="222">
        <f t="shared" si="11"/>
        <v>0</v>
      </c>
      <c r="V104" s="372" t="s">
        <v>1247</v>
      </c>
      <c r="W104" s="372"/>
    </row>
    <row r="105" spans="1:23" x14ac:dyDescent="0.25">
      <c r="A105" s="293">
        <f t="shared" si="6"/>
        <v>89</v>
      </c>
      <c r="B105" s="163" t="s">
        <v>1256</v>
      </c>
      <c r="C105" s="163"/>
      <c r="D105" s="163"/>
      <c r="E105" s="175"/>
      <c r="F105" s="175"/>
      <c r="G105" s="130"/>
      <c r="H105" s="222">
        <f t="shared" si="7"/>
        <v>0</v>
      </c>
      <c r="I105" s="222">
        <f t="shared" si="8"/>
        <v>0</v>
      </c>
      <c r="J105" s="67"/>
      <c r="K105" s="67"/>
      <c r="L105" s="372" t="s">
        <v>1247</v>
      </c>
      <c r="M105" s="294">
        <f t="shared" si="9"/>
        <v>89</v>
      </c>
      <c r="N105" s="176" t="s">
        <v>1255</v>
      </c>
      <c r="O105" s="163"/>
      <c r="P105" s="163"/>
      <c r="Q105" s="175"/>
      <c r="R105" s="175"/>
      <c r="S105" s="130"/>
      <c r="T105" s="223">
        <f t="shared" si="10"/>
        <v>0</v>
      </c>
      <c r="U105" s="222">
        <f t="shared" si="11"/>
        <v>0</v>
      </c>
      <c r="V105" s="372" t="s">
        <v>1247</v>
      </c>
      <c r="W105" s="372"/>
    </row>
    <row r="106" spans="1:23" x14ac:dyDescent="0.25">
      <c r="A106" s="293">
        <f t="shared" si="6"/>
        <v>90</v>
      </c>
      <c r="B106" s="163" t="s">
        <v>1256</v>
      </c>
      <c r="C106" s="163"/>
      <c r="D106" s="163"/>
      <c r="E106" s="175"/>
      <c r="F106" s="175"/>
      <c r="G106" s="130"/>
      <c r="H106" s="222">
        <f t="shared" si="7"/>
        <v>0</v>
      </c>
      <c r="I106" s="222">
        <f t="shared" si="8"/>
        <v>0</v>
      </c>
      <c r="J106" s="67"/>
      <c r="K106" s="67"/>
      <c r="L106" s="372" t="s">
        <v>1247</v>
      </c>
      <c r="M106" s="294">
        <f t="shared" si="9"/>
        <v>90</v>
      </c>
      <c r="N106" s="176" t="s">
        <v>1255</v>
      </c>
      <c r="O106" s="163"/>
      <c r="P106" s="163"/>
      <c r="Q106" s="175"/>
      <c r="R106" s="175"/>
      <c r="S106" s="130"/>
      <c r="T106" s="223">
        <f t="shared" si="10"/>
        <v>0</v>
      </c>
      <c r="U106" s="222">
        <f t="shared" si="11"/>
        <v>0</v>
      </c>
      <c r="V106" s="372" t="s">
        <v>1247</v>
      </c>
      <c r="W106" s="372"/>
    </row>
    <row r="107" spans="1:23" x14ac:dyDescent="0.25">
      <c r="A107" s="293">
        <f t="shared" si="6"/>
        <v>91</v>
      </c>
      <c r="B107" s="163" t="s">
        <v>1256</v>
      </c>
      <c r="C107" s="163"/>
      <c r="D107" s="163"/>
      <c r="E107" s="175"/>
      <c r="F107" s="175"/>
      <c r="G107" s="130"/>
      <c r="H107" s="222">
        <f t="shared" si="7"/>
        <v>0</v>
      </c>
      <c r="I107" s="222">
        <f t="shared" si="8"/>
        <v>0</v>
      </c>
      <c r="J107" s="67"/>
      <c r="K107" s="67"/>
      <c r="L107" s="372" t="s">
        <v>1247</v>
      </c>
      <c r="M107" s="294">
        <f t="shared" si="9"/>
        <v>91</v>
      </c>
      <c r="N107" s="176" t="s">
        <v>1255</v>
      </c>
      <c r="O107" s="163"/>
      <c r="P107" s="163"/>
      <c r="Q107" s="175"/>
      <c r="R107" s="175"/>
      <c r="S107" s="130"/>
      <c r="T107" s="223">
        <f t="shared" si="10"/>
        <v>0</v>
      </c>
      <c r="U107" s="222">
        <f t="shared" si="11"/>
        <v>0</v>
      </c>
      <c r="V107" s="372" t="s">
        <v>1247</v>
      </c>
      <c r="W107" s="372"/>
    </row>
    <row r="108" spans="1:23" x14ac:dyDescent="0.25">
      <c r="A108" s="293">
        <f t="shared" si="6"/>
        <v>92</v>
      </c>
      <c r="B108" s="163" t="s">
        <v>1256</v>
      </c>
      <c r="C108" s="163"/>
      <c r="D108" s="163"/>
      <c r="E108" s="175"/>
      <c r="F108" s="175"/>
      <c r="G108" s="130"/>
      <c r="H108" s="222">
        <f t="shared" si="7"/>
        <v>0</v>
      </c>
      <c r="I108" s="222">
        <f t="shared" si="8"/>
        <v>0</v>
      </c>
      <c r="J108" s="67"/>
      <c r="K108" s="67"/>
      <c r="L108" s="372" t="s">
        <v>1247</v>
      </c>
      <c r="M108" s="294">
        <f t="shared" si="9"/>
        <v>92</v>
      </c>
      <c r="N108" s="176" t="s">
        <v>1255</v>
      </c>
      <c r="O108" s="163"/>
      <c r="P108" s="163"/>
      <c r="Q108" s="175"/>
      <c r="R108" s="175"/>
      <c r="S108" s="130"/>
      <c r="T108" s="223">
        <f t="shared" si="10"/>
        <v>0</v>
      </c>
      <c r="U108" s="222">
        <f t="shared" si="11"/>
        <v>0</v>
      </c>
      <c r="V108" s="372" t="s">
        <v>1247</v>
      </c>
      <c r="W108" s="372"/>
    </row>
    <row r="109" spans="1:23" x14ac:dyDescent="0.25">
      <c r="A109" s="293">
        <f t="shared" si="6"/>
        <v>93</v>
      </c>
      <c r="B109" s="163" t="s">
        <v>1256</v>
      </c>
      <c r="C109" s="163"/>
      <c r="D109" s="163"/>
      <c r="E109" s="175"/>
      <c r="F109" s="175"/>
      <c r="G109" s="130"/>
      <c r="H109" s="222">
        <f t="shared" si="7"/>
        <v>0</v>
      </c>
      <c r="I109" s="222">
        <f t="shared" si="8"/>
        <v>0</v>
      </c>
      <c r="J109" s="67"/>
      <c r="K109" s="67"/>
      <c r="L109" s="372" t="s">
        <v>1247</v>
      </c>
      <c r="M109" s="294">
        <f t="shared" si="9"/>
        <v>93</v>
      </c>
      <c r="N109" s="176" t="s">
        <v>1255</v>
      </c>
      <c r="O109" s="163"/>
      <c r="P109" s="163"/>
      <c r="Q109" s="175"/>
      <c r="R109" s="175"/>
      <c r="S109" s="130"/>
      <c r="T109" s="223">
        <f t="shared" si="10"/>
        <v>0</v>
      </c>
      <c r="U109" s="222">
        <f t="shared" si="11"/>
        <v>0</v>
      </c>
      <c r="V109" s="372" t="s">
        <v>1247</v>
      </c>
      <c r="W109" s="372"/>
    </row>
    <row r="110" spans="1:23" x14ac:dyDescent="0.25">
      <c r="A110" s="293">
        <f t="shared" si="6"/>
        <v>94</v>
      </c>
      <c r="B110" s="163" t="s">
        <v>1256</v>
      </c>
      <c r="C110" s="163"/>
      <c r="D110" s="163"/>
      <c r="E110" s="175"/>
      <c r="F110" s="175"/>
      <c r="G110" s="130"/>
      <c r="H110" s="222">
        <f t="shared" si="7"/>
        <v>0</v>
      </c>
      <c r="I110" s="222">
        <f t="shared" si="8"/>
        <v>0</v>
      </c>
      <c r="J110" s="67"/>
      <c r="K110" s="67"/>
      <c r="L110" s="372" t="s">
        <v>1247</v>
      </c>
      <c r="M110" s="294">
        <f t="shared" si="9"/>
        <v>94</v>
      </c>
      <c r="N110" s="176" t="s">
        <v>1255</v>
      </c>
      <c r="O110" s="163"/>
      <c r="P110" s="163"/>
      <c r="Q110" s="175"/>
      <c r="R110" s="175"/>
      <c r="S110" s="130"/>
      <c r="T110" s="223">
        <f t="shared" si="10"/>
        <v>0</v>
      </c>
      <c r="U110" s="222">
        <f t="shared" si="11"/>
        <v>0</v>
      </c>
      <c r="V110" s="372" t="s">
        <v>1247</v>
      </c>
      <c r="W110" s="372"/>
    </row>
    <row r="111" spans="1:23" x14ac:dyDescent="0.25">
      <c r="A111" s="293">
        <f t="shared" si="6"/>
        <v>95</v>
      </c>
      <c r="B111" s="163" t="s">
        <v>1256</v>
      </c>
      <c r="C111" s="163"/>
      <c r="D111" s="163"/>
      <c r="E111" s="175"/>
      <c r="F111" s="175"/>
      <c r="G111" s="130"/>
      <c r="H111" s="222">
        <f t="shared" si="7"/>
        <v>0</v>
      </c>
      <c r="I111" s="222">
        <f t="shared" si="8"/>
        <v>0</v>
      </c>
      <c r="J111" s="67"/>
      <c r="K111" s="67"/>
      <c r="L111" s="372" t="s">
        <v>1247</v>
      </c>
      <c r="M111" s="294">
        <f t="shared" si="9"/>
        <v>95</v>
      </c>
      <c r="N111" s="176" t="s">
        <v>1255</v>
      </c>
      <c r="O111" s="163"/>
      <c r="P111" s="163"/>
      <c r="Q111" s="175"/>
      <c r="R111" s="175"/>
      <c r="S111" s="130"/>
      <c r="T111" s="223">
        <f t="shared" si="10"/>
        <v>0</v>
      </c>
      <c r="U111" s="222">
        <f t="shared" si="11"/>
        <v>0</v>
      </c>
      <c r="V111" s="372" t="s">
        <v>1247</v>
      </c>
      <c r="W111" s="372"/>
    </row>
    <row r="112" spans="1:23" x14ac:dyDescent="0.25">
      <c r="A112" s="293">
        <f t="shared" si="6"/>
        <v>96</v>
      </c>
      <c r="B112" s="163" t="s">
        <v>1256</v>
      </c>
      <c r="C112" s="163"/>
      <c r="D112" s="163"/>
      <c r="E112" s="175"/>
      <c r="F112" s="175"/>
      <c r="G112" s="130"/>
      <c r="H112" s="222">
        <f t="shared" si="7"/>
        <v>0</v>
      </c>
      <c r="I112" s="222">
        <f t="shared" si="8"/>
        <v>0</v>
      </c>
      <c r="J112" s="67"/>
      <c r="K112" s="67"/>
      <c r="L112" s="372" t="s">
        <v>1247</v>
      </c>
      <c r="M112" s="294">
        <f t="shared" si="9"/>
        <v>96</v>
      </c>
      <c r="N112" s="176" t="s">
        <v>1255</v>
      </c>
      <c r="O112" s="163"/>
      <c r="P112" s="163"/>
      <c r="Q112" s="175"/>
      <c r="R112" s="175"/>
      <c r="S112" s="130"/>
      <c r="T112" s="223">
        <f t="shared" si="10"/>
        <v>0</v>
      </c>
      <c r="U112" s="222">
        <f t="shared" si="11"/>
        <v>0</v>
      </c>
      <c r="V112" s="372" t="s">
        <v>1247</v>
      </c>
      <c r="W112" s="372"/>
    </row>
    <row r="113" spans="1:23" x14ac:dyDescent="0.25">
      <c r="A113" s="293">
        <f t="shared" si="6"/>
        <v>97</v>
      </c>
      <c r="B113" s="163" t="s">
        <v>1256</v>
      </c>
      <c r="C113" s="163"/>
      <c r="D113" s="163"/>
      <c r="E113" s="175"/>
      <c r="F113" s="175"/>
      <c r="G113" s="130"/>
      <c r="H113" s="222">
        <f t="shared" si="7"/>
        <v>0</v>
      </c>
      <c r="I113" s="222">
        <f t="shared" si="8"/>
        <v>0</v>
      </c>
      <c r="J113" s="67"/>
      <c r="K113" s="67"/>
      <c r="L113" s="372" t="s">
        <v>1247</v>
      </c>
      <c r="M113" s="294">
        <f t="shared" si="9"/>
        <v>97</v>
      </c>
      <c r="N113" s="176" t="s">
        <v>1255</v>
      </c>
      <c r="O113" s="163"/>
      <c r="P113" s="163"/>
      <c r="Q113" s="175"/>
      <c r="R113" s="175"/>
      <c r="S113" s="130"/>
      <c r="T113" s="223">
        <f t="shared" si="10"/>
        <v>0</v>
      </c>
      <c r="U113" s="222">
        <f t="shared" si="11"/>
        <v>0</v>
      </c>
      <c r="V113" s="372" t="s">
        <v>1247</v>
      </c>
      <c r="W113" s="372"/>
    </row>
    <row r="114" spans="1:23" x14ac:dyDescent="0.25">
      <c r="A114" s="293">
        <f t="shared" si="6"/>
        <v>98</v>
      </c>
      <c r="B114" s="163" t="s">
        <v>1256</v>
      </c>
      <c r="C114" s="163"/>
      <c r="D114" s="163"/>
      <c r="E114" s="175"/>
      <c r="F114" s="175"/>
      <c r="G114" s="130"/>
      <c r="H114" s="222">
        <f t="shared" si="7"/>
        <v>0</v>
      </c>
      <c r="I114" s="222">
        <f t="shared" si="8"/>
        <v>0</v>
      </c>
      <c r="J114" s="67"/>
      <c r="K114" s="67"/>
      <c r="L114" s="372" t="s">
        <v>1247</v>
      </c>
      <c r="M114" s="294">
        <f t="shared" si="9"/>
        <v>98</v>
      </c>
      <c r="N114" s="176" t="s">
        <v>1255</v>
      </c>
      <c r="O114" s="163"/>
      <c r="P114" s="163"/>
      <c r="Q114" s="175"/>
      <c r="R114" s="175"/>
      <c r="S114" s="130"/>
      <c r="T114" s="223">
        <f t="shared" si="10"/>
        <v>0</v>
      </c>
      <c r="U114" s="222">
        <f t="shared" si="11"/>
        <v>0</v>
      </c>
      <c r="V114" s="372" t="s">
        <v>1247</v>
      </c>
      <c r="W114" s="372"/>
    </row>
    <row r="115" spans="1:23" x14ac:dyDescent="0.25">
      <c r="A115" s="293">
        <f t="shared" si="6"/>
        <v>99</v>
      </c>
      <c r="B115" s="163" t="s">
        <v>1256</v>
      </c>
      <c r="C115" s="163"/>
      <c r="D115" s="163"/>
      <c r="E115" s="175"/>
      <c r="F115" s="175"/>
      <c r="G115" s="130"/>
      <c r="H115" s="222">
        <f t="shared" si="7"/>
        <v>0</v>
      </c>
      <c r="I115" s="222">
        <f t="shared" si="8"/>
        <v>0</v>
      </c>
      <c r="J115" s="67"/>
      <c r="K115" s="67"/>
      <c r="L115" s="372" t="s">
        <v>1247</v>
      </c>
      <c r="M115" s="294">
        <f t="shared" si="9"/>
        <v>99</v>
      </c>
      <c r="N115" s="176" t="s">
        <v>1255</v>
      </c>
      <c r="O115" s="163"/>
      <c r="P115" s="163"/>
      <c r="Q115" s="175"/>
      <c r="R115" s="175"/>
      <c r="S115" s="130"/>
      <c r="T115" s="223">
        <f t="shared" si="10"/>
        <v>0</v>
      </c>
      <c r="U115" s="222">
        <f t="shared" si="11"/>
        <v>0</v>
      </c>
      <c r="V115" s="372" t="s">
        <v>1247</v>
      </c>
      <c r="W115" s="372"/>
    </row>
    <row r="116" spans="1:23" x14ac:dyDescent="0.25">
      <c r="A116" s="293">
        <f t="shared" si="6"/>
        <v>100</v>
      </c>
      <c r="B116" s="163" t="s">
        <v>1256</v>
      </c>
      <c r="C116" s="163"/>
      <c r="D116" s="163"/>
      <c r="E116" s="175"/>
      <c r="F116" s="175"/>
      <c r="G116" s="130"/>
      <c r="H116" s="222">
        <f t="shared" si="7"/>
        <v>0</v>
      </c>
      <c r="I116" s="222">
        <f t="shared" si="8"/>
        <v>0</v>
      </c>
      <c r="J116" s="67"/>
      <c r="K116" s="67"/>
      <c r="L116" s="372" t="s">
        <v>1247</v>
      </c>
      <c r="M116" s="294">
        <f t="shared" si="9"/>
        <v>100</v>
      </c>
      <c r="N116" s="176" t="s">
        <v>1255</v>
      </c>
      <c r="O116" s="163"/>
      <c r="P116" s="163"/>
      <c r="Q116" s="175"/>
      <c r="R116" s="175"/>
      <c r="S116" s="130"/>
      <c r="T116" s="223">
        <f t="shared" si="10"/>
        <v>0</v>
      </c>
      <c r="U116" s="222">
        <f t="shared" si="11"/>
        <v>0</v>
      </c>
      <c r="V116" s="372" t="s">
        <v>1247</v>
      </c>
      <c r="W116" s="3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mergeCells count="1">
    <mergeCell ref="B13:C13"/>
  </mergeCells>
  <conditionalFormatting sqref="B17:I116">
    <cfRule type="expression" dxfId="12" priority="11">
      <formula>IF(ROW(B17)-16&lt;=$A$16,TRUE, FALSE)</formula>
    </cfRule>
  </conditionalFormatting>
  <conditionalFormatting sqref="N17:U116">
    <cfRule type="expression" dxfId="11" priority="10">
      <formula>IF(ROW(N17)-16&lt;=$M$16,TRUE, FALSE)</formula>
    </cfRule>
  </conditionalFormatting>
  <conditionalFormatting sqref="L17:L116">
    <cfRule type="expression" dxfId="10" priority="9">
      <formula>IF(ROW(L17)-16&lt;=$A$16,TRUE, FALSE)</formula>
    </cfRule>
  </conditionalFormatting>
  <conditionalFormatting sqref="W17:W116">
    <cfRule type="expression" dxfId="9" priority="5">
      <formula>IF(ROW(W17)-16&lt;=$M$16,TRUE, FALSE)</formula>
    </cfRule>
  </conditionalFormatting>
  <conditionalFormatting sqref="V17:V116">
    <cfRule type="expression" dxfId="8" priority="3">
      <formula>IF(ROW(V17)-16&lt;=$M$16,TRUE, FALSE)</formula>
    </cfRule>
  </conditionalFormatting>
  <conditionalFormatting sqref="L17:L116 B17:F116">
    <cfRule type="expression" dxfId="7" priority="2">
      <formula>IF(AND(LOWER($L17)="x",$A17&lt;=$A$16),FALSE,TRUE)</formula>
    </cfRule>
  </conditionalFormatting>
  <conditionalFormatting sqref="N17:R116">
    <cfRule type="expression" dxfId="0" priority="1">
      <formula>IF(AND($M$17&lt;=$M$16,LOWER($V17)="x"),FALSE,TRUE)</formula>
    </cfRule>
  </conditionalFormatting>
  <dataValidations count="1">
    <dataValidation type="list" allowBlank="1" showInputMessage="1" showErrorMessage="1" sqref="L17:L116 V17:W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43892</v>
      </c>
      <c r="F3" s="111"/>
    </row>
    <row r="4" spans="1:19" x14ac:dyDescent="0.25">
      <c r="B4" s="139" t="s">
        <v>437</v>
      </c>
      <c r="C4" s="139"/>
      <c r="D4" s="271">
        <f>IF(Capacity!C4="",DATE(YEAR(D3)+1,MONTH(D3),DAY(D3))-1,Capacity!C4)</f>
        <v>44256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2" t="s">
        <v>475</v>
      </c>
      <c r="E8" s="392"/>
      <c r="F8" s="392"/>
      <c r="G8" s="392"/>
      <c r="H8" s="392"/>
      <c r="I8" s="392"/>
      <c r="J8" s="392"/>
      <c r="K8" s="392"/>
      <c r="L8" s="108"/>
      <c r="M8" s="106"/>
      <c r="N8" s="106"/>
      <c r="O8" s="108"/>
      <c r="P8" s="106"/>
      <c r="Q8" s="106"/>
      <c r="S8" s="78"/>
    </row>
    <row r="10" spans="1:19" x14ac:dyDescent="0.25">
      <c r="D10" s="391" t="s">
        <v>444</v>
      </c>
      <c r="E10" s="391"/>
      <c r="F10" s="112"/>
      <c r="G10" s="390" t="s">
        <v>445</v>
      </c>
      <c r="H10" s="390"/>
      <c r="I10" s="112"/>
      <c r="J10" s="391" t="s">
        <v>446</v>
      </c>
      <c r="K10" s="391"/>
      <c r="L10" s="112"/>
      <c r="M10" s="390" t="s">
        <v>447</v>
      </c>
      <c r="N10" s="390"/>
      <c r="O10" s="112"/>
      <c r="P10" s="391" t="s">
        <v>448</v>
      </c>
      <c r="Q10" s="391"/>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43" priority="4">
      <formula>IF($B12="",FALSE, TRUE)</formula>
    </cfRule>
  </conditionalFormatting>
  <conditionalFormatting sqref="E12:E111 H12:H111 K12:K111 N12:N111 Q12:Q111">
    <cfRule type="expression" dxfId="42"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3" t="s">
        <v>473</v>
      </c>
      <c r="C1" s="393"/>
      <c r="D1" s="393"/>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0</v>
      </c>
      <c r="G12" s="216">
        <f ca="1">IF(ROW(A1)&lt;=Capacity!$A$16,'Capacity calculation (hide)'!BH5,"")</f>
        <v>52</v>
      </c>
      <c r="H12" s="215">
        <f>IF(ROW(A1)&lt;=Capacity!$A$16,Capacity!H17,"")</f>
        <v>0</v>
      </c>
      <c r="I12" s="217">
        <f ca="1">IF(ROW(A1)&lt;=Capacity!$A$16,'Capacity calculation (hide)'!DK5,"")</f>
        <v>0</v>
      </c>
      <c r="J12" s="218" t="str">
        <f ca="1">IFERROR(IF(G12-F12 &lt;0, "Under","Over"),"")</f>
        <v>Over</v>
      </c>
    </row>
    <row r="13" spans="1:11" x14ac:dyDescent="0.25">
      <c r="B13" s="218" t="str">
        <f>IF(Capacity!B18=0,"",Capacity!B18)</f>
        <v>c</v>
      </c>
      <c r="C13" s="132"/>
      <c r="D13" s="132"/>
      <c r="E13" s="132"/>
      <c r="F13" s="215">
        <f>IF(ROW(A2)&lt;=Capacity!$A$16,Capacity!E18,"")</f>
        <v>0</v>
      </c>
      <c r="G13" s="216">
        <f ca="1">IF(ROW(A2)&lt;=Capacity!$A$16,'Capacity calculation (hide)'!BH6,"")</f>
        <v>52</v>
      </c>
      <c r="H13" s="215">
        <f>IF(ROW(A2)&lt;=Capacity!$A$16,Capacity!H18,"")</f>
        <v>0</v>
      </c>
      <c r="I13" s="217">
        <f ca="1">IF(ROW(A2)&lt;=Capacity!$A$16,'Capacity calculation (hide)'!DK6,"")</f>
        <v>0</v>
      </c>
      <c r="J13" s="218" t="str">
        <f t="shared" ref="J13:J76" ca="1" si="0">IFERROR(IF(G13-F13 &lt;0, "Under","Over"),"")</f>
        <v>Over</v>
      </c>
    </row>
    <row r="14" spans="1:11" x14ac:dyDescent="0.25">
      <c r="B14" s="218" t="str">
        <f>IF(Capacity!B19=0,"",Capacity!B19)</f>
        <v>c</v>
      </c>
      <c r="C14" s="132"/>
      <c r="D14" s="132"/>
      <c r="E14" s="132"/>
      <c r="F14" s="215">
        <f>IF(ROW(A3)&lt;=Capacity!$A$16,Capacity!E19,"")</f>
        <v>0</v>
      </c>
      <c r="G14" s="216">
        <f ca="1">IF(ROW(A3)&lt;=Capacity!$A$16,'Capacity calculation (hide)'!BH7,"")</f>
        <v>52</v>
      </c>
      <c r="H14" s="215">
        <f>IF(ROW(A3)&lt;=Capacity!$A$16,Capacity!H19,"")</f>
        <v>0</v>
      </c>
      <c r="I14" s="217">
        <f ca="1">IF(ROW(A3)&lt;=Capacity!$A$16,'Capacity calculation (hide)'!DK7,"")</f>
        <v>0</v>
      </c>
      <c r="J14" s="218" t="str">
        <f t="shared" ca="1" si="0"/>
        <v>Over</v>
      </c>
    </row>
    <row r="15" spans="1:11" x14ac:dyDescent="0.25">
      <c r="B15" s="218" t="str">
        <f>IF(Capacity!B20=0,"",Capacity!B20)</f>
        <v>c</v>
      </c>
      <c r="C15" s="132"/>
      <c r="D15" s="132"/>
      <c r="E15" s="132"/>
      <c r="F15" s="215">
        <f>IF(ROW(A4)&lt;=Capacity!$A$16,Capacity!E20,"")</f>
        <v>0</v>
      </c>
      <c r="G15" s="216">
        <f ca="1">IF(ROW(A4)&lt;=Capacity!$A$16,'Capacity calculation (hide)'!BH8,"")</f>
        <v>52</v>
      </c>
      <c r="H15" s="215">
        <f>IF(ROW(A4)&lt;=Capacity!$A$16,Capacity!H20,"")</f>
        <v>0</v>
      </c>
      <c r="I15" s="217">
        <f ca="1">IF(ROW(A4)&lt;=Capacity!$A$16,'Capacity calculation (hide)'!DK8,"")</f>
        <v>0</v>
      </c>
      <c r="J15" s="218" t="str">
        <f t="shared" ca="1" si="0"/>
        <v>Over</v>
      </c>
    </row>
    <row r="16" spans="1:11" x14ac:dyDescent="0.25">
      <c r="B16" s="218" t="str">
        <f>IF(Capacity!B21=0,"",Capacity!B21)</f>
        <v>c</v>
      </c>
      <c r="C16" s="132"/>
      <c r="D16" s="132"/>
      <c r="E16" s="132"/>
      <c r="F16" s="215">
        <f>IF(ROW(A5)&lt;=Capacity!$A$16,Capacity!E21,"")</f>
        <v>0</v>
      </c>
      <c r="G16" s="216">
        <f ca="1">IF(ROW(A5)&lt;=Capacity!$A$16,'Capacity calculation (hide)'!BH9,"")</f>
        <v>52</v>
      </c>
      <c r="H16" s="215">
        <f>IF(ROW(A5)&lt;=Capacity!$A$16,Capacity!H21,"")</f>
        <v>0</v>
      </c>
      <c r="I16" s="217">
        <f ca="1">IF(ROW(A5)&lt;=Capacity!$A$16,'Capacity calculation (hide)'!DK9,"")</f>
        <v>0</v>
      </c>
      <c r="J16" s="218" t="str">
        <f t="shared" ca="1" si="0"/>
        <v>Over</v>
      </c>
    </row>
    <row r="17" spans="2:10" x14ac:dyDescent="0.25">
      <c r="B17" s="218" t="str">
        <f>IF(Capacity!B22=0,"",Capacity!B22)</f>
        <v>c</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(hide)'!DK10,"")</f>
        <v>0</v>
      </c>
      <c r="J17" s="218" t="str">
        <f t="shared" ca="1" si="0"/>
        <v>Over</v>
      </c>
    </row>
    <row r="18" spans="2:10" x14ac:dyDescent="0.25">
      <c r="B18" s="218" t="str">
        <f>IF(Capacity!B23=0,"",Capacity!B23)</f>
        <v>c</v>
      </c>
      <c r="C18" s="132"/>
      <c r="D18" s="132"/>
      <c r="E18" s="132"/>
      <c r="F18" s="215">
        <f>IF(ROW(A7)&lt;=Capacity!$A$16,Capacity!E23,"")</f>
        <v>0</v>
      </c>
      <c r="G18" s="216">
        <f ca="1">IF(ROW(A7)&lt;=Capacity!$A$16,'Capacity calculation (hide)'!BH11,"")</f>
        <v>52</v>
      </c>
      <c r="H18" s="215">
        <f>IF(ROW(A7)&lt;=Capacity!$A$16,Capacity!H23,"")</f>
        <v>0</v>
      </c>
      <c r="I18" s="217">
        <f ca="1">IF(ROW(A7)&lt;=Capacity!$A$16,'Capacity calculation (hide)'!DK11,"")</f>
        <v>0</v>
      </c>
      <c r="J18" s="218" t="str">
        <f t="shared" ca="1" si="0"/>
        <v>Over</v>
      </c>
    </row>
    <row r="19" spans="2:10" x14ac:dyDescent="0.25">
      <c r="B19" s="218" t="str">
        <f>IF(Capacity!B24=0,"",Capacity!B24)</f>
        <v>c</v>
      </c>
      <c r="C19" s="132"/>
      <c r="D19" s="132"/>
      <c r="E19" s="132"/>
      <c r="F19" s="215">
        <f>IF(ROW(A8)&lt;=Capacity!$A$16,Capacity!E24,"")</f>
        <v>0</v>
      </c>
      <c r="G19" s="216">
        <f ca="1">IF(ROW(A8)&lt;=Capacity!$A$16,'Capacity calculation (hide)'!BH12,"")</f>
        <v>52</v>
      </c>
      <c r="H19" s="215">
        <f>IF(ROW(A8)&lt;=Capacity!$A$16,Capacity!H24,"")</f>
        <v>0</v>
      </c>
      <c r="I19" s="217">
        <f ca="1">IF(ROW(A8)&lt;=Capacity!$A$16,'Capacity calculation (hide)'!DK12,"")</f>
        <v>0</v>
      </c>
      <c r="J19" s="218" t="str">
        <f t="shared" ca="1" si="0"/>
        <v>Over</v>
      </c>
    </row>
    <row r="20" spans="2:10" x14ac:dyDescent="0.25">
      <c r="B20" s="218" t="str">
        <f>IF(Capacity!B25=0,"",Capacity!B25)</f>
        <v>c</v>
      </c>
      <c r="C20" s="132"/>
      <c r="D20" s="132"/>
      <c r="E20" s="132"/>
      <c r="F20" s="215">
        <f>IF(ROW(A9)&lt;=Capacity!$A$16,Capacity!E25,"")</f>
        <v>0</v>
      </c>
      <c r="G20" s="216">
        <f ca="1">IF(ROW(A9)&lt;=Capacity!$A$16,'Capacity calculation (hide)'!BH13,"")</f>
        <v>52</v>
      </c>
      <c r="H20" s="215">
        <f>IF(ROW(A9)&lt;=Capacity!$A$16,Capacity!H25,"")</f>
        <v>0</v>
      </c>
      <c r="I20" s="217">
        <f ca="1">IF(ROW(A9)&lt;=Capacity!$A$16,'Capacity calculation (hide)'!DK13,"")</f>
        <v>0</v>
      </c>
      <c r="J20" s="218" t="str">
        <f t="shared" ca="1" si="0"/>
        <v>Over</v>
      </c>
    </row>
    <row r="21" spans="2:10" x14ac:dyDescent="0.25">
      <c r="B21" s="218" t="str">
        <f>IF(Capacity!B26=0,"",Capacity!B26)</f>
        <v>c</v>
      </c>
      <c r="C21" s="132"/>
      <c r="D21" s="132"/>
      <c r="E21" s="132"/>
      <c r="F21" s="215">
        <f>IF(ROW(A10)&lt;=Capacity!$A$16,Capacity!E26,"")</f>
        <v>0</v>
      </c>
      <c r="G21" s="216">
        <f ca="1">IF(ROW(A10)&lt;=Capacity!$A$16,'Capacity calculation (hide)'!BH14,"")</f>
        <v>52</v>
      </c>
      <c r="H21" s="215">
        <f>IF(ROW(A10)&lt;=Capacity!$A$16,Capacity!H26,"")</f>
        <v>0</v>
      </c>
      <c r="I21" s="217">
        <f ca="1">IF(ROW(A10)&lt;=Capacity!$A$16,'Capacity calculation (hide)'!DK14,"")</f>
        <v>0</v>
      </c>
      <c r="J21" s="218" t="str">
        <f t="shared" ca="1" si="0"/>
        <v>Over</v>
      </c>
    </row>
    <row r="22" spans="2:10" x14ac:dyDescent="0.25">
      <c r="B22" s="218" t="str">
        <f>IF(Capacity!B27=0,"",Capacity!B27)</f>
        <v>c</v>
      </c>
      <c r="C22" s="132"/>
      <c r="D22" s="132"/>
      <c r="E22" s="132"/>
      <c r="F22" s="215">
        <f>IF(ROW(A11)&lt;=Capacity!$A$16,Capacity!E27,"")</f>
        <v>0</v>
      </c>
      <c r="G22" s="216">
        <f ca="1">IF(ROW(A11)&lt;=Capacity!$A$16,'Capacity calculation (hide)'!BH15,"")</f>
        <v>52</v>
      </c>
      <c r="H22" s="215">
        <f>IF(ROW(A11)&lt;=Capacity!$A$16,Capacity!H27,"")</f>
        <v>0</v>
      </c>
      <c r="I22" s="217">
        <f ca="1">IF(ROW(A11)&lt;=Capacity!$A$16,'Capacity calculation (hide)'!DK15,"")</f>
        <v>0</v>
      </c>
      <c r="J22" s="218" t="str">
        <f t="shared" ca="1" si="0"/>
        <v>Over</v>
      </c>
    </row>
    <row r="23" spans="2:10" x14ac:dyDescent="0.25">
      <c r="B23" s="218" t="str">
        <f>IF(Capacity!B28=0,"",Capacity!B28)</f>
        <v>c</v>
      </c>
      <c r="C23" s="132"/>
      <c r="D23" s="132"/>
      <c r="E23" s="132"/>
      <c r="F23" s="215">
        <f>IF(ROW(A12)&lt;=Capacity!$A$16,Capacity!E28,"")</f>
        <v>0</v>
      </c>
      <c r="G23" s="216">
        <f ca="1">IF(ROW(A12)&lt;=Capacity!$A$16,'Capacity calculation (hide)'!BH16,"")</f>
        <v>52</v>
      </c>
      <c r="H23" s="215">
        <f>IF(ROW(A12)&lt;=Capacity!$A$16,Capacity!H28,"")</f>
        <v>0</v>
      </c>
      <c r="I23" s="217">
        <f ca="1">IF(ROW(A12)&lt;=Capacity!$A$16,'Capacity calculation (hide)'!DK16,"")</f>
        <v>0</v>
      </c>
      <c r="J23" s="218" t="str">
        <f t="shared" ca="1" si="0"/>
        <v>Over</v>
      </c>
    </row>
    <row r="24" spans="2:10" x14ac:dyDescent="0.25">
      <c r="B24" s="218" t="str">
        <f>IF(Capacity!B29=0,"",Capacity!B29)</f>
        <v>c</v>
      </c>
      <c r="C24" s="132"/>
      <c r="D24" s="132"/>
      <c r="E24" s="132"/>
      <c r="F24" s="215">
        <f>IF(ROW(A13)&lt;=Capacity!$A$16,Capacity!E29,"")</f>
        <v>0</v>
      </c>
      <c r="G24" s="216">
        <f ca="1">IF(ROW(A13)&lt;=Capacity!$A$16,'Capacity calculation (hide)'!BH17,"")</f>
        <v>52</v>
      </c>
      <c r="H24" s="215">
        <f>IF(ROW(A13)&lt;=Capacity!$A$16,Capacity!H29,"")</f>
        <v>0</v>
      </c>
      <c r="I24" s="217">
        <f ca="1">IF(ROW(A13)&lt;=Capacity!$A$16,'Capacity calculation (hide)'!DK17,"")</f>
        <v>0</v>
      </c>
      <c r="J24" s="218" t="str">
        <f t="shared" ca="1" si="0"/>
        <v>Over</v>
      </c>
    </row>
    <row r="25" spans="2:10" x14ac:dyDescent="0.25">
      <c r="B25" s="218" t="str">
        <f>IF(Capacity!B30=0,"",Capacity!B30)</f>
        <v>c</v>
      </c>
      <c r="C25" s="132"/>
      <c r="D25" s="132"/>
      <c r="E25" s="132"/>
      <c r="F25" s="215">
        <f>IF(ROW(A14)&lt;=Capacity!$A$16,Capacity!E30,"")</f>
        <v>0</v>
      </c>
      <c r="G25" s="216">
        <f ca="1">IF(ROW(A14)&lt;=Capacity!$A$16,'Capacity calculation (hide)'!BH18,"")</f>
        <v>52</v>
      </c>
      <c r="H25" s="215">
        <f>IF(ROW(A14)&lt;=Capacity!$A$16,Capacity!H30,"")</f>
        <v>0</v>
      </c>
      <c r="I25" s="217">
        <f ca="1">IF(ROW(A14)&lt;=Capacity!$A$16,'Capacity calculation (hide)'!DK18,"")</f>
        <v>0</v>
      </c>
      <c r="J25" s="218" t="str">
        <f t="shared" ca="1" si="0"/>
        <v>Over</v>
      </c>
    </row>
    <row r="26" spans="2:10" x14ac:dyDescent="0.25">
      <c r="B26" s="218" t="str">
        <f>IF(Capacity!B31=0,"",Capacity!B31)</f>
        <v>c</v>
      </c>
      <c r="C26" s="132"/>
      <c r="D26" s="132"/>
      <c r="E26" s="132"/>
      <c r="F26" s="215">
        <f>IF(ROW(A15)&lt;=Capacity!$A$16,Capacity!E31,"")</f>
        <v>0</v>
      </c>
      <c r="G26" s="216">
        <f ca="1">IF(ROW(A15)&lt;=Capacity!$A$16,'Capacity calculation (hide)'!BH19,"")</f>
        <v>52</v>
      </c>
      <c r="H26" s="215">
        <f>IF(ROW(A15)&lt;=Capacity!$A$16,Capacity!H31,"")</f>
        <v>0</v>
      </c>
      <c r="I26" s="217">
        <f ca="1">IF(ROW(A15)&lt;=Capacity!$A$16,'Capacity calculation (hide)'!DK19,"")</f>
        <v>0</v>
      </c>
      <c r="J26" s="218" t="str">
        <f t="shared" ca="1" si="0"/>
        <v>Over</v>
      </c>
    </row>
    <row r="27" spans="2:10" x14ac:dyDescent="0.25">
      <c r="B27" s="218" t="str">
        <f>IF(Capacity!B32=0,"",Capacity!B32)</f>
        <v>c</v>
      </c>
      <c r="C27" s="132"/>
      <c r="D27" s="132"/>
      <c r="E27" s="132"/>
      <c r="F27" s="215">
        <f>IF(ROW(A16)&lt;=Capacity!$A$16,Capacity!E32,"")</f>
        <v>0</v>
      </c>
      <c r="G27" s="216">
        <f ca="1">IF(ROW(A16)&lt;=Capacity!$A$16,'Capacity calculation (hide)'!BH20,"")</f>
        <v>52</v>
      </c>
      <c r="H27" s="215">
        <f>IF(ROW(A16)&lt;=Capacity!$A$16,Capacity!H32,"")</f>
        <v>0</v>
      </c>
      <c r="I27" s="217">
        <f ca="1">IF(ROW(A16)&lt;=Capacity!$A$16,'Capacity calculation (hide)'!DK20,"")</f>
        <v>0</v>
      </c>
      <c r="J27" s="218" t="str">
        <f t="shared" ca="1" si="0"/>
        <v>Over</v>
      </c>
    </row>
    <row r="28" spans="2:10" x14ac:dyDescent="0.25">
      <c r="B28" s="218" t="str">
        <f>IF(Capacity!B33=0,"",Capacity!B33)</f>
        <v>c</v>
      </c>
      <c r="C28" s="132"/>
      <c r="D28" s="132"/>
      <c r="E28" s="132"/>
      <c r="F28" s="215">
        <f>IF(ROW(A17)&lt;=Capacity!$A$16,Capacity!E33,"")</f>
        <v>0</v>
      </c>
      <c r="G28" s="216">
        <f ca="1">IF(ROW(A17)&lt;=Capacity!$A$16,'Capacity calculation (hide)'!BH21,"")</f>
        <v>52</v>
      </c>
      <c r="H28" s="215">
        <f>IF(ROW(A17)&lt;=Capacity!$A$16,Capacity!H33,"")</f>
        <v>0</v>
      </c>
      <c r="I28" s="217">
        <f ca="1">IF(ROW(A17)&lt;=Capacity!$A$16,'Capacity calculation (hide)'!DK21,"")</f>
        <v>0</v>
      </c>
      <c r="J28" s="218" t="str">
        <f t="shared" ca="1" si="0"/>
        <v>Over</v>
      </c>
    </row>
    <row r="29" spans="2:10" x14ac:dyDescent="0.25">
      <c r="B29" s="218" t="str">
        <f>IF(Capacity!B34=0,"",Capacity!B34)</f>
        <v>c</v>
      </c>
      <c r="C29" s="132"/>
      <c r="D29" s="132"/>
      <c r="E29" s="132"/>
      <c r="F29" s="215">
        <f>IF(ROW(A18)&lt;=Capacity!$A$16,Capacity!E34,"")</f>
        <v>0</v>
      </c>
      <c r="G29" s="216">
        <f ca="1">IF(ROW(A18)&lt;=Capacity!$A$16,'Capacity calculation (hide)'!BH22,"")</f>
        <v>52</v>
      </c>
      <c r="H29" s="215">
        <f>IF(ROW(A18)&lt;=Capacity!$A$16,Capacity!H34,"")</f>
        <v>0</v>
      </c>
      <c r="I29" s="217">
        <f ca="1">IF(ROW(A18)&lt;=Capacity!$A$16,'Capacity calculation (hide)'!DK22,"")</f>
        <v>0</v>
      </c>
      <c r="J29" s="218" t="str">
        <f t="shared" ca="1" si="0"/>
        <v>Over</v>
      </c>
    </row>
    <row r="30" spans="2:10" x14ac:dyDescent="0.25">
      <c r="B30" s="218" t="str">
        <f>IF(Capacity!B35=0,"",Capacity!B35)</f>
        <v>c</v>
      </c>
      <c r="C30" s="132"/>
      <c r="D30" s="132"/>
      <c r="E30" s="132"/>
      <c r="F30" s="215">
        <f>IF(ROW(A19)&lt;=Capacity!$A$16,Capacity!E35,"")</f>
        <v>0</v>
      </c>
      <c r="G30" s="216">
        <f ca="1">IF(ROW(A19)&lt;=Capacity!$A$16,'Capacity calculation (hide)'!BH23,"")</f>
        <v>52</v>
      </c>
      <c r="H30" s="215">
        <f>IF(ROW(A19)&lt;=Capacity!$A$16,Capacity!H35,"")</f>
        <v>0</v>
      </c>
      <c r="I30" s="217">
        <f ca="1">IF(ROW(A19)&lt;=Capacity!$A$16,'Capacity calculation (hide)'!DK23,"")</f>
        <v>0</v>
      </c>
      <c r="J30" s="218" t="str">
        <f t="shared" ca="1" si="0"/>
        <v>Over</v>
      </c>
    </row>
    <row r="31" spans="2:10" x14ac:dyDescent="0.25">
      <c r="B31" s="218" t="str">
        <f>IF(Capacity!B36=0,"",Capacity!B36)</f>
        <v>c</v>
      </c>
      <c r="C31" s="132"/>
      <c r="D31" s="132"/>
      <c r="E31" s="132"/>
      <c r="F31" s="215">
        <f>IF(ROW(A20)&lt;=Capacity!$A$16,Capacity!E36,"")</f>
        <v>0</v>
      </c>
      <c r="G31" s="216">
        <f ca="1">IF(ROW(A20)&lt;=Capacity!$A$16,'Capacity calculation (hide)'!BH24,"")</f>
        <v>52</v>
      </c>
      <c r="H31" s="215">
        <f>IF(ROW(A20)&lt;=Capacity!$A$16,Capacity!H36,"")</f>
        <v>0</v>
      </c>
      <c r="I31" s="217">
        <f ca="1">IF(ROW(A20)&lt;=Capacity!$A$16,'Capacity calculation (hide)'!DK24,"")</f>
        <v>0</v>
      </c>
      <c r="J31" s="218" t="str">
        <f t="shared" ca="1" si="0"/>
        <v>Over</v>
      </c>
    </row>
    <row r="32" spans="2:10" x14ac:dyDescent="0.25">
      <c r="B32" s="218" t="str">
        <f>IF(Capacity!B37=0,"",Capacity!B37)</f>
        <v>c</v>
      </c>
      <c r="C32" s="132"/>
      <c r="D32" s="132"/>
      <c r="E32" s="132"/>
      <c r="F32" s="215">
        <f>IF(ROW(A21)&lt;=Capacity!$A$16,Capacity!E37,"")</f>
        <v>0</v>
      </c>
      <c r="G32" s="216">
        <f ca="1">IF(ROW(A21)&lt;=Capacity!$A$16,'Capacity calculation (hide)'!BH25,"")</f>
        <v>52</v>
      </c>
      <c r="H32" s="215">
        <f>IF(ROW(A21)&lt;=Capacity!$A$16,Capacity!H37,"")</f>
        <v>0</v>
      </c>
      <c r="I32" s="217">
        <f ca="1">IF(ROW(A21)&lt;=Capacity!$A$16,'Capacity calculation (hide)'!DK25,"")</f>
        <v>0</v>
      </c>
      <c r="J32" s="218" t="str">
        <f t="shared" ca="1" si="0"/>
        <v>Over</v>
      </c>
    </row>
    <row r="33" spans="2:10" x14ac:dyDescent="0.25">
      <c r="B33" s="218" t="str">
        <f>IF(Capacity!B38=0,"",Capacity!B38)</f>
        <v>c</v>
      </c>
      <c r="C33" s="132"/>
      <c r="D33" s="132"/>
      <c r="E33" s="132"/>
      <c r="F33" s="215">
        <f>IF(ROW(A22)&lt;=Capacity!$A$16,Capacity!E38,"")</f>
        <v>0</v>
      </c>
      <c r="G33" s="216">
        <f ca="1">IF(ROW(A22)&lt;=Capacity!$A$16,'Capacity calculation (hide)'!BH26,"")</f>
        <v>52</v>
      </c>
      <c r="H33" s="215">
        <f>IF(ROW(A22)&lt;=Capacity!$A$16,Capacity!H38,"")</f>
        <v>0</v>
      </c>
      <c r="I33" s="217">
        <f ca="1">IF(ROW(A22)&lt;=Capacity!$A$16,'Capacity calculation (hide)'!DK26,"")</f>
        <v>0</v>
      </c>
      <c r="J33" s="218" t="str">
        <f t="shared" ca="1" si="0"/>
        <v>Over</v>
      </c>
    </row>
    <row r="34" spans="2:10" x14ac:dyDescent="0.25">
      <c r="B34" s="218" t="str">
        <f>IF(Capacity!B39=0,"",Capacity!B39)</f>
        <v>c</v>
      </c>
      <c r="C34" s="132"/>
      <c r="D34" s="132"/>
      <c r="E34" s="132"/>
      <c r="F34" s="215">
        <f>IF(ROW(A23)&lt;=Capacity!$A$16,Capacity!E39,"")</f>
        <v>0</v>
      </c>
      <c r="G34" s="216">
        <f ca="1">IF(ROW(A23)&lt;=Capacity!$A$16,'Capacity calculation (hide)'!BH27,"")</f>
        <v>52</v>
      </c>
      <c r="H34" s="215">
        <f>IF(ROW(A23)&lt;=Capacity!$A$16,Capacity!H39,"")</f>
        <v>0</v>
      </c>
      <c r="I34" s="217">
        <f ca="1">IF(ROW(A23)&lt;=Capacity!$A$16,'Capacity calculation (hide)'!DK27,"")</f>
        <v>0</v>
      </c>
      <c r="J34" s="218" t="str">
        <f t="shared" ca="1" si="0"/>
        <v>Over</v>
      </c>
    </row>
    <row r="35" spans="2:10" x14ac:dyDescent="0.25">
      <c r="B35" s="218" t="str">
        <f>IF(Capacity!B40=0,"",Capacity!B40)</f>
        <v>c</v>
      </c>
      <c r="C35" s="132"/>
      <c r="D35" s="132"/>
      <c r="E35" s="132"/>
      <c r="F35" s="215">
        <f>IF(ROW(A24)&lt;=Capacity!$A$16,Capacity!E40,"")</f>
        <v>0</v>
      </c>
      <c r="G35" s="216">
        <f ca="1">IF(ROW(A24)&lt;=Capacity!$A$16,'Capacity calculation (hide)'!BH28,"")</f>
        <v>52</v>
      </c>
      <c r="H35" s="215">
        <f>IF(ROW(A24)&lt;=Capacity!$A$16,Capacity!H40,"")</f>
        <v>0</v>
      </c>
      <c r="I35" s="217">
        <f ca="1">IF(ROW(A24)&lt;=Capacity!$A$16,'Capacity calculation (hide)'!DK28,"")</f>
        <v>0</v>
      </c>
      <c r="J35" s="218" t="str">
        <f t="shared" ca="1" si="0"/>
        <v>Over</v>
      </c>
    </row>
    <row r="36" spans="2:10" x14ac:dyDescent="0.25">
      <c r="B36" s="218" t="str">
        <f>IF(Capacity!B41=0,"",Capacity!B41)</f>
        <v>c</v>
      </c>
      <c r="C36" s="132"/>
      <c r="D36" s="132"/>
      <c r="E36" s="132"/>
      <c r="F36" s="215">
        <f>IF(ROW(A25)&lt;=Capacity!$A$16,Capacity!E41,"")</f>
        <v>0</v>
      </c>
      <c r="G36" s="216">
        <f ca="1">IF(ROW(A25)&lt;=Capacity!$A$16,'Capacity calculation (hide)'!BH29,"")</f>
        <v>52</v>
      </c>
      <c r="H36" s="215">
        <f>IF(ROW(A25)&lt;=Capacity!$A$16,Capacity!H41,"")</f>
        <v>0</v>
      </c>
      <c r="I36" s="217">
        <f ca="1">IF(ROW(A25)&lt;=Capacity!$A$16,'Capacity calculation (hide)'!DK29,"")</f>
        <v>0</v>
      </c>
      <c r="J36" s="218" t="str">
        <f t="shared" ca="1" si="0"/>
        <v>Over</v>
      </c>
    </row>
    <row r="37" spans="2:10" x14ac:dyDescent="0.25">
      <c r="B37" s="218" t="str">
        <f>IF(Capacity!B42=0,"",Capacity!B42)</f>
        <v>c</v>
      </c>
      <c r="C37" s="132"/>
      <c r="D37" s="132"/>
      <c r="E37" s="132"/>
      <c r="F37" s="215">
        <f>IF(ROW(A26)&lt;=Capacity!$A$16,Capacity!E42,"")</f>
        <v>0</v>
      </c>
      <c r="G37" s="216">
        <f ca="1">IF(ROW(A26)&lt;=Capacity!$A$16,'Capacity calculation (hide)'!BH30,"")</f>
        <v>52</v>
      </c>
      <c r="H37" s="215">
        <f>IF(ROW(A26)&lt;=Capacity!$A$16,Capacity!H42,"")</f>
        <v>0</v>
      </c>
      <c r="I37" s="217">
        <f ca="1">IF(ROW(A26)&lt;=Capacity!$A$16,'Capacity calculation (hide)'!DK30,"")</f>
        <v>0</v>
      </c>
      <c r="J37" s="218" t="str">
        <f t="shared" ca="1" si="0"/>
        <v>Over</v>
      </c>
    </row>
    <row r="38" spans="2:10" x14ac:dyDescent="0.25">
      <c r="B38" s="218" t="str">
        <f>IF(Capacity!B43=0,"",Capacity!B43)</f>
        <v>c</v>
      </c>
      <c r="C38" s="132"/>
      <c r="D38" s="132"/>
      <c r="E38" s="132"/>
      <c r="F38" s="215">
        <f>IF(ROW(A27)&lt;=Capacity!$A$16,Capacity!E43,"")</f>
        <v>0</v>
      </c>
      <c r="G38" s="216">
        <f ca="1">IF(ROW(A27)&lt;=Capacity!$A$16,'Capacity calculation (hide)'!BH31,"")</f>
        <v>52</v>
      </c>
      <c r="H38" s="215">
        <f>IF(ROW(A27)&lt;=Capacity!$A$16,Capacity!H43,"")</f>
        <v>0</v>
      </c>
      <c r="I38" s="217">
        <f ca="1">IF(ROW(A27)&lt;=Capacity!$A$16,'Capacity calculation (hide)'!DK31,"")</f>
        <v>0</v>
      </c>
      <c r="J38" s="218" t="str">
        <f t="shared" ca="1" si="0"/>
        <v>Over</v>
      </c>
    </row>
    <row r="39" spans="2:10" x14ac:dyDescent="0.25">
      <c r="B39" s="218" t="str">
        <f>IF(Capacity!B44=0,"",Capacity!B44)</f>
        <v>c</v>
      </c>
      <c r="C39" s="132"/>
      <c r="D39" s="132"/>
      <c r="E39" s="132"/>
      <c r="F39" s="215">
        <f>IF(ROW(A28)&lt;=Capacity!$A$16,Capacity!E44,"")</f>
        <v>0</v>
      </c>
      <c r="G39" s="216">
        <f ca="1">IF(ROW(A28)&lt;=Capacity!$A$16,'Capacity calculation (hide)'!BH32,"")</f>
        <v>52</v>
      </c>
      <c r="H39" s="215">
        <f>IF(ROW(A28)&lt;=Capacity!$A$16,Capacity!H44,"")</f>
        <v>0</v>
      </c>
      <c r="I39" s="217">
        <f ca="1">IF(ROW(A28)&lt;=Capacity!$A$16,'Capacity calculation (hide)'!DK32,"")</f>
        <v>0</v>
      </c>
      <c r="J39" s="218" t="str">
        <f t="shared" ca="1" si="0"/>
        <v>Over</v>
      </c>
    </row>
    <row r="40" spans="2:10" x14ac:dyDescent="0.25">
      <c r="B40" s="218" t="str">
        <f>IF(Capacity!B45=0,"",Capacity!B45)</f>
        <v>c</v>
      </c>
      <c r="C40" s="132"/>
      <c r="D40" s="132"/>
      <c r="E40" s="132"/>
      <c r="F40" s="215">
        <f>IF(ROW(A29)&lt;=Capacity!$A$16,Capacity!E45,"")</f>
        <v>0</v>
      </c>
      <c r="G40" s="216">
        <f ca="1">IF(ROW(A29)&lt;=Capacity!$A$16,'Capacity calculation (hide)'!BH33,"")</f>
        <v>52</v>
      </c>
      <c r="H40" s="215">
        <f>IF(ROW(A29)&lt;=Capacity!$A$16,Capacity!H45,"")</f>
        <v>0</v>
      </c>
      <c r="I40" s="217">
        <f ca="1">IF(ROW(A29)&lt;=Capacity!$A$16,'Capacity calculation (hide)'!DK33,"")</f>
        <v>0</v>
      </c>
      <c r="J40" s="218" t="str">
        <f t="shared" ca="1" si="0"/>
        <v>Over</v>
      </c>
    </row>
    <row r="41" spans="2:10" x14ac:dyDescent="0.25">
      <c r="B41" s="218" t="str">
        <f>IF(Capacity!B46=0,"",Capacity!B46)</f>
        <v>c</v>
      </c>
      <c r="C41" s="132"/>
      <c r="D41" s="132"/>
      <c r="E41" s="132"/>
      <c r="F41" s="215">
        <f>IF(ROW(A30)&lt;=Capacity!$A$16,Capacity!E46,"")</f>
        <v>0</v>
      </c>
      <c r="G41" s="216">
        <f ca="1">IF(ROW(A30)&lt;=Capacity!$A$16,'Capacity calculation (hide)'!BH34,"")</f>
        <v>52</v>
      </c>
      <c r="H41" s="215">
        <f>IF(ROW(A30)&lt;=Capacity!$A$16,Capacity!H46,"")</f>
        <v>0</v>
      </c>
      <c r="I41" s="217">
        <f ca="1">IF(ROW(A30)&lt;=Capacity!$A$16,'Capacity calculation (hide)'!DK34,"")</f>
        <v>0</v>
      </c>
      <c r="J41" s="218" t="str">
        <f t="shared" ca="1" si="0"/>
        <v>Over</v>
      </c>
    </row>
    <row r="42" spans="2:10" x14ac:dyDescent="0.25">
      <c r="B42" s="218" t="str">
        <f>IF(Capacity!B47=0,"",Capacity!B47)</f>
        <v>c</v>
      </c>
      <c r="C42" s="132"/>
      <c r="D42" s="132"/>
      <c r="E42" s="132"/>
      <c r="F42" s="215">
        <f>IF(ROW(A31)&lt;=Capacity!$A$16,Capacity!E47,"")</f>
        <v>0</v>
      </c>
      <c r="G42" s="216">
        <f ca="1">IF(ROW(A31)&lt;=Capacity!$A$16,'Capacity calculation (hide)'!BH35,"")</f>
        <v>52</v>
      </c>
      <c r="H42" s="215">
        <f>IF(ROW(A31)&lt;=Capacity!$A$16,Capacity!H47,"")</f>
        <v>0</v>
      </c>
      <c r="I42" s="217">
        <f ca="1">IF(ROW(A31)&lt;=Capacity!$A$16,'Capacity calculation (hide)'!DK35,"")</f>
        <v>0</v>
      </c>
      <c r="J42" s="218" t="str">
        <f t="shared" ca="1" si="0"/>
        <v>Over</v>
      </c>
    </row>
    <row r="43" spans="2:10" x14ac:dyDescent="0.25">
      <c r="B43" s="218" t="str">
        <f>IF(Capacity!B48=0,"",Capacity!B48)</f>
        <v>c</v>
      </c>
      <c r="C43" s="132"/>
      <c r="D43" s="132"/>
      <c r="E43" s="132"/>
      <c r="F43" s="215">
        <f>IF(ROW(A32)&lt;=Capacity!$A$16,Capacity!E48,"")</f>
        <v>0</v>
      </c>
      <c r="G43" s="216">
        <f ca="1">IF(ROW(A32)&lt;=Capacity!$A$16,'Capacity calculation (hide)'!BH36,"")</f>
        <v>52</v>
      </c>
      <c r="H43" s="215">
        <f>IF(ROW(A32)&lt;=Capacity!$A$16,Capacity!H48,"")</f>
        <v>0</v>
      </c>
      <c r="I43" s="217">
        <f ca="1">IF(ROW(A32)&lt;=Capacity!$A$16,'Capacity calculation (hide)'!DK36,"")</f>
        <v>0</v>
      </c>
      <c r="J43" s="218" t="str">
        <f t="shared" ca="1" si="0"/>
        <v>Over</v>
      </c>
    </row>
    <row r="44" spans="2:10" x14ac:dyDescent="0.25">
      <c r="B44" s="218" t="str">
        <f>IF(Capacity!B49=0,"",Capacity!B49)</f>
        <v>c</v>
      </c>
      <c r="C44" s="132"/>
      <c r="D44" s="132"/>
      <c r="E44" s="132"/>
      <c r="F44" s="215">
        <f>IF(ROW(A33)&lt;=Capacity!$A$16,Capacity!E49,"")</f>
        <v>0</v>
      </c>
      <c r="G44" s="216">
        <f ca="1">IF(ROW(A33)&lt;=Capacity!$A$16,'Capacity calculation (hide)'!BH37,"")</f>
        <v>52</v>
      </c>
      <c r="H44" s="215">
        <f>IF(ROW(A33)&lt;=Capacity!$A$16,Capacity!H49,"")</f>
        <v>0</v>
      </c>
      <c r="I44" s="217">
        <f ca="1">IF(ROW(A33)&lt;=Capacity!$A$16,'Capacity calculation (hide)'!DK37,"")</f>
        <v>0</v>
      </c>
      <c r="J44" s="218" t="str">
        <f t="shared" ca="1" si="0"/>
        <v>Over</v>
      </c>
    </row>
    <row r="45" spans="2:10" x14ac:dyDescent="0.25">
      <c r="B45" s="218" t="str">
        <f>IF(Capacity!B50=0,"",Capacity!B50)</f>
        <v>c</v>
      </c>
      <c r="C45" s="132"/>
      <c r="D45" s="132"/>
      <c r="E45" s="132"/>
      <c r="F45" s="215">
        <f>IF(ROW(A34)&lt;=Capacity!$A$16,Capacity!E50,"")</f>
        <v>0</v>
      </c>
      <c r="G45" s="216">
        <f ca="1">IF(ROW(A34)&lt;=Capacity!$A$16,'Capacity calculation (hide)'!BH38,"")</f>
        <v>52</v>
      </c>
      <c r="H45" s="215">
        <f>IF(ROW(A34)&lt;=Capacity!$A$16,Capacity!H50,"")</f>
        <v>0</v>
      </c>
      <c r="I45" s="217">
        <f ca="1">IF(ROW(A34)&lt;=Capacity!$A$16,'Capacity calculation (hide)'!DK38,"")</f>
        <v>0</v>
      </c>
      <c r="J45" s="218" t="str">
        <f t="shared" ca="1" si="0"/>
        <v>Over</v>
      </c>
    </row>
    <row r="46" spans="2:10" x14ac:dyDescent="0.25">
      <c r="B46" s="218" t="str">
        <f>IF(Capacity!B51=0,"",Capacity!B51)</f>
        <v>c</v>
      </c>
      <c r="C46" s="132"/>
      <c r="D46" s="132"/>
      <c r="E46" s="132"/>
      <c r="F46" s="215">
        <f>IF(ROW(A35)&lt;=Capacity!$A$16,Capacity!E51,"")</f>
        <v>0</v>
      </c>
      <c r="G46" s="216">
        <f ca="1">IF(ROW(A35)&lt;=Capacity!$A$16,'Capacity calculation (hide)'!BH39,"")</f>
        <v>52</v>
      </c>
      <c r="H46" s="215">
        <f>IF(ROW(A35)&lt;=Capacity!$A$16,Capacity!H51,"")</f>
        <v>0</v>
      </c>
      <c r="I46" s="217">
        <f ca="1">IF(ROW(A35)&lt;=Capacity!$A$16,'Capacity calculation (hide)'!DK39,"")</f>
        <v>0</v>
      </c>
      <c r="J46" s="218" t="str">
        <f t="shared" ca="1" si="0"/>
        <v>Over</v>
      </c>
    </row>
    <row r="47" spans="2:10" x14ac:dyDescent="0.25">
      <c r="B47" s="218" t="str">
        <f>IF(Capacity!B52=0,"",Capacity!B52)</f>
        <v>c</v>
      </c>
      <c r="C47" s="132"/>
      <c r="D47" s="132"/>
      <c r="E47" s="132"/>
      <c r="F47" s="215">
        <f>IF(ROW(A36)&lt;=Capacity!$A$16,Capacity!E52,"")</f>
        <v>0</v>
      </c>
      <c r="G47" s="216">
        <f ca="1">IF(ROW(A36)&lt;=Capacity!$A$16,'Capacity calculation (hide)'!BH40,"")</f>
        <v>52</v>
      </c>
      <c r="H47" s="215">
        <f>IF(ROW(A36)&lt;=Capacity!$A$16,Capacity!H52,"")</f>
        <v>0</v>
      </c>
      <c r="I47" s="217">
        <f ca="1">IF(ROW(A36)&lt;=Capacity!$A$16,'Capacity calculation (hide)'!DK40,"")</f>
        <v>0</v>
      </c>
      <c r="J47" s="218" t="str">
        <f t="shared" ca="1" si="0"/>
        <v>Over</v>
      </c>
    </row>
    <row r="48" spans="2:10" x14ac:dyDescent="0.25">
      <c r="B48" s="218" t="str">
        <f>IF(Capacity!B53=0,"",Capacity!B53)</f>
        <v>c</v>
      </c>
      <c r="C48" s="132"/>
      <c r="D48" s="132"/>
      <c r="E48" s="132"/>
      <c r="F48" s="215">
        <f>IF(ROW(A37)&lt;=Capacity!$A$16,Capacity!E53,"")</f>
        <v>0</v>
      </c>
      <c r="G48" s="216">
        <f ca="1">IF(ROW(A37)&lt;=Capacity!$A$16,'Capacity calculation (hide)'!BH41,"")</f>
        <v>52</v>
      </c>
      <c r="H48" s="215">
        <f>IF(ROW(A37)&lt;=Capacity!$A$16,Capacity!H53,"")</f>
        <v>0</v>
      </c>
      <c r="I48" s="217">
        <f ca="1">IF(ROW(A37)&lt;=Capacity!$A$16,'Capacity calculation (hide)'!DK41,"")</f>
        <v>0</v>
      </c>
      <c r="J48" s="218" t="str">
        <f t="shared" ca="1" si="0"/>
        <v>Over</v>
      </c>
    </row>
    <row r="49" spans="2:10" x14ac:dyDescent="0.25">
      <c r="B49" s="218" t="str">
        <f>IF(Capacity!B54=0,"",Capacity!B54)</f>
        <v>c</v>
      </c>
      <c r="C49" s="132"/>
      <c r="D49" s="132"/>
      <c r="E49" s="132"/>
      <c r="F49" s="215">
        <f>IF(ROW(A38)&lt;=Capacity!$A$16,Capacity!E54,"")</f>
        <v>0</v>
      </c>
      <c r="G49" s="216">
        <f ca="1">IF(ROW(A38)&lt;=Capacity!$A$16,'Capacity calculation (hide)'!BH42,"")</f>
        <v>52</v>
      </c>
      <c r="H49" s="215">
        <f>IF(ROW(A38)&lt;=Capacity!$A$16,Capacity!H54,"")</f>
        <v>0</v>
      </c>
      <c r="I49" s="217">
        <f ca="1">IF(ROW(A38)&lt;=Capacity!$A$16,'Capacity calculation (hide)'!DK42,"")</f>
        <v>0</v>
      </c>
      <c r="J49" s="218" t="str">
        <f t="shared" ca="1" si="0"/>
        <v>Over</v>
      </c>
    </row>
    <row r="50" spans="2:10" x14ac:dyDescent="0.25">
      <c r="B50" s="218" t="str">
        <f>IF(Capacity!B55=0,"",Capacity!B55)</f>
        <v>c</v>
      </c>
      <c r="C50" s="132"/>
      <c r="D50" s="132"/>
      <c r="E50" s="132"/>
      <c r="F50" s="215">
        <f>IF(ROW(A39)&lt;=Capacity!$A$16,Capacity!E55,"")</f>
        <v>0</v>
      </c>
      <c r="G50" s="216">
        <f ca="1">IF(ROW(A39)&lt;=Capacity!$A$16,'Capacity calculation (hide)'!BH43,"")</f>
        <v>52</v>
      </c>
      <c r="H50" s="215">
        <f>IF(ROW(A39)&lt;=Capacity!$A$16,Capacity!H55,"")</f>
        <v>0</v>
      </c>
      <c r="I50" s="217">
        <f ca="1">IF(ROW(A39)&lt;=Capacity!$A$16,'Capacity calculation (hide)'!DK43,"")</f>
        <v>0</v>
      </c>
      <c r="J50" s="218" t="str">
        <f t="shared" ca="1" si="0"/>
        <v>Over</v>
      </c>
    </row>
    <row r="51" spans="2:10" x14ac:dyDescent="0.25">
      <c r="B51" s="218" t="str">
        <f>IF(Capacity!B56=0,"",Capacity!B56)</f>
        <v>c</v>
      </c>
      <c r="C51" s="132"/>
      <c r="D51" s="132"/>
      <c r="E51" s="132"/>
      <c r="F51" s="215">
        <f>IF(ROW(A40)&lt;=Capacity!$A$16,Capacity!E56,"")</f>
        <v>0</v>
      </c>
      <c r="G51" s="216">
        <f ca="1">IF(ROW(A40)&lt;=Capacity!$A$16,'Capacity calculation (hide)'!BH44,"")</f>
        <v>52</v>
      </c>
      <c r="H51" s="215">
        <f>IF(ROW(A40)&lt;=Capacity!$A$16,Capacity!H56,"")</f>
        <v>0</v>
      </c>
      <c r="I51" s="217">
        <f ca="1">IF(ROW(A40)&lt;=Capacity!$A$16,'Capacity calculation (hide)'!DK44,"")</f>
        <v>0</v>
      </c>
      <c r="J51" s="218" t="str">
        <f t="shared" ca="1" si="0"/>
        <v>Over</v>
      </c>
    </row>
    <row r="52" spans="2:10" x14ac:dyDescent="0.25">
      <c r="B52" s="218" t="str">
        <f>IF(Capacity!B57=0,"",Capacity!B57)</f>
        <v>c</v>
      </c>
      <c r="C52" s="132"/>
      <c r="D52" s="132"/>
      <c r="E52" s="132"/>
      <c r="F52" s="215">
        <f>IF(ROW(A41)&lt;=Capacity!$A$16,Capacity!E57,"")</f>
        <v>0</v>
      </c>
      <c r="G52" s="216">
        <f ca="1">IF(ROW(A41)&lt;=Capacity!$A$16,'Capacity calculation (hide)'!BH45,"")</f>
        <v>52</v>
      </c>
      <c r="H52" s="215">
        <f>IF(ROW(A41)&lt;=Capacity!$A$16,Capacity!H57,"")</f>
        <v>0</v>
      </c>
      <c r="I52" s="217">
        <f ca="1">IF(ROW(A41)&lt;=Capacity!$A$16,'Capacity calculation (hide)'!DK45,"")</f>
        <v>0</v>
      </c>
      <c r="J52" s="218" t="str">
        <f t="shared" ca="1" si="0"/>
        <v>Over</v>
      </c>
    </row>
    <row r="53" spans="2:10" x14ac:dyDescent="0.25">
      <c r="B53" s="218" t="str">
        <f>IF(Capacity!B58=0,"",Capacity!B58)</f>
        <v>c</v>
      </c>
      <c r="C53" s="132"/>
      <c r="D53" s="132"/>
      <c r="E53" s="132"/>
      <c r="F53" s="215">
        <f>IF(ROW(A42)&lt;=Capacity!$A$16,Capacity!E58,"")</f>
        <v>0</v>
      </c>
      <c r="G53" s="216">
        <f ca="1">IF(ROW(A42)&lt;=Capacity!$A$16,'Capacity calculation (hide)'!BH46,"")</f>
        <v>52</v>
      </c>
      <c r="H53" s="215">
        <f>IF(ROW(A42)&lt;=Capacity!$A$16,Capacity!H58,"")</f>
        <v>0</v>
      </c>
      <c r="I53" s="217">
        <f ca="1">IF(ROW(A42)&lt;=Capacity!$A$16,'Capacity calculation (hide)'!DK46,"")</f>
        <v>0</v>
      </c>
      <c r="J53" s="218" t="str">
        <f t="shared" ca="1" si="0"/>
        <v>Over</v>
      </c>
    </row>
    <row r="54" spans="2:10" x14ac:dyDescent="0.25">
      <c r="B54" s="218" t="str">
        <f>IF(Capacity!B59=0,"",Capacity!B59)</f>
        <v>c</v>
      </c>
      <c r="C54" s="132"/>
      <c r="D54" s="132"/>
      <c r="E54" s="132"/>
      <c r="F54" s="215">
        <f>IF(ROW(A43)&lt;=Capacity!$A$16,Capacity!E59,"")</f>
        <v>0</v>
      </c>
      <c r="G54" s="216">
        <f ca="1">IF(ROW(A43)&lt;=Capacity!$A$16,'Capacity calculation (hide)'!BH47,"")</f>
        <v>52</v>
      </c>
      <c r="H54" s="215">
        <f>IF(ROW(A43)&lt;=Capacity!$A$16,Capacity!H59,"")</f>
        <v>0</v>
      </c>
      <c r="I54" s="217">
        <f ca="1">IF(ROW(A43)&lt;=Capacity!$A$16,'Capacity calculation (hide)'!DK47,"")</f>
        <v>0</v>
      </c>
      <c r="J54" s="218" t="str">
        <f t="shared" ca="1" si="0"/>
        <v>Over</v>
      </c>
    </row>
    <row r="55" spans="2:10" x14ac:dyDescent="0.25">
      <c r="B55" s="218" t="str">
        <f>IF(Capacity!B60=0,"",Capacity!B60)</f>
        <v>c</v>
      </c>
      <c r="C55" s="132"/>
      <c r="D55" s="132"/>
      <c r="E55" s="132"/>
      <c r="F55" s="215">
        <f>IF(ROW(A44)&lt;=Capacity!$A$16,Capacity!E60,"")</f>
        <v>0</v>
      </c>
      <c r="G55" s="216">
        <f ca="1">IF(ROW(A44)&lt;=Capacity!$A$16,'Capacity calculation (hide)'!BH48,"")</f>
        <v>52</v>
      </c>
      <c r="H55" s="215">
        <f>IF(ROW(A44)&lt;=Capacity!$A$16,Capacity!H60,"")</f>
        <v>0</v>
      </c>
      <c r="I55" s="217">
        <f ca="1">IF(ROW(A44)&lt;=Capacity!$A$16,'Capacity calculation (hide)'!DK48,"")</f>
        <v>0</v>
      </c>
      <c r="J55" s="218" t="str">
        <f t="shared" ca="1" si="0"/>
        <v>Over</v>
      </c>
    </row>
    <row r="56" spans="2:10" x14ac:dyDescent="0.25">
      <c r="B56" s="218" t="str">
        <f>IF(Capacity!B61=0,"",Capacity!B61)</f>
        <v>c</v>
      </c>
      <c r="C56" s="132"/>
      <c r="D56" s="132"/>
      <c r="E56" s="132"/>
      <c r="F56" s="215">
        <f>IF(ROW(A45)&lt;=Capacity!$A$16,Capacity!E61,"")</f>
        <v>0</v>
      </c>
      <c r="G56" s="216">
        <f ca="1">IF(ROW(A45)&lt;=Capacity!$A$16,'Capacity calculation (hide)'!BH49,"")</f>
        <v>52</v>
      </c>
      <c r="H56" s="215">
        <f>IF(ROW(A45)&lt;=Capacity!$A$16,Capacity!H61,"")</f>
        <v>0</v>
      </c>
      <c r="I56" s="217">
        <f ca="1">IF(ROW(A45)&lt;=Capacity!$A$16,'Capacity calculation (hide)'!DK49,"")</f>
        <v>0</v>
      </c>
      <c r="J56" s="218" t="str">
        <f t="shared" ca="1" si="0"/>
        <v>Over</v>
      </c>
    </row>
    <row r="57" spans="2:10" x14ac:dyDescent="0.25">
      <c r="B57" s="218" t="str">
        <f>IF(Capacity!B62=0,"",Capacity!B62)</f>
        <v>c</v>
      </c>
      <c r="C57" s="132"/>
      <c r="D57" s="132"/>
      <c r="E57" s="132"/>
      <c r="F57" s="215">
        <f>IF(ROW(A46)&lt;=Capacity!$A$16,Capacity!E62,"")</f>
        <v>0</v>
      </c>
      <c r="G57" s="216">
        <f ca="1">IF(ROW(A46)&lt;=Capacity!$A$16,'Capacity calculation (hide)'!BH50,"")</f>
        <v>52</v>
      </c>
      <c r="H57" s="215">
        <f>IF(ROW(A46)&lt;=Capacity!$A$16,Capacity!H62,"")</f>
        <v>0</v>
      </c>
      <c r="I57" s="217">
        <f ca="1">IF(ROW(A46)&lt;=Capacity!$A$16,'Capacity calculation (hide)'!DK50,"")</f>
        <v>0</v>
      </c>
      <c r="J57" s="218" t="str">
        <f t="shared" ca="1" si="0"/>
        <v>Over</v>
      </c>
    </row>
    <row r="58" spans="2:10" x14ac:dyDescent="0.25">
      <c r="B58" s="218" t="str">
        <f>IF(Capacity!B63=0,"",Capacity!B63)</f>
        <v>c</v>
      </c>
      <c r="C58" s="132"/>
      <c r="D58" s="132"/>
      <c r="E58" s="132"/>
      <c r="F58" s="215">
        <f>IF(ROW(A47)&lt;=Capacity!$A$16,Capacity!E63,"")</f>
        <v>0</v>
      </c>
      <c r="G58" s="216">
        <f ca="1">IF(ROW(A47)&lt;=Capacity!$A$16,'Capacity calculation (hide)'!BH51,"")</f>
        <v>52</v>
      </c>
      <c r="H58" s="215">
        <f>IF(ROW(A47)&lt;=Capacity!$A$16,Capacity!H63,"")</f>
        <v>0</v>
      </c>
      <c r="I58" s="217">
        <f ca="1">IF(ROW(A47)&lt;=Capacity!$A$16,'Capacity calculation (hide)'!DK51,"")</f>
        <v>0</v>
      </c>
      <c r="J58" s="218" t="str">
        <f t="shared" ca="1" si="0"/>
        <v>Over</v>
      </c>
    </row>
    <row r="59" spans="2:10" x14ac:dyDescent="0.25">
      <c r="B59" s="218" t="str">
        <f>IF(Capacity!B64=0,"",Capacity!B64)</f>
        <v>c</v>
      </c>
      <c r="C59" s="132"/>
      <c r="D59" s="132"/>
      <c r="E59" s="132"/>
      <c r="F59" s="215">
        <f>IF(ROW(A48)&lt;=Capacity!$A$16,Capacity!E64,"")</f>
        <v>0</v>
      </c>
      <c r="G59" s="216">
        <f ca="1">IF(ROW(A48)&lt;=Capacity!$A$16,'Capacity calculation (hide)'!BH52,"")</f>
        <v>52</v>
      </c>
      <c r="H59" s="215">
        <f>IF(ROW(A48)&lt;=Capacity!$A$16,Capacity!H64,"")</f>
        <v>0</v>
      </c>
      <c r="I59" s="217">
        <f ca="1">IF(ROW(A48)&lt;=Capacity!$A$16,'Capacity calculation (hide)'!DK52,"")</f>
        <v>0</v>
      </c>
      <c r="J59" s="218" t="str">
        <f t="shared" ca="1" si="0"/>
        <v>Over</v>
      </c>
    </row>
    <row r="60" spans="2:10" x14ac:dyDescent="0.25">
      <c r="B60" s="218" t="str">
        <f>IF(Capacity!B65=0,"",Capacity!B65)</f>
        <v>c</v>
      </c>
      <c r="C60" s="132"/>
      <c r="D60" s="132"/>
      <c r="E60" s="132"/>
      <c r="F60" s="215">
        <f>IF(ROW(A49)&lt;=Capacity!$A$16,Capacity!E65,"")</f>
        <v>0</v>
      </c>
      <c r="G60" s="216">
        <f ca="1">IF(ROW(A49)&lt;=Capacity!$A$16,'Capacity calculation (hide)'!BH53,"")</f>
        <v>52</v>
      </c>
      <c r="H60" s="215">
        <f>IF(ROW(A49)&lt;=Capacity!$A$16,Capacity!H65,"")</f>
        <v>0</v>
      </c>
      <c r="I60" s="217">
        <f ca="1">IF(ROW(A49)&lt;=Capacity!$A$16,'Capacity calculation (hide)'!DK53,"")</f>
        <v>0</v>
      </c>
      <c r="J60" s="218" t="str">
        <f t="shared" ca="1" si="0"/>
        <v>Over</v>
      </c>
    </row>
    <row r="61" spans="2:10" x14ac:dyDescent="0.25">
      <c r="B61" s="218" t="str">
        <f>IF(Capacity!B66=0,"",Capacity!B66)</f>
        <v>c</v>
      </c>
      <c r="C61" s="132"/>
      <c r="D61" s="132"/>
      <c r="E61" s="132"/>
      <c r="F61" s="215">
        <f>IF(ROW(A50)&lt;=Capacity!$A$16,Capacity!E66,"")</f>
        <v>0</v>
      </c>
      <c r="G61" s="216">
        <f ca="1">IF(ROW(A50)&lt;=Capacity!$A$16,'Capacity calculation (hide)'!BH54,"")</f>
        <v>52</v>
      </c>
      <c r="H61" s="215">
        <f>IF(ROW(A50)&lt;=Capacity!$A$16,Capacity!H66,"")</f>
        <v>0</v>
      </c>
      <c r="I61" s="217">
        <f ca="1">IF(ROW(A50)&lt;=Capacity!$A$16,'Capacity calculation (hide)'!DK54,"")</f>
        <v>0</v>
      </c>
      <c r="J61" s="218" t="str">
        <f t="shared" ca="1" si="0"/>
        <v>Over</v>
      </c>
    </row>
    <row r="62" spans="2:10" x14ac:dyDescent="0.25">
      <c r="B62" s="218" t="str">
        <f>IF(Capacity!B67=0,"",Capacity!B67)</f>
        <v>c</v>
      </c>
      <c r="C62" s="132"/>
      <c r="D62" s="132"/>
      <c r="E62" s="132"/>
      <c r="F62" s="215">
        <f>IF(ROW(A51)&lt;=Capacity!$A$16,Capacity!E67,"")</f>
        <v>0</v>
      </c>
      <c r="G62" s="216">
        <f ca="1">IF(ROW(A51)&lt;=Capacity!$A$16,'Capacity calculation (hide)'!BH55,"")</f>
        <v>52</v>
      </c>
      <c r="H62" s="215">
        <f>IF(ROW(A51)&lt;=Capacity!$A$16,Capacity!H67,"")</f>
        <v>0</v>
      </c>
      <c r="I62" s="217">
        <f ca="1">IF(ROW(A51)&lt;=Capacity!$A$16,'Capacity calculation (hide)'!DK55,"")</f>
        <v>0</v>
      </c>
      <c r="J62" s="218" t="str">
        <f t="shared" ca="1" si="0"/>
        <v>Over</v>
      </c>
    </row>
    <row r="63" spans="2:10" x14ac:dyDescent="0.25">
      <c r="B63" s="218" t="str">
        <f>IF(Capacity!B68=0,"",Capacity!B68)</f>
        <v>c</v>
      </c>
      <c r="C63" s="132"/>
      <c r="D63" s="132"/>
      <c r="E63" s="132"/>
      <c r="F63" s="215">
        <f>IF(ROW(A52)&lt;=Capacity!$A$16,Capacity!E68,"")</f>
        <v>0</v>
      </c>
      <c r="G63" s="216">
        <f ca="1">IF(ROW(A52)&lt;=Capacity!$A$16,'Capacity calculation (hide)'!BH56,"")</f>
        <v>52</v>
      </c>
      <c r="H63" s="215">
        <f>IF(ROW(A52)&lt;=Capacity!$A$16,Capacity!H68,"")</f>
        <v>0</v>
      </c>
      <c r="I63" s="217">
        <f ca="1">IF(ROW(A52)&lt;=Capacity!$A$16,'Capacity calculation (hide)'!DK56,"")</f>
        <v>0</v>
      </c>
      <c r="J63" s="218" t="str">
        <f t="shared" ca="1" si="0"/>
        <v>Over</v>
      </c>
    </row>
    <row r="64" spans="2:10" x14ac:dyDescent="0.25">
      <c r="B64" s="218" t="str">
        <f>IF(Capacity!B69=0,"",Capacity!B69)</f>
        <v>c</v>
      </c>
      <c r="C64" s="132"/>
      <c r="D64" s="132"/>
      <c r="E64" s="132"/>
      <c r="F64" s="215">
        <f>IF(ROW(A53)&lt;=Capacity!$A$16,Capacity!E69,"")</f>
        <v>0</v>
      </c>
      <c r="G64" s="216">
        <f ca="1">IF(ROW(A53)&lt;=Capacity!$A$16,'Capacity calculation (hide)'!BH57,"")</f>
        <v>52</v>
      </c>
      <c r="H64" s="215">
        <f>IF(ROW(A53)&lt;=Capacity!$A$16,Capacity!H69,"")</f>
        <v>0</v>
      </c>
      <c r="I64" s="217">
        <f ca="1">IF(ROW(A53)&lt;=Capacity!$A$16,'Capacity calculation (hide)'!DK57,"")</f>
        <v>0</v>
      </c>
      <c r="J64" s="218" t="str">
        <f t="shared" ca="1" si="0"/>
        <v>Over</v>
      </c>
    </row>
    <row r="65" spans="2:10" x14ac:dyDescent="0.25">
      <c r="B65" s="218" t="str">
        <f>IF(Capacity!B70=0,"",Capacity!B70)</f>
        <v>c</v>
      </c>
      <c r="C65" s="132"/>
      <c r="D65" s="132"/>
      <c r="E65" s="132"/>
      <c r="F65" s="215">
        <f>IF(ROW(A54)&lt;=Capacity!$A$16,Capacity!E70,"")</f>
        <v>0</v>
      </c>
      <c r="G65" s="216">
        <f ca="1">IF(ROW(A54)&lt;=Capacity!$A$16,'Capacity calculation (hide)'!BH58,"")</f>
        <v>52</v>
      </c>
      <c r="H65" s="215">
        <f>IF(ROW(A54)&lt;=Capacity!$A$16,Capacity!H70,"")</f>
        <v>0</v>
      </c>
      <c r="I65" s="217">
        <f ca="1">IF(ROW(A54)&lt;=Capacity!$A$16,'Capacity calculation (hide)'!DK58,"")</f>
        <v>0</v>
      </c>
      <c r="J65" s="218" t="str">
        <f t="shared" ca="1" si="0"/>
        <v>Over</v>
      </c>
    </row>
    <row r="66" spans="2:10" x14ac:dyDescent="0.25">
      <c r="B66" s="218" t="str">
        <f>IF(Capacity!B71=0,"",Capacity!B71)</f>
        <v>c</v>
      </c>
      <c r="C66" s="132"/>
      <c r="D66" s="132"/>
      <c r="E66" s="132"/>
      <c r="F66" s="215">
        <f>IF(ROW(A55)&lt;=Capacity!$A$16,Capacity!E71,"")</f>
        <v>0</v>
      </c>
      <c r="G66" s="216">
        <f ca="1">IF(ROW(A55)&lt;=Capacity!$A$16,'Capacity calculation (hide)'!BH59,"")</f>
        <v>52</v>
      </c>
      <c r="H66" s="215">
        <f>IF(ROW(A55)&lt;=Capacity!$A$16,Capacity!H71,"")</f>
        <v>0</v>
      </c>
      <c r="I66" s="217">
        <f ca="1">IF(ROW(A55)&lt;=Capacity!$A$16,'Capacity calculation (hide)'!DK59,"")</f>
        <v>0</v>
      </c>
      <c r="J66" s="218" t="str">
        <f t="shared" ca="1" si="0"/>
        <v>Over</v>
      </c>
    </row>
    <row r="67" spans="2:10" x14ac:dyDescent="0.25">
      <c r="B67" s="218" t="str">
        <f>IF(Capacity!B72=0,"",Capacity!B72)</f>
        <v>c</v>
      </c>
      <c r="C67" s="132"/>
      <c r="D67" s="132"/>
      <c r="E67" s="132"/>
      <c r="F67" s="215">
        <f>IF(ROW(A56)&lt;=Capacity!$A$16,Capacity!E72,"")</f>
        <v>0</v>
      </c>
      <c r="G67" s="216">
        <f ca="1">IF(ROW(A56)&lt;=Capacity!$A$16,'Capacity calculation (hide)'!BH60,"")</f>
        <v>52</v>
      </c>
      <c r="H67" s="215">
        <f>IF(ROW(A56)&lt;=Capacity!$A$16,Capacity!H72,"")</f>
        <v>0</v>
      </c>
      <c r="I67" s="217">
        <f ca="1">IF(ROW(A56)&lt;=Capacity!$A$16,'Capacity calculation (hide)'!DK60,"")</f>
        <v>0</v>
      </c>
      <c r="J67" s="218" t="str">
        <f t="shared" ca="1" si="0"/>
        <v>Over</v>
      </c>
    </row>
    <row r="68" spans="2:10" x14ac:dyDescent="0.25">
      <c r="B68" s="218" t="str">
        <f>IF(Capacity!B73=0,"",Capacity!B73)</f>
        <v>c</v>
      </c>
      <c r="C68" s="132"/>
      <c r="D68" s="132"/>
      <c r="E68" s="132"/>
      <c r="F68" s="215">
        <f>IF(ROW(A57)&lt;=Capacity!$A$16,Capacity!E73,"")</f>
        <v>0</v>
      </c>
      <c r="G68" s="216">
        <f ca="1">IF(ROW(A57)&lt;=Capacity!$A$16,'Capacity calculation (hide)'!BH61,"")</f>
        <v>52</v>
      </c>
      <c r="H68" s="215">
        <f>IF(ROW(A57)&lt;=Capacity!$A$16,Capacity!H73,"")</f>
        <v>0</v>
      </c>
      <c r="I68" s="217">
        <f ca="1">IF(ROW(A57)&lt;=Capacity!$A$16,'Capacity calculation (hide)'!DK61,"")</f>
        <v>0</v>
      </c>
      <c r="J68" s="218" t="str">
        <f t="shared" ca="1" si="0"/>
        <v>Over</v>
      </c>
    </row>
    <row r="69" spans="2:10" x14ac:dyDescent="0.25">
      <c r="B69" s="218" t="str">
        <f>IF(Capacity!B74=0,"",Capacity!B74)</f>
        <v>c</v>
      </c>
      <c r="C69" s="132"/>
      <c r="D69" s="132"/>
      <c r="E69" s="132"/>
      <c r="F69" s="215">
        <f>IF(ROW(A58)&lt;=Capacity!$A$16,Capacity!E74,"")</f>
        <v>0</v>
      </c>
      <c r="G69" s="216">
        <f ca="1">IF(ROW(A58)&lt;=Capacity!$A$16,'Capacity calculation (hide)'!BH62,"")</f>
        <v>52</v>
      </c>
      <c r="H69" s="215">
        <f>IF(ROW(A58)&lt;=Capacity!$A$16,Capacity!H74,"")</f>
        <v>0</v>
      </c>
      <c r="I69" s="217">
        <f ca="1">IF(ROW(A58)&lt;=Capacity!$A$16,'Capacity calculation (hide)'!DK62,"")</f>
        <v>0</v>
      </c>
      <c r="J69" s="218" t="str">
        <f t="shared" ca="1" si="0"/>
        <v>Over</v>
      </c>
    </row>
    <row r="70" spans="2:10" x14ac:dyDescent="0.25">
      <c r="B70" s="218" t="str">
        <f>IF(Capacity!B75=0,"",Capacity!B75)</f>
        <v>c</v>
      </c>
      <c r="C70" s="132"/>
      <c r="D70" s="132"/>
      <c r="E70" s="132"/>
      <c r="F70" s="215">
        <f>IF(ROW(A59)&lt;=Capacity!$A$16,Capacity!E75,"")</f>
        <v>0</v>
      </c>
      <c r="G70" s="216">
        <f ca="1">IF(ROW(A59)&lt;=Capacity!$A$16,'Capacity calculation (hide)'!BH63,"")</f>
        <v>52</v>
      </c>
      <c r="H70" s="215">
        <f>IF(ROW(A59)&lt;=Capacity!$A$16,Capacity!H75,"")</f>
        <v>0</v>
      </c>
      <c r="I70" s="217">
        <f ca="1">IF(ROW(A59)&lt;=Capacity!$A$16,'Capacity calculation (hide)'!DK63,"")</f>
        <v>0</v>
      </c>
      <c r="J70" s="218" t="str">
        <f t="shared" ca="1" si="0"/>
        <v>Over</v>
      </c>
    </row>
    <row r="71" spans="2:10" x14ac:dyDescent="0.25">
      <c r="B71" s="218" t="str">
        <f>IF(Capacity!B76=0,"",Capacity!B76)</f>
        <v>c</v>
      </c>
      <c r="C71" s="132"/>
      <c r="D71" s="132"/>
      <c r="E71" s="132"/>
      <c r="F71" s="215">
        <f>IF(ROW(A60)&lt;=Capacity!$A$16,Capacity!E76,"")</f>
        <v>0</v>
      </c>
      <c r="G71" s="216">
        <f ca="1">IF(ROW(A60)&lt;=Capacity!$A$16,'Capacity calculation (hide)'!BH64,"")</f>
        <v>52</v>
      </c>
      <c r="H71" s="215">
        <f>IF(ROW(A60)&lt;=Capacity!$A$16,Capacity!H76,"")</f>
        <v>0</v>
      </c>
      <c r="I71" s="217">
        <f ca="1">IF(ROW(A60)&lt;=Capacity!$A$16,'Capacity calculation (hide)'!DK64,"")</f>
        <v>0</v>
      </c>
      <c r="J71" s="218" t="str">
        <f t="shared" ca="1" si="0"/>
        <v>Over</v>
      </c>
    </row>
    <row r="72" spans="2:10" x14ac:dyDescent="0.25">
      <c r="B72" s="218" t="str">
        <f>IF(Capacity!B77=0,"",Capacity!B77)</f>
        <v>c</v>
      </c>
      <c r="C72" s="132"/>
      <c r="D72" s="132"/>
      <c r="E72" s="132"/>
      <c r="F72" s="215">
        <f>IF(ROW(A61)&lt;=Capacity!$A$16,Capacity!E77,"")</f>
        <v>0</v>
      </c>
      <c r="G72" s="216">
        <f ca="1">IF(ROW(A61)&lt;=Capacity!$A$16,'Capacity calculation (hide)'!BH65,"")</f>
        <v>52</v>
      </c>
      <c r="H72" s="215">
        <f>IF(ROW(A61)&lt;=Capacity!$A$16,Capacity!H77,"")</f>
        <v>0</v>
      </c>
      <c r="I72" s="217">
        <f ca="1">IF(ROW(A61)&lt;=Capacity!$A$16,'Capacity calculation (hide)'!DK65,"")</f>
        <v>0</v>
      </c>
      <c r="J72" s="218" t="str">
        <f t="shared" ca="1" si="0"/>
        <v>Over</v>
      </c>
    </row>
    <row r="73" spans="2:10" x14ac:dyDescent="0.25">
      <c r="B73" s="218" t="str">
        <f>IF(Capacity!B78=0,"",Capacity!B78)</f>
        <v>c</v>
      </c>
      <c r="C73" s="132"/>
      <c r="D73" s="132"/>
      <c r="E73" s="132"/>
      <c r="F73" s="215">
        <f>IF(ROW(A62)&lt;=Capacity!$A$16,Capacity!E78,"")</f>
        <v>0</v>
      </c>
      <c r="G73" s="216">
        <f ca="1">IF(ROW(A62)&lt;=Capacity!$A$16,'Capacity calculation (hide)'!BH66,"")</f>
        <v>52</v>
      </c>
      <c r="H73" s="215">
        <f>IF(ROW(A62)&lt;=Capacity!$A$16,Capacity!H78,"")</f>
        <v>0</v>
      </c>
      <c r="I73" s="217">
        <f ca="1">IF(ROW(A62)&lt;=Capacity!$A$16,'Capacity calculation (hide)'!DK66,"")</f>
        <v>0</v>
      </c>
      <c r="J73" s="218" t="str">
        <f t="shared" ca="1" si="0"/>
        <v>Over</v>
      </c>
    </row>
    <row r="74" spans="2:10" x14ac:dyDescent="0.25">
      <c r="B74" s="218" t="str">
        <f>IF(Capacity!B79=0,"",Capacity!B79)</f>
        <v>c</v>
      </c>
      <c r="C74" s="132"/>
      <c r="D74" s="132"/>
      <c r="E74" s="132"/>
      <c r="F74" s="215">
        <f>IF(ROW(A63)&lt;=Capacity!$A$16,Capacity!E79,"")</f>
        <v>0</v>
      </c>
      <c r="G74" s="216">
        <f ca="1">IF(ROW(A63)&lt;=Capacity!$A$16,'Capacity calculation (hide)'!BH67,"")</f>
        <v>52</v>
      </c>
      <c r="H74" s="215">
        <f>IF(ROW(A63)&lt;=Capacity!$A$16,Capacity!H79,"")</f>
        <v>0</v>
      </c>
      <c r="I74" s="217">
        <f ca="1">IF(ROW(A63)&lt;=Capacity!$A$16,'Capacity calculation (hide)'!DK67,"")</f>
        <v>0</v>
      </c>
      <c r="J74" s="218" t="str">
        <f t="shared" ca="1" si="0"/>
        <v>Over</v>
      </c>
    </row>
    <row r="75" spans="2:10" x14ac:dyDescent="0.25">
      <c r="B75" s="218" t="str">
        <f>IF(Capacity!B80=0,"",Capacity!B80)</f>
        <v>c</v>
      </c>
      <c r="C75" s="132"/>
      <c r="D75" s="132"/>
      <c r="E75" s="132"/>
      <c r="F75" s="215">
        <f>IF(ROW(A64)&lt;=Capacity!$A$16,Capacity!E80,"")</f>
        <v>0</v>
      </c>
      <c r="G75" s="216">
        <f ca="1">IF(ROW(A64)&lt;=Capacity!$A$16,'Capacity calculation (hide)'!BH68,"")</f>
        <v>52</v>
      </c>
      <c r="H75" s="215">
        <f>IF(ROW(A64)&lt;=Capacity!$A$16,Capacity!H80,"")</f>
        <v>0</v>
      </c>
      <c r="I75" s="217">
        <f ca="1">IF(ROW(A64)&lt;=Capacity!$A$16,'Capacity calculation (hide)'!DK68,"")</f>
        <v>0</v>
      </c>
      <c r="J75" s="218" t="str">
        <f t="shared" ca="1" si="0"/>
        <v>Over</v>
      </c>
    </row>
    <row r="76" spans="2:10" x14ac:dyDescent="0.25">
      <c r="B76" s="218" t="str">
        <f>IF(Capacity!B81=0,"",Capacity!B81)</f>
        <v>c</v>
      </c>
      <c r="C76" s="132"/>
      <c r="D76" s="132"/>
      <c r="E76" s="132"/>
      <c r="F76" s="215">
        <f>IF(ROW(A65)&lt;=Capacity!$A$16,Capacity!E81,"")</f>
        <v>0</v>
      </c>
      <c r="G76" s="216">
        <f ca="1">IF(ROW(A65)&lt;=Capacity!$A$16,'Capacity calculation (hide)'!BH69,"")</f>
        <v>52</v>
      </c>
      <c r="H76" s="215">
        <f>IF(ROW(A65)&lt;=Capacity!$A$16,Capacity!H81,"")</f>
        <v>0</v>
      </c>
      <c r="I76" s="217">
        <f ca="1">IF(ROW(A65)&lt;=Capacity!$A$16,'Capacity calculation (hide)'!DK69,"")</f>
        <v>0</v>
      </c>
      <c r="J76" s="218" t="str">
        <f t="shared" ca="1" si="0"/>
        <v>Over</v>
      </c>
    </row>
    <row r="77" spans="2:10" x14ac:dyDescent="0.25">
      <c r="B77" s="218" t="str">
        <f>IF(Capacity!B82=0,"",Capacity!B82)</f>
        <v>c</v>
      </c>
      <c r="C77" s="132"/>
      <c r="D77" s="132"/>
      <c r="E77" s="132"/>
      <c r="F77" s="215">
        <f>IF(ROW(A66)&lt;=Capacity!$A$16,Capacity!E82,"")</f>
        <v>0</v>
      </c>
      <c r="G77" s="216">
        <f ca="1">IF(ROW(A66)&lt;=Capacity!$A$16,'Capacity calculation (hide)'!BH70,"")</f>
        <v>52</v>
      </c>
      <c r="H77" s="215">
        <f>IF(ROW(A66)&lt;=Capacity!$A$16,Capacity!H82,"")</f>
        <v>0</v>
      </c>
      <c r="I77" s="217">
        <f ca="1">IF(ROW(A66)&lt;=Capacity!$A$16,'Capacity calculation (hide)'!DK70,"")</f>
        <v>0</v>
      </c>
      <c r="J77" s="218" t="str">
        <f t="shared" ref="J77:J111" ca="1" si="1">IFERROR(IF(G77-F77 &lt;0, "Under","Over"),"")</f>
        <v>Over</v>
      </c>
    </row>
    <row r="78" spans="2:10" x14ac:dyDescent="0.25">
      <c r="B78" s="218" t="str">
        <f>IF(Capacity!B83=0,"",Capacity!B83)</f>
        <v>c</v>
      </c>
      <c r="C78" s="132"/>
      <c r="D78" s="132"/>
      <c r="E78" s="132"/>
      <c r="F78" s="215">
        <f>IF(ROW(A67)&lt;=Capacity!$A$16,Capacity!E83,"")</f>
        <v>0</v>
      </c>
      <c r="G78" s="216">
        <f ca="1">IF(ROW(A67)&lt;=Capacity!$A$16,'Capacity calculation (hide)'!BH71,"")</f>
        <v>52</v>
      </c>
      <c r="H78" s="215">
        <f>IF(ROW(A67)&lt;=Capacity!$A$16,Capacity!H83,"")</f>
        <v>0</v>
      </c>
      <c r="I78" s="217">
        <f ca="1">IF(ROW(A67)&lt;=Capacity!$A$16,'Capacity calculation (hide)'!DK71,"")</f>
        <v>0</v>
      </c>
      <c r="J78" s="218" t="str">
        <f t="shared" ca="1" si="1"/>
        <v>Over</v>
      </c>
    </row>
    <row r="79" spans="2:10" x14ac:dyDescent="0.25">
      <c r="B79" s="218" t="str">
        <f>IF(Capacity!B84=0,"",Capacity!B84)</f>
        <v>c</v>
      </c>
      <c r="C79" s="132"/>
      <c r="D79" s="132"/>
      <c r="E79" s="132"/>
      <c r="F79" s="215">
        <f>IF(ROW(A68)&lt;=Capacity!$A$16,Capacity!E84,"")</f>
        <v>0</v>
      </c>
      <c r="G79" s="216">
        <f ca="1">IF(ROW(A68)&lt;=Capacity!$A$16,'Capacity calculation (hide)'!BH72,"")</f>
        <v>52</v>
      </c>
      <c r="H79" s="215">
        <f>IF(ROW(A68)&lt;=Capacity!$A$16,Capacity!H84,"")</f>
        <v>0</v>
      </c>
      <c r="I79" s="217">
        <f ca="1">IF(ROW(A68)&lt;=Capacity!$A$16,'Capacity calculation (hide)'!DK72,"")</f>
        <v>0</v>
      </c>
      <c r="J79" s="218" t="str">
        <f t="shared" ca="1" si="1"/>
        <v>Over</v>
      </c>
    </row>
    <row r="80" spans="2:10" x14ac:dyDescent="0.25">
      <c r="B80" s="218" t="str">
        <f>IF(Capacity!B85=0,"",Capacity!B85)</f>
        <v>c</v>
      </c>
      <c r="C80" s="132"/>
      <c r="D80" s="132"/>
      <c r="E80" s="132"/>
      <c r="F80" s="215">
        <f>IF(ROW(A69)&lt;=Capacity!$A$16,Capacity!E85,"")</f>
        <v>0</v>
      </c>
      <c r="G80" s="216">
        <f ca="1">IF(ROW(A69)&lt;=Capacity!$A$16,'Capacity calculation (hide)'!BH73,"")</f>
        <v>52</v>
      </c>
      <c r="H80" s="215">
        <f>IF(ROW(A69)&lt;=Capacity!$A$16,Capacity!H85,"")</f>
        <v>0</v>
      </c>
      <c r="I80" s="217">
        <f ca="1">IF(ROW(A69)&lt;=Capacity!$A$16,'Capacity calculation (hide)'!DK73,"")</f>
        <v>0</v>
      </c>
      <c r="J80" s="218" t="str">
        <f t="shared" ca="1" si="1"/>
        <v>Over</v>
      </c>
    </row>
    <row r="81" spans="2:10" x14ac:dyDescent="0.25">
      <c r="B81" s="218" t="str">
        <f>IF(Capacity!B86=0,"",Capacity!B86)</f>
        <v>c</v>
      </c>
      <c r="C81" s="132"/>
      <c r="D81" s="132"/>
      <c r="E81" s="132"/>
      <c r="F81" s="215">
        <f>IF(ROW(A70)&lt;=Capacity!$A$16,Capacity!E86,"")</f>
        <v>0</v>
      </c>
      <c r="G81" s="216">
        <f ca="1">IF(ROW(A70)&lt;=Capacity!$A$16,'Capacity calculation (hide)'!BH74,"")</f>
        <v>52</v>
      </c>
      <c r="H81" s="215">
        <f>IF(ROW(A70)&lt;=Capacity!$A$16,Capacity!H86,"")</f>
        <v>0</v>
      </c>
      <c r="I81" s="217">
        <f ca="1">IF(ROW(A70)&lt;=Capacity!$A$16,'Capacity calculation (hide)'!DK74,"")</f>
        <v>0</v>
      </c>
      <c r="J81" s="218" t="str">
        <f t="shared" ca="1" si="1"/>
        <v>Over</v>
      </c>
    </row>
    <row r="82" spans="2:10" x14ac:dyDescent="0.25">
      <c r="B82" s="218" t="str">
        <f>IF(Capacity!B87=0,"",Capacity!B87)</f>
        <v>c</v>
      </c>
      <c r="C82" s="132"/>
      <c r="D82" s="132"/>
      <c r="E82" s="132"/>
      <c r="F82" s="215">
        <f>IF(ROW(A71)&lt;=Capacity!$A$16,Capacity!E87,"")</f>
        <v>0</v>
      </c>
      <c r="G82" s="216">
        <f ca="1">IF(ROW(A71)&lt;=Capacity!$A$16,'Capacity calculation (hide)'!BH75,"")</f>
        <v>52</v>
      </c>
      <c r="H82" s="215">
        <f>IF(ROW(A71)&lt;=Capacity!$A$16,Capacity!H87,"")</f>
        <v>0</v>
      </c>
      <c r="I82" s="217">
        <f ca="1">IF(ROW(A71)&lt;=Capacity!$A$16,'Capacity calculation (hide)'!DK75,"")</f>
        <v>0</v>
      </c>
      <c r="J82" s="218" t="str">
        <f t="shared" ca="1" si="1"/>
        <v>Over</v>
      </c>
    </row>
    <row r="83" spans="2:10" x14ac:dyDescent="0.25">
      <c r="B83" s="218" t="str">
        <f>IF(Capacity!B88=0,"",Capacity!B88)</f>
        <v>c</v>
      </c>
      <c r="C83" s="132"/>
      <c r="D83" s="132"/>
      <c r="E83" s="132"/>
      <c r="F83" s="215">
        <f>IF(ROW(A72)&lt;=Capacity!$A$16,Capacity!E88,"")</f>
        <v>0</v>
      </c>
      <c r="G83" s="216">
        <f ca="1">IF(ROW(A72)&lt;=Capacity!$A$16,'Capacity calculation (hide)'!BH76,"")</f>
        <v>52</v>
      </c>
      <c r="H83" s="215">
        <f>IF(ROW(A72)&lt;=Capacity!$A$16,Capacity!H88,"")</f>
        <v>0</v>
      </c>
      <c r="I83" s="217">
        <f ca="1">IF(ROW(A72)&lt;=Capacity!$A$16,'Capacity calculation (hide)'!DK76,"")</f>
        <v>0</v>
      </c>
      <c r="J83" s="218" t="str">
        <f t="shared" ca="1" si="1"/>
        <v>Over</v>
      </c>
    </row>
    <row r="84" spans="2:10" x14ac:dyDescent="0.25">
      <c r="B84" s="218" t="str">
        <f>IF(Capacity!B89=0,"",Capacity!B89)</f>
        <v>c</v>
      </c>
      <c r="C84" s="132"/>
      <c r="D84" s="132"/>
      <c r="E84" s="132"/>
      <c r="F84" s="215">
        <f>IF(ROW(A73)&lt;=Capacity!$A$16,Capacity!E89,"")</f>
        <v>0</v>
      </c>
      <c r="G84" s="216">
        <f ca="1">IF(ROW(A73)&lt;=Capacity!$A$16,'Capacity calculation (hide)'!BH77,"")</f>
        <v>52</v>
      </c>
      <c r="H84" s="215">
        <f>IF(ROW(A73)&lt;=Capacity!$A$16,Capacity!H89,"")</f>
        <v>0</v>
      </c>
      <c r="I84" s="217">
        <f ca="1">IF(ROW(A73)&lt;=Capacity!$A$16,'Capacity calculation (hide)'!DK77,"")</f>
        <v>0</v>
      </c>
      <c r="J84" s="218" t="str">
        <f t="shared" ca="1" si="1"/>
        <v>Over</v>
      </c>
    </row>
    <row r="85" spans="2:10" x14ac:dyDescent="0.25">
      <c r="B85" s="218" t="str">
        <f>IF(Capacity!B90=0,"",Capacity!B90)</f>
        <v>c</v>
      </c>
      <c r="C85" s="132"/>
      <c r="D85" s="132"/>
      <c r="E85" s="132"/>
      <c r="F85" s="215">
        <f>IF(ROW(A74)&lt;=Capacity!$A$16,Capacity!E90,"")</f>
        <v>0</v>
      </c>
      <c r="G85" s="216">
        <f ca="1">IF(ROW(A74)&lt;=Capacity!$A$16,'Capacity calculation (hide)'!BH78,"")</f>
        <v>52</v>
      </c>
      <c r="H85" s="215">
        <f>IF(ROW(A74)&lt;=Capacity!$A$16,Capacity!H90,"")</f>
        <v>0</v>
      </c>
      <c r="I85" s="217">
        <f ca="1">IF(ROW(A74)&lt;=Capacity!$A$16,'Capacity calculation (hide)'!DK78,"")</f>
        <v>0</v>
      </c>
      <c r="J85" s="218" t="str">
        <f t="shared" ca="1" si="1"/>
        <v>Over</v>
      </c>
    </row>
    <row r="86" spans="2:10" x14ac:dyDescent="0.25">
      <c r="B86" s="218" t="str">
        <f>IF(Capacity!B91=0,"",Capacity!B91)</f>
        <v>c</v>
      </c>
      <c r="C86" s="132"/>
      <c r="D86" s="132"/>
      <c r="E86" s="132"/>
      <c r="F86" s="215">
        <f>IF(ROW(A75)&lt;=Capacity!$A$16,Capacity!E91,"")</f>
        <v>0</v>
      </c>
      <c r="G86" s="216">
        <f ca="1">IF(ROW(A75)&lt;=Capacity!$A$16,'Capacity calculation (hide)'!BH79,"")</f>
        <v>52</v>
      </c>
      <c r="H86" s="215">
        <f>IF(ROW(A75)&lt;=Capacity!$A$16,Capacity!H91,"")</f>
        <v>0</v>
      </c>
      <c r="I86" s="217">
        <f ca="1">IF(ROW(A75)&lt;=Capacity!$A$16,'Capacity calculation (hide)'!DK79,"")</f>
        <v>0</v>
      </c>
      <c r="J86" s="218" t="str">
        <f t="shared" ca="1" si="1"/>
        <v>Over</v>
      </c>
    </row>
    <row r="87" spans="2:10" x14ac:dyDescent="0.25">
      <c r="B87" s="218" t="str">
        <f>IF(Capacity!B92=0,"",Capacity!B92)</f>
        <v>c</v>
      </c>
      <c r="C87" s="132"/>
      <c r="D87" s="132"/>
      <c r="E87" s="132"/>
      <c r="F87" s="215">
        <f>IF(ROW(A76)&lt;=Capacity!$A$16,Capacity!E92,"")</f>
        <v>0</v>
      </c>
      <c r="G87" s="216">
        <f ca="1">IF(ROW(A76)&lt;=Capacity!$A$16,'Capacity calculation (hide)'!BH80,"")</f>
        <v>52</v>
      </c>
      <c r="H87" s="215">
        <f>IF(ROW(A76)&lt;=Capacity!$A$16,Capacity!H92,"")</f>
        <v>0</v>
      </c>
      <c r="I87" s="217">
        <f ca="1">IF(ROW(A76)&lt;=Capacity!$A$16,'Capacity calculation (hide)'!DK80,"")</f>
        <v>0</v>
      </c>
      <c r="J87" s="218" t="str">
        <f t="shared" ca="1" si="1"/>
        <v>Over</v>
      </c>
    </row>
    <row r="88" spans="2:10" x14ac:dyDescent="0.25">
      <c r="B88" s="218" t="str">
        <f>IF(Capacity!B93=0,"",Capacity!B93)</f>
        <v>c</v>
      </c>
      <c r="C88" s="132"/>
      <c r="D88" s="132"/>
      <c r="E88" s="132"/>
      <c r="F88" s="215">
        <f>IF(ROW(A77)&lt;=Capacity!$A$16,Capacity!E93,"")</f>
        <v>0</v>
      </c>
      <c r="G88" s="216">
        <f ca="1">IF(ROW(A77)&lt;=Capacity!$A$16,'Capacity calculation (hide)'!BH81,"")</f>
        <v>52</v>
      </c>
      <c r="H88" s="215">
        <f>IF(ROW(A77)&lt;=Capacity!$A$16,Capacity!H93,"")</f>
        <v>0</v>
      </c>
      <c r="I88" s="217">
        <f ca="1">IF(ROW(A77)&lt;=Capacity!$A$16,'Capacity calculation (hide)'!DK81,"")</f>
        <v>0</v>
      </c>
      <c r="J88" s="218" t="str">
        <f t="shared" ca="1" si="1"/>
        <v>Over</v>
      </c>
    </row>
    <row r="89" spans="2:10" x14ac:dyDescent="0.25">
      <c r="B89" s="218" t="str">
        <f>IF(Capacity!B94=0,"",Capacity!B94)</f>
        <v>c</v>
      </c>
      <c r="C89" s="132"/>
      <c r="D89" s="132"/>
      <c r="E89" s="132"/>
      <c r="F89" s="215">
        <f>IF(ROW(A78)&lt;=Capacity!$A$16,Capacity!E94,"")</f>
        <v>0</v>
      </c>
      <c r="G89" s="216">
        <f ca="1">IF(ROW(A78)&lt;=Capacity!$A$16,'Capacity calculation (hide)'!BH82,"")</f>
        <v>52</v>
      </c>
      <c r="H89" s="215">
        <f>IF(ROW(A78)&lt;=Capacity!$A$16,Capacity!H94,"")</f>
        <v>0</v>
      </c>
      <c r="I89" s="217">
        <f ca="1">IF(ROW(A78)&lt;=Capacity!$A$16,'Capacity calculation (hide)'!DK82,"")</f>
        <v>0</v>
      </c>
      <c r="J89" s="218" t="str">
        <f t="shared" ca="1" si="1"/>
        <v>Over</v>
      </c>
    </row>
    <row r="90" spans="2:10" x14ac:dyDescent="0.25">
      <c r="B90" s="218" t="str">
        <f>IF(Capacity!B95=0,"",Capacity!B95)</f>
        <v>c</v>
      </c>
      <c r="C90" s="132"/>
      <c r="D90" s="132"/>
      <c r="E90" s="132"/>
      <c r="F90" s="215">
        <f>IF(ROW(A79)&lt;=Capacity!$A$16,Capacity!E95,"")</f>
        <v>0</v>
      </c>
      <c r="G90" s="216">
        <f ca="1">IF(ROW(A79)&lt;=Capacity!$A$16,'Capacity calculation (hide)'!BH83,"")</f>
        <v>52</v>
      </c>
      <c r="H90" s="215">
        <f>IF(ROW(A79)&lt;=Capacity!$A$16,Capacity!H95,"")</f>
        <v>0</v>
      </c>
      <c r="I90" s="217">
        <f ca="1">IF(ROW(A79)&lt;=Capacity!$A$16,'Capacity calculation (hide)'!DK83,"")</f>
        <v>0</v>
      </c>
      <c r="J90" s="218" t="str">
        <f t="shared" ca="1" si="1"/>
        <v>Over</v>
      </c>
    </row>
    <row r="91" spans="2:10" x14ac:dyDescent="0.25">
      <c r="B91" s="218" t="str">
        <f>IF(Capacity!B96=0,"",Capacity!B96)</f>
        <v>c</v>
      </c>
      <c r="C91" s="132"/>
      <c r="D91" s="132"/>
      <c r="E91" s="132"/>
      <c r="F91" s="215">
        <f>IF(ROW(A80)&lt;=Capacity!$A$16,Capacity!E96,"")</f>
        <v>0</v>
      </c>
      <c r="G91" s="216">
        <f ca="1">IF(ROW(A80)&lt;=Capacity!$A$16,'Capacity calculation (hide)'!BH84,"")</f>
        <v>52</v>
      </c>
      <c r="H91" s="215">
        <f>IF(ROW(A80)&lt;=Capacity!$A$16,Capacity!H96,"")</f>
        <v>0</v>
      </c>
      <c r="I91" s="217">
        <f ca="1">IF(ROW(A80)&lt;=Capacity!$A$16,'Capacity calculation (hide)'!DK84,"")</f>
        <v>0</v>
      </c>
      <c r="J91" s="218" t="str">
        <f t="shared" ca="1" si="1"/>
        <v>Over</v>
      </c>
    </row>
    <row r="92" spans="2:10" x14ac:dyDescent="0.25">
      <c r="B92" s="218" t="str">
        <f>IF(Capacity!B97=0,"",Capacity!B97)</f>
        <v>c</v>
      </c>
      <c r="C92" s="132"/>
      <c r="D92" s="132"/>
      <c r="E92" s="132"/>
      <c r="F92" s="215">
        <f>IF(ROW(A81)&lt;=Capacity!$A$16,Capacity!E97,"")</f>
        <v>0</v>
      </c>
      <c r="G92" s="216">
        <f ca="1">IF(ROW(A81)&lt;=Capacity!$A$16,'Capacity calculation (hide)'!BH85,"")</f>
        <v>52</v>
      </c>
      <c r="H92" s="215">
        <f>IF(ROW(A81)&lt;=Capacity!$A$16,Capacity!H97,"")</f>
        <v>0</v>
      </c>
      <c r="I92" s="217">
        <f ca="1">IF(ROW(A81)&lt;=Capacity!$A$16,'Capacity calculation (hide)'!DK85,"")</f>
        <v>0</v>
      </c>
      <c r="J92" s="218" t="str">
        <f t="shared" ca="1" si="1"/>
        <v>Over</v>
      </c>
    </row>
    <row r="93" spans="2:10" x14ac:dyDescent="0.25">
      <c r="B93" s="218" t="str">
        <f>IF(Capacity!B98=0,"",Capacity!B98)</f>
        <v>c</v>
      </c>
      <c r="C93" s="132"/>
      <c r="D93" s="132"/>
      <c r="E93" s="132"/>
      <c r="F93" s="215">
        <f>IF(ROW(A82)&lt;=Capacity!$A$16,Capacity!E98,"")</f>
        <v>0</v>
      </c>
      <c r="G93" s="216">
        <f ca="1">IF(ROW(A82)&lt;=Capacity!$A$16,'Capacity calculation (hide)'!BH86,"")</f>
        <v>52</v>
      </c>
      <c r="H93" s="215">
        <f>IF(ROW(A82)&lt;=Capacity!$A$16,Capacity!H98,"")</f>
        <v>0</v>
      </c>
      <c r="I93" s="217">
        <f ca="1">IF(ROW(A82)&lt;=Capacity!$A$16,'Capacity calculation (hide)'!DK86,"")</f>
        <v>0</v>
      </c>
      <c r="J93" s="218" t="str">
        <f t="shared" ca="1" si="1"/>
        <v>Over</v>
      </c>
    </row>
    <row r="94" spans="2:10" x14ac:dyDescent="0.25">
      <c r="B94" s="218" t="str">
        <f>IF(Capacity!B99=0,"",Capacity!B99)</f>
        <v>c</v>
      </c>
      <c r="C94" s="132"/>
      <c r="D94" s="132"/>
      <c r="E94" s="132"/>
      <c r="F94" s="215">
        <f>IF(ROW(A83)&lt;=Capacity!$A$16,Capacity!E99,"")</f>
        <v>0</v>
      </c>
      <c r="G94" s="216">
        <f ca="1">IF(ROW(A83)&lt;=Capacity!$A$16,'Capacity calculation (hide)'!BH87,"")</f>
        <v>52</v>
      </c>
      <c r="H94" s="215">
        <f>IF(ROW(A83)&lt;=Capacity!$A$16,Capacity!H99,"")</f>
        <v>0</v>
      </c>
      <c r="I94" s="217">
        <f ca="1">IF(ROW(A83)&lt;=Capacity!$A$16,'Capacity calculation (hide)'!DK87,"")</f>
        <v>0</v>
      </c>
      <c r="J94" s="218" t="str">
        <f t="shared" ca="1" si="1"/>
        <v>Over</v>
      </c>
    </row>
    <row r="95" spans="2:10" x14ac:dyDescent="0.25">
      <c r="B95" s="218" t="str">
        <f>IF(Capacity!B100=0,"",Capacity!B100)</f>
        <v>c</v>
      </c>
      <c r="C95" s="132"/>
      <c r="D95" s="132"/>
      <c r="E95" s="132"/>
      <c r="F95" s="215">
        <f>IF(ROW(A84)&lt;=Capacity!$A$16,Capacity!E100,"")</f>
        <v>0</v>
      </c>
      <c r="G95" s="216">
        <f ca="1">IF(ROW(A84)&lt;=Capacity!$A$16,'Capacity calculation (hide)'!BH88,"")</f>
        <v>52</v>
      </c>
      <c r="H95" s="215">
        <f>IF(ROW(A84)&lt;=Capacity!$A$16,Capacity!H100,"")</f>
        <v>0</v>
      </c>
      <c r="I95" s="217">
        <f ca="1">IF(ROW(A84)&lt;=Capacity!$A$16,'Capacity calculation (hide)'!DK88,"")</f>
        <v>0</v>
      </c>
      <c r="J95" s="218" t="str">
        <f t="shared" ca="1" si="1"/>
        <v>Over</v>
      </c>
    </row>
    <row r="96" spans="2:10" x14ac:dyDescent="0.25">
      <c r="B96" s="218" t="str">
        <f>IF(Capacity!B101=0,"",Capacity!B101)</f>
        <v>c</v>
      </c>
      <c r="C96" s="132"/>
      <c r="D96" s="132"/>
      <c r="E96" s="132"/>
      <c r="F96" s="215">
        <f>IF(ROW(A85)&lt;=Capacity!$A$16,Capacity!E101,"")</f>
        <v>0</v>
      </c>
      <c r="G96" s="216">
        <f ca="1">IF(ROW(A85)&lt;=Capacity!$A$16,'Capacity calculation (hide)'!BH89,"")</f>
        <v>52</v>
      </c>
      <c r="H96" s="215">
        <f>IF(ROW(A85)&lt;=Capacity!$A$16,Capacity!H101,"")</f>
        <v>0</v>
      </c>
      <c r="I96" s="217">
        <f ca="1">IF(ROW(A85)&lt;=Capacity!$A$16,'Capacity calculation (hide)'!DK89,"")</f>
        <v>0</v>
      </c>
      <c r="J96" s="218" t="str">
        <f t="shared" ca="1" si="1"/>
        <v>Over</v>
      </c>
    </row>
    <row r="97" spans="2:10" x14ac:dyDescent="0.25">
      <c r="B97" s="218" t="str">
        <f>IF(Capacity!B102=0,"",Capacity!B102)</f>
        <v>c</v>
      </c>
      <c r="C97" s="132"/>
      <c r="D97" s="132"/>
      <c r="E97" s="132"/>
      <c r="F97" s="215">
        <f>IF(ROW(A86)&lt;=Capacity!$A$16,Capacity!E102,"")</f>
        <v>0</v>
      </c>
      <c r="G97" s="216">
        <f ca="1">IF(ROW(A86)&lt;=Capacity!$A$16,'Capacity calculation (hide)'!BH90,"")</f>
        <v>52</v>
      </c>
      <c r="H97" s="215">
        <f>IF(ROW(A86)&lt;=Capacity!$A$16,Capacity!H102,"")</f>
        <v>0</v>
      </c>
      <c r="I97" s="217">
        <f ca="1">IF(ROW(A86)&lt;=Capacity!$A$16,'Capacity calculation (hide)'!DK90,"")</f>
        <v>0</v>
      </c>
      <c r="J97" s="218" t="str">
        <f t="shared" ca="1" si="1"/>
        <v>Over</v>
      </c>
    </row>
    <row r="98" spans="2:10" x14ac:dyDescent="0.25">
      <c r="B98" s="218" t="str">
        <f>IF(Capacity!B103=0,"",Capacity!B103)</f>
        <v>c</v>
      </c>
      <c r="C98" s="132"/>
      <c r="D98" s="132"/>
      <c r="E98" s="132"/>
      <c r="F98" s="215">
        <f>IF(ROW(A87)&lt;=Capacity!$A$16,Capacity!E103,"")</f>
        <v>0</v>
      </c>
      <c r="G98" s="216">
        <f ca="1">IF(ROW(A87)&lt;=Capacity!$A$16,'Capacity calculation (hide)'!BH91,"")</f>
        <v>52</v>
      </c>
      <c r="H98" s="215">
        <f>IF(ROW(A87)&lt;=Capacity!$A$16,Capacity!H103,"")</f>
        <v>0</v>
      </c>
      <c r="I98" s="217">
        <f ca="1">IF(ROW(A87)&lt;=Capacity!$A$16,'Capacity calculation (hide)'!DK91,"")</f>
        <v>0</v>
      </c>
      <c r="J98" s="218" t="str">
        <f t="shared" ca="1" si="1"/>
        <v>Over</v>
      </c>
    </row>
    <row r="99" spans="2:10" x14ac:dyDescent="0.25">
      <c r="B99" s="218" t="str">
        <f>IF(Capacity!B104=0,"",Capacity!B104)</f>
        <v>c</v>
      </c>
      <c r="C99" s="132"/>
      <c r="D99" s="132"/>
      <c r="E99" s="132"/>
      <c r="F99" s="215">
        <f>IF(ROW(A88)&lt;=Capacity!$A$16,Capacity!E104,"")</f>
        <v>0</v>
      </c>
      <c r="G99" s="216">
        <f ca="1">IF(ROW(A88)&lt;=Capacity!$A$16,'Capacity calculation (hide)'!BH92,"")</f>
        <v>52</v>
      </c>
      <c r="H99" s="215">
        <f>IF(ROW(A88)&lt;=Capacity!$A$16,Capacity!H104,"")</f>
        <v>0</v>
      </c>
      <c r="I99" s="217">
        <f ca="1">IF(ROW(A88)&lt;=Capacity!$A$16,'Capacity calculation (hide)'!DK92,"")</f>
        <v>0</v>
      </c>
      <c r="J99" s="218" t="str">
        <f t="shared" ca="1" si="1"/>
        <v>Over</v>
      </c>
    </row>
    <row r="100" spans="2:10" x14ac:dyDescent="0.25">
      <c r="B100" s="218" t="str">
        <f>IF(Capacity!B105=0,"",Capacity!B105)</f>
        <v>c</v>
      </c>
      <c r="C100" s="132"/>
      <c r="D100" s="132"/>
      <c r="E100" s="132"/>
      <c r="F100" s="215">
        <f>IF(ROW(A89)&lt;=Capacity!$A$16,Capacity!E105,"")</f>
        <v>0</v>
      </c>
      <c r="G100" s="216">
        <f ca="1">IF(ROW(A89)&lt;=Capacity!$A$16,'Capacity calculation (hide)'!BH93,"")</f>
        <v>52</v>
      </c>
      <c r="H100" s="215">
        <f>IF(ROW(A89)&lt;=Capacity!$A$16,Capacity!H105,"")</f>
        <v>0</v>
      </c>
      <c r="I100" s="217">
        <f ca="1">IF(ROW(A89)&lt;=Capacity!$A$16,'Capacity calculation (hide)'!DK93,"")</f>
        <v>0</v>
      </c>
      <c r="J100" s="218" t="str">
        <f t="shared" ca="1" si="1"/>
        <v>Over</v>
      </c>
    </row>
    <row r="101" spans="2:10" x14ac:dyDescent="0.25">
      <c r="B101" s="218" t="str">
        <f>IF(Capacity!B106=0,"",Capacity!B106)</f>
        <v>c</v>
      </c>
      <c r="C101" s="132"/>
      <c r="D101" s="132"/>
      <c r="E101" s="132"/>
      <c r="F101" s="215">
        <f>IF(ROW(A90)&lt;=Capacity!$A$16,Capacity!E106,"")</f>
        <v>0</v>
      </c>
      <c r="G101" s="216">
        <f ca="1">IF(ROW(A90)&lt;=Capacity!$A$16,'Capacity calculation (hide)'!BH94,"")</f>
        <v>52</v>
      </c>
      <c r="H101" s="215">
        <f>IF(ROW(A90)&lt;=Capacity!$A$16,Capacity!H106,"")</f>
        <v>0</v>
      </c>
      <c r="I101" s="217">
        <f ca="1">IF(ROW(A90)&lt;=Capacity!$A$16,'Capacity calculation (hide)'!DK94,"")</f>
        <v>0</v>
      </c>
      <c r="J101" s="218" t="str">
        <f t="shared" ca="1" si="1"/>
        <v>Over</v>
      </c>
    </row>
    <row r="102" spans="2:10" x14ac:dyDescent="0.25">
      <c r="B102" s="218" t="str">
        <f>IF(Capacity!B107=0,"",Capacity!B107)</f>
        <v>c</v>
      </c>
      <c r="C102" s="132"/>
      <c r="D102" s="132"/>
      <c r="E102" s="132"/>
      <c r="F102" s="215">
        <f>IF(ROW(A91)&lt;=Capacity!$A$16,Capacity!E107,"")</f>
        <v>0</v>
      </c>
      <c r="G102" s="216">
        <f ca="1">IF(ROW(A91)&lt;=Capacity!$A$16,'Capacity calculation (hide)'!BH95,"")</f>
        <v>52</v>
      </c>
      <c r="H102" s="215">
        <f>IF(ROW(A91)&lt;=Capacity!$A$16,Capacity!H107,"")</f>
        <v>0</v>
      </c>
      <c r="I102" s="217">
        <f ca="1">IF(ROW(A91)&lt;=Capacity!$A$16,'Capacity calculation (hide)'!DK95,"")</f>
        <v>0</v>
      </c>
      <c r="J102" s="218" t="str">
        <f t="shared" ca="1" si="1"/>
        <v>Over</v>
      </c>
    </row>
    <row r="103" spans="2:10" x14ac:dyDescent="0.25">
      <c r="B103" s="218" t="str">
        <f>IF(Capacity!B108=0,"",Capacity!B108)</f>
        <v>c</v>
      </c>
      <c r="C103" s="132"/>
      <c r="D103" s="132"/>
      <c r="E103" s="132"/>
      <c r="F103" s="215">
        <f>IF(ROW(A92)&lt;=Capacity!$A$16,Capacity!E108,"")</f>
        <v>0</v>
      </c>
      <c r="G103" s="216">
        <f ca="1">IF(ROW(A92)&lt;=Capacity!$A$16,'Capacity calculation (hide)'!BH96,"")</f>
        <v>52</v>
      </c>
      <c r="H103" s="215">
        <f>IF(ROW(A92)&lt;=Capacity!$A$16,Capacity!H108,"")</f>
        <v>0</v>
      </c>
      <c r="I103" s="217">
        <f ca="1">IF(ROW(A92)&lt;=Capacity!$A$16,'Capacity calculation (hide)'!DK96,"")</f>
        <v>0</v>
      </c>
      <c r="J103" s="218" t="str">
        <f t="shared" ca="1" si="1"/>
        <v>Over</v>
      </c>
    </row>
    <row r="104" spans="2:10" x14ac:dyDescent="0.25">
      <c r="B104" s="218" t="str">
        <f>IF(Capacity!B109=0,"",Capacity!B109)</f>
        <v>c</v>
      </c>
      <c r="C104" s="132"/>
      <c r="D104" s="132"/>
      <c r="E104" s="132"/>
      <c r="F104" s="215">
        <f>IF(ROW(A93)&lt;=Capacity!$A$16,Capacity!E109,"")</f>
        <v>0</v>
      </c>
      <c r="G104" s="216">
        <f ca="1">IF(ROW(A93)&lt;=Capacity!$A$16,'Capacity calculation (hide)'!BH97,"")</f>
        <v>52</v>
      </c>
      <c r="H104" s="215">
        <f>IF(ROW(A93)&lt;=Capacity!$A$16,Capacity!H109,"")</f>
        <v>0</v>
      </c>
      <c r="I104" s="217">
        <f ca="1">IF(ROW(A93)&lt;=Capacity!$A$16,'Capacity calculation (hide)'!DK97,"")</f>
        <v>0</v>
      </c>
      <c r="J104" s="218" t="str">
        <f t="shared" ca="1" si="1"/>
        <v>Over</v>
      </c>
    </row>
    <row r="105" spans="2:10" x14ac:dyDescent="0.25">
      <c r="B105" s="218" t="str">
        <f>IF(Capacity!B110=0,"",Capacity!B110)</f>
        <v>c</v>
      </c>
      <c r="C105" s="132"/>
      <c r="D105" s="132"/>
      <c r="E105" s="132"/>
      <c r="F105" s="215">
        <f>IF(ROW(A94)&lt;=Capacity!$A$16,Capacity!E110,"")</f>
        <v>0</v>
      </c>
      <c r="G105" s="216">
        <f ca="1">IF(ROW(A94)&lt;=Capacity!$A$16,'Capacity calculation (hide)'!BH98,"")</f>
        <v>52</v>
      </c>
      <c r="H105" s="215">
        <f>IF(ROW(A94)&lt;=Capacity!$A$16,Capacity!H110,"")</f>
        <v>0</v>
      </c>
      <c r="I105" s="217">
        <f ca="1">IF(ROW(A94)&lt;=Capacity!$A$16,'Capacity calculation (hide)'!DK98,"")</f>
        <v>0</v>
      </c>
      <c r="J105" s="218" t="str">
        <f t="shared" ca="1" si="1"/>
        <v>Over</v>
      </c>
    </row>
    <row r="106" spans="2:10" x14ac:dyDescent="0.25">
      <c r="B106" s="218" t="str">
        <f>IF(Capacity!B111=0,"",Capacity!B111)</f>
        <v>c</v>
      </c>
      <c r="C106" s="132"/>
      <c r="D106" s="132"/>
      <c r="E106" s="132"/>
      <c r="F106" s="215">
        <f>IF(ROW(A95)&lt;=Capacity!$A$16,Capacity!E111,"")</f>
        <v>0</v>
      </c>
      <c r="G106" s="216">
        <f ca="1">IF(ROW(A95)&lt;=Capacity!$A$16,'Capacity calculation (hide)'!BH99,"")</f>
        <v>52</v>
      </c>
      <c r="H106" s="215">
        <f>IF(ROW(A95)&lt;=Capacity!$A$16,Capacity!H111,"")</f>
        <v>0</v>
      </c>
      <c r="I106" s="217">
        <f ca="1">IF(ROW(A95)&lt;=Capacity!$A$16,'Capacity calculation (hide)'!DK99,"")</f>
        <v>0</v>
      </c>
      <c r="J106" s="218" t="str">
        <f t="shared" ca="1" si="1"/>
        <v>Over</v>
      </c>
    </row>
    <row r="107" spans="2:10" x14ac:dyDescent="0.25">
      <c r="B107" s="218" t="str">
        <f>IF(Capacity!B112=0,"",Capacity!B112)</f>
        <v>c</v>
      </c>
      <c r="C107" s="132"/>
      <c r="D107" s="132"/>
      <c r="E107" s="132"/>
      <c r="F107" s="215">
        <f>IF(ROW(A96)&lt;=Capacity!$A$16,Capacity!E112,"")</f>
        <v>0</v>
      </c>
      <c r="G107" s="216">
        <f ca="1">IF(ROW(A96)&lt;=Capacity!$A$16,'Capacity calculation (hide)'!BH100,"")</f>
        <v>52</v>
      </c>
      <c r="H107" s="215">
        <f>IF(ROW(A96)&lt;=Capacity!$A$16,Capacity!H112,"")</f>
        <v>0</v>
      </c>
      <c r="I107" s="217">
        <f ca="1">IF(ROW(A96)&lt;=Capacity!$A$16,'Capacity calculation (hide)'!DK100,"")</f>
        <v>0</v>
      </c>
      <c r="J107" s="218" t="str">
        <f t="shared" ca="1" si="1"/>
        <v>Over</v>
      </c>
    </row>
    <row r="108" spans="2:10" x14ac:dyDescent="0.25">
      <c r="B108" s="218" t="str">
        <f>IF(Capacity!B113=0,"",Capacity!B113)</f>
        <v>c</v>
      </c>
      <c r="C108" s="132"/>
      <c r="D108" s="132"/>
      <c r="E108" s="132"/>
      <c r="F108" s="215">
        <f>IF(ROW(A97)&lt;=Capacity!$A$16,Capacity!E113,"")</f>
        <v>0</v>
      </c>
      <c r="G108" s="216">
        <f ca="1">IF(ROW(A97)&lt;=Capacity!$A$16,'Capacity calculation (hide)'!BH101,"")</f>
        <v>52</v>
      </c>
      <c r="H108" s="215">
        <f>IF(ROW(A97)&lt;=Capacity!$A$16,Capacity!H113,"")</f>
        <v>0</v>
      </c>
      <c r="I108" s="217">
        <f ca="1">IF(ROW(A97)&lt;=Capacity!$A$16,'Capacity calculation (hide)'!DK101,"")</f>
        <v>0</v>
      </c>
      <c r="J108" s="218" t="str">
        <f t="shared" ca="1" si="1"/>
        <v>Over</v>
      </c>
    </row>
    <row r="109" spans="2:10" x14ac:dyDescent="0.25">
      <c r="B109" s="218" t="str">
        <f>IF(Capacity!B114=0,"",Capacity!B114)</f>
        <v>c</v>
      </c>
      <c r="C109" s="132"/>
      <c r="D109" s="132"/>
      <c r="E109" s="132"/>
      <c r="F109" s="215">
        <f>IF(ROW(A98)&lt;=Capacity!$A$16,Capacity!E114,"")</f>
        <v>0</v>
      </c>
      <c r="G109" s="216">
        <f ca="1">IF(ROW(A98)&lt;=Capacity!$A$16,'Capacity calculation (hide)'!BH102,"")</f>
        <v>52</v>
      </c>
      <c r="H109" s="215">
        <f>IF(ROW(A98)&lt;=Capacity!$A$16,Capacity!H114,"")</f>
        <v>0</v>
      </c>
      <c r="I109" s="217">
        <f ca="1">IF(ROW(A98)&lt;=Capacity!$A$16,'Capacity calculation (hide)'!DK102,"")</f>
        <v>0</v>
      </c>
      <c r="J109" s="218" t="str">
        <f t="shared" ca="1" si="1"/>
        <v>Over</v>
      </c>
    </row>
    <row r="110" spans="2:10" x14ac:dyDescent="0.25">
      <c r="B110" s="218" t="str">
        <f>IF(Capacity!B115=0,"",Capacity!B115)</f>
        <v>c</v>
      </c>
      <c r="C110" s="132"/>
      <c r="D110" s="132"/>
      <c r="E110" s="132"/>
      <c r="F110" s="215">
        <f>IF(ROW(A99)&lt;=Capacity!$A$16,Capacity!E115,"")</f>
        <v>0</v>
      </c>
      <c r="G110" s="216">
        <f ca="1">IF(ROW(A99)&lt;=Capacity!$A$16,'Capacity calculation (hide)'!BH103,"")</f>
        <v>52</v>
      </c>
      <c r="H110" s="215">
        <f>IF(ROW(A99)&lt;=Capacity!$A$16,Capacity!H115,"")</f>
        <v>0</v>
      </c>
      <c r="I110" s="217">
        <f ca="1">IF(ROW(A99)&lt;=Capacity!$A$16,'Capacity calculation (hide)'!DK103,"")</f>
        <v>0</v>
      </c>
      <c r="J110" s="218" t="str">
        <f t="shared" ca="1" si="1"/>
        <v>Over</v>
      </c>
    </row>
    <row r="111" spans="2:10" x14ac:dyDescent="0.25">
      <c r="B111" s="218" t="str">
        <f>IF(Capacity!B116=0,"",Capacity!B116)</f>
        <v>c</v>
      </c>
      <c r="C111" s="132"/>
      <c r="D111" s="132"/>
      <c r="E111" s="132"/>
      <c r="F111" s="215">
        <f>IF(ROW(A100)&lt;=Capacity!$A$16,Capacity!E116,"")</f>
        <v>0</v>
      </c>
      <c r="G111" s="216">
        <f ca="1">IF(ROW(A100)&lt;=Capacity!$A$16,'Capacity calculation (hide)'!BH104,"")</f>
        <v>52</v>
      </c>
      <c r="H111" s="215">
        <f>IF(ROW(A100)&lt;=Capacity!$A$16,Capacity!H116,"")</f>
        <v>0</v>
      </c>
      <c r="I111" s="217">
        <f ca="1">IF(ROW(A100)&lt;=Capacity!$A$16,'Capacity calculation (hide)'!DK104,"")</f>
        <v>0</v>
      </c>
      <c r="J111" s="218" t="str">
        <f t="shared" ca="1" si="1"/>
        <v>Over</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10</v>
      </c>
      <c r="H118" s="215">
        <f>IF(ROW(A1)&lt;=Capacity!$M$16,Capacity!T17,"")</f>
        <v>0</v>
      </c>
      <c r="I118" s="217">
        <f ca="1">IF(ROW(A1)&lt;=Capacity!$M$16,'Capacity calculation (hide)'!DK111,"")</f>
        <v>0</v>
      </c>
      <c r="J118" s="218" t="str">
        <f>IFERROR(IF(G118-F118 &lt;0, "Under","Over"),"")</f>
        <v>Over</v>
      </c>
    </row>
    <row r="119" spans="2:10" hidden="1" x14ac:dyDescent="0.25">
      <c r="B119" s="218" t="str">
        <f>IF(Capacity!N18=0,"",Capacity!N18)</f>
        <v>a</v>
      </c>
      <c r="C119" s="132"/>
      <c r="D119" s="132"/>
      <c r="E119" s="132"/>
      <c r="F119" s="215">
        <f>IF(ROW(A2)&lt;=Capacity!$M$16,Capacity!Q18,"")</f>
        <v>0</v>
      </c>
      <c r="G119" s="321">
        <f>IF(ROW(A2)&lt;=Capacity!$M$16,'Capacity calculation (hide)'!BH113,"")</f>
        <v>13</v>
      </c>
      <c r="H119" s="215">
        <f>IF(ROW(A2)&lt;=Capacity!$M$16,Capacity!T18,"")</f>
        <v>0</v>
      </c>
      <c r="I119" s="217">
        <f ca="1">IF(ROW(A2)&lt;=Capacity!$M$16,'Capacity calculation (hide)'!DK112,"")</f>
        <v>0</v>
      </c>
      <c r="J119" s="218" t="str">
        <f t="shared" ref="J119:J182" si="2">IFERROR(IF(G119-F119 &lt;0, "Under","Over"),"")</f>
        <v>Over</v>
      </c>
    </row>
    <row r="120" spans="2:10" hidden="1" x14ac:dyDescent="0.25">
      <c r="B120" s="218" t="str">
        <f>IF(Capacity!N19=0,"",Capacity!N19)</f>
        <v>a</v>
      </c>
      <c r="C120" s="132"/>
      <c r="D120" s="132"/>
      <c r="E120" s="132"/>
      <c r="F120" s="215">
        <f>IF(ROW(A3)&lt;=Capacity!$M$16,Capacity!Q19,"")</f>
        <v>0</v>
      </c>
      <c r="G120" s="321">
        <f ca="1">IF(ROW(A3)&lt;=Capacity!$M$16,'Capacity calculation (hide)'!BH114,"")</f>
        <v>52</v>
      </c>
      <c r="H120" s="215">
        <f>IF(ROW(A3)&lt;=Capacity!$M$16,Capacity!T19,"")</f>
        <v>0</v>
      </c>
      <c r="I120" s="217">
        <f ca="1">IF(ROW(A3)&lt;=Capacity!$M$16,'Capacity calculation (hide)'!DK113,"")</f>
        <v>0</v>
      </c>
      <c r="J120" s="218" t="str">
        <f t="shared" ca="1" si="2"/>
        <v>Over</v>
      </c>
    </row>
    <row r="121" spans="2:10" hidden="1" x14ac:dyDescent="0.25">
      <c r="B121" s="218" t="str">
        <f>IF(Capacity!N20=0,"",Capacity!N20)</f>
        <v>a</v>
      </c>
      <c r="C121" s="132"/>
      <c r="D121" s="132"/>
      <c r="E121" s="132"/>
      <c r="F121" s="215">
        <f>IF(ROW(A4)&lt;=Capacity!$M$16,Capacity!Q20,"")</f>
        <v>0</v>
      </c>
      <c r="G121" s="321">
        <f ca="1">IF(ROW(A4)&lt;=Capacity!$M$16,'Capacity calculation (hide)'!BH115,"")</f>
        <v>52</v>
      </c>
      <c r="H121" s="215">
        <f>IF(ROW(A4)&lt;=Capacity!$M$16,Capacity!T20,"")</f>
        <v>0</v>
      </c>
      <c r="I121" s="217">
        <f ca="1">IF(ROW(A4)&lt;=Capacity!$M$16,'Capacity calculation (hide)'!DK114,"")</f>
        <v>0</v>
      </c>
      <c r="J121" s="218" t="str">
        <f t="shared" ca="1" si="2"/>
        <v>Over</v>
      </c>
    </row>
    <row r="122" spans="2:10" hidden="1" x14ac:dyDescent="0.25">
      <c r="B122" s="218" t="str">
        <f>IF(Capacity!N21=0,"",Capacity!N21)</f>
        <v>a</v>
      </c>
      <c r="C122" s="132"/>
      <c r="D122" s="132"/>
      <c r="E122" s="132"/>
      <c r="F122" s="215">
        <f>IF(ROW(A5)&lt;=Capacity!$M$16,Capacity!Q21,"")</f>
        <v>0</v>
      </c>
      <c r="G122" s="321">
        <f ca="1">IF(ROW(A5)&lt;=Capacity!$M$16,'Capacity calculation (hide)'!BH116,"")</f>
        <v>52</v>
      </c>
      <c r="H122" s="215">
        <f>IF(ROW(A5)&lt;=Capacity!$M$16,Capacity!T21,"")</f>
        <v>0</v>
      </c>
      <c r="I122" s="217">
        <f ca="1">IF(ROW(A5)&lt;=Capacity!$M$16,'Capacity calculation (hide)'!DK115,"")</f>
        <v>0</v>
      </c>
      <c r="J122" s="218" t="str">
        <f t="shared" ca="1" si="2"/>
        <v>Over</v>
      </c>
    </row>
    <row r="123" spans="2:10" hidden="1" x14ac:dyDescent="0.25">
      <c r="B123" s="218" t="str">
        <f>IF(Capacity!N22=0,"",Capacity!N22)</f>
        <v>a</v>
      </c>
      <c r="C123" s="132"/>
      <c r="D123" s="132"/>
      <c r="E123" s="132"/>
      <c r="F123" s="215">
        <f>IF(ROW(A6)&lt;=Capacity!$M$16,Capacity!Q22,"")</f>
        <v>0</v>
      </c>
      <c r="G123" s="321">
        <f ca="1">IF(ROW(A6)&lt;=Capacity!$M$16,'Capacity calculation (hide)'!BH117,"")</f>
        <v>52</v>
      </c>
      <c r="H123" s="215">
        <f>IF(ROW(A6)&lt;=Capacity!$M$16,Capacity!T22,"")</f>
        <v>0</v>
      </c>
      <c r="I123" s="217">
        <f ca="1">IF(ROW(A6)&lt;=Capacity!$M$16,'Capacity calculation (hide)'!DK116,"")</f>
        <v>0</v>
      </c>
      <c r="J123" s="218" t="str">
        <f t="shared" ca="1" si="2"/>
        <v>Over</v>
      </c>
    </row>
    <row r="124" spans="2:10" hidden="1" x14ac:dyDescent="0.25">
      <c r="B124" s="218" t="str">
        <f>IF(Capacity!N23=0,"",Capacity!N23)</f>
        <v>a</v>
      </c>
      <c r="C124" s="132"/>
      <c r="D124" s="132"/>
      <c r="E124" s="132"/>
      <c r="F124" s="215">
        <f>IF(ROW(A7)&lt;=Capacity!$M$16,Capacity!Q23,"")</f>
        <v>0</v>
      </c>
      <c r="G124" s="321">
        <f ca="1">IF(ROW(A7)&lt;=Capacity!$M$16,'Capacity calculation (hide)'!BH118,"")</f>
        <v>52</v>
      </c>
      <c r="H124" s="215">
        <f>IF(ROW(A7)&lt;=Capacity!$M$16,Capacity!T23,"")</f>
        <v>0</v>
      </c>
      <c r="I124" s="217">
        <f ca="1">IF(ROW(A7)&lt;=Capacity!$M$16,'Capacity calculation (hide)'!DK117,"")</f>
        <v>0</v>
      </c>
      <c r="J124" s="218" t="str">
        <f t="shared" ca="1" si="2"/>
        <v>Over</v>
      </c>
    </row>
    <row r="125" spans="2:10" hidden="1" x14ac:dyDescent="0.25">
      <c r="B125" s="218" t="str">
        <f>IF(Capacity!N24=0,"",Capacity!N24)</f>
        <v>a</v>
      </c>
      <c r="C125" s="132"/>
      <c r="D125" s="132"/>
      <c r="E125" s="132"/>
      <c r="F125" s="215">
        <f>IF(ROW(A8)&lt;=Capacity!$M$16,Capacity!Q24,"")</f>
        <v>0</v>
      </c>
      <c r="G125" s="321">
        <f ca="1">IF(ROW(A8)&lt;=Capacity!$M$16,'Capacity calculation (hide)'!BH119,"")</f>
        <v>52</v>
      </c>
      <c r="H125" s="215">
        <f>IF(ROW(A8)&lt;=Capacity!$M$16,Capacity!T24,"")</f>
        <v>0</v>
      </c>
      <c r="I125" s="217">
        <f ca="1">IF(ROW(A8)&lt;=Capacity!$M$16,'Capacity calculation (hide)'!DK118,"")</f>
        <v>0</v>
      </c>
      <c r="J125" s="218" t="str">
        <f t="shared" ca="1" si="2"/>
        <v>Over</v>
      </c>
    </row>
    <row r="126" spans="2:10" hidden="1" x14ac:dyDescent="0.25">
      <c r="B126" s="218" t="str">
        <f>IF(Capacity!N25=0,"",Capacity!N25)</f>
        <v>a</v>
      </c>
      <c r="C126" s="132"/>
      <c r="D126" s="132"/>
      <c r="E126" s="132"/>
      <c r="F126" s="215">
        <f>IF(ROW(A9)&lt;=Capacity!$M$16,Capacity!Q25,"")</f>
        <v>0</v>
      </c>
      <c r="G126" s="321">
        <f ca="1">IF(ROW(A9)&lt;=Capacity!$M$16,'Capacity calculation (hide)'!BH120,"")</f>
        <v>52</v>
      </c>
      <c r="H126" s="215">
        <f>IF(ROW(A9)&lt;=Capacity!$M$16,Capacity!T25,"")</f>
        <v>0</v>
      </c>
      <c r="I126" s="217">
        <f ca="1">IF(ROW(A9)&lt;=Capacity!$M$16,'Capacity calculation (hide)'!DK119,"")</f>
        <v>0</v>
      </c>
      <c r="J126" s="218" t="str">
        <f t="shared" ca="1" si="2"/>
        <v>Over</v>
      </c>
    </row>
    <row r="127" spans="2:10" hidden="1" x14ac:dyDescent="0.25">
      <c r="B127" s="218" t="str">
        <f>IF(Capacity!N26=0,"",Capacity!N26)</f>
        <v>a</v>
      </c>
      <c r="C127" s="132"/>
      <c r="D127" s="132"/>
      <c r="E127" s="132"/>
      <c r="F127" s="215">
        <f>IF(ROW(A10)&lt;=Capacity!$M$16,Capacity!Q26,"")</f>
        <v>0</v>
      </c>
      <c r="G127" s="321">
        <f ca="1">IF(ROW(A10)&lt;=Capacity!$M$16,'Capacity calculation (hide)'!BH121,"")</f>
        <v>52</v>
      </c>
      <c r="H127" s="215">
        <f>IF(ROW(A10)&lt;=Capacity!$M$16,Capacity!T26,"")</f>
        <v>0</v>
      </c>
      <c r="I127" s="217">
        <f ca="1">IF(ROW(A10)&lt;=Capacity!$M$16,'Capacity calculation (hide)'!DK120,"")</f>
        <v>0</v>
      </c>
      <c r="J127" s="218" t="str">
        <f t="shared" ca="1" si="2"/>
        <v>Over</v>
      </c>
    </row>
    <row r="128" spans="2:10" hidden="1" x14ac:dyDescent="0.25">
      <c r="B128" s="218" t="str">
        <f>IF(Capacity!N27=0,"",Capacity!N27)</f>
        <v>a</v>
      </c>
      <c r="C128" s="132"/>
      <c r="D128" s="132"/>
      <c r="E128" s="132"/>
      <c r="F128" s="215">
        <f>IF(ROW(A11)&lt;=Capacity!$M$16,Capacity!Q27,"")</f>
        <v>0</v>
      </c>
      <c r="G128" s="321">
        <f ca="1">IF(ROW(A11)&lt;=Capacity!$M$16,'Capacity calculation (hide)'!BH122,"")</f>
        <v>52</v>
      </c>
      <c r="H128" s="215">
        <f>IF(ROW(A11)&lt;=Capacity!$M$16,Capacity!T27,"")</f>
        <v>0</v>
      </c>
      <c r="I128" s="217">
        <f ca="1">IF(ROW(A11)&lt;=Capacity!$M$16,'Capacity calculation (hide)'!DK121,"")</f>
        <v>0</v>
      </c>
      <c r="J128" s="218" t="str">
        <f t="shared" ca="1" si="2"/>
        <v>Over</v>
      </c>
    </row>
    <row r="129" spans="2:10" hidden="1" x14ac:dyDescent="0.25">
      <c r="B129" s="218" t="str">
        <f>IF(Capacity!N28=0,"",Capacity!N28)</f>
        <v>a</v>
      </c>
      <c r="C129" s="132"/>
      <c r="D129" s="132"/>
      <c r="E129" s="132"/>
      <c r="F129" s="215">
        <f>IF(ROW(A12)&lt;=Capacity!$M$16,Capacity!Q28,"")</f>
        <v>0</v>
      </c>
      <c r="G129" s="321">
        <f ca="1">IF(ROW(A12)&lt;=Capacity!$M$16,'Capacity calculation (hide)'!BH123,"")</f>
        <v>52</v>
      </c>
      <c r="H129" s="215">
        <f>IF(ROW(A12)&lt;=Capacity!$M$16,Capacity!T28,"")</f>
        <v>0</v>
      </c>
      <c r="I129" s="217">
        <f ca="1">IF(ROW(A12)&lt;=Capacity!$M$16,'Capacity calculation (hide)'!DK122,"")</f>
        <v>0</v>
      </c>
      <c r="J129" s="218" t="str">
        <f t="shared" ca="1" si="2"/>
        <v>Over</v>
      </c>
    </row>
    <row r="130" spans="2:10" hidden="1" x14ac:dyDescent="0.25">
      <c r="B130" s="218" t="str">
        <f>IF(Capacity!N29=0,"",Capacity!N29)</f>
        <v>a</v>
      </c>
      <c r="C130" s="132"/>
      <c r="D130" s="132"/>
      <c r="E130" s="132"/>
      <c r="F130" s="215">
        <f>IF(ROW(A13)&lt;=Capacity!$M$16,Capacity!Q29,"")</f>
        <v>0</v>
      </c>
      <c r="G130" s="321">
        <f ca="1">IF(ROW(A13)&lt;=Capacity!$M$16,'Capacity calculation (hide)'!BH124,"")</f>
        <v>52</v>
      </c>
      <c r="H130" s="215">
        <f>IF(ROW(A13)&lt;=Capacity!$M$16,Capacity!T29,"")</f>
        <v>0</v>
      </c>
      <c r="I130" s="217">
        <f ca="1">IF(ROW(A13)&lt;=Capacity!$M$16,'Capacity calculation (hide)'!DK123,"")</f>
        <v>0</v>
      </c>
      <c r="J130" s="218" t="str">
        <f t="shared" ca="1" si="2"/>
        <v>Over</v>
      </c>
    </row>
    <row r="131" spans="2:10" hidden="1" x14ac:dyDescent="0.25">
      <c r="B131" s="218" t="str">
        <f>IF(Capacity!N30=0,"",Capacity!N30)</f>
        <v>a</v>
      </c>
      <c r="C131" s="132"/>
      <c r="D131" s="132"/>
      <c r="E131" s="132"/>
      <c r="F131" s="215">
        <f>IF(ROW(A14)&lt;=Capacity!$M$16,Capacity!Q30,"")</f>
        <v>0</v>
      </c>
      <c r="G131" s="321">
        <f ca="1">IF(ROW(A14)&lt;=Capacity!$M$16,'Capacity calculation (hide)'!BH125,"")</f>
        <v>52</v>
      </c>
      <c r="H131" s="215">
        <f>IF(ROW(A14)&lt;=Capacity!$M$16,Capacity!T30,"")</f>
        <v>0</v>
      </c>
      <c r="I131" s="217">
        <f ca="1">IF(ROW(A14)&lt;=Capacity!$M$16,'Capacity calculation (hide)'!DK124,"")</f>
        <v>0</v>
      </c>
      <c r="J131" s="218" t="str">
        <f t="shared" ca="1" si="2"/>
        <v>Over</v>
      </c>
    </row>
    <row r="132" spans="2:10" hidden="1" x14ac:dyDescent="0.25">
      <c r="B132" s="218" t="str">
        <f>IF(Capacity!N31=0,"",Capacity!N31)</f>
        <v>a</v>
      </c>
      <c r="C132" s="132"/>
      <c r="D132" s="132"/>
      <c r="E132" s="132"/>
      <c r="F132" s="215">
        <f>IF(ROW(A15)&lt;=Capacity!$M$16,Capacity!Q31,"")</f>
        <v>0</v>
      </c>
      <c r="G132" s="321">
        <f ca="1">IF(ROW(A15)&lt;=Capacity!$M$16,'Capacity calculation (hide)'!BH126,"")</f>
        <v>52</v>
      </c>
      <c r="H132" s="215">
        <f>IF(ROW(A15)&lt;=Capacity!$M$16,Capacity!T31,"")</f>
        <v>0</v>
      </c>
      <c r="I132" s="217">
        <f ca="1">IF(ROW(A15)&lt;=Capacity!$M$16,'Capacity calculation (hide)'!DK125,"")</f>
        <v>0</v>
      </c>
      <c r="J132" s="218" t="str">
        <f t="shared" ca="1" si="2"/>
        <v>Over</v>
      </c>
    </row>
    <row r="133" spans="2:10" hidden="1" x14ac:dyDescent="0.25">
      <c r="B133" s="218" t="str">
        <f>IF(Capacity!N32=0,"",Capacity!N32)</f>
        <v>a</v>
      </c>
      <c r="C133" s="132"/>
      <c r="D133" s="132"/>
      <c r="E133" s="132"/>
      <c r="F133" s="215">
        <f>IF(ROW(A16)&lt;=Capacity!$M$16,Capacity!Q32,"")</f>
        <v>0</v>
      </c>
      <c r="G133" s="321">
        <f ca="1">IF(ROW(A16)&lt;=Capacity!$M$16,'Capacity calculation (hide)'!BH127,"")</f>
        <v>52</v>
      </c>
      <c r="H133" s="215">
        <f>IF(ROW(A16)&lt;=Capacity!$M$16,Capacity!T32,"")</f>
        <v>0</v>
      </c>
      <c r="I133" s="217">
        <f ca="1">IF(ROW(A16)&lt;=Capacity!$M$16,'Capacity calculation (hide)'!DK126,"")</f>
        <v>0</v>
      </c>
      <c r="J133" s="218" t="str">
        <f t="shared" ca="1" si="2"/>
        <v>Over</v>
      </c>
    </row>
    <row r="134" spans="2:10" hidden="1" x14ac:dyDescent="0.25">
      <c r="B134" s="218" t="str">
        <f>IF(Capacity!N33=0,"",Capacity!N33)</f>
        <v>a</v>
      </c>
      <c r="C134" s="132"/>
      <c r="D134" s="132"/>
      <c r="E134" s="132"/>
      <c r="F134" s="215">
        <f>IF(ROW(A17)&lt;=Capacity!$M$16,Capacity!Q33,"")</f>
        <v>0</v>
      </c>
      <c r="G134" s="321">
        <f ca="1">IF(ROW(A17)&lt;=Capacity!$M$16,'Capacity calculation (hide)'!BH128,"")</f>
        <v>52</v>
      </c>
      <c r="H134" s="215">
        <f>IF(ROW(A17)&lt;=Capacity!$M$16,Capacity!T33,"")</f>
        <v>0</v>
      </c>
      <c r="I134" s="217">
        <f ca="1">IF(ROW(A17)&lt;=Capacity!$M$16,'Capacity calculation (hide)'!DK127,"")</f>
        <v>0</v>
      </c>
      <c r="J134" s="218" t="str">
        <f t="shared" ca="1" si="2"/>
        <v>Over</v>
      </c>
    </row>
    <row r="135" spans="2:10" hidden="1" x14ac:dyDescent="0.25">
      <c r="B135" s="218" t="str">
        <f>IF(Capacity!N34=0,"",Capacity!N34)</f>
        <v>a</v>
      </c>
      <c r="C135" s="132"/>
      <c r="D135" s="132"/>
      <c r="E135" s="132"/>
      <c r="F135" s="215">
        <f>IF(ROW(A18)&lt;=Capacity!$M$16,Capacity!Q34,"")</f>
        <v>0</v>
      </c>
      <c r="G135" s="321">
        <f ca="1">IF(ROW(A18)&lt;=Capacity!$M$16,'Capacity calculation (hide)'!BH129,"")</f>
        <v>52</v>
      </c>
      <c r="H135" s="215">
        <f>IF(ROW(A18)&lt;=Capacity!$M$16,Capacity!T34,"")</f>
        <v>0</v>
      </c>
      <c r="I135" s="217">
        <f ca="1">IF(ROW(A18)&lt;=Capacity!$M$16,'Capacity calculation (hide)'!DK128,"")</f>
        <v>0</v>
      </c>
      <c r="J135" s="218" t="str">
        <f t="shared" ca="1" si="2"/>
        <v>Over</v>
      </c>
    </row>
    <row r="136" spans="2:10" hidden="1" x14ac:dyDescent="0.25">
      <c r="B136" s="218" t="str">
        <f>IF(Capacity!N35=0,"",Capacity!N35)</f>
        <v>a</v>
      </c>
      <c r="C136" s="132"/>
      <c r="D136" s="132"/>
      <c r="E136" s="132"/>
      <c r="F136" s="215">
        <f>IF(ROW(A19)&lt;=Capacity!$M$16,Capacity!Q35,"")</f>
        <v>0</v>
      </c>
      <c r="G136" s="321">
        <f ca="1">IF(ROW(A19)&lt;=Capacity!$M$16,'Capacity calculation (hide)'!BH130,"")</f>
        <v>52</v>
      </c>
      <c r="H136" s="215">
        <f>IF(ROW(A19)&lt;=Capacity!$M$16,Capacity!T35,"")</f>
        <v>0</v>
      </c>
      <c r="I136" s="217">
        <f ca="1">IF(ROW(A19)&lt;=Capacity!$M$16,'Capacity calculation (hide)'!DK129,"")</f>
        <v>0</v>
      </c>
      <c r="J136" s="218" t="str">
        <f t="shared" ca="1" si="2"/>
        <v>Over</v>
      </c>
    </row>
    <row r="137" spans="2:10" hidden="1" x14ac:dyDescent="0.25">
      <c r="B137" s="218" t="str">
        <f>IF(Capacity!N36=0,"",Capacity!N36)</f>
        <v>a</v>
      </c>
      <c r="C137" s="132"/>
      <c r="D137" s="132"/>
      <c r="E137" s="132"/>
      <c r="F137" s="215">
        <f>IF(ROW(A20)&lt;=Capacity!$M$16,Capacity!Q36,"")</f>
        <v>0</v>
      </c>
      <c r="G137" s="321">
        <f ca="1">IF(ROW(A20)&lt;=Capacity!$M$16,'Capacity calculation (hide)'!BH131,"")</f>
        <v>52</v>
      </c>
      <c r="H137" s="215">
        <f>IF(ROW(A20)&lt;=Capacity!$M$16,Capacity!T36,"")</f>
        <v>0</v>
      </c>
      <c r="I137" s="217">
        <f ca="1">IF(ROW(A20)&lt;=Capacity!$M$16,'Capacity calculation (hide)'!DK130,"")</f>
        <v>0</v>
      </c>
      <c r="J137" s="218" t="str">
        <f t="shared" ca="1" si="2"/>
        <v>Over</v>
      </c>
    </row>
    <row r="138" spans="2:10" hidden="1" x14ac:dyDescent="0.25">
      <c r="B138" s="218" t="str">
        <f>IF(Capacity!N37=0,"",Capacity!N37)</f>
        <v>a</v>
      </c>
      <c r="C138" s="132"/>
      <c r="D138" s="132"/>
      <c r="E138" s="132"/>
      <c r="F138" s="215">
        <f>IF(ROW(A21)&lt;=Capacity!$M$16,Capacity!Q37,"")</f>
        <v>0</v>
      </c>
      <c r="G138" s="321">
        <f ca="1">IF(ROW(A21)&lt;=Capacity!$M$16,'Capacity calculation (hide)'!BH132,"")</f>
        <v>52</v>
      </c>
      <c r="H138" s="215">
        <f>IF(ROW(A21)&lt;=Capacity!$M$16,Capacity!T37,"")</f>
        <v>0</v>
      </c>
      <c r="I138" s="217">
        <f ca="1">IF(ROW(A21)&lt;=Capacity!$M$16,'Capacity calculation (hide)'!DK131,"")</f>
        <v>0</v>
      </c>
      <c r="J138" s="218" t="str">
        <f t="shared" ca="1" si="2"/>
        <v>Over</v>
      </c>
    </row>
    <row r="139" spans="2:10" hidden="1" x14ac:dyDescent="0.25">
      <c r="B139" s="218" t="str">
        <f>IF(Capacity!N38=0,"",Capacity!N38)</f>
        <v>a</v>
      </c>
      <c r="C139" s="132"/>
      <c r="D139" s="132"/>
      <c r="E139" s="132"/>
      <c r="F139" s="215">
        <f>IF(ROW(A22)&lt;=Capacity!$M$16,Capacity!Q38,"")</f>
        <v>0</v>
      </c>
      <c r="G139" s="321">
        <f ca="1">IF(ROW(A22)&lt;=Capacity!$M$16,'Capacity calculation (hide)'!BH133,"")</f>
        <v>52</v>
      </c>
      <c r="H139" s="215">
        <f>IF(ROW(A22)&lt;=Capacity!$M$16,Capacity!T38,"")</f>
        <v>0</v>
      </c>
      <c r="I139" s="217">
        <f ca="1">IF(ROW(A22)&lt;=Capacity!$M$16,'Capacity calculation (hide)'!DK132,"")</f>
        <v>0</v>
      </c>
      <c r="J139" s="218" t="str">
        <f t="shared" ca="1" si="2"/>
        <v>Over</v>
      </c>
    </row>
    <row r="140" spans="2:10" hidden="1" x14ac:dyDescent="0.25">
      <c r="B140" s="218" t="str">
        <f>IF(Capacity!N39=0,"",Capacity!N39)</f>
        <v>a</v>
      </c>
      <c r="C140" s="132"/>
      <c r="D140" s="132"/>
      <c r="E140" s="132"/>
      <c r="F140" s="215">
        <f>IF(ROW(A23)&lt;=Capacity!$M$16,Capacity!Q39,"")</f>
        <v>0</v>
      </c>
      <c r="G140" s="321">
        <f ca="1">IF(ROW(A23)&lt;=Capacity!$M$16,'Capacity calculation (hide)'!BH134,"")</f>
        <v>52</v>
      </c>
      <c r="H140" s="215">
        <f>IF(ROW(A23)&lt;=Capacity!$M$16,Capacity!T39,"")</f>
        <v>0</v>
      </c>
      <c r="I140" s="217">
        <f ca="1">IF(ROW(A23)&lt;=Capacity!$M$16,'Capacity calculation (hide)'!DK133,"")</f>
        <v>0</v>
      </c>
      <c r="J140" s="218" t="str">
        <f t="shared" ca="1" si="2"/>
        <v>Over</v>
      </c>
    </row>
    <row r="141" spans="2:10" hidden="1" x14ac:dyDescent="0.25">
      <c r="B141" s="218" t="str">
        <f>IF(Capacity!N40=0,"",Capacity!N40)</f>
        <v>a</v>
      </c>
      <c r="C141" s="132"/>
      <c r="D141" s="132"/>
      <c r="E141" s="132"/>
      <c r="F141" s="215">
        <f>IF(ROW(A24)&lt;=Capacity!$M$16,Capacity!Q40,"")</f>
        <v>0</v>
      </c>
      <c r="G141" s="321">
        <f ca="1">IF(ROW(A24)&lt;=Capacity!$M$16,'Capacity calculation (hide)'!BH135,"")</f>
        <v>52</v>
      </c>
      <c r="H141" s="215">
        <f>IF(ROW(A24)&lt;=Capacity!$M$16,Capacity!T40,"")</f>
        <v>0</v>
      </c>
      <c r="I141" s="217">
        <f ca="1">IF(ROW(A24)&lt;=Capacity!$M$16,'Capacity calculation (hide)'!DK134,"")</f>
        <v>0</v>
      </c>
      <c r="J141" s="218" t="str">
        <f t="shared" ca="1" si="2"/>
        <v>Over</v>
      </c>
    </row>
    <row r="142" spans="2:10" hidden="1" x14ac:dyDescent="0.25">
      <c r="B142" s="218" t="str">
        <f>IF(Capacity!N41=0,"",Capacity!N41)</f>
        <v>a</v>
      </c>
      <c r="C142" s="132"/>
      <c r="D142" s="132"/>
      <c r="E142" s="132"/>
      <c r="F142" s="215">
        <f>IF(ROW(A25)&lt;=Capacity!$M$16,Capacity!Q41,"")</f>
        <v>0</v>
      </c>
      <c r="G142" s="321">
        <f ca="1">IF(ROW(A25)&lt;=Capacity!$M$16,'Capacity calculation (hide)'!BH136,"")</f>
        <v>52</v>
      </c>
      <c r="H142" s="215">
        <f>IF(ROW(A25)&lt;=Capacity!$M$16,Capacity!T41,"")</f>
        <v>0</v>
      </c>
      <c r="I142" s="217">
        <f ca="1">IF(ROW(A25)&lt;=Capacity!$M$16,'Capacity calculation (hide)'!DK135,"")</f>
        <v>0</v>
      </c>
      <c r="J142" s="218" t="str">
        <f t="shared" ca="1" si="2"/>
        <v>Over</v>
      </c>
    </row>
    <row r="143" spans="2:10" hidden="1" x14ac:dyDescent="0.25">
      <c r="B143" s="218" t="str">
        <f>IF(Capacity!N42=0,"",Capacity!N42)</f>
        <v>a</v>
      </c>
      <c r="C143" s="132"/>
      <c r="D143" s="132"/>
      <c r="E143" s="132"/>
      <c r="F143" s="215">
        <f>IF(ROW(A26)&lt;=Capacity!$M$16,Capacity!Q42,"")</f>
        <v>0</v>
      </c>
      <c r="G143" s="321">
        <f ca="1">IF(ROW(A26)&lt;=Capacity!$M$16,'Capacity calculation (hide)'!BH137,"")</f>
        <v>52</v>
      </c>
      <c r="H143" s="215">
        <f>IF(ROW(A26)&lt;=Capacity!$M$16,Capacity!T42,"")</f>
        <v>0</v>
      </c>
      <c r="I143" s="217">
        <f ca="1">IF(ROW(A26)&lt;=Capacity!$M$16,'Capacity calculation (hide)'!DK136,"")</f>
        <v>0</v>
      </c>
      <c r="J143" s="218" t="str">
        <f t="shared" ca="1" si="2"/>
        <v>Over</v>
      </c>
    </row>
    <row r="144" spans="2:10" hidden="1" x14ac:dyDescent="0.25">
      <c r="B144" s="218" t="str">
        <f>IF(Capacity!N43=0,"",Capacity!N43)</f>
        <v>a</v>
      </c>
      <c r="C144" s="132"/>
      <c r="D144" s="132"/>
      <c r="E144" s="132"/>
      <c r="F144" s="215">
        <f>IF(ROW(A27)&lt;=Capacity!$M$16,Capacity!Q43,"")</f>
        <v>0</v>
      </c>
      <c r="G144" s="321">
        <f ca="1">IF(ROW(A27)&lt;=Capacity!$M$16,'Capacity calculation (hide)'!BH138,"")</f>
        <v>52</v>
      </c>
      <c r="H144" s="215">
        <f>IF(ROW(A27)&lt;=Capacity!$M$16,Capacity!T43,"")</f>
        <v>0</v>
      </c>
      <c r="I144" s="217">
        <f ca="1">IF(ROW(A27)&lt;=Capacity!$M$16,'Capacity calculation (hide)'!DK137,"")</f>
        <v>0</v>
      </c>
      <c r="J144" s="218" t="str">
        <f t="shared" ca="1" si="2"/>
        <v>Over</v>
      </c>
    </row>
    <row r="145" spans="2:10" hidden="1" x14ac:dyDescent="0.25">
      <c r="B145" s="218" t="str">
        <f>IF(Capacity!N44=0,"",Capacity!N44)</f>
        <v>a</v>
      </c>
      <c r="C145" s="132"/>
      <c r="D145" s="132"/>
      <c r="E145" s="132"/>
      <c r="F145" s="215">
        <f>IF(ROW(A28)&lt;=Capacity!$M$16,Capacity!Q44,"")</f>
        <v>0</v>
      </c>
      <c r="G145" s="321">
        <f ca="1">IF(ROW(A28)&lt;=Capacity!$M$16,'Capacity calculation (hide)'!BH139,"")</f>
        <v>52</v>
      </c>
      <c r="H145" s="215">
        <f>IF(ROW(A28)&lt;=Capacity!$M$16,Capacity!T44,"")</f>
        <v>0</v>
      </c>
      <c r="I145" s="217">
        <f ca="1">IF(ROW(A28)&lt;=Capacity!$M$16,'Capacity calculation (hide)'!DK138,"")</f>
        <v>0</v>
      </c>
      <c r="J145" s="218" t="str">
        <f t="shared" ca="1" si="2"/>
        <v>Over</v>
      </c>
    </row>
    <row r="146" spans="2:10" hidden="1" x14ac:dyDescent="0.25">
      <c r="B146" s="218" t="str">
        <f>IF(Capacity!N45=0,"",Capacity!N45)</f>
        <v>a</v>
      </c>
      <c r="C146" s="132"/>
      <c r="D146" s="132"/>
      <c r="E146" s="132"/>
      <c r="F146" s="215">
        <f>IF(ROW(A29)&lt;=Capacity!$M$16,Capacity!Q45,"")</f>
        <v>0</v>
      </c>
      <c r="G146" s="321">
        <f ca="1">IF(ROW(A29)&lt;=Capacity!$M$16,'Capacity calculation (hide)'!BH140,"")</f>
        <v>52</v>
      </c>
      <c r="H146" s="215">
        <f>IF(ROW(A29)&lt;=Capacity!$M$16,Capacity!T45,"")</f>
        <v>0</v>
      </c>
      <c r="I146" s="217">
        <f ca="1">IF(ROW(A29)&lt;=Capacity!$M$16,'Capacity calculation (hide)'!DK139,"")</f>
        <v>0</v>
      </c>
      <c r="J146" s="218" t="str">
        <f t="shared" ca="1" si="2"/>
        <v>Over</v>
      </c>
    </row>
    <row r="147" spans="2:10" hidden="1" x14ac:dyDescent="0.25">
      <c r="B147" s="218" t="str">
        <f>IF(Capacity!N46=0,"",Capacity!N46)</f>
        <v>a</v>
      </c>
      <c r="C147" s="132"/>
      <c r="D147" s="132"/>
      <c r="E147" s="132"/>
      <c r="F147" s="215">
        <f>IF(ROW(A30)&lt;=Capacity!$M$16,Capacity!Q46,"")</f>
        <v>0</v>
      </c>
      <c r="G147" s="321">
        <f ca="1">IF(ROW(A30)&lt;=Capacity!$M$16,'Capacity calculation (hide)'!BH141,"")</f>
        <v>52</v>
      </c>
      <c r="H147" s="215">
        <f>IF(ROW(A30)&lt;=Capacity!$M$16,Capacity!T46,"")</f>
        <v>0</v>
      </c>
      <c r="I147" s="217">
        <f ca="1">IF(ROW(A30)&lt;=Capacity!$M$16,'Capacity calculation (hide)'!DK140,"")</f>
        <v>0</v>
      </c>
      <c r="J147" s="218" t="str">
        <f t="shared" ca="1" si="2"/>
        <v>Over</v>
      </c>
    </row>
    <row r="148" spans="2:10" hidden="1" x14ac:dyDescent="0.25">
      <c r="B148" s="218" t="str">
        <f>IF(Capacity!N47=0,"",Capacity!N47)</f>
        <v>a</v>
      </c>
      <c r="C148" s="132"/>
      <c r="D148" s="132"/>
      <c r="E148" s="132"/>
      <c r="F148" s="215">
        <f>IF(ROW(A31)&lt;=Capacity!$M$16,Capacity!Q47,"")</f>
        <v>0</v>
      </c>
      <c r="G148" s="321">
        <f ca="1">IF(ROW(A31)&lt;=Capacity!$M$16,'Capacity calculation (hide)'!BH142,"")</f>
        <v>52</v>
      </c>
      <c r="H148" s="215">
        <f>IF(ROW(A31)&lt;=Capacity!$M$16,Capacity!T47,"")</f>
        <v>0</v>
      </c>
      <c r="I148" s="217">
        <f ca="1">IF(ROW(A31)&lt;=Capacity!$M$16,'Capacity calculation (hide)'!DK141,"")</f>
        <v>0</v>
      </c>
      <c r="J148" s="218" t="str">
        <f t="shared" ca="1" si="2"/>
        <v>Over</v>
      </c>
    </row>
    <row r="149" spans="2:10" hidden="1" x14ac:dyDescent="0.25">
      <c r="B149" s="218" t="str">
        <f>IF(Capacity!N48=0,"",Capacity!N48)</f>
        <v>a</v>
      </c>
      <c r="C149" s="132"/>
      <c r="D149" s="132"/>
      <c r="E149" s="132"/>
      <c r="F149" s="215">
        <f>IF(ROW(A32)&lt;=Capacity!$M$16,Capacity!Q48,"")</f>
        <v>0</v>
      </c>
      <c r="G149" s="321">
        <f ca="1">IF(ROW(A32)&lt;=Capacity!$M$16,'Capacity calculation (hide)'!BH143,"")</f>
        <v>52</v>
      </c>
      <c r="H149" s="215">
        <f>IF(ROW(A32)&lt;=Capacity!$M$16,Capacity!T48,"")</f>
        <v>0</v>
      </c>
      <c r="I149" s="217">
        <f ca="1">IF(ROW(A32)&lt;=Capacity!$M$16,'Capacity calculation (hide)'!DK142,"")</f>
        <v>0</v>
      </c>
      <c r="J149" s="218" t="str">
        <f t="shared" ca="1" si="2"/>
        <v>Over</v>
      </c>
    </row>
    <row r="150" spans="2:10" hidden="1" x14ac:dyDescent="0.25">
      <c r="B150" s="218" t="str">
        <f>IF(Capacity!N49=0,"",Capacity!N49)</f>
        <v>a</v>
      </c>
      <c r="C150" s="132"/>
      <c r="D150" s="132"/>
      <c r="E150" s="132"/>
      <c r="F150" s="215">
        <f>IF(ROW(A33)&lt;=Capacity!$M$16,Capacity!Q49,"")</f>
        <v>0</v>
      </c>
      <c r="G150" s="321">
        <f ca="1">IF(ROW(A33)&lt;=Capacity!$M$16,'Capacity calculation (hide)'!BH144,"")</f>
        <v>52</v>
      </c>
      <c r="H150" s="215">
        <f>IF(ROW(A33)&lt;=Capacity!$M$16,Capacity!T49,"")</f>
        <v>0</v>
      </c>
      <c r="I150" s="217">
        <f ca="1">IF(ROW(A33)&lt;=Capacity!$M$16,'Capacity calculation (hide)'!DK143,"")</f>
        <v>0</v>
      </c>
      <c r="J150" s="218" t="str">
        <f t="shared" ca="1" si="2"/>
        <v>Over</v>
      </c>
    </row>
    <row r="151" spans="2:10" hidden="1" x14ac:dyDescent="0.25">
      <c r="B151" s="218" t="str">
        <f>IF(Capacity!N50=0,"",Capacity!N50)</f>
        <v>a</v>
      </c>
      <c r="C151" s="132"/>
      <c r="D151" s="132"/>
      <c r="E151" s="132"/>
      <c r="F151" s="215">
        <f>IF(ROW(A34)&lt;=Capacity!$M$16,Capacity!Q50,"")</f>
        <v>0</v>
      </c>
      <c r="G151" s="321">
        <f ca="1">IF(ROW(A34)&lt;=Capacity!$M$16,'Capacity calculation (hide)'!BH145,"")</f>
        <v>52</v>
      </c>
      <c r="H151" s="215">
        <f>IF(ROW(A34)&lt;=Capacity!$M$16,Capacity!T50,"")</f>
        <v>0</v>
      </c>
      <c r="I151" s="217">
        <f ca="1">IF(ROW(A34)&lt;=Capacity!$M$16,'Capacity calculation (hide)'!DK144,"")</f>
        <v>0</v>
      </c>
      <c r="J151" s="218" t="str">
        <f t="shared" ca="1" si="2"/>
        <v>Over</v>
      </c>
    </row>
    <row r="152" spans="2:10" hidden="1" x14ac:dyDescent="0.25">
      <c r="B152" s="218" t="str">
        <f>IF(Capacity!N51=0,"",Capacity!N51)</f>
        <v>a</v>
      </c>
      <c r="C152" s="132"/>
      <c r="D152" s="132"/>
      <c r="E152" s="132"/>
      <c r="F152" s="215">
        <f>IF(ROW(A35)&lt;=Capacity!$M$16,Capacity!Q51,"")</f>
        <v>0</v>
      </c>
      <c r="G152" s="321">
        <f ca="1">IF(ROW(A35)&lt;=Capacity!$M$16,'Capacity calculation (hide)'!BH146,"")</f>
        <v>52</v>
      </c>
      <c r="H152" s="215">
        <f>IF(ROW(A35)&lt;=Capacity!$M$16,Capacity!T51,"")</f>
        <v>0</v>
      </c>
      <c r="I152" s="217">
        <f ca="1">IF(ROW(A35)&lt;=Capacity!$M$16,'Capacity calculation (hide)'!DK145,"")</f>
        <v>0</v>
      </c>
      <c r="J152" s="218" t="str">
        <f t="shared" ca="1" si="2"/>
        <v>Over</v>
      </c>
    </row>
    <row r="153" spans="2:10" hidden="1" x14ac:dyDescent="0.25">
      <c r="B153" s="218" t="str">
        <f>IF(Capacity!N52=0,"",Capacity!N52)</f>
        <v>a</v>
      </c>
      <c r="C153" s="132"/>
      <c r="D153" s="132"/>
      <c r="E153" s="132"/>
      <c r="F153" s="215">
        <f>IF(ROW(A36)&lt;=Capacity!$M$16,Capacity!Q52,"")</f>
        <v>0</v>
      </c>
      <c r="G153" s="321">
        <f ca="1">IF(ROW(A36)&lt;=Capacity!$M$16,'Capacity calculation (hide)'!BH147,"")</f>
        <v>52</v>
      </c>
      <c r="H153" s="215">
        <f>IF(ROW(A36)&lt;=Capacity!$M$16,Capacity!T52,"")</f>
        <v>0</v>
      </c>
      <c r="I153" s="217">
        <f ca="1">IF(ROW(A36)&lt;=Capacity!$M$16,'Capacity calculation (hide)'!DK146,"")</f>
        <v>0</v>
      </c>
      <c r="J153" s="218" t="str">
        <f t="shared" ca="1" si="2"/>
        <v>Over</v>
      </c>
    </row>
    <row r="154" spans="2:10" hidden="1" x14ac:dyDescent="0.25">
      <c r="B154" s="218" t="str">
        <f>IF(Capacity!N53=0,"",Capacity!N53)</f>
        <v>a</v>
      </c>
      <c r="C154" s="132"/>
      <c r="D154" s="132"/>
      <c r="E154" s="132"/>
      <c r="F154" s="215">
        <f>IF(ROW(A37)&lt;=Capacity!$M$16,Capacity!Q53,"")</f>
        <v>0</v>
      </c>
      <c r="G154" s="321">
        <f ca="1">IF(ROW(A37)&lt;=Capacity!$M$16,'Capacity calculation (hide)'!BH148,"")</f>
        <v>52</v>
      </c>
      <c r="H154" s="215">
        <f>IF(ROW(A37)&lt;=Capacity!$M$16,Capacity!T53,"")</f>
        <v>0</v>
      </c>
      <c r="I154" s="217">
        <f ca="1">IF(ROW(A37)&lt;=Capacity!$M$16,'Capacity calculation (hide)'!DK147,"")</f>
        <v>0</v>
      </c>
      <c r="J154" s="218" t="str">
        <f t="shared" ca="1" si="2"/>
        <v>Over</v>
      </c>
    </row>
    <row r="155" spans="2:10" hidden="1" x14ac:dyDescent="0.25">
      <c r="B155" s="218" t="str">
        <f>IF(Capacity!N54=0,"",Capacity!N54)</f>
        <v>a</v>
      </c>
      <c r="C155" s="132"/>
      <c r="D155" s="132"/>
      <c r="E155" s="132"/>
      <c r="F155" s="215">
        <f>IF(ROW(A38)&lt;=Capacity!$M$16,Capacity!Q54,"")</f>
        <v>0</v>
      </c>
      <c r="G155" s="321">
        <f ca="1">IF(ROW(A38)&lt;=Capacity!$M$16,'Capacity calculation (hide)'!BH149,"")</f>
        <v>52</v>
      </c>
      <c r="H155" s="215">
        <f>IF(ROW(A38)&lt;=Capacity!$M$16,Capacity!T54,"")</f>
        <v>0</v>
      </c>
      <c r="I155" s="217">
        <f ca="1">IF(ROW(A38)&lt;=Capacity!$M$16,'Capacity calculation (hide)'!DK148,"")</f>
        <v>0</v>
      </c>
      <c r="J155" s="218" t="str">
        <f t="shared" ca="1" si="2"/>
        <v>Over</v>
      </c>
    </row>
    <row r="156" spans="2:10" hidden="1" x14ac:dyDescent="0.25">
      <c r="B156" s="218" t="str">
        <f>IF(Capacity!N55=0,"",Capacity!N55)</f>
        <v>a</v>
      </c>
      <c r="C156" s="132"/>
      <c r="D156" s="132"/>
      <c r="E156" s="132"/>
      <c r="F156" s="215">
        <f>IF(ROW(A39)&lt;=Capacity!$M$16,Capacity!Q55,"")</f>
        <v>0</v>
      </c>
      <c r="G156" s="321">
        <f ca="1">IF(ROW(A39)&lt;=Capacity!$M$16,'Capacity calculation (hide)'!BH150,"")</f>
        <v>52</v>
      </c>
      <c r="H156" s="215">
        <f>IF(ROW(A39)&lt;=Capacity!$M$16,Capacity!T55,"")</f>
        <v>0</v>
      </c>
      <c r="I156" s="217">
        <f ca="1">IF(ROW(A39)&lt;=Capacity!$M$16,'Capacity calculation (hide)'!DK149,"")</f>
        <v>0</v>
      </c>
      <c r="J156" s="218" t="str">
        <f t="shared" ca="1" si="2"/>
        <v>Over</v>
      </c>
    </row>
    <row r="157" spans="2:10" hidden="1" x14ac:dyDescent="0.25">
      <c r="B157" s="218" t="str">
        <f>IF(Capacity!N56=0,"",Capacity!N56)</f>
        <v>a</v>
      </c>
      <c r="C157" s="132"/>
      <c r="D157" s="132"/>
      <c r="E157" s="132"/>
      <c r="F157" s="215">
        <f>IF(ROW(A40)&lt;=Capacity!$M$16,Capacity!Q56,"")</f>
        <v>0</v>
      </c>
      <c r="G157" s="321">
        <f ca="1">IF(ROW(A40)&lt;=Capacity!$M$16,'Capacity calculation (hide)'!BH151,"")</f>
        <v>52</v>
      </c>
      <c r="H157" s="215">
        <f>IF(ROW(A40)&lt;=Capacity!$M$16,Capacity!T56,"")</f>
        <v>0</v>
      </c>
      <c r="I157" s="217">
        <f ca="1">IF(ROW(A40)&lt;=Capacity!$M$16,'Capacity calculation (hide)'!DK150,"")</f>
        <v>0</v>
      </c>
      <c r="J157" s="218" t="str">
        <f t="shared" ca="1" si="2"/>
        <v>Over</v>
      </c>
    </row>
    <row r="158" spans="2:10" hidden="1" x14ac:dyDescent="0.25">
      <c r="B158" s="218" t="str">
        <f>IF(Capacity!N57=0,"",Capacity!N57)</f>
        <v>a</v>
      </c>
      <c r="C158" s="132"/>
      <c r="D158" s="132"/>
      <c r="E158" s="132"/>
      <c r="F158" s="215">
        <f>IF(ROW(A41)&lt;=Capacity!$M$16,Capacity!Q57,"")</f>
        <v>0</v>
      </c>
      <c r="G158" s="321">
        <f ca="1">IF(ROW(A41)&lt;=Capacity!$M$16,'Capacity calculation (hide)'!BH152,"")</f>
        <v>52</v>
      </c>
      <c r="H158" s="215">
        <f>IF(ROW(A41)&lt;=Capacity!$M$16,Capacity!T57,"")</f>
        <v>0</v>
      </c>
      <c r="I158" s="217">
        <f ca="1">IF(ROW(A41)&lt;=Capacity!$M$16,'Capacity calculation (hide)'!DK151,"")</f>
        <v>0</v>
      </c>
      <c r="J158" s="218" t="str">
        <f t="shared" ca="1" si="2"/>
        <v>Over</v>
      </c>
    </row>
    <row r="159" spans="2:10" hidden="1" x14ac:dyDescent="0.25">
      <c r="B159" s="218" t="str">
        <f>IF(Capacity!N58=0,"",Capacity!N58)</f>
        <v>a</v>
      </c>
      <c r="C159" s="132"/>
      <c r="D159" s="132"/>
      <c r="E159" s="132"/>
      <c r="F159" s="215">
        <f>IF(ROW(A42)&lt;=Capacity!$M$16,Capacity!Q58,"")</f>
        <v>0</v>
      </c>
      <c r="G159" s="321">
        <f ca="1">IF(ROW(A42)&lt;=Capacity!$M$16,'Capacity calculation (hide)'!BH153,"")</f>
        <v>52</v>
      </c>
      <c r="H159" s="215">
        <f>IF(ROW(A42)&lt;=Capacity!$M$16,Capacity!T58,"")</f>
        <v>0</v>
      </c>
      <c r="I159" s="217">
        <f ca="1">IF(ROW(A42)&lt;=Capacity!$M$16,'Capacity calculation (hide)'!DK152,"")</f>
        <v>0</v>
      </c>
      <c r="J159" s="218" t="str">
        <f t="shared" ca="1" si="2"/>
        <v>Over</v>
      </c>
    </row>
    <row r="160" spans="2:10" hidden="1" x14ac:dyDescent="0.25">
      <c r="B160" s="218" t="str">
        <f>IF(Capacity!N59=0,"",Capacity!N59)</f>
        <v>a</v>
      </c>
      <c r="C160" s="132"/>
      <c r="D160" s="132"/>
      <c r="E160" s="132"/>
      <c r="F160" s="215">
        <f>IF(ROW(A43)&lt;=Capacity!$M$16,Capacity!Q59,"")</f>
        <v>0</v>
      </c>
      <c r="G160" s="321">
        <f ca="1">IF(ROW(A43)&lt;=Capacity!$M$16,'Capacity calculation (hide)'!BH154,"")</f>
        <v>52</v>
      </c>
      <c r="H160" s="215">
        <f>IF(ROW(A43)&lt;=Capacity!$M$16,Capacity!T59,"")</f>
        <v>0</v>
      </c>
      <c r="I160" s="217">
        <f ca="1">IF(ROW(A43)&lt;=Capacity!$M$16,'Capacity calculation (hide)'!DK153,"")</f>
        <v>0</v>
      </c>
      <c r="J160" s="218" t="str">
        <f t="shared" ca="1" si="2"/>
        <v>Over</v>
      </c>
    </row>
    <row r="161" spans="2:10" hidden="1" x14ac:dyDescent="0.25">
      <c r="B161" s="218" t="str">
        <f>IF(Capacity!N60=0,"",Capacity!N60)</f>
        <v>a</v>
      </c>
      <c r="C161" s="132"/>
      <c r="D161" s="132"/>
      <c r="E161" s="132"/>
      <c r="F161" s="215">
        <f>IF(ROW(A44)&lt;=Capacity!$M$16,Capacity!Q60,"")</f>
        <v>0</v>
      </c>
      <c r="G161" s="321">
        <f ca="1">IF(ROW(A44)&lt;=Capacity!$M$16,'Capacity calculation (hide)'!BH155,"")</f>
        <v>52</v>
      </c>
      <c r="H161" s="215">
        <f>IF(ROW(A44)&lt;=Capacity!$M$16,Capacity!T60,"")</f>
        <v>0</v>
      </c>
      <c r="I161" s="217">
        <f ca="1">IF(ROW(A44)&lt;=Capacity!$M$16,'Capacity calculation (hide)'!DK154,"")</f>
        <v>0</v>
      </c>
      <c r="J161" s="218" t="str">
        <f t="shared" ca="1" si="2"/>
        <v>Over</v>
      </c>
    </row>
    <row r="162" spans="2:10" hidden="1" x14ac:dyDescent="0.25">
      <c r="B162" s="218" t="str">
        <f>IF(Capacity!N61=0,"",Capacity!N61)</f>
        <v>a</v>
      </c>
      <c r="C162" s="132"/>
      <c r="D162" s="132"/>
      <c r="E162" s="132"/>
      <c r="F162" s="215">
        <f>IF(ROW(A45)&lt;=Capacity!$M$16,Capacity!Q61,"")</f>
        <v>0</v>
      </c>
      <c r="G162" s="321">
        <f ca="1">IF(ROW(A45)&lt;=Capacity!$M$16,'Capacity calculation (hide)'!BH156,"")</f>
        <v>52</v>
      </c>
      <c r="H162" s="215">
        <f>IF(ROW(A45)&lt;=Capacity!$M$16,Capacity!T61,"")</f>
        <v>0</v>
      </c>
      <c r="I162" s="217">
        <f ca="1">IF(ROW(A45)&lt;=Capacity!$M$16,'Capacity calculation (hide)'!DK155,"")</f>
        <v>0</v>
      </c>
      <c r="J162" s="218" t="str">
        <f t="shared" ca="1" si="2"/>
        <v>Over</v>
      </c>
    </row>
    <row r="163" spans="2:10" hidden="1" x14ac:dyDescent="0.25">
      <c r="B163" s="218" t="str">
        <f>IF(Capacity!N62=0,"",Capacity!N62)</f>
        <v>a</v>
      </c>
      <c r="C163" s="132"/>
      <c r="D163" s="132"/>
      <c r="E163" s="132"/>
      <c r="F163" s="215">
        <f>IF(ROW(A46)&lt;=Capacity!$M$16,Capacity!Q62,"")</f>
        <v>0</v>
      </c>
      <c r="G163" s="321">
        <f ca="1">IF(ROW(A46)&lt;=Capacity!$M$16,'Capacity calculation (hide)'!BH157,"")</f>
        <v>52</v>
      </c>
      <c r="H163" s="215">
        <f>IF(ROW(A46)&lt;=Capacity!$M$16,Capacity!T62,"")</f>
        <v>0</v>
      </c>
      <c r="I163" s="217">
        <f ca="1">IF(ROW(A46)&lt;=Capacity!$M$16,'Capacity calculation (hide)'!DK156,"")</f>
        <v>0</v>
      </c>
      <c r="J163" s="218" t="str">
        <f t="shared" ca="1" si="2"/>
        <v>Over</v>
      </c>
    </row>
    <row r="164" spans="2:10" hidden="1" x14ac:dyDescent="0.25">
      <c r="B164" s="218" t="str">
        <f>IF(Capacity!N63=0,"",Capacity!N63)</f>
        <v>a</v>
      </c>
      <c r="C164" s="132"/>
      <c r="D164" s="132"/>
      <c r="E164" s="132"/>
      <c r="F164" s="215">
        <f>IF(ROW(A47)&lt;=Capacity!$M$16,Capacity!Q63,"")</f>
        <v>0</v>
      </c>
      <c r="G164" s="321">
        <f ca="1">IF(ROW(A47)&lt;=Capacity!$M$16,'Capacity calculation (hide)'!BH158,"")</f>
        <v>52</v>
      </c>
      <c r="H164" s="215">
        <f>IF(ROW(A47)&lt;=Capacity!$M$16,Capacity!T63,"")</f>
        <v>0</v>
      </c>
      <c r="I164" s="217">
        <f ca="1">IF(ROW(A47)&lt;=Capacity!$M$16,'Capacity calculation (hide)'!DK157,"")</f>
        <v>0</v>
      </c>
      <c r="J164" s="218" t="str">
        <f t="shared" ca="1" si="2"/>
        <v>Over</v>
      </c>
    </row>
    <row r="165" spans="2:10" hidden="1" x14ac:dyDescent="0.25">
      <c r="B165" s="218" t="str">
        <f>IF(Capacity!N64=0,"",Capacity!N64)</f>
        <v>a</v>
      </c>
      <c r="C165" s="132"/>
      <c r="D165" s="132"/>
      <c r="E165" s="132"/>
      <c r="F165" s="215">
        <f>IF(ROW(A48)&lt;=Capacity!$M$16,Capacity!Q64,"")</f>
        <v>0</v>
      </c>
      <c r="G165" s="321">
        <f ca="1">IF(ROW(A48)&lt;=Capacity!$M$16,'Capacity calculation (hide)'!BH159,"")</f>
        <v>52</v>
      </c>
      <c r="H165" s="215">
        <f>IF(ROW(A48)&lt;=Capacity!$M$16,Capacity!T64,"")</f>
        <v>0</v>
      </c>
      <c r="I165" s="217">
        <f ca="1">IF(ROW(A48)&lt;=Capacity!$M$16,'Capacity calculation (hide)'!DK158,"")</f>
        <v>0</v>
      </c>
      <c r="J165" s="218" t="str">
        <f t="shared" ca="1" si="2"/>
        <v>Over</v>
      </c>
    </row>
    <row r="166" spans="2:10" hidden="1" x14ac:dyDescent="0.25">
      <c r="B166" s="218" t="str">
        <f>IF(Capacity!N65=0,"",Capacity!N65)</f>
        <v>a</v>
      </c>
      <c r="C166" s="132"/>
      <c r="D166" s="132"/>
      <c r="E166" s="132"/>
      <c r="F166" s="215">
        <f>IF(ROW(A49)&lt;=Capacity!$M$16,Capacity!Q65,"")</f>
        <v>0</v>
      </c>
      <c r="G166" s="321">
        <f ca="1">IF(ROW(A49)&lt;=Capacity!$M$16,'Capacity calculation (hide)'!BH160,"")</f>
        <v>52</v>
      </c>
      <c r="H166" s="215">
        <f>IF(ROW(A49)&lt;=Capacity!$M$16,Capacity!T65,"")</f>
        <v>0</v>
      </c>
      <c r="I166" s="217">
        <f ca="1">IF(ROW(A49)&lt;=Capacity!$M$16,'Capacity calculation (hide)'!DK159,"")</f>
        <v>0</v>
      </c>
      <c r="J166" s="218" t="str">
        <f t="shared" ca="1" si="2"/>
        <v>Over</v>
      </c>
    </row>
    <row r="167" spans="2:10" hidden="1" x14ac:dyDescent="0.25">
      <c r="B167" s="218" t="str">
        <f>IF(Capacity!N66=0,"",Capacity!N66)</f>
        <v>a</v>
      </c>
      <c r="C167" s="132"/>
      <c r="D167" s="132"/>
      <c r="E167" s="132"/>
      <c r="F167" s="215">
        <f>IF(ROW(A50)&lt;=Capacity!$M$16,Capacity!Q66,"")</f>
        <v>0</v>
      </c>
      <c r="G167" s="321">
        <f ca="1">IF(ROW(A50)&lt;=Capacity!$M$16,'Capacity calculation (hide)'!BH161,"")</f>
        <v>52</v>
      </c>
      <c r="H167" s="215">
        <f>IF(ROW(A50)&lt;=Capacity!$M$16,Capacity!T66,"")</f>
        <v>0</v>
      </c>
      <c r="I167" s="217">
        <f ca="1">IF(ROW(A50)&lt;=Capacity!$M$16,'Capacity calculation (hide)'!DK160,"")</f>
        <v>0</v>
      </c>
      <c r="J167" s="218" t="str">
        <f t="shared" ca="1" si="2"/>
        <v>Over</v>
      </c>
    </row>
    <row r="168" spans="2:10" hidden="1" x14ac:dyDescent="0.25">
      <c r="B168" s="218" t="str">
        <f>IF(Capacity!N67=0,"",Capacity!N67)</f>
        <v>a</v>
      </c>
      <c r="C168" s="132"/>
      <c r="D168" s="132"/>
      <c r="E168" s="132"/>
      <c r="F168" s="215">
        <f>IF(ROW(A51)&lt;=Capacity!$M$16,Capacity!Q67,"")</f>
        <v>0</v>
      </c>
      <c r="G168" s="321">
        <f ca="1">IF(ROW(A51)&lt;=Capacity!$M$16,'Capacity calculation (hide)'!BH162,"")</f>
        <v>52</v>
      </c>
      <c r="H168" s="215">
        <f>IF(ROW(A51)&lt;=Capacity!$M$16,Capacity!T67,"")</f>
        <v>0</v>
      </c>
      <c r="I168" s="217">
        <f ca="1">IF(ROW(A51)&lt;=Capacity!$M$16,'Capacity calculation (hide)'!DK161,"")</f>
        <v>0</v>
      </c>
      <c r="J168" s="218" t="str">
        <f t="shared" ca="1" si="2"/>
        <v>Over</v>
      </c>
    </row>
    <row r="169" spans="2:10" hidden="1" x14ac:dyDescent="0.25">
      <c r="B169" s="218" t="str">
        <f>IF(Capacity!N68=0,"",Capacity!N68)</f>
        <v>a</v>
      </c>
      <c r="C169" s="132"/>
      <c r="D169" s="132"/>
      <c r="E169" s="132"/>
      <c r="F169" s="215">
        <f>IF(ROW(A52)&lt;=Capacity!$M$16,Capacity!Q68,"")</f>
        <v>0</v>
      </c>
      <c r="G169" s="321">
        <f ca="1">IF(ROW(A52)&lt;=Capacity!$M$16,'Capacity calculation (hide)'!BH163,"")</f>
        <v>52</v>
      </c>
      <c r="H169" s="215">
        <f>IF(ROW(A52)&lt;=Capacity!$M$16,Capacity!T68,"")</f>
        <v>0</v>
      </c>
      <c r="I169" s="217">
        <f ca="1">IF(ROW(A52)&lt;=Capacity!$M$16,'Capacity calculation (hide)'!DK162,"")</f>
        <v>0</v>
      </c>
      <c r="J169" s="218" t="str">
        <f t="shared" ca="1" si="2"/>
        <v>Over</v>
      </c>
    </row>
    <row r="170" spans="2:10" hidden="1" x14ac:dyDescent="0.25">
      <c r="B170" s="218" t="str">
        <f>IF(Capacity!N69=0,"",Capacity!N69)</f>
        <v>a</v>
      </c>
      <c r="C170" s="132"/>
      <c r="D170" s="132"/>
      <c r="E170" s="132"/>
      <c r="F170" s="215">
        <f>IF(ROW(A53)&lt;=Capacity!$M$16,Capacity!Q69,"")</f>
        <v>0</v>
      </c>
      <c r="G170" s="321">
        <f ca="1">IF(ROW(A53)&lt;=Capacity!$M$16,'Capacity calculation (hide)'!BH164,"")</f>
        <v>52</v>
      </c>
      <c r="H170" s="215">
        <f>IF(ROW(A53)&lt;=Capacity!$M$16,Capacity!T69,"")</f>
        <v>0</v>
      </c>
      <c r="I170" s="217">
        <f ca="1">IF(ROW(A53)&lt;=Capacity!$M$16,'Capacity calculation (hide)'!DK163,"")</f>
        <v>0</v>
      </c>
      <c r="J170" s="218" t="str">
        <f t="shared" ca="1" si="2"/>
        <v>Over</v>
      </c>
    </row>
    <row r="171" spans="2:10" hidden="1" x14ac:dyDescent="0.25">
      <c r="B171" s="218" t="str">
        <f>IF(Capacity!N70=0,"",Capacity!N70)</f>
        <v>a</v>
      </c>
      <c r="C171" s="132"/>
      <c r="D171" s="132"/>
      <c r="E171" s="132"/>
      <c r="F171" s="215">
        <f>IF(ROW(A54)&lt;=Capacity!$M$16,Capacity!Q70,"")</f>
        <v>0</v>
      </c>
      <c r="G171" s="321">
        <f ca="1">IF(ROW(A54)&lt;=Capacity!$M$16,'Capacity calculation (hide)'!BH165,"")</f>
        <v>52</v>
      </c>
      <c r="H171" s="215">
        <f>IF(ROW(A54)&lt;=Capacity!$M$16,Capacity!T70,"")</f>
        <v>0</v>
      </c>
      <c r="I171" s="217">
        <f ca="1">IF(ROW(A54)&lt;=Capacity!$M$16,'Capacity calculation (hide)'!DK164,"")</f>
        <v>0</v>
      </c>
      <c r="J171" s="218" t="str">
        <f t="shared" ca="1" si="2"/>
        <v>Over</v>
      </c>
    </row>
    <row r="172" spans="2:10" hidden="1" x14ac:dyDescent="0.25">
      <c r="B172" s="218" t="str">
        <f>IF(Capacity!N71=0,"",Capacity!N71)</f>
        <v>a</v>
      </c>
      <c r="C172" s="132"/>
      <c r="D172" s="132"/>
      <c r="E172" s="132"/>
      <c r="F172" s="215">
        <f>IF(ROW(A55)&lt;=Capacity!$M$16,Capacity!Q71,"")</f>
        <v>0</v>
      </c>
      <c r="G172" s="321">
        <f ca="1">IF(ROW(A55)&lt;=Capacity!$M$16,'Capacity calculation (hide)'!BH166,"")</f>
        <v>52</v>
      </c>
      <c r="H172" s="215">
        <f>IF(ROW(A55)&lt;=Capacity!$M$16,Capacity!T71,"")</f>
        <v>0</v>
      </c>
      <c r="I172" s="217">
        <f ca="1">IF(ROW(A55)&lt;=Capacity!$M$16,'Capacity calculation (hide)'!DK165,"")</f>
        <v>0</v>
      </c>
      <c r="J172" s="218" t="str">
        <f t="shared" ca="1" si="2"/>
        <v>Over</v>
      </c>
    </row>
    <row r="173" spans="2:10" hidden="1" x14ac:dyDescent="0.25">
      <c r="B173" s="218" t="str">
        <f>IF(Capacity!N72=0,"",Capacity!N72)</f>
        <v>a</v>
      </c>
      <c r="C173" s="132"/>
      <c r="D173" s="132"/>
      <c r="E173" s="132"/>
      <c r="F173" s="215">
        <f>IF(ROW(A56)&lt;=Capacity!$M$16,Capacity!Q72,"")</f>
        <v>0</v>
      </c>
      <c r="G173" s="321">
        <f ca="1">IF(ROW(A56)&lt;=Capacity!$M$16,'Capacity calculation (hide)'!BH167,"")</f>
        <v>52</v>
      </c>
      <c r="H173" s="215">
        <f>IF(ROW(A56)&lt;=Capacity!$M$16,Capacity!T72,"")</f>
        <v>0</v>
      </c>
      <c r="I173" s="217">
        <f ca="1">IF(ROW(A56)&lt;=Capacity!$M$16,'Capacity calculation (hide)'!DK166,"")</f>
        <v>0</v>
      </c>
      <c r="J173" s="218" t="str">
        <f t="shared" ca="1" si="2"/>
        <v>Over</v>
      </c>
    </row>
    <row r="174" spans="2:10" hidden="1" x14ac:dyDescent="0.25">
      <c r="B174" s="218" t="str">
        <f>IF(Capacity!N73=0,"",Capacity!N73)</f>
        <v>a</v>
      </c>
      <c r="C174" s="132"/>
      <c r="D174" s="132"/>
      <c r="E174" s="132"/>
      <c r="F174" s="215">
        <f>IF(ROW(A57)&lt;=Capacity!$M$16,Capacity!Q73,"")</f>
        <v>0</v>
      </c>
      <c r="G174" s="321">
        <f ca="1">IF(ROW(A57)&lt;=Capacity!$M$16,'Capacity calculation (hide)'!BH168,"")</f>
        <v>52</v>
      </c>
      <c r="H174" s="215">
        <f>IF(ROW(A57)&lt;=Capacity!$M$16,Capacity!T73,"")</f>
        <v>0</v>
      </c>
      <c r="I174" s="217">
        <f ca="1">IF(ROW(A57)&lt;=Capacity!$M$16,'Capacity calculation (hide)'!DK167,"")</f>
        <v>0</v>
      </c>
      <c r="J174" s="218" t="str">
        <f t="shared" ca="1" si="2"/>
        <v>Over</v>
      </c>
    </row>
    <row r="175" spans="2:10" hidden="1" x14ac:dyDescent="0.25">
      <c r="B175" s="218" t="str">
        <f>IF(Capacity!N74=0,"",Capacity!N74)</f>
        <v>a</v>
      </c>
      <c r="C175" s="132"/>
      <c r="D175" s="132"/>
      <c r="E175" s="132"/>
      <c r="F175" s="215">
        <f>IF(ROW(A58)&lt;=Capacity!$M$16,Capacity!Q74,"")</f>
        <v>0</v>
      </c>
      <c r="G175" s="321">
        <f ca="1">IF(ROW(A58)&lt;=Capacity!$M$16,'Capacity calculation (hide)'!BH169,"")</f>
        <v>52</v>
      </c>
      <c r="H175" s="215">
        <f>IF(ROW(A58)&lt;=Capacity!$M$16,Capacity!T74,"")</f>
        <v>0</v>
      </c>
      <c r="I175" s="217">
        <f ca="1">IF(ROW(A58)&lt;=Capacity!$M$16,'Capacity calculation (hide)'!DK168,"")</f>
        <v>0</v>
      </c>
      <c r="J175" s="218" t="str">
        <f t="shared" ca="1" si="2"/>
        <v>Over</v>
      </c>
    </row>
    <row r="176" spans="2:10" hidden="1" x14ac:dyDescent="0.25">
      <c r="B176" s="218" t="str">
        <f>IF(Capacity!N75=0,"",Capacity!N75)</f>
        <v>a</v>
      </c>
      <c r="C176" s="132"/>
      <c r="D176" s="132"/>
      <c r="E176" s="132"/>
      <c r="F176" s="215">
        <f>IF(ROW(A59)&lt;=Capacity!$M$16,Capacity!Q75,"")</f>
        <v>0</v>
      </c>
      <c r="G176" s="321">
        <f ca="1">IF(ROW(A59)&lt;=Capacity!$M$16,'Capacity calculation (hide)'!BH170,"")</f>
        <v>52</v>
      </c>
      <c r="H176" s="215">
        <f>IF(ROW(A59)&lt;=Capacity!$M$16,Capacity!T75,"")</f>
        <v>0</v>
      </c>
      <c r="I176" s="217">
        <f ca="1">IF(ROW(A59)&lt;=Capacity!$M$16,'Capacity calculation (hide)'!DK169,"")</f>
        <v>0</v>
      </c>
      <c r="J176" s="218" t="str">
        <f t="shared" ca="1" si="2"/>
        <v>Over</v>
      </c>
    </row>
    <row r="177" spans="2:10" hidden="1" x14ac:dyDescent="0.25">
      <c r="B177" s="218" t="str">
        <f>IF(Capacity!N76=0,"",Capacity!N76)</f>
        <v>a</v>
      </c>
      <c r="C177" s="132"/>
      <c r="D177" s="132"/>
      <c r="E177" s="132"/>
      <c r="F177" s="215">
        <f>IF(ROW(A60)&lt;=Capacity!$M$16,Capacity!Q76,"")</f>
        <v>0</v>
      </c>
      <c r="G177" s="321">
        <f ca="1">IF(ROW(A60)&lt;=Capacity!$M$16,'Capacity calculation (hide)'!BH171,"")</f>
        <v>52</v>
      </c>
      <c r="H177" s="215">
        <f>IF(ROW(A60)&lt;=Capacity!$M$16,Capacity!T76,"")</f>
        <v>0</v>
      </c>
      <c r="I177" s="217">
        <f ca="1">IF(ROW(A60)&lt;=Capacity!$M$16,'Capacity calculation (hide)'!DK170,"")</f>
        <v>0</v>
      </c>
      <c r="J177" s="218" t="str">
        <f t="shared" ca="1" si="2"/>
        <v>Over</v>
      </c>
    </row>
    <row r="178" spans="2:10" hidden="1" x14ac:dyDescent="0.25">
      <c r="B178" s="218" t="str">
        <f>IF(Capacity!N77=0,"",Capacity!N77)</f>
        <v>a</v>
      </c>
      <c r="C178" s="132"/>
      <c r="D178" s="132"/>
      <c r="E178" s="132"/>
      <c r="F178" s="215">
        <f>IF(ROW(A61)&lt;=Capacity!$M$16,Capacity!Q77,"")</f>
        <v>0</v>
      </c>
      <c r="G178" s="321">
        <f ca="1">IF(ROW(A61)&lt;=Capacity!$M$16,'Capacity calculation (hide)'!BH172,"")</f>
        <v>52</v>
      </c>
      <c r="H178" s="215">
        <f>IF(ROW(A61)&lt;=Capacity!$M$16,Capacity!T77,"")</f>
        <v>0</v>
      </c>
      <c r="I178" s="217">
        <f ca="1">IF(ROW(A61)&lt;=Capacity!$M$16,'Capacity calculation (hide)'!DK171,"")</f>
        <v>0</v>
      </c>
      <c r="J178" s="218" t="str">
        <f t="shared" ca="1" si="2"/>
        <v>Over</v>
      </c>
    </row>
    <row r="179" spans="2:10" hidden="1" x14ac:dyDescent="0.25">
      <c r="B179" s="218" t="str">
        <f>IF(Capacity!N78=0,"",Capacity!N78)</f>
        <v>a</v>
      </c>
      <c r="C179" s="132"/>
      <c r="D179" s="132"/>
      <c r="E179" s="132"/>
      <c r="F179" s="215">
        <f>IF(ROW(A62)&lt;=Capacity!$M$16,Capacity!Q78,"")</f>
        <v>0</v>
      </c>
      <c r="G179" s="321">
        <f ca="1">IF(ROW(A62)&lt;=Capacity!$M$16,'Capacity calculation (hide)'!BH173,"")</f>
        <v>52</v>
      </c>
      <c r="H179" s="215">
        <f>IF(ROW(A62)&lt;=Capacity!$M$16,Capacity!T78,"")</f>
        <v>0</v>
      </c>
      <c r="I179" s="217">
        <f ca="1">IF(ROW(A62)&lt;=Capacity!$M$16,'Capacity calculation (hide)'!DK172,"")</f>
        <v>0</v>
      </c>
      <c r="J179" s="218" t="str">
        <f t="shared" ca="1" si="2"/>
        <v>Over</v>
      </c>
    </row>
    <row r="180" spans="2:10" hidden="1" x14ac:dyDescent="0.25">
      <c r="B180" s="218" t="str">
        <f>IF(Capacity!N79=0,"",Capacity!N79)</f>
        <v>a</v>
      </c>
      <c r="C180" s="132"/>
      <c r="D180" s="132"/>
      <c r="E180" s="132"/>
      <c r="F180" s="215">
        <f>IF(ROW(A63)&lt;=Capacity!$M$16,Capacity!Q79,"")</f>
        <v>0</v>
      </c>
      <c r="G180" s="321">
        <f ca="1">IF(ROW(A63)&lt;=Capacity!$M$16,'Capacity calculation (hide)'!BH174,"")</f>
        <v>52</v>
      </c>
      <c r="H180" s="215">
        <f>IF(ROW(A63)&lt;=Capacity!$M$16,Capacity!T79,"")</f>
        <v>0</v>
      </c>
      <c r="I180" s="217">
        <f ca="1">IF(ROW(A63)&lt;=Capacity!$M$16,'Capacity calculation (hide)'!DK173,"")</f>
        <v>0</v>
      </c>
      <c r="J180" s="218" t="str">
        <f t="shared" ca="1" si="2"/>
        <v>Over</v>
      </c>
    </row>
    <row r="181" spans="2:10" hidden="1" x14ac:dyDescent="0.25">
      <c r="B181" s="218" t="str">
        <f>IF(Capacity!N80=0,"",Capacity!N80)</f>
        <v>a</v>
      </c>
      <c r="C181" s="132"/>
      <c r="D181" s="132"/>
      <c r="E181" s="132"/>
      <c r="F181" s="215">
        <f>IF(ROW(A64)&lt;=Capacity!$M$16,Capacity!Q80,"")</f>
        <v>0</v>
      </c>
      <c r="G181" s="321">
        <f ca="1">IF(ROW(A64)&lt;=Capacity!$M$16,'Capacity calculation (hide)'!BH175,"")</f>
        <v>52</v>
      </c>
      <c r="H181" s="215">
        <f>IF(ROW(A64)&lt;=Capacity!$M$16,Capacity!T80,"")</f>
        <v>0</v>
      </c>
      <c r="I181" s="217">
        <f ca="1">IF(ROW(A64)&lt;=Capacity!$M$16,'Capacity calculation (hide)'!DK174,"")</f>
        <v>0</v>
      </c>
      <c r="J181" s="218" t="str">
        <f t="shared" ca="1" si="2"/>
        <v>Over</v>
      </c>
    </row>
    <row r="182" spans="2:10" hidden="1" x14ac:dyDescent="0.25">
      <c r="B182" s="218" t="str">
        <f>IF(Capacity!N81=0,"",Capacity!N81)</f>
        <v>a</v>
      </c>
      <c r="C182" s="132"/>
      <c r="D182" s="132"/>
      <c r="E182" s="132"/>
      <c r="F182" s="215">
        <f>IF(ROW(A65)&lt;=Capacity!$M$16,Capacity!Q81,"")</f>
        <v>0</v>
      </c>
      <c r="G182" s="321">
        <f ca="1">IF(ROW(A65)&lt;=Capacity!$M$16,'Capacity calculation (hide)'!BH176,"")</f>
        <v>52</v>
      </c>
      <c r="H182" s="215">
        <f>IF(ROW(A65)&lt;=Capacity!$M$16,Capacity!T81,"")</f>
        <v>0</v>
      </c>
      <c r="I182" s="217">
        <f ca="1">IF(ROW(A65)&lt;=Capacity!$M$16,'Capacity calculation (hide)'!DK175,"")</f>
        <v>0</v>
      </c>
      <c r="J182" s="218" t="str">
        <f t="shared" ca="1" si="2"/>
        <v>Over</v>
      </c>
    </row>
    <row r="183" spans="2:10" hidden="1" x14ac:dyDescent="0.25">
      <c r="B183" s="218" t="str">
        <f>IF(Capacity!N82=0,"",Capacity!N82)</f>
        <v>a</v>
      </c>
      <c r="C183" s="132"/>
      <c r="D183" s="132"/>
      <c r="E183" s="132"/>
      <c r="F183" s="215">
        <f>IF(ROW(A66)&lt;=Capacity!$M$16,Capacity!Q82,"")</f>
        <v>0</v>
      </c>
      <c r="G183" s="321">
        <f ca="1">IF(ROW(A66)&lt;=Capacity!$M$16,'Capacity calculation (hide)'!BH177,"")</f>
        <v>52</v>
      </c>
      <c r="H183" s="215">
        <f>IF(ROW(A66)&lt;=Capacity!$M$16,Capacity!T82,"")</f>
        <v>0</v>
      </c>
      <c r="I183" s="217">
        <f ca="1">IF(ROW(A66)&lt;=Capacity!$M$16,'Capacity calculation (hide)'!DK176,"")</f>
        <v>0</v>
      </c>
      <c r="J183" s="218" t="str">
        <f t="shared" ref="J183:J217" ca="1" si="3">IFERROR(IF(G183-F183 &lt;0, "Under","Over"),"")</f>
        <v>Over</v>
      </c>
    </row>
    <row r="184" spans="2:10" hidden="1" x14ac:dyDescent="0.25">
      <c r="B184" s="218" t="str">
        <f>IF(Capacity!N83=0,"",Capacity!N83)</f>
        <v>a</v>
      </c>
      <c r="C184" s="132"/>
      <c r="D184" s="132"/>
      <c r="E184" s="132"/>
      <c r="F184" s="215">
        <f>IF(ROW(A67)&lt;=Capacity!$M$16,Capacity!Q83,"")</f>
        <v>0</v>
      </c>
      <c r="G184" s="321">
        <f ca="1">IF(ROW(A67)&lt;=Capacity!$M$16,'Capacity calculation (hide)'!BH178,"")</f>
        <v>52</v>
      </c>
      <c r="H184" s="215">
        <f>IF(ROW(A67)&lt;=Capacity!$M$16,Capacity!T83,"")</f>
        <v>0</v>
      </c>
      <c r="I184" s="217">
        <f ca="1">IF(ROW(A67)&lt;=Capacity!$M$16,'Capacity calculation (hide)'!DK177,"")</f>
        <v>0</v>
      </c>
      <c r="J184" s="218" t="str">
        <f t="shared" ca="1" si="3"/>
        <v>Over</v>
      </c>
    </row>
    <row r="185" spans="2:10" hidden="1" x14ac:dyDescent="0.25">
      <c r="B185" s="218" t="str">
        <f>IF(Capacity!N84=0,"",Capacity!N84)</f>
        <v>a</v>
      </c>
      <c r="C185" s="132"/>
      <c r="D185" s="132"/>
      <c r="E185" s="132"/>
      <c r="F185" s="215">
        <f>IF(ROW(A68)&lt;=Capacity!$M$16,Capacity!Q84,"")</f>
        <v>0</v>
      </c>
      <c r="G185" s="321">
        <f ca="1">IF(ROW(A68)&lt;=Capacity!$M$16,'Capacity calculation (hide)'!BH179,"")</f>
        <v>52</v>
      </c>
      <c r="H185" s="215">
        <f>IF(ROW(A68)&lt;=Capacity!$M$16,Capacity!T84,"")</f>
        <v>0</v>
      </c>
      <c r="I185" s="217">
        <f ca="1">IF(ROW(A68)&lt;=Capacity!$M$16,'Capacity calculation (hide)'!DK178,"")</f>
        <v>0</v>
      </c>
      <c r="J185" s="218" t="str">
        <f t="shared" ca="1" si="3"/>
        <v>Over</v>
      </c>
    </row>
    <row r="186" spans="2:10" hidden="1" x14ac:dyDescent="0.25">
      <c r="B186" s="218" t="str">
        <f>IF(Capacity!N85=0,"",Capacity!N85)</f>
        <v>a</v>
      </c>
      <c r="C186" s="132"/>
      <c r="D186" s="132"/>
      <c r="E186" s="132"/>
      <c r="F186" s="215">
        <f>IF(ROW(A69)&lt;=Capacity!$M$16,Capacity!Q85,"")</f>
        <v>0</v>
      </c>
      <c r="G186" s="321">
        <f ca="1">IF(ROW(A69)&lt;=Capacity!$M$16,'Capacity calculation (hide)'!BH180,"")</f>
        <v>52</v>
      </c>
      <c r="H186" s="215">
        <f>IF(ROW(A69)&lt;=Capacity!$M$16,Capacity!T85,"")</f>
        <v>0</v>
      </c>
      <c r="I186" s="217">
        <f ca="1">IF(ROW(A69)&lt;=Capacity!$M$16,'Capacity calculation (hide)'!DK179,"")</f>
        <v>0</v>
      </c>
      <c r="J186" s="218" t="str">
        <f t="shared" ca="1" si="3"/>
        <v>Over</v>
      </c>
    </row>
    <row r="187" spans="2:10" hidden="1" x14ac:dyDescent="0.25">
      <c r="B187" s="218" t="str">
        <f>IF(Capacity!N86=0,"",Capacity!N86)</f>
        <v>a</v>
      </c>
      <c r="C187" s="132"/>
      <c r="D187" s="132"/>
      <c r="E187" s="132"/>
      <c r="F187" s="215">
        <f>IF(ROW(A70)&lt;=Capacity!$M$16,Capacity!Q86,"")</f>
        <v>0</v>
      </c>
      <c r="G187" s="321">
        <f ca="1">IF(ROW(A70)&lt;=Capacity!$M$16,'Capacity calculation (hide)'!BH181,"")</f>
        <v>52</v>
      </c>
      <c r="H187" s="215">
        <f>IF(ROW(A70)&lt;=Capacity!$M$16,Capacity!T86,"")</f>
        <v>0</v>
      </c>
      <c r="I187" s="217">
        <f ca="1">IF(ROW(A70)&lt;=Capacity!$M$16,'Capacity calculation (hide)'!DK180,"")</f>
        <v>0</v>
      </c>
      <c r="J187" s="218" t="str">
        <f t="shared" ca="1" si="3"/>
        <v>Over</v>
      </c>
    </row>
    <row r="188" spans="2:10" hidden="1" x14ac:dyDescent="0.25">
      <c r="B188" s="218" t="str">
        <f>IF(Capacity!N87=0,"",Capacity!N87)</f>
        <v>a</v>
      </c>
      <c r="C188" s="132"/>
      <c r="D188" s="132"/>
      <c r="E188" s="132"/>
      <c r="F188" s="215">
        <f>IF(ROW(A71)&lt;=Capacity!$M$16,Capacity!Q87,"")</f>
        <v>0</v>
      </c>
      <c r="G188" s="321">
        <f ca="1">IF(ROW(A71)&lt;=Capacity!$M$16,'Capacity calculation (hide)'!BH182,"")</f>
        <v>52</v>
      </c>
      <c r="H188" s="215">
        <f>IF(ROW(A71)&lt;=Capacity!$M$16,Capacity!T87,"")</f>
        <v>0</v>
      </c>
      <c r="I188" s="217">
        <f ca="1">IF(ROW(A71)&lt;=Capacity!$M$16,'Capacity calculation (hide)'!DK181,"")</f>
        <v>0</v>
      </c>
      <c r="J188" s="218" t="str">
        <f t="shared" ca="1" si="3"/>
        <v>Over</v>
      </c>
    </row>
    <row r="189" spans="2:10" hidden="1" x14ac:dyDescent="0.25">
      <c r="B189" s="218" t="str">
        <f>IF(Capacity!N88=0,"",Capacity!N88)</f>
        <v>a</v>
      </c>
      <c r="C189" s="132"/>
      <c r="D189" s="132"/>
      <c r="E189" s="132"/>
      <c r="F189" s="215">
        <f>IF(ROW(A72)&lt;=Capacity!$M$16,Capacity!Q88,"")</f>
        <v>0</v>
      </c>
      <c r="G189" s="321">
        <f ca="1">IF(ROW(A72)&lt;=Capacity!$M$16,'Capacity calculation (hide)'!BH183,"")</f>
        <v>52</v>
      </c>
      <c r="H189" s="215">
        <f>IF(ROW(A72)&lt;=Capacity!$M$16,Capacity!T88,"")</f>
        <v>0</v>
      </c>
      <c r="I189" s="217">
        <f ca="1">IF(ROW(A72)&lt;=Capacity!$M$16,'Capacity calculation (hide)'!DK182,"")</f>
        <v>0</v>
      </c>
      <c r="J189" s="218" t="str">
        <f t="shared" ca="1" si="3"/>
        <v>Over</v>
      </c>
    </row>
    <row r="190" spans="2:10" hidden="1" x14ac:dyDescent="0.25">
      <c r="B190" s="218" t="str">
        <f>IF(Capacity!N89=0,"",Capacity!N89)</f>
        <v>a</v>
      </c>
      <c r="C190" s="132"/>
      <c r="D190" s="132"/>
      <c r="E190" s="132"/>
      <c r="F190" s="215">
        <f>IF(ROW(A73)&lt;=Capacity!$M$16,Capacity!Q89,"")</f>
        <v>0</v>
      </c>
      <c r="G190" s="321">
        <f ca="1">IF(ROW(A73)&lt;=Capacity!$M$16,'Capacity calculation (hide)'!BH184,"")</f>
        <v>52</v>
      </c>
      <c r="H190" s="215">
        <f>IF(ROW(A73)&lt;=Capacity!$M$16,Capacity!T89,"")</f>
        <v>0</v>
      </c>
      <c r="I190" s="217">
        <f ca="1">IF(ROW(A73)&lt;=Capacity!$M$16,'Capacity calculation (hide)'!DK183,"")</f>
        <v>0</v>
      </c>
      <c r="J190" s="218" t="str">
        <f t="shared" ca="1" si="3"/>
        <v>Over</v>
      </c>
    </row>
    <row r="191" spans="2:10" hidden="1" x14ac:dyDescent="0.25">
      <c r="B191" s="218" t="str">
        <f>IF(Capacity!N90=0,"",Capacity!N90)</f>
        <v>a</v>
      </c>
      <c r="C191" s="132"/>
      <c r="D191" s="132"/>
      <c r="E191" s="132"/>
      <c r="F191" s="215">
        <f>IF(ROW(A74)&lt;=Capacity!$M$16,Capacity!Q90,"")</f>
        <v>0</v>
      </c>
      <c r="G191" s="321">
        <f ca="1">IF(ROW(A74)&lt;=Capacity!$M$16,'Capacity calculation (hide)'!BH185,"")</f>
        <v>52</v>
      </c>
      <c r="H191" s="215">
        <f>IF(ROW(A74)&lt;=Capacity!$M$16,Capacity!T90,"")</f>
        <v>0</v>
      </c>
      <c r="I191" s="217">
        <f ca="1">IF(ROW(A74)&lt;=Capacity!$M$16,'Capacity calculation (hide)'!DK184,"")</f>
        <v>0</v>
      </c>
      <c r="J191" s="218" t="str">
        <f t="shared" ca="1" si="3"/>
        <v>Over</v>
      </c>
    </row>
    <row r="192" spans="2:10" hidden="1" x14ac:dyDescent="0.25">
      <c r="B192" s="218" t="str">
        <f>IF(Capacity!N91=0,"",Capacity!N91)</f>
        <v>a</v>
      </c>
      <c r="C192" s="132"/>
      <c r="D192" s="132"/>
      <c r="E192" s="132"/>
      <c r="F192" s="215">
        <f>IF(ROW(A75)&lt;=Capacity!$M$16,Capacity!Q91,"")</f>
        <v>0</v>
      </c>
      <c r="G192" s="321">
        <f ca="1">IF(ROW(A75)&lt;=Capacity!$M$16,'Capacity calculation (hide)'!BH186,"")</f>
        <v>52</v>
      </c>
      <c r="H192" s="215">
        <f>IF(ROW(A75)&lt;=Capacity!$M$16,Capacity!T91,"")</f>
        <v>0</v>
      </c>
      <c r="I192" s="217">
        <f ca="1">IF(ROW(A75)&lt;=Capacity!$M$16,'Capacity calculation (hide)'!DK185,"")</f>
        <v>0</v>
      </c>
      <c r="J192" s="218" t="str">
        <f t="shared" ca="1" si="3"/>
        <v>Over</v>
      </c>
    </row>
    <row r="193" spans="2:10" hidden="1" x14ac:dyDescent="0.25">
      <c r="B193" s="218" t="str">
        <f>IF(Capacity!N92=0,"",Capacity!N92)</f>
        <v>a</v>
      </c>
      <c r="C193" s="132"/>
      <c r="D193" s="132"/>
      <c r="E193" s="132"/>
      <c r="F193" s="215">
        <f>IF(ROW(A76)&lt;=Capacity!$M$16,Capacity!Q92,"")</f>
        <v>0</v>
      </c>
      <c r="G193" s="321">
        <f ca="1">IF(ROW(A76)&lt;=Capacity!$M$16,'Capacity calculation (hide)'!BH187,"")</f>
        <v>52</v>
      </c>
      <c r="H193" s="215">
        <f>IF(ROW(A76)&lt;=Capacity!$M$16,Capacity!T92,"")</f>
        <v>0</v>
      </c>
      <c r="I193" s="217">
        <f ca="1">IF(ROW(A76)&lt;=Capacity!$M$16,'Capacity calculation (hide)'!DK186,"")</f>
        <v>0</v>
      </c>
      <c r="J193" s="218" t="str">
        <f t="shared" ca="1" si="3"/>
        <v>Over</v>
      </c>
    </row>
    <row r="194" spans="2:10" hidden="1" x14ac:dyDescent="0.25">
      <c r="B194" s="218" t="str">
        <f>IF(Capacity!N93=0,"",Capacity!N93)</f>
        <v>a</v>
      </c>
      <c r="C194" s="132"/>
      <c r="D194" s="132"/>
      <c r="E194" s="132"/>
      <c r="F194" s="215">
        <f>IF(ROW(A77)&lt;=Capacity!$M$16,Capacity!Q93,"")</f>
        <v>0</v>
      </c>
      <c r="G194" s="321">
        <f ca="1">IF(ROW(A77)&lt;=Capacity!$M$16,'Capacity calculation (hide)'!BH188,"")</f>
        <v>52</v>
      </c>
      <c r="H194" s="215">
        <f>IF(ROW(A77)&lt;=Capacity!$M$16,Capacity!T93,"")</f>
        <v>0</v>
      </c>
      <c r="I194" s="217">
        <f ca="1">IF(ROW(A77)&lt;=Capacity!$M$16,'Capacity calculation (hide)'!DK187,"")</f>
        <v>0</v>
      </c>
      <c r="J194" s="218" t="str">
        <f t="shared" ca="1" si="3"/>
        <v>Over</v>
      </c>
    </row>
    <row r="195" spans="2:10" hidden="1" x14ac:dyDescent="0.25">
      <c r="B195" s="218" t="str">
        <f>IF(Capacity!N94=0,"",Capacity!N94)</f>
        <v>a</v>
      </c>
      <c r="C195" s="132"/>
      <c r="D195" s="132"/>
      <c r="E195" s="132"/>
      <c r="F195" s="215">
        <f>IF(ROW(A78)&lt;=Capacity!$M$16,Capacity!Q94,"")</f>
        <v>0</v>
      </c>
      <c r="G195" s="321">
        <f ca="1">IF(ROW(A78)&lt;=Capacity!$M$16,'Capacity calculation (hide)'!BH189,"")</f>
        <v>52</v>
      </c>
      <c r="H195" s="215">
        <f>IF(ROW(A78)&lt;=Capacity!$M$16,Capacity!T94,"")</f>
        <v>0</v>
      </c>
      <c r="I195" s="217">
        <f ca="1">IF(ROW(A78)&lt;=Capacity!$M$16,'Capacity calculation (hide)'!DK188,"")</f>
        <v>0</v>
      </c>
      <c r="J195" s="218" t="str">
        <f t="shared" ca="1" si="3"/>
        <v>Over</v>
      </c>
    </row>
    <row r="196" spans="2:10" hidden="1" x14ac:dyDescent="0.25">
      <c r="B196" s="218" t="str">
        <f>IF(Capacity!N95=0,"",Capacity!N95)</f>
        <v>a</v>
      </c>
      <c r="C196" s="132"/>
      <c r="D196" s="132"/>
      <c r="E196" s="132"/>
      <c r="F196" s="215">
        <f>IF(ROW(A79)&lt;=Capacity!$M$16,Capacity!Q95,"")</f>
        <v>0</v>
      </c>
      <c r="G196" s="321">
        <f ca="1">IF(ROW(A79)&lt;=Capacity!$M$16,'Capacity calculation (hide)'!BH190,"")</f>
        <v>52</v>
      </c>
      <c r="H196" s="215">
        <f>IF(ROW(A79)&lt;=Capacity!$M$16,Capacity!T95,"")</f>
        <v>0</v>
      </c>
      <c r="I196" s="217">
        <f ca="1">IF(ROW(A79)&lt;=Capacity!$M$16,'Capacity calculation (hide)'!DK189,"")</f>
        <v>0</v>
      </c>
      <c r="J196" s="218" t="str">
        <f t="shared" ca="1" si="3"/>
        <v>Over</v>
      </c>
    </row>
    <row r="197" spans="2:10" hidden="1" x14ac:dyDescent="0.25">
      <c r="B197" s="218" t="str">
        <f>IF(Capacity!N96=0,"",Capacity!N96)</f>
        <v>a</v>
      </c>
      <c r="C197" s="132"/>
      <c r="D197" s="132"/>
      <c r="E197" s="132"/>
      <c r="F197" s="215">
        <f>IF(ROW(A80)&lt;=Capacity!$M$16,Capacity!Q96,"")</f>
        <v>0</v>
      </c>
      <c r="G197" s="321">
        <f ca="1">IF(ROW(A80)&lt;=Capacity!$M$16,'Capacity calculation (hide)'!BH191,"")</f>
        <v>52</v>
      </c>
      <c r="H197" s="215">
        <f>IF(ROW(A80)&lt;=Capacity!$M$16,Capacity!T96,"")</f>
        <v>0</v>
      </c>
      <c r="I197" s="217">
        <f ca="1">IF(ROW(A80)&lt;=Capacity!$M$16,'Capacity calculation (hide)'!DK190,"")</f>
        <v>0</v>
      </c>
      <c r="J197" s="218" t="str">
        <f t="shared" ca="1" si="3"/>
        <v>Over</v>
      </c>
    </row>
    <row r="198" spans="2:10" hidden="1" x14ac:dyDescent="0.25">
      <c r="B198" s="218" t="str">
        <f>IF(Capacity!N97=0,"",Capacity!N97)</f>
        <v>a</v>
      </c>
      <c r="C198" s="132"/>
      <c r="D198" s="132"/>
      <c r="E198" s="132"/>
      <c r="F198" s="215">
        <f>IF(ROW(A81)&lt;=Capacity!$M$16,Capacity!Q97,"")</f>
        <v>0</v>
      </c>
      <c r="G198" s="321">
        <f ca="1">IF(ROW(A81)&lt;=Capacity!$M$16,'Capacity calculation (hide)'!BH192,"")</f>
        <v>52</v>
      </c>
      <c r="H198" s="215">
        <f>IF(ROW(A81)&lt;=Capacity!$M$16,Capacity!T97,"")</f>
        <v>0</v>
      </c>
      <c r="I198" s="217">
        <f ca="1">IF(ROW(A81)&lt;=Capacity!$M$16,'Capacity calculation (hide)'!DK191,"")</f>
        <v>0</v>
      </c>
      <c r="J198" s="218" t="str">
        <f t="shared" ca="1" si="3"/>
        <v>Over</v>
      </c>
    </row>
    <row r="199" spans="2:10" hidden="1" x14ac:dyDescent="0.25">
      <c r="B199" s="218" t="str">
        <f>IF(Capacity!N98=0,"",Capacity!N98)</f>
        <v>a</v>
      </c>
      <c r="C199" s="132"/>
      <c r="D199" s="132"/>
      <c r="E199" s="132"/>
      <c r="F199" s="215">
        <f>IF(ROW(A82)&lt;=Capacity!$M$16,Capacity!Q98,"")</f>
        <v>0</v>
      </c>
      <c r="G199" s="321">
        <f ca="1">IF(ROW(A82)&lt;=Capacity!$M$16,'Capacity calculation (hide)'!BH193,"")</f>
        <v>52</v>
      </c>
      <c r="H199" s="215">
        <f>IF(ROW(A82)&lt;=Capacity!$M$16,Capacity!T98,"")</f>
        <v>0</v>
      </c>
      <c r="I199" s="217">
        <f ca="1">IF(ROW(A82)&lt;=Capacity!$M$16,'Capacity calculation (hide)'!DK192,"")</f>
        <v>0</v>
      </c>
      <c r="J199" s="218" t="str">
        <f t="shared" ca="1" si="3"/>
        <v>Over</v>
      </c>
    </row>
    <row r="200" spans="2:10" hidden="1" x14ac:dyDescent="0.25">
      <c r="B200" s="218" t="str">
        <f>IF(Capacity!N99=0,"",Capacity!N99)</f>
        <v>a</v>
      </c>
      <c r="C200" s="132"/>
      <c r="D200" s="132"/>
      <c r="E200" s="132"/>
      <c r="F200" s="215">
        <f>IF(ROW(A83)&lt;=Capacity!$M$16,Capacity!Q99,"")</f>
        <v>0</v>
      </c>
      <c r="G200" s="321">
        <f ca="1">IF(ROW(A83)&lt;=Capacity!$M$16,'Capacity calculation (hide)'!BH194,"")</f>
        <v>52</v>
      </c>
      <c r="H200" s="215">
        <f>IF(ROW(A83)&lt;=Capacity!$M$16,Capacity!T99,"")</f>
        <v>0</v>
      </c>
      <c r="I200" s="217">
        <f ca="1">IF(ROW(A83)&lt;=Capacity!$M$16,'Capacity calculation (hide)'!DK193,"")</f>
        <v>0</v>
      </c>
      <c r="J200" s="218" t="str">
        <f t="shared" ca="1" si="3"/>
        <v>Over</v>
      </c>
    </row>
    <row r="201" spans="2:10" hidden="1" x14ac:dyDescent="0.25">
      <c r="B201" s="218" t="str">
        <f>IF(Capacity!N100=0,"",Capacity!N100)</f>
        <v>a</v>
      </c>
      <c r="C201" s="132"/>
      <c r="D201" s="132"/>
      <c r="E201" s="132"/>
      <c r="F201" s="215">
        <f>IF(ROW(A84)&lt;=Capacity!$M$16,Capacity!Q100,"")</f>
        <v>0</v>
      </c>
      <c r="G201" s="321">
        <f ca="1">IF(ROW(A84)&lt;=Capacity!$M$16,'Capacity calculation (hide)'!BH195,"")</f>
        <v>52</v>
      </c>
      <c r="H201" s="215">
        <f>IF(ROW(A84)&lt;=Capacity!$M$16,Capacity!T100,"")</f>
        <v>0</v>
      </c>
      <c r="I201" s="217">
        <f ca="1">IF(ROW(A84)&lt;=Capacity!$M$16,'Capacity calculation (hide)'!DK194,"")</f>
        <v>0</v>
      </c>
      <c r="J201" s="218" t="str">
        <f t="shared" ca="1" si="3"/>
        <v>Over</v>
      </c>
    </row>
    <row r="202" spans="2:10" hidden="1" x14ac:dyDescent="0.25">
      <c r="B202" s="218" t="str">
        <f>IF(Capacity!N101=0,"",Capacity!N101)</f>
        <v>a</v>
      </c>
      <c r="C202" s="132"/>
      <c r="D202" s="132"/>
      <c r="E202" s="132"/>
      <c r="F202" s="215">
        <f>IF(ROW(A85)&lt;=Capacity!$M$16,Capacity!Q101,"")</f>
        <v>0</v>
      </c>
      <c r="G202" s="321">
        <f ca="1">IF(ROW(A85)&lt;=Capacity!$M$16,'Capacity calculation (hide)'!BH196,"")</f>
        <v>52</v>
      </c>
      <c r="H202" s="215">
        <f>IF(ROW(A85)&lt;=Capacity!$M$16,Capacity!T101,"")</f>
        <v>0</v>
      </c>
      <c r="I202" s="217">
        <f ca="1">IF(ROW(A85)&lt;=Capacity!$M$16,'Capacity calculation (hide)'!DK195,"")</f>
        <v>0</v>
      </c>
      <c r="J202" s="218" t="str">
        <f t="shared" ca="1" si="3"/>
        <v>Over</v>
      </c>
    </row>
    <row r="203" spans="2:10" hidden="1" x14ac:dyDescent="0.25">
      <c r="B203" s="218" t="str">
        <f>IF(Capacity!N102=0,"",Capacity!N102)</f>
        <v>a</v>
      </c>
      <c r="C203" s="132"/>
      <c r="D203" s="132"/>
      <c r="E203" s="132"/>
      <c r="F203" s="215">
        <f>IF(ROW(A86)&lt;=Capacity!$M$16,Capacity!Q102,"")</f>
        <v>0</v>
      </c>
      <c r="G203" s="321">
        <f ca="1">IF(ROW(A86)&lt;=Capacity!$M$16,'Capacity calculation (hide)'!BH197,"")</f>
        <v>52</v>
      </c>
      <c r="H203" s="215">
        <f>IF(ROW(A86)&lt;=Capacity!$M$16,Capacity!T102,"")</f>
        <v>0</v>
      </c>
      <c r="I203" s="217">
        <f ca="1">IF(ROW(A86)&lt;=Capacity!$M$16,'Capacity calculation (hide)'!DK196,"")</f>
        <v>0</v>
      </c>
      <c r="J203" s="218" t="str">
        <f t="shared" ca="1" si="3"/>
        <v>Over</v>
      </c>
    </row>
    <row r="204" spans="2:10" hidden="1" x14ac:dyDescent="0.25">
      <c r="B204" s="218" t="str">
        <f>IF(Capacity!N103=0,"",Capacity!N103)</f>
        <v>a</v>
      </c>
      <c r="C204" s="132"/>
      <c r="D204" s="132"/>
      <c r="E204" s="132"/>
      <c r="F204" s="215">
        <f>IF(ROW(A87)&lt;=Capacity!$M$16,Capacity!Q103,"")</f>
        <v>0</v>
      </c>
      <c r="G204" s="321">
        <f ca="1">IF(ROW(A87)&lt;=Capacity!$M$16,'Capacity calculation (hide)'!BH198,"")</f>
        <v>52</v>
      </c>
      <c r="H204" s="215">
        <f>IF(ROW(A87)&lt;=Capacity!$M$16,Capacity!T103,"")</f>
        <v>0</v>
      </c>
      <c r="I204" s="217">
        <f ca="1">IF(ROW(A87)&lt;=Capacity!$M$16,'Capacity calculation (hide)'!DK197,"")</f>
        <v>0</v>
      </c>
      <c r="J204" s="218" t="str">
        <f t="shared" ca="1" si="3"/>
        <v>Over</v>
      </c>
    </row>
    <row r="205" spans="2:10" hidden="1" x14ac:dyDescent="0.25">
      <c r="B205" s="218" t="str">
        <f>IF(Capacity!N104=0,"",Capacity!N104)</f>
        <v>a</v>
      </c>
      <c r="C205" s="132"/>
      <c r="D205" s="132"/>
      <c r="E205" s="132"/>
      <c r="F205" s="215">
        <f>IF(ROW(A88)&lt;=Capacity!$M$16,Capacity!Q104,"")</f>
        <v>0</v>
      </c>
      <c r="G205" s="321">
        <f ca="1">IF(ROW(A88)&lt;=Capacity!$M$16,'Capacity calculation (hide)'!BH199,"")</f>
        <v>52</v>
      </c>
      <c r="H205" s="215">
        <f>IF(ROW(A88)&lt;=Capacity!$M$16,Capacity!T104,"")</f>
        <v>0</v>
      </c>
      <c r="I205" s="217">
        <f ca="1">IF(ROW(A88)&lt;=Capacity!$M$16,'Capacity calculation (hide)'!DK198,"")</f>
        <v>0</v>
      </c>
      <c r="J205" s="218" t="str">
        <f t="shared" ca="1" si="3"/>
        <v>Over</v>
      </c>
    </row>
    <row r="206" spans="2:10" hidden="1" x14ac:dyDescent="0.25">
      <c r="B206" s="218" t="str">
        <f>IF(Capacity!N105=0,"",Capacity!N105)</f>
        <v>a</v>
      </c>
      <c r="C206" s="132"/>
      <c r="D206" s="132"/>
      <c r="E206" s="132"/>
      <c r="F206" s="215">
        <f>IF(ROW(A89)&lt;=Capacity!$M$16,Capacity!Q105,"")</f>
        <v>0</v>
      </c>
      <c r="G206" s="321">
        <f ca="1">IF(ROW(A89)&lt;=Capacity!$M$16,'Capacity calculation (hide)'!BH200,"")</f>
        <v>52</v>
      </c>
      <c r="H206" s="215">
        <f>IF(ROW(A89)&lt;=Capacity!$M$16,Capacity!T105,"")</f>
        <v>0</v>
      </c>
      <c r="I206" s="217">
        <f ca="1">IF(ROW(A89)&lt;=Capacity!$M$16,'Capacity calculation (hide)'!DK199,"")</f>
        <v>0</v>
      </c>
      <c r="J206" s="218" t="str">
        <f t="shared" ca="1" si="3"/>
        <v>Over</v>
      </c>
    </row>
    <row r="207" spans="2:10" hidden="1" x14ac:dyDescent="0.25">
      <c r="B207" s="218" t="str">
        <f>IF(Capacity!N106=0,"",Capacity!N106)</f>
        <v>a</v>
      </c>
      <c r="C207" s="132"/>
      <c r="D207" s="132"/>
      <c r="E207" s="132"/>
      <c r="F207" s="215">
        <f>IF(ROW(A90)&lt;=Capacity!$M$16,Capacity!Q106,"")</f>
        <v>0</v>
      </c>
      <c r="G207" s="321">
        <f ca="1">IF(ROW(A90)&lt;=Capacity!$M$16,'Capacity calculation (hide)'!BH201,"")</f>
        <v>52</v>
      </c>
      <c r="H207" s="215">
        <f>IF(ROW(A90)&lt;=Capacity!$M$16,Capacity!T106,"")</f>
        <v>0</v>
      </c>
      <c r="I207" s="217">
        <f ca="1">IF(ROW(A90)&lt;=Capacity!$M$16,'Capacity calculation (hide)'!DK200,"")</f>
        <v>0</v>
      </c>
      <c r="J207" s="218" t="str">
        <f t="shared" ca="1" si="3"/>
        <v>Over</v>
      </c>
    </row>
    <row r="208" spans="2:10" hidden="1" x14ac:dyDescent="0.25">
      <c r="B208" s="218" t="str">
        <f>IF(Capacity!N107=0,"",Capacity!N107)</f>
        <v>a</v>
      </c>
      <c r="C208" s="132"/>
      <c r="D208" s="132"/>
      <c r="E208" s="132"/>
      <c r="F208" s="215">
        <f>IF(ROW(A91)&lt;=Capacity!$M$16,Capacity!Q107,"")</f>
        <v>0</v>
      </c>
      <c r="G208" s="321">
        <f ca="1">IF(ROW(A91)&lt;=Capacity!$M$16,'Capacity calculation (hide)'!BH202,"")</f>
        <v>52</v>
      </c>
      <c r="H208" s="215">
        <f>IF(ROW(A91)&lt;=Capacity!$M$16,Capacity!T107,"")</f>
        <v>0</v>
      </c>
      <c r="I208" s="217">
        <f ca="1">IF(ROW(A91)&lt;=Capacity!$M$16,'Capacity calculation (hide)'!DK201,"")</f>
        <v>0</v>
      </c>
      <c r="J208" s="218" t="str">
        <f t="shared" ca="1" si="3"/>
        <v>Over</v>
      </c>
    </row>
    <row r="209" spans="2:10" hidden="1" x14ac:dyDescent="0.25">
      <c r="B209" s="218" t="str">
        <f>IF(Capacity!N108=0,"",Capacity!N108)</f>
        <v>a</v>
      </c>
      <c r="C209" s="132"/>
      <c r="D209" s="132"/>
      <c r="E209" s="132"/>
      <c r="F209" s="215">
        <f>IF(ROW(A92)&lt;=Capacity!$M$16,Capacity!Q108,"")</f>
        <v>0</v>
      </c>
      <c r="G209" s="321">
        <f ca="1">IF(ROW(A92)&lt;=Capacity!$M$16,'Capacity calculation (hide)'!BH203,"")</f>
        <v>52</v>
      </c>
      <c r="H209" s="215">
        <f>IF(ROW(A92)&lt;=Capacity!$M$16,Capacity!T108,"")</f>
        <v>0</v>
      </c>
      <c r="I209" s="217">
        <f ca="1">IF(ROW(A92)&lt;=Capacity!$M$16,'Capacity calculation (hide)'!DK202,"")</f>
        <v>0</v>
      </c>
      <c r="J209" s="218" t="str">
        <f t="shared" ca="1" si="3"/>
        <v>Over</v>
      </c>
    </row>
    <row r="210" spans="2:10" hidden="1" x14ac:dyDescent="0.25">
      <c r="B210" s="218" t="str">
        <f>IF(Capacity!N109=0,"",Capacity!N109)</f>
        <v>a</v>
      </c>
      <c r="C210" s="132"/>
      <c r="D210" s="132"/>
      <c r="E210" s="132"/>
      <c r="F210" s="215">
        <f>IF(ROW(A93)&lt;=Capacity!$M$16,Capacity!Q109,"")</f>
        <v>0</v>
      </c>
      <c r="G210" s="321">
        <f ca="1">IF(ROW(A93)&lt;=Capacity!$M$16,'Capacity calculation (hide)'!BH204,"")</f>
        <v>52</v>
      </c>
      <c r="H210" s="215">
        <f>IF(ROW(A93)&lt;=Capacity!$M$16,Capacity!T109,"")</f>
        <v>0</v>
      </c>
      <c r="I210" s="217">
        <f ca="1">IF(ROW(A93)&lt;=Capacity!$M$16,'Capacity calculation (hide)'!DK203,"")</f>
        <v>0</v>
      </c>
      <c r="J210" s="218" t="str">
        <f t="shared" ca="1" si="3"/>
        <v>Over</v>
      </c>
    </row>
    <row r="211" spans="2:10" hidden="1" x14ac:dyDescent="0.25">
      <c r="B211" s="218" t="str">
        <f>IF(Capacity!N110=0,"",Capacity!N110)</f>
        <v>a</v>
      </c>
      <c r="C211" s="132"/>
      <c r="D211" s="132"/>
      <c r="E211" s="132"/>
      <c r="F211" s="215">
        <f>IF(ROW(A94)&lt;=Capacity!$M$16,Capacity!Q110,"")</f>
        <v>0</v>
      </c>
      <c r="G211" s="321">
        <f ca="1">IF(ROW(A94)&lt;=Capacity!$M$16,'Capacity calculation (hide)'!BH205,"")</f>
        <v>52</v>
      </c>
      <c r="H211" s="215">
        <f>IF(ROW(A94)&lt;=Capacity!$M$16,Capacity!T110,"")</f>
        <v>0</v>
      </c>
      <c r="I211" s="217">
        <f ca="1">IF(ROW(A94)&lt;=Capacity!$M$16,'Capacity calculation (hide)'!DK204,"")</f>
        <v>0</v>
      </c>
      <c r="J211" s="218" t="str">
        <f t="shared" ca="1" si="3"/>
        <v>Over</v>
      </c>
    </row>
    <row r="212" spans="2:10" hidden="1" x14ac:dyDescent="0.25">
      <c r="B212" s="218" t="str">
        <f>IF(Capacity!N111=0,"",Capacity!N111)</f>
        <v>a</v>
      </c>
      <c r="C212" s="132"/>
      <c r="D212" s="132"/>
      <c r="E212" s="132"/>
      <c r="F212" s="215">
        <f>IF(ROW(A95)&lt;=Capacity!$M$16,Capacity!Q111,"")</f>
        <v>0</v>
      </c>
      <c r="G212" s="321">
        <f ca="1">IF(ROW(A95)&lt;=Capacity!$M$16,'Capacity calculation (hide)'!BH206,"")</f>
        <v>52</v>
      </c>
      <c r="H212" s="215">
        <f>IF(ROW(A95)&lt;=Capacity!$M$16,Capacity!T111,"")</f>
        <v>0</v>
      </c>
      <c r="I212" s="217">
        <f ca="1">IF(ROW(A95)&lt;=Capacity!$M$16,'Capacity calculation (hide)'!DK205,"")</f>
        <v>0</v>
      </c>
      <c r="J212" s="218" t="str">
        <f t="shared" ca="1" si="3"/>
        <v>Over</v>
      </c>
    </row>
    <row r="213" spans="2:10" hidden="1" x14ac:dyDescent="0.25">
      <c r="B213" s="218" t="str">
        <f>IF(Capacity!N112=0,"",Capacity!N112)</f>
        <v>a</v>
      </c>
      <c r="C213" s="132"/>
      <c r="D213" s="132"/>
      <c r="E213" s="132"/>
      <c r="F213" s="215">
        <f>IF(ROW(A96)&lt;=Capacity!$M$16,Capacity!Q112,"")</f>
        <v>0</v>
      </c>
      <c r="G213" s="321">
        <f ca="1">IF(ROW(A96)&lt;=Capacity!$M$16,'Capacity calculation (hide)'!BH207,"")</f>
        <v>52</v>
      </c>
      <c r="H213" s="215">
        <f>IF(ROW(A96)&lt;=Capacity!$M$16,Capacity!T112,"")</f>
        <v>0</v>
      </c>
      <c r="I213" s="217">
        <f ca="1">IF(ROW(A96)&lt;=Capacity!$M$16,'Capacity calculation (hide)'!DK206,"")</f>
        <v>0</v>
      </c>
      <c r="J213" s="218" t="str">
        <f t="shared" ca="1" si="3"/>
        <v>Over</v>
      </c>
    </row>
    <row r="214" spans="2:10" hidden="1" x14ac:dyDescent="0.25">
      <c r="B214" s="218" t="str">
        <f>IF(Capacity!N113=0,"",Capacity!N113)</f>
        <v>a</v>
      </c>
      <c r="C214" s="132"/>
      <c r="D214" s="132"/>
      <c r="E214" s="132"/>
      <c r="F214" s="215">
        <f>IF(ROW(A97)&lt;=Capacity!$M$16,Capacity!Q113,"")</f>
        <v>0</v>
      </c>
      <c r="G214" s="321">
        <f ca="1">IF(ROW(A97)&lt;=Capacity!$M$16,'Capacity calculation (hide)'!BH208,"")</f>
        <v>52</v>
      </c>
      <c r="H214" s="215">
        <f>IF(ROW(A97)&lt;=Capacity!$M$16,Capacity!T113,"")</f>
        <v>0</v>
      </c>
      <c r="I214" s="217">
        <f ca="1">IF(ROW(A97)&lt;=Capacity!$M$16,'Capacity calculation (hide)'!DK207,"")</f>
        <v>0</v>
      </c>
      <c r="J214" s="218" t="str">
        <f t="shared" ca="1" si="3"/>
        <v>Over</v>
      </c>
    </row>
    <row r="215" spans="2:10" hidden="1" x14ac:dyDescent="0.25">
      <c r="B215" s="218" t="str">
        <f>IF(Capacity!N114=0,"",Capacity!N114)</f>
        <v>a</v>
      </c>
      <c r="C215" s="132"/>
      <c r="D215" s="132"/>
      <c r="E215" s="132"/>
      <c r="F215" s="215">
        <f>IF(ROW(A98)&lt;=Capacity!$M$16,Capacity!Q114,"")</f>
        <v>0</v>
      </c>
      <c r="G215" s="321">
        <f ca="1">IF(ROW(A98)&lt;=Capacity!$M$16,'Capacity calculation (hide)'!BH209,"")</f>
        <v>52</v>
      </c>
      <c r="H215" s="215">
        <f>IF(ROW(A98)&lt;=Capacity!$M$16,Capacity!T114,"")</f>
        <v>0</v>
      </c>
      <c r="I215" s="217">
        <f ca="1">IF(ROW(A98)&lt;=Capacity!$M$16,'Capacity calculation (hide)'!DK208,"")</f>
        <v>0</v>
      </c>
      <c r="J215" s="218" t="str">
        <f t="shared" ca="1" si="3"/>
        <v>Over</v>
      </c>
    </row>
    <row r="216" spans="2:10" hidden="1" x14ac:dyDescent="0.25">
      <c r="B216" s="218" t="str">
        <f>IF(Capacity!N115=0,"",Capacity!N115)</f>
        <v>a</v>
      </c>
      <c r="C216" s="132"/>
      <c r="D216" s="132"/>
      <c r="E216" s="132"/>
      <c r="F216" s="215">
        <f>IF(ROW(A99)&lt;=Capacity!$M$16,Capacity!Q115,"")</f>
        <v>0</v>
      </c>
      <c r="G216" s="321">
        <f ca="1">IF(ROW(A99)&lt;=Capacity!$M$16,'Capacity calculation (hide)'!BH210,"")</f>
        <v>52</v>
      </c>
      <c r="H216" s="215">
        <f>IF(ROW(A99)&lt;=Capacity!$M$16,Capacity!T115,"")</f>
        <v>0</v>
      </c>
      <c r="I216" s="217">
        <f ca="1">IF(ROW(A99)&lt;=Capacity!$M$16,'Capacity calculation (hide)'!DK209,"")</f>
        <v>0</v>
      </c>
      <c r="J216" s="218" t="str">
        <f t="shared" ca="1" si="3"/>
        <v>Over</v>
      </c>
    </row>
    <row r="217" spans="2:10" hidden="1" x14ac:dyDescent="0.25">
      <c r="B217" s="218" t="str">
        <f>IF(Capacity!N116=0,"",Capacity!N116)</f>
        <v>a</v>
      </c>
      <c r="C217" s="132"/>
      <c r="D217" s="132"/>
      <c r="E217" s="132"/>
      <c r="F217" s="215">
        <f>IF(ROW(A100)&lt;=Capacity!$M$16,Capacity!Q116,"")</f>
        <v>0</v>
      </c>
      <c r="G217" s="321">
        <f ca="1">IF(ROW(A100)&lt;=Capacity!$M$16,'Capacity calculation (hide)'!BH211,"")</f>
        <v>52</v>
      </c>
      <c r="H217" s="215">
        <f>IF(ROW(A100)&lt;=Capacity!$M$16,Capacity!T116,"")</f>
        <v>0</v>
      </c>
      <c r="I217" s="217">
        <f ca="1">IF(ROW(A100)&lt;=Capacity!$M$16,'Capacity calculation (hide)'!DK210,"")</f>
        <v>0</v>
      </c>
      <c r="J217" s="218" t="str">
        <f t="shared" ca="1" si="3"/>
        <v>Over</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39" priority="4">
      <formula>IF($B12="",FALSE,TRUE)</formula>
    </cfRule>
  </conditionalFormatting>
  <conditionalFormatting sqref="B12:B111 F12:I111">
    <cfRule type="expression" dxfId="38" priority="3">
      <formula>IF($B12="",FALSE, TRUE)</formula>
    </cfRule>
  </conditionalFormatting>
  <conditionalFormatting sqref="B118:J217">
    <cfRule type="expression" dxfId="37" priority="2">
      <formula>IF($B118="",FALSE,TRUE)</formula>
    </cfRule>
  </conditionalFormatting>
  <conditionalFormatting sqref="B118:B217 F118:I217">
    <cfRule type="expression" dxfId="3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abSelected="1" topLeftCell="D1" zoomScaleNormal="100" workbookViewId="0">
      <selection activeCell="D125" sqref="D125"/>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0</v>
      </c>
      <c r="D4" s="221">
        <f ca="1">'Capacity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3" t="s">
        <v>57</v>
      </c>
      <c r="D10" s="403"/>
      <c r="E10" s="40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3" t="s">
        <v>57</v>
      </c>
      <c r="D11" s="403"/>
      <c r="E11" s="40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9" t="s">
        <v>1210</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0" t="s">
        <v>1211</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1212</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4" t="s">
        <v>1257</v>
      </c>
      <c r="C21" s="397" t="s">
        <v>486</v>
      </c>
      <c r="D21" s="398"/>
      <c r="E21" s="398" t="s">
        <v>483</v>
      </c>
      <c r="F21" s="401"/>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5"/>
      <c r="C22" s="399"/>
      <c r="D22" s="400"/>
      <c r="E22" s="400"/>
      <c r="F22" s="402"/>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6"/>
      <c r="C23" s="304" t="s">
        <v>484</v>
      </c>
      <c r="D23" s="143" t="s">
        <v>485</v>
      </c>
      <c r="E23" s="143" t="s">
        <v>484</v>
      </c>
      <c r="F23" s="282" t="s">
        <v>485</v>
      </c>
      <c r="H23" s="346"/>
      <c r="I23" s="346"/>
      <c r="J23" s="346"/>
      <c r="K23" s="346"/>
      <c r="L23" s="346"/>
      <c r="M23" s="346"/>
      <c r="N23" s="346"/>
      <c r="O23" s="346"/>
      <c r="P23" s="346"/>
      <c r="Q23" s="346"/>
      <c r="R23" s="346"/>
      <c r="S23" s="346"/>
      <c r="T23" s="346"/>
      <c r="U23" s="346"/>
      <c r="V23" s="346"/>
      <c r="W23" s="346"/>
      <c r="X23" s="346"/>
      <c r="Y23" s="346"/>
      <c r="Z23" s="346"/>
      <c r="AA23" s="346"/>
      <c r="AB23" s="346"/>
      <c r="AC23" s="346"/>
      <c r="AD23" s="346"/>
      <c r="AE23" s="346"/>
      <c r="AF23" s="346"/>
      <c r="AG23" s="346"/>
      <c r="AH23" s="346"/>
      <c r="AI23" s="346"/>
      <c r="AJ23" s="346"/>
      <c r="AK23" s="346"/>
      <c r="AL23" s="346"/>
      <c r="AM23" s="346"/>
      <c r="AN23" s="346"/>
      <c r="AO23" s="346"/>
      <c r="AP23" s="346"/>
      <c r="AQ23" s="346"/>
      <c r="AR23" s="346"/>
      <c r="AS23" s="346"/>
      <c r="AT23" s="346"/>
      <c r="AU23" s="346"/>
      <c r="AV23" s="346"/>
      <c r="AW23" s="346"/>
      <c r="AX23" s="346"/>
      <c r="AY23" s="346"/>
      <c r="AZ23" s="346"/>
      <c r="BA23" s="346"/>
      <c r="BB23" s="346"/>
      <c r="BC23" s="346"/>
      <c r="BD23" s="346"/>
      <c r="BE23" s="346"/>
      <c r="BF23" s="346"/>
      <c r="BG23" s="346"/>
      <c r="BH23" s="125"/>
      <c r="BI23" s="282" t="s">
        <v>1252</v>
      </c>
      <c r="BJ23" s="125"/>
      <c r="BK23" s="125"/>
      <c r="BL23" s="125"/>
    </row>
    <row r="24" spans="2:64" hidden="1" x14ac:dyDescent="0.25">
      <c r="B24" s="219" t="str">
        <f>IF(Capacity!N17="","",Capacity!N17)</f>
        <v>Ad hoc clinic 1</v>
      </c>
      <c r="C24" s="220">
        <f>IF(B24="","",Capacity!Q17)</f>
        <v>0</v>
      </c>
      <c r="D24" s="310">
        <f>IF(B24="","",Capacity!R17)</f>
        <v>0</v>
      </c>
      <c r="E24" s="220">
        <f>IF(B24="","",IF(COUNTBLANK(H24:BG24)=52,SUM('Capacity calculation (hide)'!H112:BG112),52-COUNTBLANK(H24:BG24)))</f>
        <v>10</v>
      </c>
      <c r="F24" s="311">
        <f>'Capacity calculation (hide)'!BI112</f>
        <v>0</v>
      </c>
      <c r="H24" s="347"/>
      <c r="I24" s="347" t="s">
        <v>1247</v>
      </c>
      <c r="J24" s="347"/>
      <c r="K24" s="347" t="s">
        <v>1247</v>
      </c>
      <c r="L24" s="347"/>
      <c r="M24" s="347" t="s">
        <v>1247</v>
      </c>
      <c r="N24" s="347" t="s">
        <v>1247</v>
      </c>
      <c r="O24" s="347"/>
      <c r="P24" s="347"/>
      <c r="Q24" s="347" t="s">
        <v>1247</v>
      </c>
      <c r="R24" s="347" t="s">
        <v>1247</v>
      </c>
      <c r="S24" s="347"/>
      <c r="T24" s="347"/>
      <c r="U24" s="347" t="s">
        <v>1247</v>
      </c>
      <c r="V24" s="347"/>
      <c r="W24" s="347"/>
      <c r="X24" s="347"/>
      <c r="Y24" s="347"/>
      <c r="Z24" s="347"/>
      <c r="AA24" s="347"/>
      <c r="AB24" s="347"/>
      <c r="AC24" s="347"/>
      <c r="AD24" s="347"/>
      <c r="AE24" s="347"/>
      <c r="AF24" s="347"/>
      <c r="AG24" s="347"/>
      <c r="AH24" s="347"/>
      <c r="AI24" s="347" t="s">
        <v>1247</v>
      </c>
      <c r="AJ24" s="347" t="s">
        <v>1247</v>
      </c>
      <c r="AK24" s="347"/>
      <c r="AL24" s="347"/>
      <c r="AM24" s="347"/>
      <c r="AN24" s="347"/>
      <c r="AO24" s="347"/>
      <c r="AP24" s="347"/>
      <c r="AQ24" s="347"/>
      <c r="AR24" s="347" t="s">
        <v>1247</v>
      </c>
      <c r="AS24" s="347"/>
      <c r="AT24" s="347"/>
      <c r="AU24" s="347"/>
      <c r="AV24" s="347"/>
      <c r="AW24" s="347"/>
      <c r="AX24" s="347"/>
      <c r="AY24" s="347"/>
      <c r="AZ24" s="347"/>
      <c r="BA24" s="347"/>
      <c r="BB24" s="347"/>
      <c r="BC24" s="347"/>
      <c r="BD24" s="347"/>
      <c r="BE24" s="347"/>
      <c r="BF24" s="347"/>
      <c r="BG24" s="347"/>
      <c r="BH24" s="66"/>
      <c r="BI24" s="347" t="s">
        <v>1247</v>
      </c>
      <c r="BJ24" s="66"/>
      <c r="BK24" s="66"/>
      <c r="BL24" s="66"/>
    </row>
    <row r="25" spans="2:64" hidden="1" x14ac:dyDescent="0.25">
      <c r="B25" s="219" t="str">
        <f>IF(Capacity!N18="","",Capacity!N18)</f>
        <v>a</v>
      </c>
      <c r="C25" s="220">
        <f>IF(B25="","",Capacity!Q18)</f>
        <v>0</v>
      </c>
      <c r="D25" s="310">
        <f>IF(B25="","",Capacity!R18)</f>
        <v>0</v>
      </c>
      <c r="E25" s="220">
        <f>IF(B25="","",IF(COUNTBLANK(H25:BG25)=52,SUM('Capacity calculation (hide)'!H113:BG113),52-COUNTBLANK(H25:BG25)))</f>
        <v>13</v>
      </c>
      <c r="F25" s="311">
        <f>'Capacity calculation (hide)'!BI113</f>
        <v>0</v>
      </c>
      <c r="H25" s="348"/>
      <c r="I25" s="347"/>
      <c r="J25" s="347"/>
      <c r="K25" s="347"/>
      <c r="L25" s="347"/>
      <c r="M25" s="347"/>
      <c r="N25" s="347"/>
      <c r="O25" s="347"/>
      <c r="P25" s="347" t="s">
        <v>1247</v>
      </c>
      <c r="Q25" s="347" t="s">
        <v>1247</v>
      </c>
      <c r="R25" s="347"/>
      <c r="S25" s="347"/>
      <c r="T25" s="347"/>
      <c r="U25" s="347" t="s">
        <v>1247</v>
      </c>
      <c r="V25" s="347"/>
      <c r="W25" s="347"/>
      <c r="X25" s="347"/>
      <c r="Y25" s="347"/>
      <c r="Z25" s="347"/>
      <c r="AA25" s="347"/>
      <c r="AB25" s="347"/>
      <c r="AC25" s="347"/>
      <c r="AD25" s="347"/>
      <c r="AE25" s="347"/>
      <c r="AF25" s="347"/>
      <c r="AG25" s="347" t="s">
        <v>1247</v>
      </c>
      <c r="AH25" s="347" t="s">
        <v>1247</v>
      </c>
      <c r="AI25" s="347" t="s">
        <v>1247</v>
      </c>
      <c r="AJ25" s="347" t="s">
        <v>1247</v>
      </c>
      <c r="AK25" s="347" t="s">
        <v>1247</v>
      </c>
      <c r="AL25" s="347" t="s">
        <v>1247</v>
      </c>
      <c r="AM25" s="347" t="s">
        <v>1247</v>
      </c>
      <c r="AN25" s="347" t="s">
        <v>1247</v>
      </c>
      <c r="AO25" s="347" t="s">
        <v>1247</v>
      </c>
      <c r="AP25" s="347" t="s">
        <v>1247</v>
      </c>
      <c r="AQ25" s="347"/>
      <c r="AR25" s="347"/>
      <c r="AS25" s="347"/>
      <c r="AT25" s="347"/>
      <c r="AU25" s="347"/>
      <c r="AV25" s="347"/>
      <c r="AW25" s="347"/>
      <c r="AX25" s="347"/>
      <c r="AY25" s="347"/>
      <c r="AZ25" s="347"/>
      <c r="BA25" s="347"/>
      <c r="BB25" s="347"/>
      <c r="BC25" s="347"/>
      <c r="BD25" s="347"/>
      <c r="BE25" s="347"/>
      <c r="BF25" s="347"/>
      <c r="BG25" s="349"/>
      <c r="BH25" s="66"/>
      <c r="BI25" s="347" t="s">
        <v>1247</v>
      </c>
    </row>
    <row r="26" spans="2:64" hidden="1" x14ac:dyDescent="0.25">
      <c r="B26" s="219" t="str">
        <f>IF(Capacity!N19="","",Capacity!N19)</f>
        <v>a</v>
      </c>
      <c r="C26" s="220">
        <f>IF(B26="","",Capacity!Q19)</f>
        <v>0</v>
      </c>
      <c r="D26" s="310">
        <f>IF(B26="","",Capacity!R19)</f>
        <v>0</v>
      </c>
      <c r="E26" s="220">
        <f ca="1">IF(B26="","",IF(COUNTBLANK(H26:BG26)=52,SUM('Capacity calculation (hide)'!H114:BG114),52-COUNTBLANK(H26:BG26)))</f>
        <v>52</v>
      </c>
      <c r="F26" s="311">
        <f ca="1">'Capacity calculation (hide)'!BI114</f>
        <v>0</v>
      </c>
      <c r="H26" s="347"/>
      <c r="I26" s="347"/>
      <c r="J26" s="347"/>
      <c r="K26" s="347"/>
      <c r="L26" s="347"/>
      <c r="M26" s="347"/>
      <c r="N26" s="347"/>
      <c r="O26" s="347"/>
      <c r="P26" s="347"/>
      <c r="Q26" s="347"/>
      <c r="R26" s="347"/>
      <c r="S26" s="347"/>
      <c r="T26" s="347"/>
      <c r="U26" s="347"/>
      <c r="V26" s="347"/>
      <c r="W26" s="347"/>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347"/>
      <c r="AW26" s="347"/>
      <c r="AX26" s="347"/>
      <c r="AY26" s="347"/>
      <c r="AZ26" s="347"/>
      <c r="BA26" s="347"/>
      <c r="BB26" s="347"/>
      <c r="BC26" s="347"/>
      <c r="BD26" s="347"/>
      <c r="BE26" s="347"/>
      <c r="BF26" s="347"/>
      <c r="BG26" s="347"/>
      <c r="BH26" s="129"/>
      <c r="BI26" s="347" t="s">
        <v>1247</v>
      </c>
    </row>
    <row r="27" spans="2:64" hidden="1" x14ac:dyDescent="0.25">
      <c r="B27" s="219" t="str">
        <f>IF(Capacity!N20="","",Capacity!N20)</f>
        <v>a</v>
      </c>
      <c r="C27" s="220">
        <f>IF(B27="","",Capacity!Q20)</f>
        <v>0</v>
      </c>
      <c r="D27" s="310">
        <f>IF(B27="","",Capacity!R20)</f>
        <v>0</v>
      </c>
      <c r="E27" s="220">
        <f ca="1">IF(B27="","",IF(COUNTBLANK(H27:BG27)=52,SUM('Capacity calculation (hide)'!H115:BG115),52-COUNTBLANK(H27:BG27)))</f>
        <v>52</v>
      </c>
      <c r="F27" s="311">
        <f ca="1">'Capacity calculation (hide)'!BI115</f>
        <v>0</v>
      </c>
      <c r="H27" s="347"/>
      <c r="I27" s="347"/>
      <c r="J27" s="347"/>
      <c r="K27" s="347"/>
      <c r="L27" s="347"/>
      <c r="M27" s="347"/>
      <c r="N27" s="347"/>
      <c r="O27" s="347"/>
      <c r="P27" s="347"/>
      <c r="Q27" s="347"/>
      <c r="R27" s="347"/>
      <c r="S27" s="347"/>
      <c r="T27" s="347"/>
      <c r="U27" s="347"/>
      <c r="V27" s="347"/>
      <c r="W27" s="347"/>
      <c r="X27" s="347"/>
      <c r="Y27" s="347"/>
      <c r="Z27" s="347"/>
      <c r="AA27" s="347"/>
      <c r="AB27" s="347"/>
      <c r="AC27" s="347"/>
      <c r="AD27" s="345"/>
      <c r="AE27" s="345"/>
      <c r="AF27" s="345"/>
      <c r="AG27" s="345"/>
      <c r="AH27" s="345"/>
      <c r="AI27" s="345"/>
      <c r="AJ27" s="345"/>
      <c r="AK27" s="345"/>
      <c r="AL27" s="345"/>
      <c r="AM27" s="345"/>
      <c r="AN27" s="345"/>
      <c r="AO27" s="345"/>
      <c r="AP27" s="345"/>
      <c r="AQ27" s="345"/>
      <c r="AR27" s="345"/>
      <c r="AS27" s="345"/>
      <c r="AT27" s="345"/>
      <c r="AU27" s="345"/>
      <c r="AV27" s="345"/>
      <c r="AW27" s="345"/>
      <c r="AX27" s="345"/>
      <c r="AY27" s="345"/>
      <c r="AZ27" s="345"/>
      <c r="BA27" s="345"/>
      <c r="BB27" s="345"/>
      <c r="BC27" s="345"/>
      <c r="BD27" s="345"/>
      <c r="BE27" s="345"/>
      <c r="BF27" s="345"/>
      <c r="BG27" s="345"/>
      <c r="BI27" s="347" t="s">
        <v>1247</v>
      </c>
    </row>
    <row r="28" spans="2:64" hidden="1" x14ac:dyDescent="0.25">
      <c r="B28" s="219" t="str">
        <f>IF(Capacity!N21="","",Capacity!N21)</f>
        <v>a</v>
      </c>
      <c r="C28" s="220">
        <f>IF(B28="","",Capacity!Q21)</f>
        <v>0</v>
      </c>
      <c r="D28" s="310">
        <f>IF(B28="","",Capacity!R21)</f>
        <v>0</v>
      </c>
      <c r="E28" s="220">
        <f ca="1">IF(B28="","",IF(COUNTBLANK(H28:BG28)=52,SUM('Capacity calculation (hide)'!H116:BG116),52-COUNTBLANK(H28:BG28)))</f>
        <v>52</v>
      </c>
      <c r="F28" s="311">
        <f ca="1">'Capacity calculation (hide)'!BI116</f>
        <v>0</v>
      </c>
      <c r="H28" s="347"/>
      <c r="I28" s="347"/>
      <c r="J28" s="347"/>
      <c r="K28" s="347"/>
      <c r="L28" s="347"/>
      <c r="M28" s="347"/>
      <c r="N28" s="347"/>
      <c r="O28" s="347"/>
      <c r="P28" s="347"/>
      <c r="Q28" s="347"/>
      <c r="R28" s="347"/>
      <c r="S28" s="347"/>
      <c r="T28" s="347"/>
      <c r="U28" s="347"/>
      <c r="V28" s="347"/>
      <c r="W28" s="347"/>
      <c r="X28" s="347"/>
      <c r="Y28" s="347"/>
      <c r="Z28" s="347"/>
      <c r="AA28" s="347"/>
      <c r="AB28" s="347"/>
      <c r="AC28" s="347"/>
      <c r="AD28" s="345"/>
      <c r="AE28" s="345"/>
      <c r="AF28" s="345"/>
      <c r="AG28" s="345"/>
      <c r="AH28" s="345"/>
      <c r="AI28" s="345"/>
      <c r="AJ28" s="345"/>
      <c r="AK28" s="345"/>
      <c r="AL28" s="345"/>
      <c r="AM28" s="345"/>
      <c r="AN28" s="345"/>
      <c r="AO28" s="345"/>
      <c r="AP28" s="345"/>
      <c r="AQ28" s="345"/>
      <c r="AR28" s="345"/>
      <c r="AS28" s="345"/>
      <c r="AT28" s="345"/>
      <c r="AU28" s="345"/>
      <c r="AV28" s="345"/>
      <c r="AW28" s="345"/>
      <c r="AX28" s="345"/>
      <c r="AY28" s="345"/>
      <c r="AZ28" s="345"/>
      <c r="BA28" s="345"/>
      <c r="BB28" s="345"/>
      <c r="BC28" s="345"/>
      <c r="BD28" s="345"/>
      <c r="BE28" s="345"/>
      <c r="BF28" s="345"/>
      <c r="BG28" s="345"/>
      <c r="BI28" s="347" t="s">
        <v>1247</v>
      </c>
    </row>
    <row r="29" spans="2:64" hidden="1" x14ac:dyDescent="0.25">
      <c r="B29" s="219" t="str">
        <f>IF(Capacity!N22="","",Capacity!N22)</f>
        <v>a</v>
      </c>
      <c r="C29" s="220">
        <f>IF(B29="","",Capacity!Q22)</f>
        <v>0</v>
      </c>
      <c r="D29" s="310">
        <f>IF(B29="","",Capacity!R22)</f>
        <v>0</v>
      </c>
      <c r="E29" s="220">
        <f ca="1">IF(B29="","",IF(COUNTBLANK(H29:BG29)=52,SUM('Capacity calculation (hide)'!H117:BG117),52-COUNTBLANK(H29:BG29)))</f>
        <v>52</v>
      </c>
      <c r="F29" s="311">
        <f ca="1">'Capacity calculation (hide)'!BI117</f>
        <v>0</v>
      </c>
      <c r="H29" s="347"/>
      <c r="I29" s="347"/>
      <c r="J29" s="347"/>
      <c r="K29" s="347"/>
      <c r="L29" s="347"/>
      <c r="M29" s="347"/>
      <c r="N29" s="347"/>
      <c r="O29" s="347"/>
      <c r="P29" s="347"/>
      <c r="Q29" s="347"/>
      <c r="R29" s="347"/>
      <c r="S29" s="347"/>
      <c r="T29" s="347"/>
      <c r="U29" s="347"/>
      <c r="V29" s="347"/>
      <c r="W29" s="347"/>
      <c r="X29" s="347"/>
      <c r="Y29" s="347"/>
      <c r="Z29" s="347"/>
      <c r="AA29" s="347"/>
      <c r="AB29" s="347"/>
      <c r="AC29" s="347"/>
      <c r="AD29" s="345"/>
      <c r="AE29" s="345"/>
      <c r="AF29" s="345"/>
      <c r="AG29" s="345"/>
      <c r="AH29" s="345"/>
      <c r="AI29" s="345"/>
      <c r="AJ29" s="345"/>
      <c r="AK29" s="345"/>
      <c r="AL29" s="345"/>
      <c r="AM29" s="345"/>
      <c r="AN29" s="345"/>
      <c r="AO29" s="345"/>
      <c r="AP29" s="345"/>
      <c r="AQ29" s="345"/>
      <c r="AR29" s="345"/>
      <c r="AS29" s="345"/>
      <c r="AT29" s="345"/>
      <c r="AU29" s="345"/>
      <c r="AV29" s="345"/>
      <c r="AW29" s="345"/>
      <c r="AX29" s="345"/>
      <c r="AY29" s="345"/>
      <c r="AZ29" s="345"/>
      <c r="BA29" s="345"/>
      <c r="BB29" s="345"/>
      <c r="BC29" s="345"/>
      <c r="BD29" s="345"/>
      <c r="BE29" s="345"/>
      <c r="BF29" s="345"/>
      <c r="BG29" s="345"/>
      <c r="BI29" s="347" t="s">
        <v>1247</v>
      </c>
    </row>
    <row r="30" spans="2:64" hidden="1" x14ac:dyDescent="0.25">
      <c r="B30" s="219" t="str">
        <f>IF(Capacity!N23="","",Capacity!N23)</f>
        <v>a</v>
      </c>
      <c r="C30" s="220">
        <f>IF(B30="","",Capacity!Q23)</f>
        <v>0</v>
      </c>
      <c r="D30" s="310">
        <f>IF(B30="","",Capacity!R23)</f>
        <v>0</v>
      </c>
      <c r="E30" s="220">
        <f ca="1">IF(B30="","",IF(COUNTBLANK(H30:BG30)=52,SUM('Capacity calculation (hide)'!H118:BG118),52-COUNTBLANK(H30:BG30)))</f>
        <v>52</v>
      </c>
      <c r="F30" s="311">
        <f ca="1">'Capacity calculation (hide)'!BI118</f>
        <v>0</v>
      </c>
      <c r="H30" s="347"/>
      <c r="I30" s="347"/>
      <c r="J30" s="347"/>
      <c r="K30" s="347"/>
      <c r="L30" s="347"/>
      <c r="M30" s="347"/>
      <c r="N30" s="347"/>
      <c r="O30" s="347"/>
      <c r="P30" s="347"/>
      <c r="Q30" s="347"/>
      <c r="R30" s="347"/>
      <c r="S30" s="347"/>
      <c r="T30" s="347"/>
      <c r="U30" s="347"/>
      <c r="V30" s="347"/>
      <c r="W30" s="347"/>
      <c r="X30" s="347"/>
      <c r="Y30" s="347"/>
      <c r="Z30" s="347"/>
      <c r="AA30" s="347"/>
      <c r="AB30" s="347"/>
      <c r="AC30" s="347"/>
      <c r="AD30" s="345"/>
      <c r="AE30" s="345"/>
      <c r="AF30" s="345"/>
      <c r="AG30" s="345"/>
      <c r="AH30" s="345"/>
      <c r="AI30" s="345"/>
      <c r="AJ30" s="345"/>
      <c r="AK30" s="345"/>
      <c r="AL30" s="345"/>
      <c r="AM30" s="345"/>
      <c r="AN30" s="345"/>
      <c r="AO30" s="345"/>
      <c r="AP30" s="345"/>
      <c r="AQ30" s="345"/>
      <c r="AR30" s="345"/>
      <c r="AS30" s="345"/>
      <c r="AT30" s="345"/>
      <c r="AU30" s="345"/>
      <c r="AV30" s="345"/>
      <c r="AW30" s="345"/>
      <c r="AX30" s="345"/>
      <c r="AY30" s="345"/>
      <c r="AZ30" s="345"/>
      <c r="BA30" s="345"/>
      <c r="BB30" s="345"/>
      <c r="BC30" s="345"/>
      <c r="BD30" s="345"/>
      <c r="BE30" s="345"/>
      <c r="BF30" s="345"/>
      <c r="BG30" s="345"/>
      <c r="BI30" s="347" t="s">
        <v>1247</v>
      </c>
    </row>
    <row r="31" spans="2:64" hidden="1" x14ac:dyDescent="0.25">
      <c r="B31" s="219" t="str">
        <f>IF(Capacity!N24="","",Capacity!N24)</f>
        <v>a</v>
      </c>
      <c r="C31" s="220">
        <f>IF(B31="","",Capacity!Q24)</f>
        <v>0</v>
      </c>
      <c r="D31" s="310">
        <f>IF(B31="","",Capacity!R24)</f>
        <v>0</v>
      </c>
      <c r="E31" s="220">
        <f ca="1">IF(B31="","",IF(COUNTBLANK(H31:BG31)=52,SUM('Capacity calculation (hide)'!H119:BG119),52-COUNTBLANK(H31:BG31)))</f>
        <v>52</v>
      </c>
      <c r="F31" s="311">
        <f ca="1">'Capacity calculation (hide)'!BI119</f>
        <v>0</v>
      </c>
      <c r="H31" s="347"/>
      <c r="I31" s="347"/>
      <c r="J31" s="347"/>
      <c r="K31" s="347"/>
      <c r="L31" s="347"/>
      <c r="M31" s="347"/>
      <c r="N31" s="347"/>
      <c r="O31" s="347"/>
      <c r="P31" s="347"/>
      <c r="Q31" s="347"/>
      <c r="R31" s="347"/>
      <c r="S31" s="347"/>
      <c r="T31" s="347"/>
      <c r="U31" s="347"/>
      <c r="V31" s="347"/>
      <c r="W31" s="347"/>
      <c r="X31" s="347"/>
      <c r="Y31" s="347"/>
      <c r="Z31" s="347"/>
      <c r="AA31" s="347"/>
      <c r="AB31" s="347"/>
      <c r="AC31" s="347"/>
      <c r="AD31" s="345"/>
      <c r="AE31" s="345"/>
      <c r="AF31" s="345"/>
      <c r="AG31" s="345"/>
      <c r="AH31" s="345"/>
      <c r="AI31" s="345"/>
      <c r="AJ31" s="345"/>
      <c r="AK31" s="345"/>
      <c r="AL31" s="345"/>
      <c r="AM31" s="345"/>
      <c r="AN31" s="345"/>
      <c r="AO31" s="345"/>
      <c r="AP31" s="345"/>
      <c r="AQ31" s="345"/>
      <c r="AR31" s="345"/>
      <c r="AS31" s="345"/>
      <c r="AT31" s="345"/>
      <c r="AU31" s="345"/>
      <c r="AV31" s="345"/>
      <c r="AW31" s="345"/>
      <c r="AX31" s="345"/>
      <c r="AY31" s="345"/>
      <c r="AZ31" s="345"/>
      <c r="BA31" s="345"/>
      <c r="BB31" s="345"/>
      <c r="BC31" s="345"/>
      <c r="BD31" s="345"/>
      <c r="BE31" s="345"/>
      <c r="BF31" s="345"/>
      <c r="BG31" s="345"/>
      <c r="BI31" s="347" t="s">
        <v>1247</v>
      </c>
    </row>
    <row r="32" spans="2:64" hidden="1" x14ac:dyDescent="0.25">
      <c r="B32" s="219" t="str">
        <f>IF(Capacity!N25="","",Capacity!N25)</f>
        <v>a</v>
      </c>
      <c r="C32" s="220">
        <f>IF(B32="","",Capacity!Q25)</f>
        <v>0</v>
      </c>
      <c r="D32" s="310">
        <f>IF(B32="","",Capacity!R25)</f>
        <v>0</v>
      </c>
      <c r="E32" s="220">
        <f ca="1">IF(B32="","",IF(COUNTBLANK(H32:BG32)=52,SUM('Capacity calculation (hide)'!H120:BG120),52-COUNTBLANK(H32:BG32)))</f>
        <v>52</v>
      </c>
      <c r="F32" s="311">
        <f ca="1">'Capacity calculation (hide)'!BI120</f>
        <v>0</v>
      </c>
      <c r="H32" s="347"/>
      <c r="I32" s="347"/>
      <c r="J32" s="347"/>
      <c r="K32" s="347"/>
      <c r="L32" s="347"/>
      <c r="M32" s="347"/>
      <c r="N32" s="347"/>
      <c r="O32" s="347"/>
      <c r="P32" s="347"/>
      <c r="Q32" s="347"/>
      <c r="R32" s="347"/>
      <c r="S32" s="347"/>
      <c r="T32" s="347"/>
      <c r="U32" s="347"/>
      <c r="V32" s="347"/>
      <c r="W32" s="347"/>
      <c r="X32" s="347"/>
      <c r="Y32" s="347"/>
      <c r="Z32" s="347"/>
      <c r="AA32" s="347"/>
      <c r="AB32" s="347"/>
      <c r="AC32" s="347"/>
      <c r="AD32" s="345"/>
      <c r="AE32" s="345"/>
      <c r="AF32" s="345"/>
      <c r="AG32" s="345"/>
      <c r="AH32" s="345"/>
      <c r="AI32" s="345"/>
      <c r="AJ32" s="345"/>
      <c r="AK32" s="345"/>
      <c r="AL32" s="345"/>
      <c r="AM32" s="345"/>
      <c r="AN32" s="345"/>
      <c r="AO32" s="345"/>
      <c r="AP32" s="345"/>
      <c r="AQ32" s="345"/>
      <c r="AR32" s="345"/>
      <c r="AS32" s="345"/>
      <c r="AT32" s="345"/>
      <c r="AU32" s="345"/>
      <c r="AV32" s="345"/>
      <c r="AW32" s="345"/>
      <c r="AX32" s="345"/>
      <c r="AY32" s="345"/>
      <c r="AZ32" s="345"/>
      <c r="BA32" s="345"/>
      <c r="BB32" s="345"/>
      <c r="BC32" s="345"/>
      <c r="BD32" s="345"/>
      <c r="BE32" s="345"/>
      <c r="BF32" s="345"/>
      <c r="BG32" s="345"/>
      <c r="BI32" s="347" t="s">
        <v>1247</v>
      </c>
    </row>
    <row r="33" spans="2:61" hidden="1" x14ac:dyDescent="0.25">
      <c r="B33" s="219" t="str">
        <f>IF(Capacity!N26="","",Capacity!N26)</f>
        <v>a</v>
      </c>
      <c r="C33" s="220">
        <f>IF(B33="","",Capacity!Q26)</f>
        <v>0</v>
      </c>
      <c r="D33" s="310">
        <f>IF(B33="","",Capacity!R26)</f>
        <v>0</v>
      </c>
      <c r="E33" s="220">
        <f ca="1">IF(B33="","",IF(COUNTBLANK(H33:BG33)=52,SUM('Capacity calculation (hide)'!H121:BG121),52-COUNTBLANK(H33:BG33)))</f>
        <v>52</v>
      </c>
      <c r="F33" s="311">
        <f ca="1">'Capacity calculation (hide)'!BI121</f>
        <v>0</v>
      </c>
      <c r="H33" s="347"/>
      <c r="I33" s="347"/>
      <c r="J33" s="347"/>
      <c r="K33" s="347"/>
      <c r="L33" s="347"/>
      <c r="M33" s="347"/>
      <c r="N33" s="347"/>
      <c r="O33" s="347"/>
      <c r="P33" s="347"/>
      <c r="Q33" s="347"/>
      <c r="R33" s="347"/>
      <c r="S33" s="347"/>
      <c r="T33" s="347"/>
      <c r="U33" s="347"/>
      <c r="V33" s="347"/>
      <c r="W33" s="347"/>
      <c r="X33" s="347"/>
      <c r="Y33" s="347"/>
      <c r="Z33" s="347"/>
      <c r="AA33" s="347"/>
      <c r="AB33" s="347"/>
      <c r="AC33" s="347"/>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45"/>
      <c r="AZ33" s="345"/>
      <c r="BA33" s="345"/>
      <c r="BB33" s="345"/>
      <c r="BC33" s="345"/>
      <c r="BD33" s="345"/>
      <c r="BE33" s="345"/>
      <c r="BF33" s="345"/>
      <c r="BG33" s="345"/>
      <c r="BI33" s="347" t="s">
        <v>1247</v>
      </c>
    </row>
    <row r="34" spans="2:61" hidden="1" x14ac:dyDescent="0.25">
      <c r="B34" s="219" t="str">
        <f>IF(Capacity!N27="","",Capacity!N27)</f>
        <v>a</v>
      </c>
      <c r="C34" s="220">
        <f>IF(B34="","",Capacity!Q27)</f>
        <v>0</v>
      </c>
      <c r="D34" s="310">
        <f>IF(B34="","",Capacity!R27)</f>
        <v>0</v>
      </c>
      <c r="E34" s="220">
        <f ca="1">IF(B34="","",IF(COUNTBLANK(H34:BG34)=52,SUM('Capacity calculation (hide)'!H122:BG122),52-COUNTBLANK(H34:BG34)))</f>
        <v>52</v>
      </c>
      <c r="F34" s="311">
        <f ca="1">'Capacity calculation (hide)'!BI122</f>
        <v>0</v>
      </c>
      <c r="H34" s="345"/>
      <c r="I34" s="345"/>
      <c r="J34" s="350"/>
      <c r="K34" s="350"/>
      <c r="L34" s="350"/>
      <c r="M34" s="350"/>
      <c r="N34" s="350"/>
      <c r="O34" s="350"/>
      <c r="P34" s="350"/>
      <c r="Q34" s="350"/>
      <c r="R34" s="350"/>
      <c r="S34" s="350"/>
      <c r="T34" s="350"/>
      <c r="U34" s="350"/>
      <c r="V34" s="350"/>
      <c r="W34" s="350"/>
      <c r="X34" s="350"/>
      <c r="Y34" s="350"/>
      <c r="Z34" s="350"/>
      <c r="AA34" s="350"/>
      <c r="AB34" s="350"/>
      <c r="AC34" s="350"/>
      <c r="AD34" s="350"/>
      <c r="AE34" s="350"/>
      <c r="AF34" s="350"/>
      <c r="AG34" s="350"/>
      <c r="AH34" s="350"/>
      <c r="AI34" s="350"/>
      <c r="AJ34" s="350"/>
      <c r="AK34" s="350"/>
      <c r="AL34" s="350"/>
      <c r="AM34" s="350"/>
      <c r="AN34" s="350"/>
      <c r="AO34" s="350"/>
      <c r="AP34" s="350"/>
      <c r="AQ34" s="350"/>
      <c r="AR34" s="350"/>
      <c r="AS34" s="350"/>
      <c r="AT34" s="350"/>
      <c r="AU34" s="350"/>
      <c r="AV34" s="350"/>
      <c r="AW34" s="350"/>
      <c r="AX34" s="350"/>
      <c r="AY34" s="350"/>
      <c r="AZ34" s="350"/>
      <c r="BA34" s="350"/>
      <c r="BB34" s="350"/>
      <c r="BC34" s="350"/>
      <c r="BD34" s="350"/>
      <c r="BE34" s="350"/>
      <c r="BF34" s="350"/>
      <c r="BG34" s="345"/>
      <c r="BI34" s="347" t="s">
        <v>1247</v>
      </c>
    </row>
    <row r="35" spans="2:61" hidden="1" x14ac:dyDescent="0.25">
      <c r="B35" s="219" t="str">
        <f>IF(Capacity!N28="","",Capacity!N28)</f>
        <v>a</v>
      </c>
      <c r="C35" s="220">
        <f>IF(B35="","",Capacity!Q28)</f>
        <v>0</v>
      </c>
      <c r="D35" s="310">
        <f>IF(B35="","",Capacity!R28)</f>
        <v>0</v>
      </c>
      <c r="E35" s="220">
        <f ca="1">IF(B35="","",IF(COUNTBLANK(H35:BG35)=52,SUM('Capacity calculation (hide)'!H123:BG123),52-COUNTBLANK(H35:BG35)))</f>
        <v>52</v>
      </c>
      <c r="F35" s="311">
        <f ca="1">'Capacity calculation (hide)'!BI123</f>
        <v>0</v>
      </c>
      <c r="H35" s="347"/>
      <c r="I35" s="347"/>
      <c r="J35" s="347"/>
      <c r="K35" s="347"/>
      <c r="L35" s="347"/>
      <c r="M35" s="347"/>
      <c r="N35" s="347"/>
      <c r="O35" s="347"/>
      <c r="P35" s="347"/>
      <c r="Q35" s="347"/>
      <c r="R35" s="347"/>
      <c r="S35" s="347"/>
      <c r="T35" s="347"/>
      <c r="U35" s="347"/>
      <c r="V35" s="347"/>
      <c r="W35" s="347"/>
      <c r="X35" s="347"/>
      <c r="Y35" s="347"/>
      <c r="Z35" s="347"/>
      <c r="AA35" s="347"/>
      <c r="AB35" s="347"/>
      <c r="AC35" s="347"/>
      <c r="AD35" s="347"/>
      <c r="AE35" s="347"/>
      <c r="AF35" s="347"/>
      <c r="AG35" s="347"/>
      <c r="AH35" s="347"/>
      <c r="AI35" s="347"/>
      <c r="AJ35" s="347"/>
      <c r="AK35" s="347"/>
      <c r="AL35" s="347"/>
      <c r="AM35" s="347"/>
      <c r="AN35" s="347"/>
      <c r="AO35" s="347"/>
      <c r="AP35" s="347"/>
      <c r="AQ35" s="347"/>
      <c r="AR35" s="347"/>
      <c r="AS35" s="347"/>
      <c r="AT35" s="347"/>
      <c r="AU35" s="347"/>
      <c r="AV35" s="347"/>
      <c r="AW35" s="347"/>
      <c r="AX35" s="347"/>
      <c r="AY35" s="347"/>
      <c r="AZ35" s="347"/>
      <c r="BA35" s="347"/>
      <c r="BB35" s="347"/>
      <c r="BC35" s="347"/>
      <c r="BD35" s="347"/>
      <c r="BE35" s="347"/>
      <c r="BF35" s="347"/>
      <c r="BG35" s="347"/>
      <c r="BI35" s="347" t="s">
        <v>1247</v>
      </c>
    </row>
    <row r="36" spans="2:61" hidden="1" x14ac:dyDescent="0.25">
      <c r="B36" s="219" t="str">
        <f>IF(Capacity!N29="","",Capacity!N29)</f>
        <v>a</v>
      </c>
      <c r="C36" s="220">
        <f>IF(B36="","",Capacity!Q29)</f>
        <v>0</v>
      </c>
      <c r="D36" s="310">
        <f>IF(B36="","",Capacity!R29)</f>
        <v>0</v>
      </c>
      <c r="E36" s="220">
        <f ca="1">IF(B36="","",IF(COUNTBLANK(H36:BG36)=52,SUM('Capacity calculation (hide)'!H124:BG124),52-COUNTBLANK(H36:BG36)))</f>
        <v>52</v>
      </c>
      <c r="F36" s="311">
        <f ca="1">'Capacity calculation (hide)'!BI124</f>
        <v>0</v>
      </c>
      <c r="H36" s="347"/>
      <c r="I36" s="347"/>
      <c r="J36" s="347"/>
      <c r="K36" s="347"/>
      <c r="L36" s="347"/>
      <c r="M36" s="347"/>
      <c r="N36" s="347"/>
      <c r="O36" s="347"/>
      <c r="P36" s="347"/>
      <c r="Q36" s="347"/>
      <c r="R36" s="347"/>
      <c r="S36" s="347"/>
      <c r="T36" s="347"/>
      <c r="U36" s="347"/>
      <c r="V36" s="347"/>
      <c r="W36" s="347"/>
      <c r="X36" s="347"/>
      <c r="Y36" s="347"/>
      <c r="Z36" s="347"/>
      <c r="AA36" s="347"/>
      <c r="AB36" s="347"/>
      <c r="AC36" s="347"/>
      <c r="AD36" s="347"/>
      <c r="AE36" s="347"/>
      <c r="AF36" s="347"/>
      <c r="AG36" s="347"/>
      <c r="AH36" s="347"/>
      <c r="AI36" s="347"/>
      <c r="AJ36" s="347"/>
      <c r="AK36" s="347"/>
      <c r="AL36" s="347"/>
      <c r="AM36" s="347"/>
      <c r="AN36" s="347"/>
      <c r="AO36" s="347"/>
      <c r="AP36" s="347"/>
      <c r="AQ36" s="347"/>
      <c r="AR36" s="347"/>
      <c r="AS36" s="347"/>
      <c r="AT36" s="347"/>
      <c r="AU36" s="347"/>
      <c r="AV36" s="347"/>
      <c r="AW36" s="347"/>
      <c r="AX36" s="347"/>
      <c r="AY36" s="347"/>
      <c r="AZ36" s="347"/>
      <c r="BA36" s="347"/>
      <c r="BB36" s="347"/>
      <c r="BC36" s="347"/>
      <c r="BD36" s="347"/>
      <c r="BE36" s="347"/>
      <c r="BF36" s="347"/>
      <c r="BG36" s="347"/>
      <c r="BI36" s="347" t="s">
        <v>1247</v>
      </c>
    </row>
    <row r="37" spans="2:61" hidden="1" x14ac:dyDescent="0.25">
      <c r="B37" s="219" t="str">
        <f>IF(Capacity!N30="","",Capacity!N30)</f>
        <v>a</v>
      </c>
      <c r="C37" s="220">
        <f>IF(B37="","",Capacity!Q30)</f>
        <v>0</v>
      </c>
      <c r="D37" s="310">
        <f>IF(B37="","",Capacity!R30)</f>
        <v>0</v>
      </c>
      <c r="E37" s="220">
        <f ca="1">IF(B37="","",IF(COUNTBLANK(H37:BG37)=52,SUM('Capacity calculation (hide)'!H125:BG125),52-COUNTBLANK(H37:BG37)))</f>
        <v>52</v>
      </c>
      <c r="F37" s="311">
        <f ca="1">'Capacity calculation (hide)'!BI125</f>
        <v>0</v>
      </c>
      <c r="H37" s="345"/>
      <c r="I37" s="345"/>
      <c r="J37" s="345"/>
      <c r="K37" s="345"/>
      <c r="L37" s="345"/>
      <c r="M37" s="345"/>
      <c r="N37" s="345"/>
      <c r="O37" s="345"/>
      <c r="P37" s="345"/>
      <c r="Q37" s="345"/>
      <c r="R37" s="345"/>
      <c r="S37" s="345"/>
      <c r="T37" s="345"/>
      <c r="U37" s="345"/>
      <c r="V37" s="345"/>
      <c r="W37" s="345"/>
      <c r="X37" s="345"/>
      <c r="Y37" s="345"/>
      <c r="Z37" s="345"/>
      <c r="AA37" s="345"/>
      <c r="AB37" s="345"/>
      <c r="AC37" s="345"/>
      <c r="AD37" s="345"/>
      <c r="AE37" s="345"/>
      <c r="AF37" s="345"/>
      <c r="AG37" s="345"/>
      <c r="AH37" s="345"/>
      <c r="AI37" s="345"/>
      <c r="AJ37" s="345"/>
      <c r="AK37" s="345"/>
      <c r="AL37" s="345"/>
      <c r="AM37" s="345"/>
      <c r="AN37" s="345"/>
      <c r="AO37" s="345"/>
      <c r="AP37" s="345"/>
      <c r="AQ37" s="345"/>
      <c r="AR37" s="345"/>
      <c r="AS37" s="345"/>
      <c r="AT37" s="345"/>
      <c r="AU37" s="345"/>
      <c r="AV37" s="345"/>
      <c r="AW37" s="345"/>
      <c r="AX37" s="345"/>
      <c r="AY37" s="345"/>
      <c r="AZ37" s="345"/>
      <c r="BA37" s="345"/>
      <c r="BB37" s="345"/>
      <c r="BC37" s="345"/>
      <c r="BD37" s="345"/>
      <c r="BE37" s="345"/>
      <c r="BF37" s="345"/>
      <c r="BG37" s="345"/>
      <c r="BI37" s="347" t="s">
        <v>1247</v>
      </c>
    </row>
    <row r="38" spans="2:61" hidden="1" x14ac:dyDescent="0.25">
      <c r="B38" s="219" t="str">
        <f>IF(Capacity!N31="","",Capacity!N31)</f>
        <v>a</v>
      </c>
      <c r="C38" s="220">
        <f>IF(B38="","",Capacity!Q31)</f>
        <v>0</v>
      </c>
      <c r="D38" s="310">
        <f>IF(B38="","",Capacity!R31)</f>
        <v>0</v>
      </c>
      <c r="E38" s="220">
        <f ca="1">IF(B38="","",IF(COUNTBLANK(H38:BG38)=52,SUM('Capacity calculation (hide)'!H126:BG126),52-COUNTBLANK(H38:BG38)))</f>
        <v>52</v>
      </c>
      <c r="F38" s="311">
        <f ca="1">'Capacity calculation (hide)'!BI126</f>
        <v>0</v>
      </c>
      <c r="H38" s="345"/>
      <c r="I38" s="345"/>
      <c r="J38" s="345"/>
      <c r="K38" s="345"/>
      <c r="L38" s="345"/>
      <c r="M38" s="345"/>
      <c r="N38" s="345"/>
      <c r="O38" s="345"/>
      <c r="P38" s="345"/>
      <c r="Q38" s="345"/>
      <c r="R38" s="345"/>
      <c r="S38" s="345"/>
      <c r="T38" s="345"/>
      <c r="U38" s="345"/>
      <c r="V38" s="345"/>
      <c r="W38" s="345"/>
      <c r="X38" s="345"/>
      <c r="Y38" s="345"/>
      <c r="Z38" s="345"/>
      <c r="AA38" s="345"/>
      <c r="AB38" s="345"/>
      <c r="AC38" s="345"/>
      <c r="AD38" s="345"/>
      <c r="AE38" s="345"/>
      <c r="AF38" s="345"/>
      <c r="AG38" s="345"/>
      <c r="AH38" s="345"/>
      <c r="AI38" s="345"/>
      <c r="AJ38" s="345"/>
      <c r="AK38" s="345"/>
      <c r="AL38" s="345"/>
      <c r="AM38" s="345"/>
      <c r="AN38" s="345"/>
      <c r="AO38" s="345"/>
      <c r="AP38" s="345"/>
      <c r="AQ38" s="345"/>
      <c r="AR38" s="345"/>
      <c r="AS38" s="345"/>
      <c r="AT38" s="345"/>
      <c r="AU38" s="345"/>
      <c r="AV38" s="345"/>
      <c r="AW38" s="345"/>
      <c r="AX38" s="345"/>
      <c r="AY38" s="345"/>
      <c r="AZ38" s="345"/>
      <c r="BA38" s="345"/>
      <c r="BB38" s="345"/>
      <c r="BC38" s="345"/>
      <c r="BD38" s="345"/>
      <c r="BE38" s="345"/>
      <c r="BF38" s="345"/>
      <c r="BG38" s="345"/>
      <c r="BI38" s="347" t="s">
        <v>1247</v>
      </c>
    </row>
    <row r="39" spans="2:61" hidden="1" x14ac:dyDescent="0.25">
      <c r="B39" s="219" t="str">
        <f>IF(Capacity!N32="","",Capacity!N32)</f>
        <v>a</v>
      </c>
      <c r="C39" s="220">
        <f>IF(B39="","",Capacity!Q32)</f>
        <v>0</v>
      </c>
      <c r="D39" s="310">
        <f>IF(B39="","",Capacity!R32)</f>
        <v>0</v>
      </c>
      <c r="E39" s="220">
        <f ca="1">IF(B39="","",IF(COUNTBLANK(H39:BG39)=52,SUM('Capacity calculation (hide)'!H127:BG127),52-COUNTBLANK(H39:BG39)))</f>
        <v>52</v>
      </c>
      <c r="F39" s="311">
        <f ca="1">'Capacity calculation (hide)'!BI127</f>
        <v>0</v>
      </c>
      <c r="H39" s="345"/>
      <c r="I39" s="345"/>
      <c r="J39" s="345"/>
      <c r="K39" s="345"/>
      <c r="L39" s="345"/>
      <c r="M39" s="345"/>
      <c r="N39" s="345"/>
      <c r="O39" s="345"/>
      <c r="P39" s="345"/>
      <c r="Q39" s="345"/>
      <c r="R39" s="345"/>
      <c r="S39" s="345"/>
      <c r="T39" s="345"/>
      <c r="U39" s="345"/>
      <c r="V39" s="345"/>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I39" s="347" t="s">
        <v>1247</v>
      </c>
    </row>
    <row r="40" spans="2:61" hidden="1" x14ac:dyDescent="0.25">
      <c r="B40" s="219" t="str">
        <f>IF(Capacity!N33="","",Capacity!N33)</f>
        <v>a</v>
      </c>
      <c r="C40" s="220">
        <f>IF(B40="","",Capacity!Q33)</f>
        <v>0</v>
      </c>
      <c r="D40" s="310">
        <f>IF(B40="","",Capacity!R33)</f>
        <v>0</v>
      </c>
      <c r="E40" s="220">
        <f ca="1">IF(B40="","",IF(COUNTBLANK(H40:BG40)=52,SUM('Capacity calculation (hide)'!H128:BG128),52-COUNTBLANK(H40:BG40)))</f>
        <v>52</v>
      </c>
      <c r="F40" s="311">
        <f ca="1">'Capacity calculation (hide)'!BI128</f>
        <v>0</v>
      </c>
      <c r="H40" s="345"/>
      <c r="I40" s="345"/>
      <c r="J40" s="345"/>
      <c r="K40" s="345"/>
      <c r="L40" s="345"/>
      <c r="M40" s="345"/>
      <c r="N40" s="345"/>
      <c r="O40" s="345"/>
      <c r="P40" s="345"/>
      <c r="Q40" s="345"/>
      <c r="R40" s="345"/>
      <c r="S40" s="345"/>
      <c r="T40" s="345"/>
      <c r="U40" s="345"/>
      <c r="V40" s="345"/>
      <c r="W40" s="345"/>
      <c r="X40" s="345"/>
      <c r="Y40" s="345"/>
      <c r="Z40" s="345"/>
      <c r="AA40" s="345"/>
      <c r="AB40" s="345"/>
      <c r="AC40" s="345"/>
      <c r="AD40" s="345"/>
      <c r="AE40" s="345"/>
      <c r="AF40" s="345"/>
      <c r="AG40" s="345"/>
      <c r="AH40" s="345"/>
      <c r="AI40" s="345"/>
      <c r="AJ40" s="345"/>
      <c r="AK40" s="345"/>
      <c r="AL40" s="345"/>
      <c r="AM40" s="345"/>
      <c r="AN40" s="345"/>
      <c r="AO40" s="345"/>
      <c r="AP40" s="345"/>
      <c r="AQ40" s="345"/>
      <c r="AR40" s="345"/>
      <c r="AS40" s="345"/>
      <c r="AT40" s="345"/>
      <c r="AU40" s="345"/>
      <c r="AV40" s="345"/>
      <c r="AW40" s="345"/>
      <c r="AX40" s="345"/>
      <c r="AY40" s="345"/>
      <c r="AZ40" s="345"/>
      <c r="BA40" s="345"/>
      <c r="BB40" s="345"/>
      <c r="BC40" s="345"/>
      <c r="BD40" s="345"/>
      <c r="BE40" s="345"/>
      <c r="BF40" s="345"/>
      <c r="BG40" s="345"/>
      <c r="BI40" s="347" t="s">
        <v>1247</v>
      </c>
    </row>
    <row r="41" spans="2:61" hidden="1" x14ac:dyDescent="0.25">
      <c r="B41" s="219" t="str">
        <f>IF(Capacity!N34="","",Capacity!N34)</f>
        <v>a</v>
      </c>
      <c r="C41" s="220">
        <f>IF(B41="","",Capacity!Q34)</f>
        <v>0</v>
      </c>
      <c r="D41" s="310">
        <f>IF(B41="","",Capacity!R34)</f>
        <v>0</v>
      </c>
      <c r="E41" s="220">
        <f ca="1">IF(B41="","",IF(COUNTBLANK(H41:BG41)=52,SUM('Capacity calculation (hide)'!H129:BG129),52-COUNTBLANK(H41:BG41)))</f>
        <v>52</v>
      </c>
      <c r="F41" s="311">
        <f ca="1">'Capacity calculation (hide)'!BI129</f>
        <v>0</v>
      </c>
      <c r="H41" s="345"/>
      <c r="I41" s="345"/>
      <c r="J41" s="345"/>
      <c r="K41" s="345"/>
      <c r="L41" s="345"/>
      <c r="M41" s="345"/>
      <c r="N41" s="345"/>
      <c r="O41" s="345"/>
      <c r="P41" s="345"/>
      <c r="Q41" s="345"/>
      <c r="R41" s="345"/>
      <c r="S41" s="345"/>
      <c r="T41" s="345"/>
      <c r="U41" s="345"/>
      <c r="V41" s="345"/>
      <c r="W41" s="345"/>
      <c r="X41" s="345"/>
      <c r="Y41" s="345"/>
      <c r="Z41" s="345"/>
      <c r="AA41" s="345"/>
      <c r="AB41" s="345"/>
      <c r="AC41" s="345"/>
      <c r="AD41" s="345"/>
      <c r="AE41" s="345"/>
      <c r="AF41" s="345"/>
      <c r="AG41" s="345"/>
      <c r="AH41" s="345"/>
      <c r="AI41" s="345"/>
      <c r="AJ41" s="345"/>
      <c r="AK41" s="345"/>
      <c r="AL41" s="345"/>
      <c r="AM41" s="345"/>
      <c r="AN41" s="345"/>
      <c r="AO41" s="345"/>
      <c r="AP41" s="345"/>
      <c r="AQ41" s="345"/>
      <c r="AR41" s="345"/>
      <c r="AS41" s="345"/>
      <c r="AT41" s="345"/>
      <c r="AU41" s="345"/>
      <c r="AV41" s="345"/>
      <c r="AW41" s="345"/>
      <c r="AX41" s="345"/>
      <c r="AY41" s="345"/>
      <c r="AZ41" s="345"/>
      <c r="BA41" s="345"/>
      <c r="BB41" s="345"/>
      <c r="BC41" s="345"/>
      <c r="BD41" s="345"/>
      <c r="BE41" s="345"/>
      <c r="BF41" s="345"/>
      <c r="BG41" s="345"/>
      <c r="BI41" s="347" t="s">
        <v>1247</v>
      </c>
    </row>
    <row r="42" spans="2:61" hidden="1" x14ac:dyDescent="0.25">
      <c r="B42" s="219" t="str">
        <f>IF(Capacity!N35="","",Capacity!N35)</f>
        <v>a</v>
      </c>
      <c r="C42" s="220">
        <f>IF(B42="","",Capacity!Q35)</f>
        <v>0</v>
      </c>
      <c r="D42" s="310">
        <f>IF(B42="","",Capacity!R35)</f>
        <v>0</v>
      </c>
      <c r="E42" s="220">
        <f ca="1">IF(B42="","",IF(COUNTBLANK(H42:BG42)=52,SUM('Capacity calculation (hide)'!H130:BG130),52-COUNTBLANK(H42:BG42)))</f>
        <v>52</v>
      </c>
      <c r="F42" s="311">
        <f ca="1">'Capacity calculation (hide)'!BI130</f>
        <v>0</v>
      </c>
      <c r="H42" s="345"/>
      <c r="I42" s="345"/>
      <c r="J42" s="345"/>
      <c r="K42" s="345"/>
      <c r="L42" s="345"/>
      <c r="M42" s="345"/>
      <c r="N42" s="345"/>
      <c r="O42" s="345"/>
      <c r="P42" s="345"/>
      <c r="Q42" s="345"/>
      <c r="R42" s="345"/>
      <c r="S42" s="345"/>
      <c r="T42" s="345"/>
      <c r="U42" s="345"/>
      <c r="V42" s="345"/>
      <c r="W42" s="345"/>
      <c r="X42" s="345"/>
      <c r="Y42" s="345"/>
      <c r="Z42" s="345"/>
      <c r="AA42" s="345"/>
      <c r="AB42" s="345"/>
      <c r="AC42" s="345"/>
      <c r="AD42" s="345"/>
      <c r="AE42" s="345"/>
      <c r="AF42" s="345"/>
      <c r="AG42" s="345"/>
      <c r="AH42" s="345"/>
      <c r="AI42" s="345"/>
      <c r="AJ42" s="345"/>
      <c r="AK42" s="345"/>
      <c r="AL42" s="345"/>
      <c r="AM42" s="345"/>
      <c r="AN42" s="345"/>
      <c r="AO42" s="345"/>
      <c r="AP42" s="345"/>
      <c r="AQ42" s="345"/>
      <c r="AR42" s="345"/>
      <c r="AS42" s="345"/>
      <c r="AT42" s="345"/>
      <c r="AU42" s="345"/>
      <c r="AV42" s="345"/>
      <c r="AW42" s="345"/>
      <c r="AX42" s="345"/>
      <c r="AY42" s="345"/>
      <c r="AZ42" s="345"/>
      <c r="BA42" s="345"/>
      <c r="BB42" s="345"/>
      <c r="BC42" s="345"/>
      <c r="BD42" s="345"/>
      <c r="BE42" s="345"/>
      <c r="BF42" s="345"/>
      <c r="BG42" s="345"/>
      <c r="BI42" s="347" t="s">
        <v>1247</v>
      </c>
    </row>
    <row r="43" spans="2:61" hidden="1" x14ac:dyDescent="0.25">
      <c r="B43" s="219" t="str">
        <f>IF(Capacity!N36="","",Capacity!N36)</f>
        <v>a</v>
      </c>
      <c r="C43" s="220">
        <f>IF(B43="","",Capacity!Q36)</f>
        <v>0</v>
      </c>
      <c r="D43" s="310">
        <f>IF(B43="","",Capacity!R36)</f>
        <v>0</v>
      </c>
      <c r="E43" s="220">
        <f ca="1">IF(B43="","",IF(COUNTBLANK(H43:BG43)=52,SUM('Capacity calculation (hide)'!H131:BG131),52-COUNTBLANK(H43:BG43)))</f>
        <v>52</v>
      </c>
      <c r="F43" s="311">
        <f ca="1">'Capacity calculation (hide)'!BI131</f>
        <v>0</v>
      </c>
      <c r="H43" s="345"/>
      <c r="I43" s="345"/>
      <c r="J43" s="345"/>
      <c r="K43" s="345"/>
      <c r="L43" s="345"/>
      <c r="M43" s="345"/>
      <c r="N43" s="345"/>
      <c r="O43" s="345"/>
      <c r="P43" s="345"/>
      <c r="Q43" s="345"/>
      <c r="R43" s="345"/>
      <c r="S43" s="345"/>
      <c r="T43" s="345"/>
      <c r="U43" s="345"/>
      <c r="V43" s="345"/>
      <c r="W43" s="345"/>
      <c r="X43" s="345"/>
      <c r="Y43" s="345"/>
      <c r="Z43" s="345"/>
      <c r="AA43" s="345"/>
      <c r="AB43" s="345"/>
      <c r="AC43" s="345"/>
      <c r="AD43" s="345"/>
      <c r="AE43" s="345"/>
      <c r="AF43" s="345"/>
      <c r="AG43" s="345"/>
      <c r="AH43" s="345"/>
      <c r="AI43" s="345"/>
      <c r="AJ43" s="345"/>
      <c r="AK43" s="345"/>
      <c r="AL43" s="345"/>
      <c r="AM43" s="345"/>
      <c r="AN43" s="345"/>
      <c r="AO43" s="345"/>
      <c r="AP43" s="345"/>
      <c r="AQ43" s="345"/>
      <c r="AR43" s="345"/>
      <c r="AS43" s="345"/>
      <c r="AT43" s="345"/>
      <c r="AU43" s="345"/>
      <c r="AV43" s="345"/>
      <c r="AW43" s="345"/>
      <c r="AX43" s="345"/>
      <c r="AY43" s="345"/>
      <c r="AZ43" s="345"/>
      <c r="BA43" s="345"/>
      <c r="BB43" s="345"/>
      <c r="BC43" s="345"/>
      <c r="BD43" s="345"/>
      <c r="BE43" s="345"/>
      <c r="BF43" s="345"/>
      <c r="BG43" s="345"/>
      <c r="BI43" s="347" t="s">
        <v>1247</v>
      </c>
    </row>
    <row r="44" spans="2:61" hidden="1" x14ac:dyDescent="0.25">
      <c r="B44" s="219" t="str">
        <f>IF(Capacity!N37="","",Capacity!N37)</f>
        <v>a</v>
      </c>
      <c r="C44" s="220">
        <f>IF(B44="","",Capacity!Q37)</f>
        <v>0</v>
      </c>
      <c r="D44" s="310">
        <f>IF(B44="","",Capacity!R37)</f>
        <v>0</v>
      </c>
      <c r="E44" s="220">
        <f ca="1">IF(B44="","",IF(COUNTBLANK(H44:BG44)=52,SUM('Capacity calculation (hide)'!H132:BG132),52-COUNTBLANK(H44:BG44)))</f>
        <v>52</v>
      </c>
      <c r="F44" s="311">
        <f ca="1">'Capacity calculation (hide)'!BI132</f>
        <v>0</v>
      </c>
      <c r="H44" s="345"/>
      <c r="I44" s="345"/>
      <c r="J44" s="345"/>
      <c r="K44" s="345"/>
      <c r="L44" s="345"/>
      <c r="M44" s="345"/>
      <c r="N44" s="345"/>
      <c r="O44" s="345"/>
      <c r="P44" s="345"/>
      <c r="Q44" s="345"/>
      <c r="R44" s="345"/>
      <c r="S44" s="345"/>
      <c r="T44" s="345"/>
      <c r="U44" s="345"/>
      <c r="V44" s="345"/>
      <c r="W44" s="345"/>
      <c r="X44" s="345"/>
      <c r="Y44" s="345"/>
      <c r="Z44" s="345"/>
      <c r="AA44" s="345"/>
      <c r="AB44" s="345"/>
      <c r="AC44" s="345"/>
      <c r="AD44" s="345"/>
      <c r="AE44" s="345"/>
      <c r="AF44" s="345"/>
      <c r="AG44" s="345"/>
      <c r="AH44" s="345"/>
      <c r="AI44" s="345"/>
      <c r="AJ44" s="345"/>
      <c r="AK44" s="345"/>
      <c r="AL44" s="345"/>
      <c r="AM44" s="345"/>
      <c r="AN44" s="345"/>
      <c r="AO44" s="345"/>
      <c r="AP44" s="345"/>
      <c r="AQ44" s="345"/>
      <c r="AR44" s="345"/>
      <c r="AS44" s="345"/>
      <c r="AT44" s="345"/>
      <c r="AU44" s="345"/>
      <c r="AV44" s="345"/>
      <c r="AW44" s="345"/>
      <c r="AX44" s="345"/>
      <c r="AY44" s="345"/>
      <c r="AZ44" s="345"/>
      <c r="BA44" s="345"/>
      <c r="BB44" s="345"/>
      <c r="BC44" s="345"/>
      <c r="BD44" s="345"/>
      <c r="BE44" s="345"/>
      <c r="BF44" s="345"/>
      <c r="BG44" s="345"/>
      <c r="BI44" s="347" t="s">
        <v>1247</v>
      </c>
    </row>
    <row r="45" spans="2:61" hidden="1" x14ac:dyDescent="0.25">
      <c r="B45" s="219" t="str">
        <f>IF(Capacity!N38="","",Capacity!N38)</f>
        <v>a</v>
      </c>
      <c r="C45" s="220">
        <f>IF(B45="","",Capacity!Q38)</f>
        <v>0</v>
      </c>
      <c r="D45" s="310">
        <f>IF(B45="","",Capacity!R38)</f>
        <v>0</v>
      </c>
      <c r="E45" s="220">
        <f ca="1">IF(B45="","",IF(COUNTBLANK(H45:BG45)=52,SUM('Capacity calculation (hide)'!H133:BG133),52-COUNTBLANK(H45:BG45)))</f>
        <v>52</v>
      </c>
      <c r="F45" s="311">
        <f ca="1">'Capacity calculation (hide)'!BI133</f>
        <v>0</v>
      </c>
      <c r="H45" s="345"/>
      <c r="I45" s="345"/>
      <c r="J45" s="345"/>
      <c r="K45" s="345"/>
      <c r="L45" s="345"/>
      <c r="M45" s="345"/>
      <c r="N45" s="345"/>
      <c r="O45" s="345"/>
      <c r="P45" s="345"/>
      <c r="Q45" s="345"/>
      <c r="R45" s="345"/>
      <c r="S45" s="345"/>
      <c r="T45" s="345"/>
      <c r="U45" s="345"/>
      <c r="V45" s="345"/>
      <c r="W45" s="345"/>
      <c r="X45" s="345"/>
      <c r="Y45" s="345"/>
      <c r="Z45" s="345"/>
      <c r="AA45" s="345"/>
      <c r="AB45" s="345"/>
      <c r="AC45" s="345"/>
      <c r="AD45" s="345"/>
      <c r="AE45" s="345"/>
      <c r="AF45" s="345"/>
      <c r="AG45" s="345"/>
      <c r="AH45" s="345"/>
      <c r="AI45" s="345"/>
      <c r="AJ45" s="345"/>
      <c r="AK45" s="345"/>
      <c r="AL45" s="345"/>
      <c r="AM45" s="345"/>
      <c r="AN45" s="345"/>
      <c r="AO45" s="345"/>
      <c r="AP45" s="345"/>
      <c r="AQ45" s="345"/>
      <c r="AR45" s="345"/>
      <c r="AS45" s="345"/>
      <c r="AT45" s="345"/>
      <c r="AU45" s="345"/>
      <c r="AV45" s="345"/>
      <c r="AW45" s="345"/>
      <c r="AX45" s="345"/>
      <c r="AY45" s="345"/>
      <c r="AZ45" s="345"/>
      <c r="BA45" s="345"/>
      <c r="BB45" s="345"/>
      <c r="BC45" s="345"/>
      <c r="BD45" s="345"/>
      <c r="BE45" s="345"/>
      <c r="BF45" s="345"/>
      <c r="BG45" s="345"/>
      <c r="BI45" s="347" t="s">
        <v>1247</v>
      </c>
    </row>
    <row r="46" spans="2:61" hidden="1" x14ac:dyDescent="0.25">
      <c r="B46" s="219" t="str">
        <f>IF(Capacity!N39="","",Capacity!N39)</f>
        <v>a</v>
      </c>
      <c r="C46" s="220">
        <f>IF(B46="","",Capacity!Q39)</f>
        <v>0</v>
      </c>
      <c r="D46" s="310">
        <f>IF(B46="","",Capacity!R39)</f>
        <v>0</v>
      </c>
      <c r="E46" s="220">
        <f ca="1">IF(B46="","",IF(COUNTBLANK(H46:BG46)=52,SUM('Capacity calculation (hide)'!H134:BG134),52-COUNTBLANK(H46:BG46)))</f>
        <v>52</v>
      </c>
      <c r="F46" s="311">
        <f ca="1">'Capacity calculation (hide)'!BI134</f>
        <v>0</v>
      </c>
      <c r="H46" s="345"/>
      <c r="I46" s="345"/>
      <c r="J46" s="345"/>
      <c r="K46" s="345"/>
      <c r="L46" s="345"/>
      <c r="M46" s="345"/>
      <c r="N46" s="345"/>
      <c r="O46" s="345"/>
      <c r="P46" s="345"/>
      <c r="Q46" s="345"/>
      <c r="R46" s="345"/>
      <c r="S46" s="345"/>
      <c r="T46" s="345"/>
      <c r="U46" s="345"/>
      <c r="V46" s="345"/>
      <c r="W46" s="345"/>
      <c r="X46" s="345"/>
      <c r="Y46" s="345"/>
      <c r="Z46" s="345"/>
      <c r="AA46" s="345"/>
      <c r="AB46" s="345"/>
      <c r="AC46" s="345"/>
      <c r="AD46" s="345"/>
      <c r="AE46" s="345"/>
      <c r="AF46" s="345"/>
      <c r="AG46" s="345"/>
      <c r="AH46" s="345"/>
      <c r="AI46" s="345"/>
      <c r="AJ46" s="345"/>
      <c r="AK46" s="345"/>
      <c r="AL46" s="345"/>
      <c r="AM46" s="345"/>
      <c r="AN46" s="345"/>
      <c r="AO46" s="345"/>
      <c r="AP46" s="345"/>
      <c r="AQ46" s="345"/>
      <c r="AR46" s="345"/>
      <c r="AS46" s="345"/>
      <c r="AT46" s="345"/>
      <c r="AU46" s="345"/>
      <c r="AV46" s="345"/>
      <c r="AW46" s="345"/>
      <c r="AX46" s="345"/>
      <c r="AY46" s="345"/>
      <c r="AZ46" s="345"/>
      <c r="BA46" s="345"/>
      <c r="BB46" s="345"/>
      <c r="BC46" s="345"/>
      <c r="BD46" s="345"/>
      <c r="BE46" s="345"/>
      <c r="BF46" s="345"/>
      <c r="BG46" s="345"/>
      <c r="BI46" s="347" t="s">
        <v>1247</v>
      </c>
    </row>
    <row r="47" spans="2:61" hidden="1" x14ac:dyDescent="0.25">
      <c r="B47" s="219" t="str">
        <f>IF(Capacity!N40="","",Capacity!N40)</f>
        <v>a</v>
      </c>
      <c r="C47" s="220">
        <f>IF(B47="","",Capacity!Q40)</f>
        <v>0</v>
      </c>
      <c r="D47" s="310">
        <f>IF(B47="","",Capacity!R40)</f>
        <v>0</v>
      </c>
      <c r="E47" s="220">
        <f ca="1">IF(B47="","",IF(COUNTBLANK(H47:BG47)=52,SUM('Capacity calculation (hide)'!H135:BG135),52-COUNTBLANK(H47:BG47)))</f>
        <v>52</v>
      </c>
      <c r="F47" s="311">
        <f ca="1">'Capacity calculation (hide)'!BI135</f>
        <v>0</v>
      </c>
      <c r="H47" s="345"/>
      <c r="I47" s="345"/>
      <c r="J47" s="345"/>
      <c r="K47" s="345"/>
      <c r="L47" s="345"/>
      <c r="M47" s="345"/>
      <c r="N47" s="345"/>
      <c r="O47" s="345"/>
      <c r="P47" s="345"/>
      <c r="Q47" s="345"/>
      <c r="R47" s="345"/>
      <c r="S47" s="345"/>
      <c r="T47" s="345"/>
      <c r="U47" s="345"/>
      <c r="V47" s="345"/>
      <c r="W47" s="345"/>
      <c r="X47" s="345"/>
      <c r="Y47" s="345"/>
      <c r="Z47" s="345"/>
      <c r="AA47" s="345"/>
      <c r="AB47" s="345"/>
      <c r="AC47" s="345"/>
      <c r="AD47" s="345"/>
      <c r="AE47" s="345"/>
      <c r="AF47" s="345"/>
      <c r="AG47" s="345"/>
      <c r="AH47" s="345"/>
      <c r="AI47" s="345"/>
      <c r="AJ47" s="345"/>
      <c r="AK47" s="345"/>
      <c r="AL47" s="345"/>
      <c r="AM47" s="345"/>
      <c r="AN47" s="345"/>
      <c r="AO47" s="345"/>
      <c r="AP47" s="345"/>
      <c r="AQ47" s="345"/>
      <c r="AR47" s="345"/>
      <c r="AS47" s="345"/>
      <c r="AT47" s="345"/>
      <c r="AU47" s="345"/>
      <c r="AV47" s="345"/>
      <c r="AW47" s="345"/>
      <c r="AX47" s="345"/>
      <c r="AY47" s="345"/>
      <c r="AZ47" s="345"/>
      <c r="BA47" s="345"/>
      <c r="BB47" s="345"/>
      <c r="BC47" s="345"/>
      <c r="BD47" s="345"/>
      <c r="BE47" s="345"/>
      <c r="BF47" s="345"/>
      <c r="BG47" s="345"/>
      <c r="BI47" s="347" t="s">
        <v>1247</v>
      </c>
    </row>
    <row r="48" spans="2:61" hidden="1" x14ac:dyDescent="0.25">
      <c r="B48" s="219" t="str">
        <f>IF(Capacity!N41="","",Capacity!N41)</f>
        <v>a</v>
      </c>
      <c r="C48" s="220">
        <f>IF(B48="","",Capacity!Q41)</f>
        <v>0</v>
      </c>
      <c r="D48" s="310">
        <f>IF(B48="","",Capacity!R41)</f>
        <v>0</v>
      </c>
      <c r="E48" s="220">
        <f ca="1">IF(B48="","",IF(COUNTBLANK(H48:BG48)=52,SUM('Capacity calculation (hide)'!H136:BG136),52-COUNTBLANK(H48:BG48)))</f>
        <v>52</v>
      </c>
      <c r="F48" s="311">
        <f ca="1">'Capacity calculation (hide)'!BI136</f>
        <v>0</v>
      </c>
      <c r="H48" s="345"/>
      <c r="I48" s="345"/>
      <c r="J48" s="345"/>
      <c r="K48" s="345"/>
      <c r="L48" s="345"/>
      <c r="M48" s="345"/>
      <c r="N48" s="345"/>
      <c r="O48" s="345"/>
      <c r="P48" s="345"/>
      <c r="Q48" s="345"/>
      <c r="R48" s="345"/>
      <c r="S48" s="345"/>
      <c r="T48" s="345"/>
      <c r="U48" s="345"/>
      <c r="V48" s="345"/>
      <c r="W48" s="345"/>
      <c r="X48" s="345"/>
      <c r="Y48" s="345"/>
      <c r="Z48" s="345"/>
      <c r="AA48" s="345"/>
      <c r="AB48" s="345"/>
      <c r="AC48" s="345"/>
      <c r="AD48" s="345"/>
      <c r="AE48" s="345"/>
      <c r="AF48" s="345"/>
      <c r="AG48" s="345"/>
      <c r="AH48" s="345"/>
      <c r="AI48" s="345"/>
      <c r="AJ48" s="345"/>
      <c r="AK48" s="345"/>
      <c r="AL48" s="345"/>
      <c r="AM48" s="345"/>
      <c r="AN48" s="345"/>
      <c r="AO48" s="345"/>
      <c r="AP48" s="345"/>
      <c r="AQ48" s="345"/>
      <c r="AR48" s="345"/>
      <c r="AS48" s="345"/>
      <c r="AT48" s="345"/>
      <c r="AU48" s="345"/>
      <c r="AV48" s="345"/>
      <c r="AW48" s="345"/>
      <c r="AX48" s="345"/>
      <c r="AY48" s="345"/>
      <c r="AZ48" s="345"/>
      <c r="BA48" s="345"/>
      <c r="BB48" s="345"/>
      <c r="BC48" s="345"/>
      <c r="BD48" s="345"/>
      <c r="BE48" s="345"/>
      <c r="BF48" s="345"/>
      <c r="BG48" s="345"/>
      <c r="BI48" s="347" t="s">
        <v>1247</v>
      </c>
    </row>
    <row r="49" spans="2:61" hidden="1" x14ac:dyDescent="0.25">
      <c r="B49" s="219" t="str">
        <f>IF(Capacity!N42="","",Capacity!N42)</f>
        <v>a</v>
      </c>
      <c r="C49" s="220">
        <f>IF(B49="","",Capacity!Q42)</f>
        <v>0</v>
      </c>
      <c r="D49" s="310">
        <f>IF(B49="","",Capacity!R42)</f>
        <v>0</v>
      </c>
      <c r="E49" s="220">
        <f ca="1">IF(B49="","",IF(COUNTBLANK(H49:BG49)=52,SUM('Capacity calculation (hide)'!H137:BG137),52-COUNTBLANK(H49:BG49)))</f>
        <v>52</v>
      </c>
      <c r="F49" s="311">
        <f ca="1">'Capacity calculation (hide)'!BI137</f>
        <v>0</v>
      </c>
      <c r="H49" s="345"/>
      <c r="I49" s="345"/>
      <c r="J49" s="345"/>
      <c r="K49" s="345"/>
      <c r="L49" s="345"/>
      <c r="M49" s="345"/>
      <c r="N49" s="345"/>
      <c r="O49" s="345"/>
      <c r="P49" s="345"/>
      <c r="Q49" s="345"/>
      <c r="R49" s="345"/>
      <c r="S49" s="345"/>
      <c r="T49" s="345"/>
      <c r="U49" s="345"/>
      <c r="V49" s="345"/>
      <c r="W49" s="345"/>
      <c r="X49" s="345"/>
      <c r="Y49" s="345"/>
      <c r="Z49" s="345"/>
      <c r="AA49" s="345"/>
      <c r="AB49" s="345"/>
      <c r="AC49" s="345"/>
      <c r="AD49" s="345"/>
      <c r="AE49" s="345"/>
      <c r="AF49" s="345"/>
      <c r="AG49" s="345"/>
      <c r="AH49" s="345"/>
      <c r="AI49" s="345"/>
      <c r="AJ49" s="345"/>
      <c r="AK49" s="345"/>
      <c r="AL49" s="345"/>
      <c r="AM49" s="345"/>
      <c r="AN49" s="345"/>
      <c r="AO49" s="345"/>
      <c r="AP49" s="345"/>
      <c r="AQ49" s="345"/>
      <c r="AR49" s="345"/>
      <c r="AS49" s="345"/>
      <c r="AT49" s="345"/>
      <c r="AU49" s="345"/>
      <c r="AV49" s="345"/>
      <c r="AW49" s="345"/>
      <c r="AX49" s="345"/>
      <c r="AY49" s="345"/>
      <c r="AZ49" s="345"/>
      <c r="BA49" s="345"/>
      <c r="BB49" s="345"/>
      <c r="BC49" s="345"/>
      <c r="BD49" s="345"/>
      <c r="BE49" s="345"/>
      <c r="BF49" s="345"/>
      <c r="BG49" s="345"/>
      <c r="BI49" s="347" t="s">
        <v>1247</v>
      </c>
    </row>
    <row r="50" spans="2:61" hidden="1" x14ac:dyDescent="0.25">
      <c r="B50" s="219" t="str">
        <f>IF(Capacity!N43="","",Capacity!N43)</f>
        <v>a</v>
      </c>
      <c r="C50" s="220">
        <f>IF(B50="","",Capacity!Q43)</f>
        <v>0</v>
      </c>
      <c r="D50" s="310">
        <f>IF(B50="","",Capacity!R43)</f>
        <v>0</v>
      </c>
      <c r="E50" s="220">
        <f ca="1">IF(B50="","",IF(COUNTBLANK(H50:BG50)=52,SUM('Capacity calculation (hide)'!H138:BG138),52-COUNTBLANK(H50:BG50)))</f>
        <v>52</v>
      </c>
      <c r="F50" s="311">
        <f ca="1">'Capacity calculation (hide)'!BI138</f>
        <v>0</v>
      </c>
      <c r="H50" s="345"/>
      <c r="I50" s="345"/>
      <c r="J50" s="345"/>
      <c r="K50" s="345"/>
      <c r="L50" s="345"/>
      <c r="M50" s="345"/>
      <c r="N50" s="345"/>
      <c r="O50" s="345"/>
      <c r="P50" s="345"/>
      <c r="Q50" s="345"/>
      <c r="R50" s="345"/>
      <c r="S50" s="345"/>
      <c r="T50" s="345"/>
      <c r="U50" s="345"/>
      <c r="V50" s="345"/>
      <c r="W50" s="345"/>
      <c r="X50" s="345"/>
      <c r="Y50" s="345"/>
      <c r="Z50" s="345"/>
      <c r="AA50" s="345"/>
      <c r="AB50" s="345"/>
      <c r="AC50" s="345"/>
      <c r="AD50" s="345"/>
      <c r="AE50" s="345"/>
      <c r="AF50" s="345"/>
      <c r="AG50" s="345"/>
      <c r="AH50" s="345"/>
      <c r="AI50" s="345"/>
      <c r="AJ50" s="345"/>
      <c r="AK50" s="345"/>
      <c r="AL50" s="345"/>
      <c r="AM50" s="345"/>
      <c r="AN50" s="345"/>
      <c r="AO50" s="345"/>
      <c r="AP50" s="345"/>
      <c r="AQ50" s="345"/>
      <c r="AR50" s="345"/>
      <c r="AS50" s="345"/>
      <c r="AT50" s="345"/>
      <c r="AU50" s="345"/>
      <c r="AV50" s="345"/>
      <c r="AW50" s="345"/>
      <c r="AX50" s="345"/>
      <c r="AY50" s="345"/>
      <c r="AZ50" s="345"/>
      <c r="BA50" s="345"/>
      <c r="BB50" s="345"/>
      <c r="BC50" s="345"/>
      <c r="BD50" s="345"/>
      <c r="BE50" s="345"/>
      <c r="BF50" s="345"/>
      <c r="BG50" s="345"/>
      <c r="BI50" s="347" t="s">
        <v>1247</v>
      </c>
    </row>
    <row r="51" spans="2:61" hidden="1" x14ac:dyDescent="0.25">
      <c r="B51" s="219" t="str">
        <f>IF(Capacity!N44="","",Capacity!N44)</f>
        <v>a</v>
      </c>
      <c r="C51" s="220">
        <f>IF(B51="","",Capacity!Q44)</f>
        <v>0</v>
      </c>
      <c r="D51" s="310">
        <f>IF(B51="","",Capacity!R44)</f>
        <v>0</v>
      </c>
      <c r="E51" s="220">
        <f ca="1">IF(B51="","",IF(COUNTBLANK(H51:BG51)=52,SUM('Capacity calculation (hide)'!H139:BG139),52-COUNTBLANK(H51:BG51)))</f>
        <v>52</v>
      </c>
      <c r="F51" s="311">
        <f ca="1">'Capacity calculation (hide)'!BI139</f>
        <v>0</v>
      </c>
      <c r="H51" s="345"/>
      <c r="I51" s="345"/>
      <c r="J51" s="345"/>
      <c r="K51" s="345"/>
      <c r="L51" s="345"/>
      <c r="M51" s="345"/>
      <c r="N51" s="345"/>
      <c r="O51" s="345"/>
      <c r="P51" s="345"/>
      <c r="Q51" s="345"/>
      <c r="R51" s="345"/>
      <c r="S51" s="345"/>
      <c r="T51" s="345"/>
      <c r="U51" s="345"/>
      <c r="V51" s="345"/>
      <c r="W51" s="345"/>
      <c r="X51" s="345"/>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c r="AY51" s="345"/>
      <c r="AZ51" s="345"/>
      <c r="BA51" s="345"/>
      <c r="BB51" s="345"/>
      <c r="BC51" s="345"/>
      <c r="BD51" s="345"/>
      <c r="BE51" s="345"/>
      <c r="BF51" s="345"/>
      <c r="BG51" s="345"/>
      <c r="BI51" s="347" t="s">
        <v>1247</v>
      </c>
    </row>
    <row r="52" spans="2:61" hidden="1" x14ac:dyDescent="0.25">
      <c r="B52" s="219" t="str">
        <f>IF(Capacity!N45="","",Capacity!N45)</f>
        <v>a</v>
      </c>
      <c r="C52" s="220">
        <f>IF(B52="","",Capacity!Q45)</f>
        <v>0</v>
      </c>
      <c r="D52" s="310">
        <f>IF(B52="","",Capacity!R45)</f>
        <v>0</v>
      </c>
      <c r="E52" s="220">
        <f ca="1">IF(B52="","",IF(COUNTBLANK(H52:BG52)=52,SUM('Capacity calculation (hide)'!H140:BG140),52-COUNTBLANK(H52:BG52)))</f>
        <v>52</v>
      </c>
      <c r="F52" s="311">
        <f ca="1">'Capacity calculation (hide)'!BI140</f>
        <v>0</v>
      </c>
      <c r="H52" s="345"/>
      <c r="I52" s="345"/>
      <c r="J52" s="345"/>
      <c r="K52" s="345"/>
      <c r="L52" s="345"/>
      <c r="M52" s="345"/>
      <c r="N52" s="345"/>
      <c r="O52" s="345"/>
      <c r="P52" s="345"/>
      <c r="Q52" s="345"/>
      <c r="R52" s="345"/>
      <c r="S52" s="345"/>
      <c r="T52" s="345"/>
      <c r="U52" s="345"/>
      <c r="V52" s="345"/>
      <c r="W52" s="345"/>
      <c r="X52" s="345"/>
      <c r="Y52" s="345"/>
      <c r="Z52" s="345"/>
      <c r="AA52" s="345"/>
      <c r="AB52" s="345"/>
      <c r="AC52" s="345"/>
      <c r="AD52" s="345"/>
      <c r="AE52" s="345"/>
      <c r="AF52" s="345"/>
      <c r="AG52" s="345"/>
      <c r="AH52" s="345"/>
      <c r="AI52" s="345"/>
      <c r="AJ52" s="345"/>
      <c r="AK52" s="345"/>
      <c r="AL52" s="345"/>
      <c r="AM52" s="345"/>
      <c r="AN52" s="345"/>
      <c r="AO52" s="345"/>
      <c r="AP52" s="345"/>
      <c r="AQ52" s="345"/>
      <c r="AR52" s="345"/>
      <c r="AS52" s="345"/>
      <c r="AT52" s="345"/>
      <c r="AU52" s="345"/>
      <c r="AV52" s="345"/>
      <c r="AW52" s="345"/>
      <c r="AX52" s="345"/>
      <c r="AY52" s="345"/>
      <c r="AZ52" s="345"/>
      <c r="BA52" s="345"/>
      <c r="BB52" s="345"/>
      <c r="BC52" s="345"/>
      <c r="BD52" s="345"/>
      <c r="BE52" s="345"/>
      <c r="BF52" s="345"/>
      <c r="BG52" s="345"/>
      <c r="BI52" s="347" t="s">
        <v>1247</v>
      </c>
    </row>
    <row r="53" spans="2:61" hidden="1" x14ac:dyDescent="0.25">
      <c r="B53" s="219" t="str">
        <f>IF(Capacity!N46="","",Capacity!N46)</f>
        <v>a</v>
      </c>
      <c r="C53" s="220">
        <f>IF(B53="","",Capacity!Q46)</f>
        <v>0</v>
      </c>
      <c r="D53" s="310">
        <f>IF(B53="","",Capacity!R46)</f>
        <v>0</v>
      </c>
      <c r="E53" s="220">
        <f ca="1">IF(B53="","",IF(COUNTBLANK(H53:BG53)=52,SUM('Capacity calculation (hide)'!H141:BG141),52-COUNTBLANK(H53:BG53)))</f>
        <v>52</v>
      </c>
      <c r="F53" s="311">
        <f ca="1">'Capacity calculation (hide)'!BI141</f>
        <v>0</v>
      </c>
      <c r="H53" s="345"/>
      <c r="I53" s="345"/>
      <c r="J53" s="345"/>
      <c r="K53" s="345"/>
      <c r="L53" s="345"/>
      <c r="M53" s="345"/>
      <c r="N53" s="345"/>
      <c r="O53" s="345"/>
      <c r="P53" s="345"/>
      <c r="Q53" s="345"/>
      <c r="R53" s="345"/>
      <c r="S53" s="345"/>
      <c r="T53" s="345"/>
      <c r="U53" s="345"/>
      <c r="V53" s="345"/>
      <c r="W53" s="345"/>
      <c r="X53" s="345"/>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c r="AY53" s="345"/>
      <c r="AZ53" s="345"/>
      <c r="BA53" s="345"/>
      <c r="BB53" s="345"/>
      <c r="BC53" s="345"/>
      <c r="BD53" s="345"/>
      <c r="BE53" s="345"/>
      <c r="BF53" s="345"/>
      <c r="BG53" s="345"/>
      <c r="BI53" s="347" t="s">
        <v>1247</v>
      </c>
    </row>
    <row r="54" spans="2:61" hidden="1" x14ac:dyDescent="0.25">
      <c r="B54" s="219" t="str">
        <f>IF(Capacity!N47="","",Capacity!N47)</f>
        <v>a</v>
      </c>
      <c r="C54" s="220">
        <f>IF(B54="","",Capacity!Q47)</f>
        <v>0</v>
      </c>
      <c r="D54" s="310">
        <f>IF(B54="","",Capacity!R47)</f>
        <v>0</v>
      </c>
      <c r="E54" s="220">
        <f ca="1">IF(B54="","",IF(COUNTBLANK(H54:BG54)=52,SUM('Capacity calculation (hide)'!H142:BG142),52-COUNTBLANK(H54:BG54)))</f>
        <v>52</v>
      </c>
      <c r="F54" s="311">
        <f ca="1">'Capacity calculation (hide)'!BI142</f>
        <v>0</v>
      </c>
      <c r="H54" s="345"/>
      <c r="I54" s="345"/>
      <c r="J54" s="345"/>
      <c r="K54" s="345"/>
      <c r="L54" s="345"/>
      <c r="M54" s="345"/>
      <c r="N54" s="345"/>
      <c r="O54" s="345"/>
      <c r="P54" s="345"/>
      <c r="Q54" s="345"/>
      <c r="R54" s="345"/>
      <c r="S54" s="345"/>
      <c r="T54" s="345"/>
      <c r="U54" s="345"/>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c r="AV54" s="345"/>
      <c r="AW54" s="345"/>
      <c r="AX54" s="345"/>
      <c r="AY54" s="345"/>
      <c r="AZ54" s="345"/>
      <c r="BA54" s="345"/>
      <c r="BB54" s="345"/>
      <c r="BC54" s="345"/>
      <c r="BD54" s="345"/>
      <c r="BE54" s="345"/>
      <c r="BF54" s="345"/>
      <c r="BG54" s="345"/>
      <c r="BI54" s="347" t="s">
        <v>1247</v>
      </c>
    </row>
    <row r="55" spans="2:61" hidden="1" x14ac:dyDescent="0.25">
      <c r="B55" s="219" t="str">
        <f>IF(Capacity!N48="","",Capacity!N48)</f>
        <v>a</v>
      </c>
      <c r="C55" s="220">
        <f>IF(B55="","",Capacity!Q48)</f>
        <v>0</v>
      </c>
      <c r="D55" s="310">
        <f>IF(B55="","",Capacity!R48)</f>
        <v>0</v>
      </c>
      <c r="E55" s="220">
        <f ca="1">IF(B55="","",IF(COUNTBLANK(H55:BG55)=52,SUM('Capacity calculation (hide)'!H143:BG143),52-COUNTBLANK(H55:BG55)))</f>
        <v>52</v>
      </c>
      <c r="F55" s="311">
        <f ca="1">'Capacity calculation (hide)'!BI143</f>
        <v>0</v>
      </c>
      <c r="H55" s="345"/>
      <c r="I55" s="345"/>
      <c r="J55" s="345"/>
      <c r="K55" s="345"/>
      <c r="L55" s="345"/>
      <c r="M55" s="345"/>
      <c r="N55" s="345"/>
      <c r="O55" s="345"/>
      <c r="P55" s="345"/>
      <c r="Q55" s="345"/>
      <c r="R55" s="345"/>
      <c r="S55" s="345"/>
      <c r="T55" s="345"/>
      <c r="U55" s="345"/>
      <c r="V55" s="345"/>
      <c r="W55" s="345"/>
      <c r="X55" s="345"/>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c r="AY55" s="345"/>
      <c r="AZ55" s="345"/>
      <c r="BA55" s="345"/>
      <c r="BB55" s="345"/>
      <c r="BC55" s="345"/>
      <c r="BD55" s="345"/>
      <c r="BE55" s="345"/>
      <c r="BF55" s="345"/>
      <c r="BG55" s="345"/>
      <c r="BI55" s="347" t="s">
        <v>1247</v>
      </c>
    </row>
    <row r="56" spans="2:61" hidden="1" x14ac:dyDescent="0.25">
      <c r="B56" s="219" t="str">
        <f>IF(Capacity!N49="","",Capacity!N49)</f>
        <v>a</v>
      </c>
      <c r="C56" s="220">
        <f>IF(B56="","",Capacity!Q49)</f>
        <v>0</v>
      </c>
      <c r="D56" s="310">
        <f>IF(B56="","",Capacity!R49)</f>
        <v>0</v>
      </c>
      <c r="E56" s="220">
        <f ca="1">IF(B56="","",IF(COUNTBLANK(H56:BG56)=52,SUM('Capacity calculation (hide)'!H144:BG144),52-COUNTBLANK(H56:BG56)))</f>
        <v>52</v>
      </c>
      <c r="F56" s="311">
        <f ca="1">'Capacity calculation (hide)'!BI144</f>
        <v>0</v>
      </c>
      <c r="H56" s="345"/>
      <c r="I56" s="345"/>
      <c r="J56" s="345"/>
      <c r="K56" s="345"/>
      <c r="L56" s="345"/>
      <c r="M56" s="345"/>
      <c r="N56" s="345"/>
      <c r="O56" s="345"/>
      <c r="P56" s="345"/>
      <c r="Q56" s="345"/>
      <c r="R56" s="345"/>
      <c r="S56" s="345"/>
      <c r="T56" s="345"/>
      <c r="U56" s="345"/>
      <c r="V56" s="345"/>
      <c r="W56" s="345"/>
      <c r="X56" s="345"/>
      <c r="Y56" s="345"/>
      <c r="Z56" s="345"/>
      <c r="AA56" s="345"/>
      <c r="AB56" s="345"/>
      <c r="AC56" s="345"/>
      <c r="AD56" s="345"/>
      <c r="AE56" s="345"/>
      <c r="AF56" s="345"/>
      <c r="AG56" s="345"/>
      <c r="AH56" s="345"/>
      <c r="AI56" s="345"/>
      <c r="AJ56" s="345"/>
      <c r="AK56" s="345"/>
      <c r="AL56" s="345"/>
      <c r="AM56" s="345"/>
      <c r="AN56" s="345"/>
      <c r="AO56" s="345"/>
      <c r="AP56" s="345"/>
      <c r="AQ56" s="345"/>
      <c r="AR56" s="345"/>
      <c r="AS56" s="345"/>
      <c r="AT56" s="345"/>
      <c r="AU56" s="345"/>
      <c r="AV56" s="345"/>
      <c r="AW56" s="345"/>
      <c r="AX56" s="345"/>
      <c r="AY56" s="345"/>
      <c r="AZ56" s="345"/>
      <c r="BA56" s="345"/>
      <c r="BB56" s="345"/>
      <c r="BC56" s="345"/>
      <c r="BD56" s="345"/>
      <c r="BE56" s="345"/>
      <c r="BF56" s="345"/>
      <c r="BG56" s="345"/>
      <c r="BI56" s="347" t="s">
        <v>1247</v>
      </c>
    </row>
    <row r="57" spans="2:61" hidden="1" x14ac:dyDescent="0.25">
      <c r="B57" s="219" t="str">
        <f>IF(Capacity!N50="","",Capacity!N50)</f>
        <v>a</v>
      </c>
      <c r="C57" s="220">
        <f>IF(B57="","",Capacity!Q50)</f>
        <v>0</v>
      </c>
      <c r="D57" s="310">
        <f>IF(B57="","",Capacity!R50)</f>
        <v>0</v>
      </c>
      <c r="E57" s="220">
        <f ca="1">IF(B57="","",IF(COUNTBLANK(H57:BG57)=52,SUM('Capacity calculation (hide)'!H145:BG145),52-COUNTBLANK(H57:BG57)))</f>
        <v>52</v>
      </c>
      <c r="F57" s="311">
        <f ca="1">'Capacity calculation (hide)'!BI145</f>
        <v>0</v>
      </c>
      <c r="H57" s="345"/>
      <c r="I57" s="345"/>
      <c r="J57" s="345"/>
      <c r="K57" s="345"/>
      <c r="L57" s="345"/>
      <c r="M57" s="345"/>
      <c r="N57" s="345"/>
      <c r="O57" s="345"/>
      <c r="P57" s="345"/>
      <c r="Q57" s="345"/>
      <c r="R57" s="345"/>
      <c r="S57" s="345"/>
      <c r="T57" s="345"/>
      <c r="U57" s="345"/>
      <c r="V57" s="345"/>
      <c r="W57" s="345"/>
      <c r="X57" s="345"/>
      <c r="Y57" s="345"/>
      <c r="Z57" s="345"/>
      <c r="AA57" s="345"/>
      <c r="AB57" s="345"/>
      <c r="AC57" s="345"/>
      <c r="AD57" s="345"/>
      <c r="AE57" s="345"/>
      <c r="AF57" s="345"/>
      <c r="AG57" s="345"/>
      <c r="AH57" s="345"/>
      <c r="AI57" s="345"/>
      <c r="AJ57" s="345"/>
      <c r="AK57" s="345"/>
      <c r="AL57" s="345"/>
      <c r="AM57" s="345"/>
      <c r="AN57" s="345"/>
      <c r="AO57" s="345"/>
      <c r="AP57" s="345"/>
      <c r="AQ57" s="345"/>
      <c r="AR57" s="345"/>
      <c r="AS57" s="345"/>
      <c r="AT57" s="345"/>
      <c r="AU57" s="345"/>
      <c r="AV57" s="345"/>
      <c r="AW57" s="345"/>
      <c r="AX57" s="345"/>
      <c r="AY57" s="345"/>
      <c r="AZ57" s="345"/>
      <c r="BA57" s="345"/>
      <c r="BB57" s="345"/>
      <c r="BC57" s="345"/>
      <c r="BD57" s="345"/>
      <c r="BE57" s="345"/>
      <c r="BF57" s="345"/>
      <c r="BG57" s="345"/>
      <c r="BI57" s="347" t="s">
        <v>1247</v>
      </c>
    </row>
    <row r="58" spans="2:61" hidden="1" x14ac:dyDescent="0.25">
      <c r="B58" s="219" t="str">
        <f>IF(Capacity!N51="","",Capacity!N51)</f>
        <v>a</v>
      </c>
      <c r="C58" s="220">
        <f>IF(B58="","",Capacity!Q51)</f>
        <v>0</v>
      </c>
      <c r="D58" s="310">
        <f>IF(B58="","",Capacity!R51)</f>
        <v>0</v>
      </c>
      <c r="E58" s="220">
        <f ca="1">IF(B58="","",IF(COUNTBLANK(H58:BG58)=52,SUM('Capacity calculation (hide)'!H146:BG146),52-COUNTBLANK(H58:BG58)))</f>
        <v>52</v>
      </c>
      <c r="F58" s="311">
        <f ca="1">'Capacity calculation (hide)'!BI146</f>
        <v>0</v>
      </c>
      <c r="H58" s="345"/>
      <c r="I58" s="345"/>
      <c r="J58" s="345"/>
      <c r="K58" s="345"/>
      <c r="L58" s="345"/>
      <c r="M58" s="345"/>
      <c r="N58" s="345"/>
      <c r="O58" s="345"/>
      <c r="P58" s="345"/>
      <c r="Q58" s="345"/>
      <c r="R58" s="345"/>
      <c r="S58" s="345"/>
      <c r="T58" s="345"/>
      <c r="U58" s="345"/>
      <c r="V58" s="345"/>
      <c r="W58" s="345"/>
      <c r="X58" s="345"/>
      <c r="Y58" s="345"/>
      <c r="Z58" s="345"/>
      <c r="AA58" s="345"/>
      <c r="AB58" s="345"/>
      <c r="AC58" s="345"/>
      <c r="AD58" s="345"/>
      <c r="AE58" s="345"/>
      <c r="AF58" s="345"/>
      <c r="AG58" s="345"/>
      <c r="AH58" s="345"/>
      <c r="AI58" s="345"/>
      <c r="AJ58" s="345"/>
      <c r="AK58" s="345"/>
      <c r="AL58" s="345"/>
      <c r="AM58" s="345"/>
      <c r="AN58" s="345"/>
      <c r="AO58" s="345"/>
      <c r="AP58" s="345"/>
      <c r="AQ58" s="345"/>
      <c r="AR58" s="345"/>
      <c r="AS58" s="345"/>
      <c r="AT58" s="345"/>
      <c r="AU58" s="345"/>
      <c r="AV58" s="345"/>
      <c r="AW58" s="345"/>
      <c r="AX58" s="345"/>
      <c r="AY58" s="345"/>
      <c r="AZ58" s="345"/>
      <c r="BA58" s="345"/>
      <c r="BB58" s="345"/>
      <c r="BC58" s="345"/>
      <c r="BD58" s="345"/>
      <c r="BE58" s="345"/>
      <c r="BF58" s="345"/>
      <c r="BG58" s="345"/>
      <c r="BI58" s="347" t="s">
        <v>1247</v>
      </c>
    </row>
    <row r="59" spans="2:61" hidden="1" x14ac:dyDescent="0.25">
      <c r="B59" s="219" t="str">
        <f>IF(Capacity!N52="","",Capacity!N52)</f>
        <v>a</v>
      </c>
      <c r="C59" s="220">
        <f>IF(B59="","",Capacity!Q52)</f>
        <v>0</v>
      </c>
      <c r="D59" s="310">
        <f>IF(B59="","",Capacity!R52)</f>
        <v>0</v>
      </c>
      <c r="E59" s="220">
        <f ca="1">IF(B59="","",IF(COUNTBLANK(H59:BG59)=52,SUM('Capacity calculation (hide)'!H147:BG147),52-COUNTBLANK(H59:BG59)))</f>
        <v>52</v>
      </c>
      <c r="F59" s="311">
        <f ca="1">'Capacity calculation (hide)'!BI147</f>
        <v>0</v>
      </c>
      <c r="H59" s="345"/>
      <c r="I59" s="345"/>
      <c r="J59" s="345"/>
      <c r="K59" s="345"/>
      <c r="L59" s="345"/>
      <c r="M59" s="345"/>
      <c r="N59" s="345"/>
      <c r="O59" s="345"/>
      <c r="P59" s="345"/>
      <c r="Q59" s="345"/>
      <c r="R59" s="345"/>
      <c r="S59" s="345"/>
      <c r="T59" s="345"/>
      <c r="U59" s="345"/>
      <c r="V59" s="345"/>
      <c r="W59" s="345"/>
      <c r="X59" s="345"/>
      <c r="Y59" s="345"/>
      <c r="Z59" s="345"/>
      <c r="AA59" s="345"/>
      <c r="AB59" s="345"/>
      <c r="AC59" s="345"/>
      <c r="AD59" s="345"/>
      <c r="AE59" s="345"/>
      <c r="AF59" s="345"/>
      <c r="AG59" s="345"/>
      <c r="AH59" s="345"/>
      <c r="AI59" s="345"/>
      <c r="AJ59" s="345"/>
      <c r="AK59" s="345"/>
      <c r="AL59" s="345"/>
      <c r="AM59" s="345"/>
      <c r="AN59" s="345"/>
      <c r="AO59" s="345"/>
      <c r="AP59" s="345"/>
      <c r="AQ59" s="345"/>
      <c r="AR59" s="345"/>
      <c r="AS59" s="345"/>
      <c r="AT59" s="345"/>
      <c r="AU59" s="345"/>
      <c r="AV59" s="345"/>
      <c r="AW59" s="345"/>
      <c r="AX59" s="345"/>
      <c r="AY59" s="345"/>
      <c r="AZ59" s="345"/>
      <c r="BA59" s="345"/>
      <c r="BB59" s="345"/>
      <c r="BC59" s="345"/>
      <c r="BD59" s="345"/>
      <c r="BE59" s="345"/>
      <c r="BF59" s="345"/>
      <c r="BG59" s="345"/>
      <c r="BI59" s="347" t="s">
        <v>1247</v>
      </c>
    </row>
    <row r="60" spans="2:61" hidden="1" x14ac:dyDescent="0.25">
      <c r="B60" s="219" t="str">
        <f>IF(Capacity!N53="","",Capacity!N53)</f>
        <v>a</v>
      </c>
      <c r="C60" s="220">
        <f>IF(B60="","",Capacity!Q53)</f>
        <v>0</v>
      </c>
      <c r="D60" s="310">
        <f>IF(B60="","",Capacity!R53)</f>
        <v>0</v>
      </c>
      <c r="E60" s="220">
        <f ca="1">IF(B60="","",IF(COUNTBLANK(H60:BG60)=52,SUM('Capacity calculation (hide)'!H148:BG148),52-COUNTBLANK(H60:BG60)))</f>
        <v>52</v>
      </c>
      <c r="F60" s="311">
        <f ca="1">'Capacity calculation (hide)'!BI148</f>
        <v>0</v>
      </c>
      <c r="H60" s="345"/>
      <c r="I60" s="345"/>
      <c r="J60" s="345"/>
      <c r="K60" s="345"/>
      <c r="L60" s="345"/>
      <c r="M60" s="345"/>
      <c r="N60" s="345"/>
      <c r="O60" s="345"/>
      <c r="P60" s="345"/>
      <c r="Q60" s="345"/>
      <c r="R60" s="345"/>
      <c r="S60" s="345"/>
      <c r="T60" s="345"/>
      <c r="U60" s="345"/>
      <c r="V60" s="345"/>
      <c r="W60" s="345"/>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c r="AX60" s="345"/>
      <c r="AY60" s="345"/>
      <c r="AZ60" s="345"/>
      <c r="BA60" s="345"/>
      <c r="BB60" s="345"/>
      <c r="BC60" s="345"/>
      <c r="BD60" s="345"/>
      <c r="BE60" s="345"/>
      <c r="BF60" s="345"/>
      <c r="BG60" s="345"/>
      <c r="BI60" s="347" t="s">
        <v>1247</v>
      </c>
    </row>
    <row r="61" spans="2:61" hidden="1" x14ac:dyDescent="0.25">
      <c r="B61" s="219" t="str">
        <f>IF(Capacity!N54="","",Capacity!N54)</f>
        <v>a</v>
      </c>
      <c r="C61" s="220">
        <f>IF(B61="","",Capacity!Q54)</f>
        <v>0</v>
      </c>
      <c r="D61" s="310">
        <f>IF(B61="","",Capacity!R54)</f>
        <v>0</v>
      </c>
      <c r="E61" s="220">
        <f ca="1">IF(B61="","",IF(COUNTBLANK(H61:BG61)=52,SUM('Capacity calculation (hide)'!H149:BG149),52-COUNTBLANK(H61:BG61)))</f>
        <v>52</v>
      </c>
      <c r="F61" s="311">
        <f ca="1">'Capacity calculation (hide)'!BI149</f>
        <v>0</v>
      </c>
      <c r="H61" s="345"/>
      <c r="I61" s="345"/>
      <c r="J61" s="345"/>
      <c r="K61" s="345"/>
      <c r="L61" s="345"/>
      <c r="M61" s="345"/>
      <c r="N61" s="345"/>
      <c r="O61" s="345"/>
      <c r="P61" s="345"/>
      <c r="Q61" s="345"/>
      <c r="R61" s="345"/>
      <c r="S61" s="345"/>
      <c r="T61" s="345"/>
      <c r="U61" s="345"/>
      <c r="V61" s="345"/>
      <c r="W61" s="345"/>
      <c r="X61" s="345"/>
      <c r="Y61" s="345"/>
      <c r="Z61" s="345"/>
      <c r="AA61" s="345"/>
      <c r="AB61" s="345"/>
      <c r="AC61" s="345"/>
      <c r="AD61" s="345"/>
      <c r="AE61" s="345"/>
      <c r="AF61" s="345"/>
      <c r="AG61" s="345"/>
      <c r="AH61" s="345"/>
      <c r="AI61" s="345"/>
      <c r="AJ61" s="345"/>
      <c r="AK61" s="345"/>
      <c r="AL61" s="345"/>
      <c r="AM61" s="345"/>
      <c r="AN61" s="345"/>
      <c r="AO61" s="345"/>
      <c r="AP61" s="345"/>
      <c r="AQ61" s="345"/>
      <c r="AR61" s="345"/>
      <c r="AS61" s="345"/>
      <c r="AT61" s="345"/>
      <c r="AU61" s="345"/>
      <c r="AV61" s="345"/>
      <c r="AW61" s="345"/>
      <c r="AX61" s="345"/>
      <c r="AY61" s="345"/>
      <c r="AZ61" s="345"/>
      <c r="BA61" s="345"/>
      <c r="BB61" s="345"/>
      <c r="BC61" s="345"/>
      <c r="BD61" s="345"/>
      <c r="BE61" s="345"/>
      <c r="BF61" s="345"/>
      <c r="BG61" s="345"/>
      <c r="BI61" s="347" t="s">
        <v>1247</v>
      </c>
    </row>
    <row r="62" spans="2:61" hidden="1" x14ac:dyDescent="0.25">
      <c r="B62" s="219" t="str">
        <f>IF(Capacity!N55="","",Capacity!N55)</f>
        <v>a</v>
      </c>
      <c r="C62" s="220">
        <f>IF(B62="","",Capacity!Q55)</f>
        <v>0</v>
      </c>
      <c r="D62" s="310">
        <f>IF(B62="","",Capacity!R55)</f>
        <v>0</v>
      </c>
      <c r="E62" s="220">
        <f ca="1">IF(B62="","",IF(COUNTBLANK(H62:BG62)=52,SUM('Capacity calculation (hide)'!H150:BG150),52-COUNTBLANK(H62:BG62)))</f>
        <v>52</v>
      </c>
      <c r="F62" s="311">
        <f ca="1">'Capacity calculation (hide)'!BI150</f>
        <v>0</v>
      </c>
      <c r="H62" s="345"/>
      <c r="I62" s="345"/>
      <c r="J62" s="345"/>
      <c r="K62" s="345"/>
      <c r="L62" s="345"/>
      <c r="M62" s="345"/>
      <c r="N62" s="345"/>
      <c r="O62" s="345"/>
      <c r="P62" s="345"/>
      <c r="Q62" s="345"/>
      <c r="R62" s="345"/>
      <c r="S62" s="345"/>
      <c r="T62" s="345"/>
      <c r="U62" s="345"/>
      <c r="V62" s="345"/>
      <c r="W62" s="345"/>
      <c r="X62" s="345"/>
      <c r="Y62" s="345"/>
      <c r="Z62" s="345"/>
      <c r="AA62" s="345"/>
      <c r="AB62" s="345"/>
      <c r="AC62" s="345"/>
      <c r="AD62" s="345"/>
      <c r="AE62" s="345"/>
      <c r="AF62" s="345"/>
      <c r="AG62" s="345"/>
      <c r="AH62" s="345"/>
      <c r="AI62" s="345"/>
      <c r="AJ62" s="345"/>
      <c r="AK62" s="345"/>
      <c r="AL62" s="345"/>
      <c r="AM62" s="345"/>
      <c r="AN62" s="345"/>
      <c r="AO62" s="345"/>
      <c r="AP62" s="345"/>
      <c r="AQ62" s="345"/>
      <c r="AR62" s="345"/>
      <c r="AS62" s="345"/>
      <c r="AT62" s="345"/>
      <c r="AU62" s="345"/>
      <c r="AV62" s="345"/>
      <c r="AW62" s="345"/>
      <c r="AX62" s="345"/>
      <c r="AY62" s="345"/>
      <c r="AZ62" s="345"/>
      <c r="BA62" s="345"/>
      <c r="BB62" s="345"/>
      <c r="BC62" s="345"/>
      <c r="BD62" s="345"/>
      <c r="BE62" s="345"/>
      <c r="BF62" s="345"/>
      <c r="BG62" s="345"/>
      <c r="BI62" s="347" t="s">
        <v>1247</v>
      </c>
    </row>
    <row r="63" spans="2:61" hidden="1" x14ac:dyDescent="0.25">
      <c r="B63" s="219" t="str">
        <f>IF(Capacity!N56="","",Capacity!N56)</f>
        <v>a</v>
      </c>
      <c r="C63" s="220">
        <f>IF(B63="","",Capacity!Q56)</f>
        <v>0</v>
      </c>
      <c r="D63" s="310">
        <f>IF(B63="","",Capacity!R56)</f>
        <v>0</v>
      </c>
      <c r="E63" s="220">
        <f ca="1">IF(B63="","",IF(COUNTBLANK(H63:BG63)=52,SUM('Capacity calculation (hide)'!H151:BG151),52-COUNTBLANK(H63:BG63)))</f>
        <v>52</v>
      </c>
      <c r="F63" s="311">
        <f ca="1">'Capacity calculation (hide)'!BI151</f>
        <v>0</v>
      </c>
      <c r="H63" s="345"/>
      <c r="I63" s="345"/>
      <c r="J63" s="345"/>
      <c r="K63" s="345"/>
      <c r="L63" s="345"/>
      <c r="M63" s="345"/>
      <c r="N63" s="345"/>
      <c r="O63" s="345"/>
      <c r="P63" s="345"/>
      <c r="Q63" s="345"/>
      <c r="R63" s="345"/>
      <c r="S63" s="345"/>
      <c r="T63" s="345"/>
      <c r="U63" s="345"/>
      <c r="V63" s="345"/>
      <c r="W63" s="345"/>
      <c r="X63" s="345"/>
      <c r="Y63" s="345"/>
      <c r="Z63" s="345"/>
      <c r="AA63" s="345"/>
      <c r="AB63" s="345"/>
      <c r="AC63" s="345"/>
      <c r="AD63" s="345"/>
      <c r="AE63" s="345"/>
      <c r="AF63" s="345"/>
      <c r="AG63" s="345"/>
      <c r="AH63" s="345"/>
      <c r="AI63" s="345"/>
      <c r="AJ63" s="345"/>
      <c r="AK63" s="345"/>
      <c r="AL63" s="345"/>
      <c r="AM63" s="345"/>
      <c r="AN63" s="345"/>
      <c r="AO63" s="345"/>
      <c r="AP63" s="345"/>
      <c r="AQ63" s="345"/>
      <c r="AR63" s="345"/>
      <c r="AS63" s="345"/>
      <c r="AT63" s="345"/>
      <c r="AU63" s="345"/>
      <c r="AV63" s="345"/>
      <c r="AW63" s="345"/>
      <c r="AX63" s="345"/>
      <c r="AY63" s="345"/>
      <c r="AZ63" s="345"/>
      <c r="BA63" s="345"/>
      <c r="BB63" s="345"/>
      <c r="BC63" s="345"/>
      <c r="BD63" s="345"/>
      <c r="BE63" s="345"/>
      <c r="BF63" s="345"/>
      <c r="BG63" s="345"/>
      <c r="BI63" s="347" t="s">
        <v>1247</v>
      </c>
    </row>
    <row r="64" spans="2:61" hidden="1" x14ac:dyDescent="0.25">
      <c r="B64" s="219" t="str">
        <f>IF(Capacity!N57="","",Capacity!N57)</f>
        <v>a</v>
      </c>
      <c r="C64" s="220">
        <f>IF(B64="","",Capacity!Q57)</f>
        <v>0</v>
      </c>
      <c r="D64" s="310">
        <f>IF(B64="","",Capacity!R57)</f>
        <v>0</v>
      </c>
      <c r="E64" s="220">
        <f ca="1">IF(B64="","",IF(COUNTBLANK(H64:BG64)=52,SUM('Capacity calculation (hide)'!H152:BG152),52-COUNTBLANK(H64:BG64)))</f>
        <v>52</v>
      </c>
      <c r="F64" s="311">
        <f ca="1">'Capacity calculation (hide)'!BI152</f>
        <v>0</v>
      </c>
      <c r="H64" s="345"/>
      <c r="I64" s="345"/>
      <c r="J64" s="345"/>
      <c r="K64" s="345"/>
      <c r="L64" s="345"/>
      <c r="M64" s="345"/>
      <c r="N64" s="345"/>
      <c r="O64" s="345"/>
      <c r="P64" s="345"/>
      <c r="Q64" s="345"/>
      <c r="R64" s="345"/>
      <c r="S64" s="345"/>
      <c r="T64" s="345"/>
      <c r="U64" s="345"/>
      <c r="V64" s="345"/>
      <c r="W64" s="345"/>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c r="AX64" s="345"/>
      <c r="AY64" s="345"/>
      <c r="AZ64" s="345"/>
      <c r="BA64" s="345"/>
      <c r="BB64" s="345"/>
      <c r="BC64" s="345"/>
      <c r="BD64" s="345"/>
      <c r="BE64" s="345"/>
      <c r="BF64" s="345"/>
      <c r="BG64" s="345"/>
      <c r="BI64" s="347" t="s">
        <v>1247</v>
      </c>
    </row>
    <row r="65" spans="2:61" hidden="1" x14ac:dyDescent="0.25">
      <c r="B65" s="219" t="str">
        <f>IF(Capacity!N58="","",Capacity!N58)</f>
        <v>a</v>
      </c>
      <c r="C65" s="220">
        <f>IF(B65="","",Capacity!Q58)</f>
        <v>0</v>
      </c>
      <c r="D65" s="310">
        <f>IF(B65="","",Capacity!R58)</f>
        <v>0</v>
      </c>
      <c r="E65" s="220">
        <f ca="1">IF(B65="","",IF(COUNTBLANK(H65:BG65)=52,SUM('Capacity calculation (hide)'!H153:BG153),52-COUNTBLANK(H65:BG65)))</f>
        <v>52</v>
      </c>
      <c r="F65" s="311">
        <f ca="1">'Capacity calculation (hide)'!BI153</f>
        <v>0</v>
      </c>
      <c r="H65" s="345"/>
      <c r="I65" s="345"/>
      <c r="J65" s="345"/>
      <c r="K65" s="345"/>
      <c r="L65" s="345"/>
      <c r="M65" s="345"/>
      <c r="N65" s="345"/>
      <c r="O65" s="345"/>
      <c r="P65" s="345"/>
      <c r="Q65" s="345"/>
      <c r="R65" s="345"/>
      <c r="S65" s="345"/>
      <c r="T65" s="345"/>
      <c r="U65" s="345"/>
      <c r="V65" s="345"/>
      <c r="W65" s="345"/>
      <c r="X65" s="345"/>
      <c r="Y65" s="345"/>
      <c r="Z65" s="345"/>
      <c r="AA65" s="345"/>
      <c r="AB65" s="345"/>
      <c r="AC65" s="345"/>
      <c r="AD65" s="345"/>
      <c r="AE65" s="345"/>
      <c r="AF65" s="345"/>
      <c r="AG65" s="345"/>
      <c r="AH65" s="345"/>
      <c r="AI65" s="345"/>
      <c r="AJ65" s="345"/>
      <c r="AK65" s="345"/>
      <c r="AL65" s="345"/>
      <c r="AM65" s="345"/>
      <c r="AN65" s="345"/>
      <c r="AO65" s="345"/>
      <c r="AP65" s="345"/>
      <c r="AQ65" s="345"/>
      <c r="AR65" s="345"/>
      <c r="AS65" s="345"/>
      <c r="AT65" s="345"/>
      <c r="AU65" s="345"/>
      <c r="AV65" s="345"/>
      <c r="AW65" s="345"/>
      <c r="AX65" s="345"/>
      <c r="AY65" s="345"/>
      <c r="AZ65" s="345"/>
      <c r="BA65" s="345"/>
      <c r="BB65" s="345"/>
      <c r="BC65" s="345"/>
      <c r="BD65" s="345"/>
      <c r="BE65" s="345"/>
      <c r="BF65" s="345"/>
      <c r="BG65" s="345"/>
      <c r="BI65" s="347" t="s">
        <v>1247</v>
      </c>
    </row>
    <row r="66" spans="2:61" hidden="1" x14ac:dyDescent="0.25">
      <c r="B66" s="219" t="str">
        <f>IF(Capacity!N59="","",Capacity!N59)</f>
        <v>a</v>
      </c>
      <c r="C66" s="220">
        <f>IF(B66="","",Capacity!Q59)</f>
        <v>0</v>
      </c>
      <c r="D66" s="310">
        <f>IF(B66="","",Capacity!R59)</f>
        <v>0</v>
      </c>
      <c r="E66" s="220">
        <f ca="1">IF(B66="","",IF(COUNTBLANK(H66:BG66)=52,SUM('Capacity calculation (hide)'!H154:BG154),52-COUNTBLANK(H66:BG66)))</f>
        <v>52</v>
      </c>
      <c r="F66" s="311">
        <f ca="1">'Capacity calculation (hide)'!BI154</f>
        <v>0</v>
      </c>
      <c r="H66" s="345"/>
      <c r="I66" s="345"/>
      <c r="J66" s="345"/>
      <c r="K66" s="345"/>
      <c r="L66" s="345"/>
      <c r="M66" s="345"/>
      <c r="N66" s="345"/>
      <c r="O66" s="345"/>
      <c r="P66" s="345"/>
      <c r="Q66" s="345"/>
      <c r="R66" s="345"/>
      <c r="S66" s="345"/>
      <c r="T66" s="345"/>
      <c r="U66" s="345"/>
      <c r="V66" s="345"/>
      <c r="W66" s="345"/>
      <c r="X66" s="345"/>
      <c r="Y66" s="345"/>
      <c r="Z66" s="345"/>
      <c r="AA66" s="345"/>
      <c r="AB66" s="345"/>
      <c r="AC66" s="345"/>
      <c r="AD66" s="345"/>
      <c r="AE66" s="345"/>
      <c r="AF66" s="345"/>
      <c r="AG66" s="345"/>
      <c r="AH66" s="345"/>
      <c r="AI66" s="345"/>
      <c r="AJ66" s="345"/>
      <c r="AK66" s="345"/>
      <c r="AL66" s="345"/>
      <c r="AM66" s="345"/>
      <c r="AN66" s="345"/>
      <c r="AO66" s="345"/>
      <c r="AP66" s="345"/>
      <c r="AQ66" s="345"/>
      <c r="AR66" s="345"/>
      <c r="AS66" s="345"/>
      <c r="AT66" s="345"/>
      <c r="AU66" s="345"/>
      <c r="AV66" s="345"/>
      <c r="AW66" s="345"/>
      <c r="AX66" s="345"/>
      <c r="AY66" s="345"/>
      <c r="AZ66" s="345"/>
      <c r="BA66" s="345"/>
      <c r="BB66" s="345"/>
      <c r="BC66" s="345"/>
      <c r="BD66" s="345"/>
      <c r="BE66" s="345"/>
      <c r="BF66" s="345"/>
      <c r="BG66" s="345"/>
      <c r="BI66" s="347" t="s">
        <v>1247</v>
      </c>
    </row>
    <row r="67" spans="2:61" hidden="1" x14ac:dyDescent="0.25">
      <c r="B67" s="219" t="str">
        <f>IF(Capacity!N60="","",Capacity!N60)</f>
        <v>a</v>
      </c>
      <c r="C67" s="220">
        <f>IF(B67="","",Capacity!Q60)</f>
        <v>0</v>
      </c>
      <c r="D67" s="310">
        <f>IF(B67="","",Capacity!R60)</f>
        <v>0</v>
      </c>
      <c r="E67" s="220">
        <f ca="1">IF(B67="","",IF(COUNTBLANK(H67:BG67)=52,SUM('Capacity calculation (hide)'!H155:BG155),52-COUNTBLANK(H67:BG67)))</f>
        <v>52</v>
      </c>
      <c r="F67" s="311">
        <f ca="1">'Capacity calculation (hide)'!BI155</f>
        <v>0</v>
      </c>
      <c r="H67" s="345"/>
      <c r="I67" s="345"/>
      <c r="J67" s="345"/>
      <c r="K67" s="345"/>
      <c r="L67" s="345"/>
      <c r="M67" s="345"/>
      <c r="N67" s="345"/>
      <c r="O67" s="345"/>
      <c r="P67" s="345"/>
      <c r="Q67" s="345"/>
      <c r="R67" s="345"/>
      <c r="S67" s="345"/>
      <c r="T67" s="345"/>
      <c r="U67" s="345"/>
      <c r="V67" s="345"/>
      <c r="W67" s="345"/>
      <c r="X67" s="345"/>
      <c r="Y67" s="345"/>
      <c r="Z67" s="345"/>
      <c r="AA67" s="345"/>
      <c r="AB67" s="345"/>
      <c r="AC67" s="345"/>
      <c r="AD67" s="345"/>
      <c r="AE67" s="345"/>
      <c r="AF67" s="345"/>
      <c r="AG67" s="345"/>
      <c r="AH67" s="345"/>
      <c r="AI67" s="345"/>
      <c r="AJ67" s="345"/>
      <c r="AK67" s="345"/>
      <c r="AL67" s="345"/>
      <c r="AM67" s="345"/>
      <c r="AN67" s="345"/>
      <c r="AO67" s="345"/>
      <c r="AP67" s="345"/>
      <c r="AQ67" s="345"/>
      <c r="AR67" s="345"/>
      <c r="AS67" s="345"/>
      <c r="AT67" s="345"/>
      <c r="AU67" s="345"/>
      <c r="AV67" s="345"/>
      <c r="AW67" s="345"/>
      <c r="AX67" s="345"/>
      <c r="AY67" s="345"/>
      <c r="AZ67" s="345"/>
      <c r="BA67" s="345"/>
      <c r="BB67" s="345"/>
      <c r="BC67" s="345"/>
      <c r="BD67" s="345"/>
      <c r="BE67" s="345"/>
      <c r="BF67" s="345"/>
      <c r="BG67" s="345"/>
      <c r="BI67" s="347" t="s">
        <v>1247</v>
      </c>
    </row>
    <row r="68" spans="2:61" hidden="1" x14ac:dyDescent="0.25">
      <c r="B68" s="219" t="str">
        <f>IF(Capacity!N61="","",Capacity!N61)</f>
        <v>a</v>
      </c>
      <c r="C68" s="220">
        <f>IF(B68="","",Capacity!Q61)</f>
        <v>0</v>
      </c>
      <c r="D68" s="310">
        <f>IF(B68="","",Capacity!R61)</f>
        <v>0</v>
      </c>
      <c r="E68" s="220">
        <f ca="1">IF(B68="","",IF(COUNTBLANK(H68:BG68)=52,SUM('Capacity calculation (hide)'!H156:BG156),52-COUNTBLANK(H68:BG68)))</f>
        <v>52</v>
      </c>
      <c r="F68" s="311">
        <f ca="1">'Capacity calculation (hide)'!BI156</f>
        <v>0</v>
      </c>
      <c r="H68" s="345"/>
      <c r="I68" s="345"/>
      <c r="J68" s="345"/>
      <c r="K68" s="345"/>
      <c r="L68" s="345"/>
      <c r="M68" s="345"/>
      <c r="N68" s="345"/>
      <c r="O68" s="345"/>
      <c r="P68" s="345"/>
      <c r="Q68" s="345"/>
      <c r="R68" s="345"/>
      <c r="S68" s="345"/>
      <c r="T68" s="345"/>
      <c r="U68" s="345"/>
      <c r="V68" s="345"/>
      <c r="W68" s="345"/>
      <c r="X68" s="345"/>
      <c r="Y68" s="345"/>
      <c r="Z68" s="345"/>
      <c r="AA68" s="345"/>
      <c r="AB68" s="345"/>
      <c r="AC68" s="345"/>
      <c r="AD68" s="345"/>
      <c r="AE68" s="345"/>
      <c r="AF68" s="345"/>
      <c r="AG68" s="345"/>
      <c r="AH68" s="345"/>
      <c r="AI68" s="345"/>
      <c r="AJ68" s="345"/>
      <c r="AK68" s="345"/>
      <c r="AL68" s="345"/>
      <c r="AM68" s="345"/>
      <c r="AN68" s="345"/>
      <c r="AO68" s="345"/>
      <c r="AP68" s="345"/>
      <c r="AQ68" s="345"/>
      <c r="AR68" s="345"/>
      <c r="AS68" s="345"/>
      <c r="AT68" s="345"/>
      <c r="AU68" s="345"/>
      <c r="AV68" s="345"/>
      <c r="AW68" s="345"/>
      <c r="AX68" s="345"/>
      <c r="AY68" s="345"/>
      <c r="AZ68" s="345"/>
      <c r="BA68" s="345"/>
      <c r="BB68" s="345"/>
      <c r="BC68" s="345"/>
      <c r="BD68" s="345"/>
      <c r="BE68" s="345"/>
      <c r="BF68" s="345"/>
      <c r="BG68" s="345"/>
      <c r="BI68" s="347" t="s">
        <v>1247</v>
      </c>
    </row>
    <row r="69" spans="2:61" hidden="1" x14ac:dyDescent="0.25">
      <c r="B69" s="219" t="str">
        <f>IF(Capacity!N62="","",Capacity!N62)</f>
        <v>a</v>
      </c>
      <c r="C69" s="220">
        <f>IF(B69="","",Capacity!Q62)</f>
        <v>0</v>
      </c>
      <c r="D69" s="310">
        <f>IF(B69="","",Capacity!R62)</f>
        <v>0</v>
      </c>
      <c r="E69" s="220">
        <f ca="1">IF(B69="","",IF(COUNTBLANK(H69:BG69)=52,SUM('Capacity calculation (hide)'!H157:BG157),52-COUNTBLANK(H69:BG69)))</f>
        <v>52</v>
      </c>
      <c r="F69" s="311">
        <f ca="1">'Capacity calculation (hide)'!BI157</f>
        <v>0</v>
      </c>
      <c r="H69" s="345"/>
      <c r="I69" s="345"/>
      <c r="J69" s="345"/>
      <c r="K69" s="345"/>
      <c r="L69" s="345"/>
      <c r="M69" s="345"/>
      <c r="N69" s="345"/>
      <c r="O69" s="345"/>
      <c r="P69" s="345"/>
      <c r="Q69" s="345"/>
      <c r="R69" s="345"/>
      <c r="S69" s="345"/>
      <c r="T69" s="345"/>
      <c r="U69" s="345"/>
      <c r="V69" s="345"/>
      <c r="W69" s="345"/>
      <c r="X69" s="345"/>
      <c r="Y69" s="345"/>
      <c r="Z69" s="345"/>
      <c r="AA69" s="345"/>
      <c r="AB69" s="345"/>
      <c r="AC69" s="345"/>
      <c r="AD69" s="345"/>
      <c r="AE69" s="345"/>
      <c r="AF69" s="345"/>
      <c r="AG69" s="345"/>
      <c r="AH69" s="345"/>
      <c r="AI69" s="345"/>
      <c r="AJ69" s="345"/>
      <c r="AK69" s="345"/>
      <c r="AL69" s="345"/>
      <c r="AM69" s="345"/>
      <c r="AN69" s="345"/>
      <c r="AO69" s="345"/>
      <c r="AP69" s="345"/>
      <c r="AQ69" s="345"/>
      <c r="AR69" s="345"/>
      <c r="AS69" s="345"/>
      <c r="AT69" s="345"/>
      <c r="AU69" s="345"/>
      <c r="AV69" s="345"/>
      <c r="AW69" s="345"/>
      <c r="AX69" s="345"/>
      <c r="AY69" s="345"/>
      <c r="AZ69" s="345"/>
      <c r="BA69" s="345"/>
      <c r="BB69" s="345"/>
      <c r="BC69" s="345"/>
      <c r="BD69" s="345"/>
      <c r="BE69" s="345"/>
      <c r="BF69" s="345"/>
      <c r="BG69" s="345"/>
      <c r="BI69" s="347" t="s">
        <v>1247</v>
      </c>
    </row>
    <row r="70" spans="2:61" hidden="1" x14ac:dyDescent="0.25">
      <c r="B70" s="219" t="str">
        <f>IF(Capacity!N63="","",Capacity!N63)</f>
        <v>a</v>
      </c>
      <c r="C70" s="220">
        <f>IF(B70="","",Capacity!Q63)</f>
        <v>0</v>
      </c>
      <c r="D70" s="310">
        <f>IF(B70="","",Capacity!R63)</f>
        <v>0</v>
      </c>
      <c r="E70" s="220">
        <f ca="1">IF(B70="","",IF(COUNTBLANK(H70:BG70)=52,SUM('Capacity calculation (hide)'!H158:BG158),52-COUNTBLANK(H70:BG70)))</f>
        <v>52</v>
      </c>
      <c r="F70" s="311">
        <f ca="1">'Capacity calculation (hide)'!BI158</f>
        <v>0</v>
      </c>
      <c r="H70" s="345"/>
      <c r="I70" s="345"/>
      <c r="J70" s="345"/>
      <c r="K70" s="345"/>
      <c r="L70" s="345"/>
      <c r="M70" s="345"/>
      <c r="N70" s="345"/>
      <c r="O70" s="345"/>
      <c r="P70" s="345"/>
      <c r="Q70" s="345"/>
      <c r="R70" s="345"/>
      <c r="S70" s="345"/>
      <c r="T70" s="345"/>
      <c r="U70" s="345"/>
      <c r="V70" s="345"/>
      <c r="W70" s="345"/>
      <c r="X70" s="345"/>
      <c r="Y70" s="345"/>
      <c r="Z70" s="345"/>
      <c r="AA70" s="345"/>
      <c r="AB70" s="345"/>
      <c r="AC70" s="345"/>
      <c r="AD70" s="345"/>
      <c r="AE70" s="345"/>
      <c r="AF70" s="345"/>
      <c r="AG70" s="345"/>
      <c r="AH70" s="345"/>
      <c r="AI70" s="345"/>
      <c r="AJ70" s="345"/>
      <c r="AK70" s="345"/>
      <c r="AL70" s="345"/>
      <c r="AM70" s="345"/>
      <c r="AN70" s="345"/>
      <c r="AO70" s="345"/>
      <c r="AP70" s="345"/>
      <c r="AQ70" s="345"/>
      <c r="AR70" s="345"/>
      <c r="AS70" s="345"/>
      <c r="AT70" s="345"/>
      <c r="AU70" s="345"/>
      <c r="AV70" s="345"/>
      <c r="AW70" s="345"/>
      <c r="AX70" s="345"/>
      <c r="AY70" s="345"/>
      <c r="AZ70" s="345"/>
      <c r="BA70" s="345"/>
      <c r="BB70" s="345"/>
      <c r="BC70" s="345"/>
      <c r="BD70" s="345"/>
      <c r="BE70" s="345"/>
      <c r="BF70" s="345"/>
      <c r="BG70" s="345"/>
      <c r="BI70" s="347" t="s">
        <v>1247</v>
      </c>
    </row>
    <row r="71" spans="2:61" hidden="1" x14ac:dyDescent="0.25">
      <c r="B71" s="219" t="str">
        <f>IF(Capacity!N64="","",Capacity!N64)</f>
        <v>a</v>
      </c>
      <c r="C71" s="220">
        <f>IF(B71="","",Capacity!Q64)</f>
        <v>0</v>
      </c>
      <c r="D71" s="310">
        <f>IF(B71="","",Capacity!R64)</f>
        <v>0</v>
      </c>
      <c r="E71" s="220">
        <f ca="1">IF(B71="","",IF(COUNTBLANK(H71:BG71)=52,SUM('Capacity calculation (hide)'!H159:BG159),52-COUNTBLANK(H71:BG71)))</f>
        <v>52</v>
      </c>
      <c r="F71" s="311">
        <f ca="1">'Capacity calculation (hide)'!BI159</f>
        <v>0</v>
      </c>
      <c r="H71" s="345"/>
      <c r="I71" s="345"/>
      <c r="J71" s="345"/>
      <c r="K71" s="345"/>
      <c r="L71" s="345"/>
      <c r="M71" s="345"/>
      <c r="N71" s="345"/>
      <c r="O71" s="345"/>
      <c r="P71" s="345"/>
      <c r="Q71" s="345"/>
      <c r="R71" s="345"/>
      <c r="S71" s="345"/>
      <c r="T71" s="345"/>
      <c r="U71" s="345"/>
      <c r="V71" s="345"/>
      <c r="W71" s="345"/>
      <c r="X71" s="345"/>
      <c r="Y71" s="345"/>
      <c r="Z71" s="345"/>
      <c r="AA71" s="345"/>
      <c r="AB71" s="345"/>
      <c r="AC71" s="345"/>
      <c r="AD71" s="345"/>
      <c r="AE71" s="345"/>
      <c r="AF71" s="345"/>
      <c r="AG71" s="345"/>
      <c r="AH71" s="345"/>
      <c r="AI71" s="345"/>
      <c r="AJ71" s="345"/>
      <c r="AK71" s="345"/>
      <c r="AL71" s="345"/>
      <c r="AM71" s="345"/>
      <c r="AN71" s="345"/>
      <c r="AO71" s="345"/>
      <c r="AP71" s="345"/>
      <c r="AQ71" s="345"/>
      <c r="AR71" s="345"/>
      <c r="AS71" s="345"/>
      <c r="AT71" s="345"/>
      <c r="AU71" s="345"/>
      <c r="AV71" s="345"/>
      <c r="AW71" s="345"/>
      <c r="AX71" s="345"/>
      <c r="AY71" s="345"/>
      <c r="AZ71" s="345"/>
      <c r="BA71" s="345"/>
      <c r="BB71" s="345"/>
      <c r="BC71" s="345"/>
      <c r="BD71" s="345"/>
      <c r="BE71" s="345"/>
      <c r="BF71" s="345"/>
      <c r="BG71" s="345"/>
      <c r="BI71" s="347" t="s">
        <v>1247</v>
      </c>
    </row>
    <row r="72" spans="2:61" hidden="1" x14ac:dyDescent="0.25">
      <c r="B72" s="219" t="str">
        <f>IF(Capacity!N65="","",Capacity!N65)</f>
        <v>a</v>
      </c>
      <c r="C72" s="220">
        <f>IF(B72="","",Capacity!Q65)</f>
        <v>0</v>
      </c>
      <c r="D72" s="310">
        <f>IF(B72="","",Capacity!R65)</f>
        <v>0</v>
      </c>
      <c r="E72" s="220">
        <f ca="1">IF(B72="","",IF(COUNTBLANK(H72:BG72)=52,SUM('Capacity calculation (hide)'!H160:BG160),52-COUNTBLANK(H72:BG72)))</f>
        <v>52</v>
      </c>
      <c r="F72" s="311">
        <f ca="1">'Capacity calculation (hide)'!BI160</f>
        <v>0</v>
      </c>
      <c r="H72" s="345"/>
      <c r="I72" s="345"/>
      <c r="J72" s="345"/>
      <c r="K72" s="345"/>
      <c r="L72" s="345"/>
      <c r="M72" s="345"/>
      <c r="N72" s="345"/>
      <c r="O72" s="345"/>
      <c r="P72" s="345"/>
      <c r="Q72" s="345"/>
      <c r="R72" s="345"/>
      <c r="S72" s="345"/>
      <c r="T72" s="345"/>
      <c r="U72" s="345"/>
      <c r="V72" s="345"/>
      <c r="W72" s="345"/>
      <c r="X72" s="345"/>
      <c r="Y72" s="345"/>
      <c r="Z72" s="345"/>
      <c r="AA72" s="345"/>
      <c r="AB72" s="345"/>
      <c r="AC72" s="345"/>
      <c r="AD72" s="345"/>
      <c r="AE72" s="345"/>
      <c r="AF72" s="345"/>
      <c r="AG72" s="345"/>
      <c r="AH72" s="345"/>
      <c r="AI72" s="345"/>
      <c r="AJ72" s="345"/>
      <c r="AK72" s="345"/>
      <c r="AL72" s="345"/>
      <c r="AM72" s="345"/>
      <c r="AN72" s="345"/>
      <c r="AO72" s="345"/>
      <c r="AP72" s="345"/>
      <c r="AQ72" s="345"/>
      <c r="AR72" s="345"/>
      <c r="AS72" s="345"/>
      <c r="AT72" s="345"/>
      <c r="AU72" s="345"/>
      <c r="AV72" s="345"/>
      <c r="AW72" s="345"/>
      <c r="AX72" s="345"/>
      <c r="AY72" s="345"/>
      <c r="AZ72" s="345"/>
      <c r="BA72" s="345"/>
      <c r="BB72" s="345"/>
      <c r="BC72" s="345"/>
      <c r="BD72" s="345"/>
      <c r="BE72" s="345"/>
      <c r="BF72" s="345"/>
      <c r="BG72" s="345"/>
      <c r="BI72" s="347" t="s">
        <v>1247</v>
      </c>
    </row>
    <row r="73" spans="2:61" hidden="1" x14ac:dyDescent="0.25">
      <c r="B73" s="219" t="str">
        <f>IF(Capacity!N66="","",Capacity!N66)</f>
        <v>a</v>
      </c>
      <c r="C73" s="220">
        <f>IF(B73="","",Capacity!Q66)</f>
        <v>0</v>
      </c>
      <c r="D73" s="310">
        <f>IF(B73="","",Capacity!R66)</f>
        <v>0</v>
      </c>
      <c r="E73" s="220">
        <f ca="1">IF(B73="","",IF(COUNTBLANK(H73:BG73)=52,SUM('Capacity calculation (hide)'!H161:BG161),52-COUNTBLANK(H73:BG73)))</f>
        <v>52</v>
      </c>
      <c r="F73" s="311">
        <f ca="1">'Capacity calculation (hide)'!BI161</f>
        <v>0</v>
      </c>
      <c r="H73" s="345"/>
      <c r="I73" s="345"/>
      <c r="J73" s="345"/>
      <c r="K73" s="345"/>
      <c r="L73" s="345"/>
      <c r="M73" s="345"/>
      <c r="N73" s="345"/>
      <c r="O73" s="345"/>
      <c r="P73" s="345"/>
      <c r="Q73" s="345"/>
      <c r="R73" s="345"/>
      <c r="S73" s="345"/>
      <c r="T73" s="345"/>
      <c r="U73" s="345"/>
      <c r="V73" s="345"/>
      <c r="W73" s="345"/>
      <c r="X73" s="345"/>
      <c r="Y73" s="345"/>
      <c r="Z73" s="345"/>
      <c r="AA73" s="345"/>
      <c r="AB73" s="345"/>
      <c r="AC73" s="345"/>
      <c r="AD73" s="345"/>
      <c r="AE73" s="345"/>
      <c r="AF73" s="345"/>
      <c r="AG73" s="345"/>
      <c r="AH73" s="345"/>
      <c r="AI73" s="345"/>
      <c r="AJ73" s="345"/>
      <c r="AK73" s="345"/>
      <c r="AL73" s="345"/>
      <c r="AM73" s="345"/>
      <c r="AN73" s="345"/>
      <c r="AO73" s="345"/>
      <c r="AP73" s="345"/>
      <c r="AQ73" s="345"/>
      <c r="AR73" s="345"/>
      <c r="AS73" s="345"/>
      <c r="AT73" s="345"/>
      <c r="AU73" s="345"/>
      <c r="AV73" s="345"/>
      <c r="AW73" s="345"/>
      <c r="AX73" s="345"/>
      <c r="AY73" s="345"/>
      <c r="AZ73" s="345"/>
      <c r="BA73" s="345"/>
      <c r="BB73" s="345"/>
      <c r="BC73" s="345"/>
      <c r="BD73" s="345"/>
      <c r="BE73" s="345"/>
      <c r="BF73" s="345"/>
      <c r="BG73" s="345"/>
      <c r="BI73" s="347" t="s">
        <v>1247</v>
      </c>
    </row>
    <row r="74" spans="2:61" hidden="1" x14ac:dyDescent="0.25">
      <c r="B74" s="219" t="str">
        <f>IF(Capacity!N67="","",Capacity!N67)</f>
        <v>a</v>
      </c>
      <c r="C74" s="220">
        <f>IF(B74="","",Capacity!Q67)</f>
        <v>0</v>
      </c>
      <c r="D74" s="310">
        <f>IF(B74="","",Capacity!R67)</f>
        <v>0</v>
      </c>
      <c r="E74" s="220">
        <f ca="1">IF(B74="","",IF(COUNTBLANK(H74:BG74)=52,SUM('Capacity calculation (hide)'!H162:BG162),52-COUNTBLANK(H74:BG74)))</f>
        <v>52</v>
      </c>
      <c r="F74" s="311">
        <f ca="1">'Capacity calculation (hide)'!BI162</f>
        <v>0</v>
      </c>
      <c r="H74" s="345"/>
      <c r="I74" s="345"/>
      <c r="J74" s="345"/>
      <c r="K74" s="345"/>
      <c r="L74" s="345"/>
      <c r="M74" s="345"/>
      <c r="N74" s="345"/>
      <c r="O74" s="345"/>
      <c r="P74" s="345"/>
      <c r="Q74" s="345"/>
      <c r="R74" s="345"/>
      <c r="S74" s="345"/>
      <c r="T74" s="345"/>
      <c r="U74" s="345"/>
      <c r="V74" s="345"/>
      <c r="W74" s="345"/>
      <c r="X74" s="345"/>
      <c r="Y74" s="345"/>
      <c r="Z74" s="345"/>
      <c r="AA74" s="345"/>
      <c r="AB74" s="345"/>
      <c r="AC74" s="345"/>
      <c r="AD74" s="345"/>
      <c r="AE74" s="345"/>
      <c r="AF74" s="345"/>
      <c r="AG74" s="345"/>
      <c r="AH74" s="345"/>
      <c r="AI74" s="345"/>
      <c r="AJ74" s="345"/>
      <c r="AK74" s="345"/>
      <c r="AL74" s="345"/>
      <c r="AM74" s="345"/>
      <c r="AN74" s="345"/>
      <c r="AO74" s="345"/>
      <c r="AP74" s="345"/>
      <c r="AQ74" s="345"/>
      <c r="AR74" s="345"/>
      <c r="AS74" s="345"/>
      <c r="AT74" s="345"/>
      <c r="AU74" s="345"/>
      <c r="AV74" s="345"/>
      <c r="AW74" s="345"/>
      <c r="AX74" s="345"/>
      <c r="AY74" s="345"/>
      <c r="AZ74" s="345"/>
      <c r="BA74" s="345"/>
      <c r="BB74" s="345"/>
      <c r="BC74" s="345"/>
      <c r="BD74" s="345"/>
      <c r="BE74" s="345"/>
      <c r="BF74" s="345"/>
      <c r="BG74" s="345"/>
      <c r="BI74" s="347" t="s">
        <v>1247</v>
      </c>
    </row>
    <row r="75" spans="2:61" hidden="1" x14ac:dyDescent="0.25">
      <c r="B75" s="219" t="str">
        <f>IF(Capacity!N68="","",Capacity!N68)</f>
        <v>a</v>
      </c>
      <c r="C75" s="220">
        <f>IF(B75="","",Capacity!Q68)</f>
        <v>0</v>
      </c>
      <c r="D75" s="310">
        <f>IF(B75="","",Capacity!R68)</f>
        <v>0</v>
      </c>
      <c r="E75" s="220">
        <f ca="1">IF(B75="","",IF(COUNTBLANK(H75:BG75)=52,SUM('Capacity calculation (hide)'!H163:BG163),52-COUNTBLANK(H75:BG75)))</f>
        <v>52</v>
      </c>
      <c r="F75" s="311">
        <f ca="1">'Capacity calculation (hide)'!BI163</f>
        <v>0</v>
      </c>
      <c r="H75" s="345"/>
      <c r="I75" s="345"/>
      <c r="J75" s="345"/>
      <c r="K75" s="345"/>
      <c r="L75" s="345"/>
      <c r="M75" s="345"/>
      <c r="N75" s="345"/>
      <c r="O75" s="345"/>
      <c r="P75" s="345"/>
      <c r="Q75" s="345"/>
      <c r="R75" s="345"/>
      <c r="S75" s="345"/>
      <c r="T75" s="345"/>
      <c r="U75" s="345"/>
      <c r="V75" s="345"/>
      <c r="W75" s="345"/>
      <c r="X75" s="345"/>
      <c r="Y75" s="345"/>
      <c r="Z75" s="345"/>
      <c r="AA75" s="345"/>
      <c r="AB75" s="345"/>
      <c r="AC75" s="345"/>
      <c r="AD75" s="345"/>
      <c r="AE75" s="345"/>
      <c r="AF75" s="345"/>
      <c r="AG75" s="345"/>
      <c r="AH75" s="345"/>
      <c r="AI75" s="345"/>
      <c r="AJ75" s="345"/>
      <c r="AK75" s="345"/>
      <c r="AL75" s="345"/>
      <c r="AM75" s="345"/>
      <c r="AN75" s="345"/>
      <c r="AO75" s="345"/>
      <c r="AP75" s="345"/>
      <c r="AQ75" s="345"/>
      <c r="AR75" s="345"/>
      <c r="AS75" s="345"/>
      <c r="AT75" s="345"/>
      <c r="AU75" s="345"/>
      <c r="AV75" s="345"/>
      <c r="AW75" s="345"/>
      <c r="AX75" s="345"/>
      <c r="AY75" s="345"/>
      <c r="AZ75" s="345"/>
      <c r="BA75" s="345"/>
      <c r="BB75" s="345"/>
      <c r="BC75" s="345"/>
      <c r="BD75" s="345"/>
      <c r="BE75" s="345"/>
      <c r="BF75" s="345"/>
      <c r="BG75" s="345"/>
      <c r="BI75" s="347" t="s">
        <v>1247</v>
      </c>
    </row>
    <row r="76" spans="2:61" hidden="1" x14ac:dyDescent="0.25">
      <c r="B76" s="219" t="str">
        <f>IF(Capacity!N69="","",Capacity!N69)</f>
        <v>a</v>
      </c>
      <c r="C76" s="220">
        <f>IF(B76="","",Capacity!Q69)</f>
        <v>0</v>
      </c>
      <c r="D76" s="310">
        <f>IF(B76="","",Capacity!R69)</f>
        <v>0</v>
      </c>
      <c r="E76" s="220">
        <f ca="1">IF(B76="","",IF(COUNTBLANK(H76:BG76)=52,SUM('Capacity calculation (hide)'!H164:BG164),52-COUNTBLANK(H76:BG76)))</f>
        <v>52</v>
      </c>
      <c r="F76" s="311">
        <f ca="1">'Capacity calculation (hide)'!BI164</f>
        <v>0</v>
      </c>
      <c r="H76" s="345"/>
      <c r="I76" s="345"/>
      <c r="J76" s="345"/>
      <c r="K76" s="345"/>
      <c r="L76" s="345"/>
      <c r="M76" s="345"/>
      <c r="N76" s="345"/>
      <c r="O76" s="345"/>
      <c r="P76" s="345"/>
      <c r="Q76" s="345"/>
      <c r="R76" s="345"/>
      <c r="S76" s="345"/>
      <c r="T76" s="345"/>
      <c r="U76" s="345"/>
      <c r="V76" s="345"/>
      <c r="W76" s="345"/>
      <c r="X76" s="345"/>
      <c r="Y76" s="345"/>
      <c r="Z76" s="345"/>
      <c r="AA76" s="345"/>
      <c r="AB76" s="345"/>
      <c r="AC76" s="345"/>
      <c r="AD76" s="345"/>
      <c r="AE76" s="345"/>
      <c r="AF76" s="345"/>
      <c r="AG76" s="345"/>
      <c r="AH76" s="345"/>
      <c r="AI76" s="345"/>
      <c r="AJ76" s="345"/>
      <c r="AK76" s="345"/>
      <c r="AL76" s="345"/>
      <c r="AM76" s="345"/>
      <c r="AN76" s="345"/>
      <c r="AO76" s="345"/>
      <c r="AP76" s="345"/>
      <c r="AQ76" s="345"/>
      <c r="AR76" s="345"/>
      <c r="AS76" s="345"/>
      <c r="AT76" s="345"/>
      <c r="AU76" s="345"/>
      <c r="AV76" s="345"/>
      <c r="AW76" s="345"/>
      <c r="AX76" s="345"/>
      <c r="AY76" s="345"/>
      <c r="AZ76" s="345"/>
      <c r="BA76" s="345"/>
      <c r="BB76" s="345"/>
      <c r="BC76" s="345"/>
      <c r="BD76" s="345"/>
      <c r="BE76" s="345"/>
      <c r="BF76" s="345"/>
      <c r="BG76" s="345"/>
      <c r="BI76" s="347" t="s">
        <v>1247</v>
      </c>
    </row>
    <row r="77" spans="2:61" hidden="1" x14ac:dyDescent="0.25">
      <c r="B77" s="219" t="str">
        <f>IF(Capacity!N70="","",Capacity!N70)</f>
        <v>a</v>
      </c>
      <c r="C77" s="220">
        <f>IF(B77="","",Capacity!Q70)</f>
        <v>0</v>
      </c>
      <c r="D77" s="310">
        <f>IF(B77="","",Capacity!R70)</f>
        <v>0</v>
      </c>
      <c r="E77" s="220">
        <f ca="1">IF(B77="","",IF(COUNTBLANK(H77:BG77)=52,SUM('Capacity calculation (hide)'!H165:BG165),52-COUNTBLANK(H77:BG77)))</f>
        <v>52</v>
      </c>
      <c r="F77" s="311">
        <f ca="1">'Capacity calculation (hide)'!BI165</f>
        <v>0</v>
      </c>
      <c r="H77" s="345"/>
      <c r="I77" s="345"/>
      <c r="J77" s="345"/>
      <c r="K77" s="345"/>
      <c r="L77" s="345"/>
      <c r="M77" s="345"/>
      <c r="N77" s="345"/>
      <c r="O77" s="345"/>
      <c r="P77" s="345"/>
      <c r="Q77" s="345"/>
      <c r="R77" s="345"/>
      <c r="S77" s="345"/>
      <c r="T77" s="345"/>
      <c r="U77" s="345"/>
      <c r="V77" s="345"/>
      <c r="W77" s="345"/>
      <c r="X77" s="345"/>
      <c r="Y77" s="345"/>
      <c r="Z77" s="345"/>
      <c r="AA77" s="345"/>
      <c r="AB77" s="345"/>
      <c r="AC77" s="345"/>
      <c r="AD77" s="345"/>
      <c r="AE77" s="345"/>
      <c r="AF77" s="345"/>
      <c r="AG77" s="345"/>
      <c r="AH77" s="345"/>
      <c r="AI77" s="345"/>
      <c r="AJ77" s="345"/>
      <c r="AK77" s="345"/>
      <c r="AL77" s="345"/>
      <c r="AM77" s="345"/>
      <c r="AN77" s="345"/>
      <c r="AO77" s="345"/>
      <c r="AP77" s="345"/>
      <c r="AQ77" s="345"/>
      <c r="AR77" s="345"/>
      <c r="AS77" s="345"/>
      <c r="AT77" s="345"/>
      <c r="AU77" s="345"/>
      <c r="AV77" s="345"/>
      <c r="AW77" s="345"/>
      <c r="AX77" s="345"/>
      <c r="AY77" s="345"/>
      <c r="AZ77" s="345"/>
      <c r="BA77" s="345"/>
      <c r="BB77" s="345"/>
      <c r="BC77" s="345"/>
      <c r="BD77" s="345"/>
      <c r="BE77" s="345"/>
      <c r="BF77" s="345"/>
      <c r="BG77" s="345"/>
      <c r="BI77" s="347" t="s">
        <v>1247</v>
      </c>
    </row>
    <row r="78" spans="2:61" hidden="1" x14ac:dyDescent="0.25">
      <c r="B78" s="219" t="str">
        <f>IF(Capacity!N71="","",Capacity!N71)</f>
        <v>a</v>
      </c>
      <c r="C78" s="220">
        <f>IF(B78="","",Capacity!Q71)</f>
        <v>0</v>
      </c>
      <c r="D78" s="310">
        <f>IF(B78="","",Capacity!R71)</f>
        <v>0</v>
      </c>
      <c r="E78" s="220">
        <f ca="1">IF(B78="","",IF(COUNTBLANK(H78:BG78)=52,SUM('Capacity calculation (hide)'!H166:BG166),52-COUNTBLANK(H78:BG78)))</f>
        <v>52</v>
      </c>
      <c r="F78" s="311">
        <f ca="1">'Capacity calculation (hide)'!BI166</f>
        <v>0</v>
      </c>
      <c r="H78" s="345"/>
      <c r="I78" s="345"/>
      <c r="J78" s="345"/>
      <c r="K78" s="345"/>
      <c r="L78" s="345"/>
      <c r="M78" s="345"/>
      <c r="N78" s="345"/>
      <c r="O78" s="345"/>
      <c r="P78" s="345"/>
      <c r="Q78" s="345"/>
      <c r="R78" s="345"/>
      <c r="S78" s="345"/>
      <c r="T78" s="345"/>
      <c r="U78" s="345"/>
      <c r="V78" s="345"/>
      <c r="W78" s="345"/>
      <c r="X78" s="345"/>
      <c r="Y78" s="345"/>
      <c r="Z78" s="345"/>
      <c r="AA78" s="345"/>
      <c r="AB78" s="345"/>
      <c r="AC78" s="345"/>
      <c r="AD78" s="345"/>
      <c r="AE78" s="345"/>
      <c r="AF78" s="345"/>
      <c r="AG78" s="345"/>
      <c r="AH78" s="345"/>
      <c r="AI78" s="345"/>
      <c r="AJ78" s="345"/>
      <c r="AK78" s="345"/>
      <c r="AL78" s="345"/>
      <c r="AM78" s="345"/>
      <c r="AN78" s="345"/>
      <c r="AO78" s="345"/>
      <c r="AP78" s="345"/>
      <c r="AQ78" s="345"/>
      <c r="AR78" s="345"/>
      <c r="AS78" s="345"/>
      <c r="AT78" s="345"/>
      <c r="AU78" s="345"/>
      <c r="AV78" s="345"/>
      <c r="AW78" s="345"/>
      <c r="AX78" s="345"/>
      <c r="AY78" s="345"/>
      <c r="AZ78" s="345"/>
      <c r="BA78" s="345"/>
      <c r="BB78" s="345"/>
      <c r="BC78" s="345"/>
      <c r="BD78" s="345"/>
      <c r="BE78" s="345"/>
      <c r="BF78" s="345"/>
      <c r="BG78" s="345"/>
      <c r="BI78" s="347" t="s">
        <v>1247</v>
      </c>
    </row>
    <row r="79" spans="2:61" hidden="1" x14ac:dyDescent="0.25">
      <c r="B79" s="219" t="str">
        <f>IF(Capacity!N72="","",Capacity!N72)</f>
        <v>a</v>
      </c>
      <c r="C79" s="220">
        <f>IF(B79="","",Capacity!Q72)</f>
        <v>0</v>
      </c>
      <c r="D79" s="310">
        <f>IF(B79="","",Capacity!R72)</f>
        <v>0</v>
      </c>
      <c r="E79" s="220">
        <f ca="1">IF(B79="","",IF(COUNTBLANK(H79:BG79)=52,SUM('Capacity calculation (hide)'!H167:BG167),52-COUNTBLANK(H79:BG79)))</f>
        <v>52</v>
      </c>
      <c r="F79" s="311">
        <f ca="1">'Capacity calculation (hide)'!BI167</f>
        <v>0</v>
      </c>
      <c r="H79" s="345"/>
      <c r="I79" s="345"/>
      <c r="J79" s="345"/>
      <c r="K79" s="345"/>
      <c r="L79" s="345"/>
      <c r="M79" s="345"/>
      <c r="N79" s="345"/>
      <c r="O79" s="345"/>
      <c r="P79" s="345"/>
      <c r="Q79" s="345"/>
      <c r="R79" s="345"/>
      <c r="S79" s="345"/>
      <c r="T79" s="345"/>
      <c r="U79" s="345"/>
      <c r="V79" s="345"/>
      <c r="W79" s="345"/>
      <c r="X79" s="345"/>
      <c r="Y79" s="345"/>
      <c r="Z79" s="345"/>
      <c r="AA79" s="345"/>
      <c r="AB79" s="345"/>
      <c r="AC79" s="345"/>
      <c r="AD79" s="345"/>
      <c r="AE79" s="345"/>
      <c r="AF79" s="345"/>
      <c r="AG79" s="345"/>
      <c r="AH79" s="345"/>
      <c r="AI79" s="345"/>
      <c r="AJ79" s="345"/>
      <c r="AK79" s="345"/>
      <c r="AL79" s="345"/>
      <c r="AM79" s="345"/>
      <c r="AN79" s="345"/>
      <c r="AO79" s="345"/>
      <c r="AP79" s="345"/>
      <c r="AQ79" s="345"/>
      <c r="AR79" s="345"/>
      <c r="AS79" s="345"/>
      <c r="AT79" s="345"/>
      <c r="AU79" s="345"/>
      <c r="AV79" s="345"/>
      <c r="AW79" s="345"/>
      <c r="AX79" s="345"/>
      <c r="AY79" s="345"/>
      <c r="AZ79" s="345"/>
      <c r="BA79" s="345"/>
      <c r="BB79" s="345"/>
      <c r="BC79" s="345"/>
      <c r="BD79" s="345"/>
      <c r="BE79" s="345"/>
      <c r="BF79" s="345"/>
      <c r="BG79" s="345"/>
      <c r="BI79" s="347" t="s">
        <v>1247</v>
      </c>
    </row>
    <row r="80" spans="2:61" hidden="1" x14ac:dyDescent="0.25">
      <c r="B80" s="219" t="str">
        <f>IF(Capacity!N73="","",Capacity!N73)</f>
        <v>a</v>
      </c>
      <c r="C80" s="220">
        <f>IF(B80="","",Capacity!Q73)</f>
        <v>0</v>
      </c>
      <c r="D80" s="310">
        <f>IF(B80="","",Capacity!R73)</f>
        <v>0</v>
      </c>
      <c r="E80" s="220">
        <f ca="1">IF(B80="","",IF(COUNTBLANK(H80:BG80)=52,SUM('Capacity calculation (hide)'!H168:BG168),52-COUNTBLANK(H80:BG80)))</f>
        <v>52</v>
      </c>
      <c r="F80" s="311">
        <f ca="1">'Capacity calculation (hide)'!BI168</f>
        <v>0</v>
      </c>
      <c r="H80" s="345"/>
      <c r="I80" s="345"/>
      <c r="J80" s="345"/>
      <c r="K80" s="345"/>
      <c r="L80" s="345"/>
      <c r="M80" s="345"/>
      <c r="N80" s="345"/>
      <c r="O80" s="345"/>
      <c r="P80" s="345"/>
      <c r="Q80" s="345"/>
      <c r="R80" s="345"/>
      <c r="S80" s="345"/>
      <c r="T80" s="345"/>
      <c r="U80" s="345"/>
      <c r="V80" s="345"/>
      <c r="W80" s="345"/>
      <c r="X80" s="345"/>
      <c r="Y80" s="345"/>
      <c r="Z80" s="345"/>
      <c r="AA80" s="345"/>
      <c r="AB80" s="345"/>
      <c r="AC80" s="345"/>
      <c r="AD80" s="345"/>
      <c r="AE80" s="345"/>
      <c r="AF80" s="345"/>
      <c r="AG80" s="345"/>
      <c r="AH80" s="345"/>
      <c r="AI80" s="345"/>
      <c r="AJ80" s="345"/>
      <c r="AK80" s="345"/>
      <c r="AL80" s="345"/>
      <c r="AM80" s="345"/>
      <c r="AN80" s="345"/>
      <c r="AO80" s="345"/>
      <c r="AP80" s="345"/>
      <c r="AQ80" s="345"/>
      <c r="AR80" s="345"/>
      <c r="AS80" s="345"/>
      <c r="AT80" s="345"/>
      <c r="AU80" s="345"/>
      <c r="AV80" s="345"/>
      <c r="AW80" s="345"/>
      <c r="AX80" s="345"/>
      <c r="AY80" s="345"/>
      <c r="AZ80" s="345"/>
      <c r="BA80" s="345"/>
      <c r="BB80" s="345"/>
      <c r="BC80" s="345"/>
      <c r="BD80" s="345"/>
      <c r="BE80" s="345"/>
      <c r="BF80" s="345"/>
      <c r="BG80" s="345"/>
      <c r="BI80" s="347" t="s">
        <v>1247</v>
      </c>
    </row>
    <row r="81" spans="2:61" hidden="1" x14ac:dyDescent="0.25">
      <c r="B81" s="219" t="str">
        <f>IF(Capacity!N74="","",Capacity!N74)</f>
        <v>a</v>
      </c>
      <c r="C81" s="220">
        <f>IF(B81="","",Capacity!Q74)</f>
        <v>0</v>
      </c>
      <c r="D81" s="310">
        <f>IF(B81="","",Capacity!R74)</f>
        <v>0</v>
      </c>
      <c r="E81" s="220">
        <f ca="1">IF(B81="","",IF(COUNTBLANK(H81:BG81)=52,SUM('Capacity calculation (hide)'!H169:BG169),52-COUNTBLANK(H81:BG81)))</f>
        <v>52</v>
      </c>
      <c r="F81" s="311">
        <f ca="1">'Capacity calculation (hide)'!BI169</f>
        <v>0</v>
      </c>
      <c r="H81" s="345"/>
      <c r="I81" s="345"/>
      <c r="J81" s="345"/>
      <c r="K81" s="345"/>
      <c r="L81" s="345"/>
      <c r="M81" s="345"/>
      <c r="N81" s="345"/>
      <c r="O81" s="345"/>
      <c r="P81" s="345"/>
      <c r="Q81" s="345"/>
      <c r="R81" s="345"/>
      <c r="S81" s="345"/>
      <c r="T81" s="345"/>
      <c r="U81" s="345"/>
      <c r="V81" s="345"/>
      <c r="W81" s="345"/>
      <c r="X81" s="345"/>
      <c r="Y81" s="345"/>
      <c r="Z81" s="345"/>
      <c r="AA81" s="345"/>
      <c r="AB81" s="345"/>
      <c r="AC81" s="345"/>
      <c r="AD81" s="345"/>
      <c r="AE81" s="345"/>
      <c r="AF81" s="345"/>
      <c r="AG81" s="345"/>
      <c r="AH81" s="345"/>
      <c r="AI81" s="345"/>
      <c r="AJ81" s="345"/>
      <c r="AK81" s="345"/>
      <c r="AL81" s="345"/>
      <c r="AM81" s="345"/>
      <c r="AN81" s="345"/>
      <c r="AO81" s="345"/>
      <c r="AP81" s="345"/>
      <c r="AQ81" s="345"/>
      <c r="AR81" s="345"/>
      <c r="AS81" s="345"/>
      <c r="AT81" s="345"/>
      <c r="AU81" s="345"/>
      <c r="AV81" s="345"/>
      <c r="AW81" s="345"/>
      <c r="AX81" s="345"/>
      <c r="AY81" s="345"/>
      <c r="AZ81" s="345"/>
      <c r="BA81" s="345"/>
      <c r="BB81" s="345"/>
      <c r="BC81" s="345"/>
      <c r="BD81" s="345"/>
      <c r="BE81" s="345"/>
      <c r="BF81" s="345"/>
      <c r="BG81" s="345"/>
      <c r="BI81" s="347" t="s">
        <v>1247</v>
      </c>
    </row>
    <row r="82" spans="2:61" hidden="1" x14ac:dyDescent="0.25">
      <c r="B82" s="219" t="str">
        <f>IF(Capacity!N75="","",Capacity!N75)</f>
        <v>a</v>
      </c>
      <c r="C82" s="220">
        <f>IF(B82="","",Capacity!Q75)</f>
        <v>0</v>
      </c>
      <c r="D82" s="310">
        <f>IF(B82="","",Capacity!R75)</f>
        <v>0</v>
      </c>
      <c r="E82" s="220">
        <f ca="1">IF(B82="","",IF(COUNTBLANK(H82:BG82)=52,SUM('Capacity calculation (hide)'!H170:BG170),52-COUNTBLANK(H82:BG82)))</f>
        <v>52</v>
      </c>
      <c r="F82" s="311">
        <f ca="1">'Capacity calculation (hide)'!BI170</f>
        <v>0</v>
      </c>
      <c r="H82" s="345"/>
      <c r="I82" s="345"/>
      <c r="J82" s="345"/>
      <c r="K82" s="345"/>
      <c r="L82" s="345"/>
      <c r="M82" s="345"/>
      <c r="N82" s="345"/>
      <c r="O82" s="345"/>
      <c r="P82" s="345"/>
      <c r="Q82" s="345"/>
      <c r="R82" s="345"/>
      <c r="S82" s="345"/>
      <c r="T82" s="345"/>
      <c r="U82" s="345"/>
      <c r="V82" s="345"/>
      <c r="W82" s="345"/>
      <c r="X82" s="345"/>
      <c r="Y82" s="345"/>
      <c r="Z82" s="345"/>
      <c r="AA82" s="345"/>
      <c r="AB82" s="345"/>
      <c r="AC82" s="345"/>
      <c r="AD82" s="345"/>
      <c r="AE82" s="345"/>
      <c r="AF82" s="345"/>
      <c r="AG82" s="345"/>
      <c r="AH82" s="345"/>
      <c r="AI82" s="345"/>
      <c r="AJ82" s="345"/>
      <c r="AK82" s="345"/>
      <c r="AL82" s="345"/>
      <c r="AM82" s="345"/>
      <c r="AN82" s="345"/>
      <c r="AO82" s="345"/>
      <c r="AP82" s="345"/>
      <c r="AQ82" s="345"/>
      <c r="AR82" s="345"/>
      <c r="AS82" s="345"/>
      <c r="AT82" s="345"/>
      <c r="AU82" s="345"/>
      <c r="AV82" s="345"/>
      <c r="AW82" s="345"/>
      <c r="AX82" s="345"/>
      <c r="AY82" s="345"/>
      <c r="AZ82" s="345"/>
      <c r="BA82" s="345"/>
      <c r="BB82" s="345"/>
      <c r="BC82" s="345"/>
      <c r="BD82" s="345"/>
      <c r="BE82" s="345"/>
      <c r="BF82" s="345"/>
      <c r="BG82" s="345"/>
      <c r="BI82" s="347" t="s">
        <v>1247</v>
      </c>
    </row>
    <row r="83" spans="2:61" hidden="1" x14ac:dyDescent="0.25">
      <c r="B83" s="219" t="str">
        <f>IF(Capacity!N76="","",Capacity!N76)</f>
        <v>a</v>
      </c>
      <c r="C83" s="220">
        <f>IF(B83="","",Capacity!Q76)</f>
        <v>0</v>
      </c>
      <c r="D83" s="310">
        <f>IF(B83="","",Capacity!R76)</f>
        <v>0</v>
      </c>
      <c r="E83" s="220">
        <f ca="1">IF(B83="","",IF(COUNTBLANK(H83:BG83)=52,SUM('Capacity calculation (hide)'!H171:BG171),52-COUNTBLANK(H83:BG83)))</f>
        <v>52</v>
      </c>
      <c r="F83" s="311">
        <f ca="1">'Capacity calculation (hide)'!BI171</f>
        <v>0</v>
      </c>
      <c r="H83" s="345"/>
      <c r="I83" s="345"/>
      <c r="J83" s="345"/>
      <c r="K83" s="345"/>
      <c r="L83" s="345"/>
      <c r="M83" s="345"/>
      <c r="N83" s="345"/>
      <c r="O83" s="345"/>
      <c r="P83" s="345"/>
      <c r="Q83" s="345"/>
      <c r="R83" s="345"/>
      <c r="S83" s="345"/>
      <c r="T83" s="345"/>
      <c r="U83" s="345"/>
      <c r="V83" s="345"/>
      <c r="W83" s="345"/>
      <c r="X83" s="345"/>
      <c r="Y83" s="345"/>
      <c r="Z83" s="345"/>
      <c r="AA83" s="345"/>
      <c r="AB83" s="345"/>
      <c r="AC83" s="345"/>
      <c r="AD83" s="345"/>
      <c r="AE83" s="345"/>
      <c r="AF83" s="345"/>
      <c r="AG83" s="345"/>
      <c r="AH83" s="345"/>
      <c r="AI83" s="345"/>
      <c r="AJ83" s="345"/>
      <c r="AK83" s="345"/>
      <c r="AL83" s="345"/>
      <c r="AM83" s="345"/>
      <c r="AN83" s="345"/>
      <c r="AO83" s="345"/>
      <c r="AP83" s="345"/>
      <c r="AQ83" s="345"/>
      <c r="AR83" s="345"/>
      <c r="AS83" s="345"/>
      <c r="AT83" s="345"/>
      <c r="AU83" s="345"/>
      <c r="AV83" s="345"/>
      <c r="AW83" s="345"/>
      <c r="AX83" s="345"/>
      <c r="AY83" s="345"/>
      <c r="AZ83" s="345"/>
      <c r="BA83" s="345"/>
      <c r="BB83" s="345"/>
      <c r="BC83" s="345"/>
      <c r="BD83" s="345"/>
      <c r="BE83" s="345"/>
      <c r="BF83" s="345"/>
      <c r="BG83" s="345"/>
      <c r="BI83" s="347" t="s">
        <v>1247</v>
      </c>
    </row>
    <row r="84" spans="2:61" hidden="1" x14ac:dyDescent="0.25">
      <c r="B84" s="219" t="str">
        <f>IF(Capacity!N77="","",Capacity!N77)</f>
        <v>a</v>
      </c>
      <c r="C84" s="220">
        <f>IF(B84="","",Capacity!Q77)</f>
        <v>0</v>
      </c>
      <c r="D84" s="310">
        <f>IF(B84="","",Capacity!R77)</f>
        <v>0</v>
      </c>
      <c r="E84" s="220">
        <f ca="1">IF(B84="","",IF(COUNTBLANK(H84:BG84)=52,SUM('Capacity calculation (hide)'!H172:BG172),52-COUNTBLANK(H84:BG84)))</f>
        <v>52</v>
      </c>
      <c r="F84" s="311">
        <f ca="1">'Capacity calculation (hide)'!BI172</f>
        <v>0</v>
      </c>
      <c r="H84" s="345"/>
      <c r="I84" s="345"/>
      <c r="J84" s="345"/>
      <c r="K84" s="345"/>
      <c r="L84" s="345"/>
      <c r="M84" s="345"/>
      <c r="N84" s="345"/>
      <c r="O84" s="345"/>
      <c r="P84" s="345"/>
      <c r="Q84" s="345"/>
      <c r="R84" s="345"/>
      <c r="S84" s="345"/>
      <c r="T84" s="345"/>
      <c r="U84" s="345"/>
      <c r="V84" s="345"/>
      <c r="W84" s="345"/>
      <c r="X84" s="345"/>
      <c r="Y84" s="345"/>
      <c r="Z84" s="345"/>
      <c r="AA84" s="345"/>
      <c r="AB84" s="345"/>
      <c r="AC84" s="345"/>
      <c r="AD84" s="345"/>
      <c r="AE84" s="345"/>
      <c r="AF84" s="345"/>
      <c r="AG84" s="345"/>
      <c r="AH84" s="345"/>
      <c r="AI84" s="345"/>
      <c r="AJ84" s="345"/>
      <c r="AK84" s="345"/>
      <c r="AL84" s="345"/>
      <c r="AM84" s="345"/>
      <c r="AN84" s="345"/>
      <c r="AO84" s="345"/>
      <c r="AP84" s="345"/>
      <c r="AQ84" s="345"/>
      <c r="AR84" s="345"/>
      <c r="AS84" s="345"/>
      <c r="AT84" s="345"/>
      <c r="AU84" s="345"/>
      <c r="AV84" s="345"/>
      <c r="AW84" s="345"/>
      <c r="AX84" s="345"/>
      <c r="AY84" s="345"/>
      <c r="AZ84" s="345"/>
      <c r="BA84" s="345"/>
      <c r="BB84" s="345"/>
      <c r="BC84" s="345"/>
      <c r="BD84" s="345"/>
      <c r="BE84" s="345"/>
      <c r="BF84" s="345"/>
      <c r="BG84" s="345"/>
      <c r="BI84" s="347" t="s">
        <v>1247</v>
      </c>
    </row>
    <row r="85" spans="2:61" hidden="1" x14ac:dyDescent="0.25">
      <c r="B85" s="219" t="str">
        <f>IF(Capacity!N78="","",Capacity!N78)</f>
        <v>a</v>
      </c>
      <c r="C85" s="220">
        <f>IF(B85="","",Capacity!Q78)</f>
        <v>0</v>
      </c>
      <c r="D85" s="310">
        <f>IF(B85="","",Capacity!R78)</f>
        <v>0</v>
      </c>
      <c r="E85" s="220">
        <f ca="1">IF(B85="","",IF(COUNTBLANK(H85:BG85)=52,SUM('Capacity calculation (hide)'!H173:BG173),52-COUNTBLANK(H85:BG85)))</f>
        <v>52</v>
      </c>
      <c r="F85" s="311">
        <f ca="1">'Capacity calculation (hide)'!BI173</f>
        <v>0</v>
      </c>
      <c r="H85" s="345"/>
      <c r="I85" s="345"/>
      <c r="J85" s="345"/>
      <c r="K85" s="345"/>
      <c r="L85" s="345"/>
      <c r="M85" s="345"/>
      <c r="N85" s="345"/>
      <c r="O85" s="345"/>
      <c r="P85" s="345"/>
      <c r="Q85" s="345"/>
      <c r="R85" s="345"/>
      <c r="S85" s="345"/>
      <c r="T85" s="345"/>
      <c r="U85" s="345"/>
      <c r="V85" s="345"/>
      <c r="W85" s="345"/>
      <c r="X85" s="345"/>
      <c r="Y85" s="345"/>
      <c r="Z85" s="345"/>
      <c r="AA85" s="345"/>
      <c r="AB85" s="345"/>
      <c r="AC85" s="345"/>
      <c r="AD85" s="345"/>
      <c r="AE85" s="345"/>
      <c r="AF85" s="345"/>
      <c r="AG85" s="345"/>
      <c r="AH85" s="345"/>
      <c r="AI85" s="345"/>
      <c r="AJ85" s="345"/>
      <c r="AK85" s="345"/>
      <c r="AL85" s="345"/>
      <c r="AM85" s="345"/>
      <c r="AN85" s="345"/>
      <c r="AO85" s="345"/>
      <c r="AP85" s="345"/>
      <c r="AQ85" s="345"/>
      <c r="AR85" s="345"/>
      <c r="AS85" s="345"/>
      <c r="AT85" s="345"/>
      <c r="AU85" s="345"/>
      <c r="AV85" s="345"/>
      <c r="AW85" s="345"/>
      <c r="AX85" s="345"/>
      <c r="AY85" s="345"/>
      <c r="AZ85" s="345"/>
      <c r="BA85" s="345"/>
      <c r="BB85" s="345"/>
      <c r="BC85" s="345"/>
      <c r="BD85" s="345"/>
      <c r="BE85" s="345"/>
      <c r="BF85" s="345"/>
      <c r="BG85" s="345"/>
      <c r="BI85" s="347" t="s">
        <v>1247</v>
      </c>
    </row>
    <row r="86" spans="2:61" hidden="1" x14ac:dyDescent="0.25">
      <c r="B86" s="219" t="str">
        <f>IF(Capacity!N79="","",Capacity!N79)</f>
        <v>a</v>
      </c>
      <c r="C86" s="220">
        <f>IF(B86="","",Capacity!Q79)</f>
        <v>0</v>
      </c>
      <c r="D86" s="310">
        <f>IF(B86="","",Capacity!R79)</f>
        <v>0</v>
      </c>
      <c r="E86" s="220">
        <f ca="1">IF(B86="","",IF(COUNTBLANK(H86:BG86)=52,SUM('Capacity calculation (hide)'!H174:BG174),52-COUNTBLANK(H86:BG86)))</f>
        <v>52</v>
      </c>
      <c r="F86" s="311">
        <f ca="1">'Capacity calculation (hide)'!BI174</f>
        <v>0</v>
      </c>
      <c r="H86" s="345"/>
      <c r="I86" s="345"/>
      <c r="J86" s="345"/>
      <c r="K86" s="345"/>
      <c r="L86" s="345"/>
      <c r="M86" s="345"/>
      <c r="N86" s="345"/>
      <c r="O86" s="345"/>
      <c r="P86" s="345"/>
      <c r="Q86" s="345"/>
      <c r="R86" s="345"/>
      <c r="S86" s="345"/>
      <c r="T86" s="345"/>
      <c r="U86" s="345"/>
      <c r="V86" s="345"/>
      <c r="W86" s="345"/>
      <c r="X86" s="345"/>
      <c r="Y86" s="345"/>
      <c r="Z86" s="345"/>
      <c r="AA86" s="345"/>
      <c r="AB86" s="345"/>
      <c r="AC86" s="345"/>
      <c r="AD86" s="345"/>
      <c r="AE86" s="345"/>
      <c r="AF86" s="345"/>
      <c r="AG86" s="345"/>
      <c r="AH86" s="345"/>
      <c r="AI86" s="345"/>
      <c r="AJ86" s="345"/>
      <c r="AK86" s="345"/>
      <c r="AL86" s="345"/>
      <c r="AM86" s="345"/>
      <c r="AN86" s="345"/>
      <c r="AO86" s="345"/>
      <c r="AP86" s="345"/>
      <c r="AQ86" s="345"/>
      <c r="AR86" s="345"/>
      <c r="AS86" s="345"/>
      <c r="AT86" s="345"/>
      <c r="AU86" s="345"/>
      <c r="AV86" s="345"/>
      <c r="AW86" s="345"/>
      <c r="AX86" s="345"/>
      <c r="AY86" s="345"/>
      <c r="AZ86" s="345"/>
      <c r="BA86" s="345"/>
      <c r="BB86" s="345"/>
      <c r="BC86" s="345"/>
      <c r="BD86" s="345"/>
      <c r="BE86" s="345"/>
      <c r="BF86" s="345"/>
      <c r="BG86" s="345"/>
      <c r="BI86" s="347" t="s">
        <v>1247</v>
      </c>
    </row>
    <row r="87" spans="2:61" hidden="1" x14ac:dyDescent="0.25">
      <c r="B87" s="219" t="str">
        <f>IF(Capacity!N80="","",Capacity!N80)</f>
        <v>a</v>
      </c>
      <c r="C87" s="220">
        <f>IF(B87="","",Capacity!Q80)</f>
        <v>0</v>
      </c>
      <c r="D87" s="310">
        <f>IF(B87="","",Capacity!R80)</f>
        <v>0</v>
      </c>
      <c r="E87" s="220">
        <f ca="1">IF(B87="","",IF(COUNTBLANK(H87:BG87)=52,SUM('Capacity calculation (hide)'!H175:BG175),52-COUNTBLANK(H87:BG87)))</f>
        <v>52</v>
      </c>
      <c r="F87" s="311">
        <f ca="1">'Capacity calculation (hide)'!BI175</f>
        <v>0</v>
      </c>
      <c r="H87" s="345"/>
      <c r="I87" s="345"/>
      <c r="J87" s="345"/>
      <c r="K87" s="345"/>
      <c r="L87" s="345"/>
      <c r="M87" s="345"/>
      <c r="N87" s="345"/>
      <c r="O87" s="345"/>
      <c r="P87" s="345"/>
      <c r="Q87" s="345"/>
      <c r="R87" s="345"/>
      <c r="S87" s="345"/>
      <c r="T87" s="345"/>
      <c r="U87" s="345"/>
      <c r="V87" s="345"/>
      <c r="W87" s="345"/>
      <c r="X87" s="345"/>
      <c r="Y87" s="345"/>
      <c r="Z87" s="345"/>
      <c r="AA87" s="345"/>
      <c r="AB87" s="345"/>
      <c r="AC87" s="345"/>
      <c r="AD87" s="345"/>
      <c r="AE87" s="345"/>
      <c r="AF87" s="345"/>
      <c r="AG87" s="345"/>
      <c r="AH87" s="345"/>
      <c r="AI87" s="345"/>
      <c r="AJ87" s="345"/>
      <c r="AK87" s="345"/>
      <c r="AL87" s="345"/>
      <c r="AM87" s="345"/>
      <c r="AN87" s="345"/>
      <c r="AO87" s="345"/>
      <c r="AP87" s="345"/>
      <c r="AQ87" s="345"/>
      <c r="AR87" s="345"/>
      <c r="AS87" s="345"/>
      <c r="AT87" s="345"/>
      <c r="AU87" s="345"/>
      <c r="AV87" s="345"/>
      <c r="AW87" s="345"/>
      <c r="AX87" s="345"/>
      <c r="AY87" s="345"/>
      <c r="AZ87" s="345"/>
      <c r="BA87" s="345"/>
      <c r="BB87" s="345"/>
      <c r="BC87" s="345"/>
      <c r="BD87" s="345"/>
      <c r="BE87" s="345"/>
      <c r="BF87" s="345"/>
      <c r="BG87" s="345"/>
      <c r="BI87" s="347" t="s">
        <v>1247</v>
      </c>
    </row>
    <row r="88" spans="2:61" hidden="1" x14ac:dyDescent="0.25">
      <c r="B88" s="219" t="str">
        <f>IF(Capacity!N81="","",Capacity!N81)</f>
        <v>a</v>
      </c>
      <c r="C88" s="220">
        <f>IF(B88="","",Capacity!Q81)</f>
        <v>0</v>
      </c>
      <c r="D88" s="310">
        <f>IF(B88="","",Capacity!R81)</f>
        <v>0</v>
      </c>
      <c r="E88" s="220">
        <f ca="1">IF(B88="","",IF(COUNTBLANK(H88:BG88)=52,SUM('Capacity calculation (hide)'!H176:BG176),52-COUNTBLANK(H88:BG88)))</f>
        <v>52</v>
      </c>
      <c r="F88" s="311">
        <f ca="1">'Capacity calculation (hide)'!BI176</f>
        <v>0</v>
      </c>
      <c r="H88" s="345"/>
      <c r="I88" s="345"/>
      <c r="J88" s="345"/>
      <c r="K88" s="345"/>
      <c r="L88" s="345"/>
      <c r="M88" s="345"/>
      <c r="N88" s="345"/>
      <c r="O88" s="345"/>
      <c r="P88" s="345"/>
      <c r="Q88" s="345"/>
      <c r="R88" s="345"/>
      <c r="S88" s="345"/>
      <c r="T88" s="345"/>
      <c r="U88" s="345"/>
      <c r="V88" s="345"/>
      <c r="W88" s="345"/>
      <c r="X88" s="345"/>
      <c r="Y88" s="345"/>
      <c r="Z88" s="345"/>
      <c r="AA88" s="345"/>
      <c r="AB88" s="345"/>
      <c r="AC88" s="345"/>
      <c r="AD88" s="345"/>
      <c r="AE88" s="345"/>
      <c r="AF88" s="345"/>
      <c r="AG88" s="345"/>
      <c r="AH88" s="345"/>
      <c r="AI88" s="345"/>
      <c r="AJ88" s="345"/>
      <c r="AK88" s="345"/>
      <c r="AL88" s="345"/>
      <c r="AM88" s="345"/>
      <c r="AN88" s="345"/>
      <c r="AO88" s="345"/>
      <c r="AP88" s="345"/>
      <c r="AQ88" s="345"/>
      <c r="AR88" s="345"/>
      <c r="AS88" s="345"/>
      <c r="AT88" s="345"/>
      <c r="AU88" s="345"/>
      <c r="AV88" s="345"/>
      <c r="AW88" s="345"/>
      <c r="AX88" s="345"/>
      <c r="AY88" s="345"/>
      <c r="AZ88" s="345"/>
      <c r="BA88" s="345"/>
      <c r="BB88" s="345"/>
      <c r="BC88" s="345"/>
      <c r="BD88" s="345"/>
      <c r="BE88" s="345"/>
      <c r="BF88" s="345"/>
      <c r="BG88" s="345"/>
      <c r="BI88" s="347" t="s">
        <v>1247</v>
      </c>
    </row>
    <row r="89" spans="2:61" hidden="1" x14ac:dyDescent="0.25">
      <c r="B89" s="219" t="str">
        <f>IF(Capacity!N82="","",Capacity!N82)</f>
        <v>a</v>
      </c>
      <c r="C89" s="220">
        <f>IF(B89="","",Capacity!Q82)</f>
        <v>0</v>
      </c>
      <c r="D89" s="310">
        <f>IF(B89="","",Capacity!R82)</f>
        <v>0</v>
      </c>
      <c r="E89" s="220">
        <f ca="1">IF(B89="","",IF(COUNTBLANK(H89:BG89)=52,SUM('Capacity calculation (hide)'!H177:BG177),52-COUNTBLANK(H89:BG89)))</f>
        <v>52</v>
      </c>
      <c r="F89" s="311">
        <f ca="1">'Capacity calculation (hide)'!BI177</f>
        <v>0</v>
      </c>
      <c r="H89" s="345"/>
      <c r="I89" s="345"/>
      <c r="J89" s="345"/>
      <c r="K89" s="345"/>
      <c r="L89" s="345"/>
      <c r="M89" s="345"/>
      <c r="N89" s="345"/>
      <c r="O89" s="345"/>
      <c r="P89" s="345"/>
      <c r="Q89" s="345"/>
      <c r="R89" s="345"/>
      <c r="S89" s="345"/>
      <c r="T89" s="345"/>
      <c r="U89" s="345"/>
      <c r="V89" s="345"/>
      <c r="W89" s="345"/>
      <c r="X89" s="345"/>
      <c r="Y89" s="345"/>
      <c r="Z89" s="345"/>
      <c r="AA89" s="345"/>
      <c r="AB89" s="345"/>
      <c r="AC89" s="345"/>
      <c r="AD89" s="345"/>
      <c r="AE89" s="345"/>
      <c r="AF89" s="345"/>
      <c r="AG89" s="345"/>
      <c r="AH89" s="345"/>
      <c r="AI89" s="345"/>
      <c r="AJ89" s="345"/>
      <c r="AK89" s="345"/>
      <c r="AL89" s="345"/>
      <c r="AM89" s="345"/>
      <c r="AN89" s="345"/>
      <c r="AO89" s="345"/>
      <c r="AP89" s="345"/>
      <c r="AQ89" s="345"/>
      <c r="AR89" s="345"/>
      <c r="AS89" s="345"/>
      <c r="AT89" s="345"/>
      <c r="AU89" s="345"/>
      <c r="AV89" s="345"/>
      <c r="AW89" s="345"/>
      <c r="AX89" s="345"/>
      <c r="AY89" s="345"/>
      <c r="AZ89" s="345"/>
      <c r="BA89" s="345"/>
      <c r="BB89" s="345"/>
      <c r="BC89" s="345"/>
      <c r="BD89" s="345"/>
      <c r="BE89" s="345"/>
      <c r="BF89" s="345"/>
      <c r="BG89" s="345"/>
      <c r="BI89" s="347" t="s">
        <v>1247</v>
      </c>
    </row>
    <row r="90" spans="2:61" hidden="1" x14ac:dyDescent="0.25">
      <c r="B90" s="219" t="str">
        <f>IF(Capacity!N83="","",Capacity!N83)</f>
        <v>a</v>
      </c>
      <c r="C90" s="220">
        <f>IF(B90="","",Capacity!Q83)</f>
        <v>0</v>
      </c>
      <c r="D90" s="310">
        <f>IF(B90="","",Capacity!R83)</f>
        <v>0</v>
      </c>
      <c r="E90" s="220">
        <f ca="1">IF(B90="","",IF(COUNTBLANK(H90:BG90)=52,SUM('Capacity calculation (hide)'!H178:BG178),52-COUNTBLANK(H90:BG90)))</f>
        <v>52</v>
      </c>
      <c r="F90" s="311">
        <f ca="1">'Capacity calculation (hide)'!BI178</f>
        <v>0</v>
      </c>
      <c r="H90" s="345"/>
      <c r="I90" s="345"/>
      <c r="J90" s="345"/>
      <c r="K90" s="345"/>
      <c r="L90" s="345"/>
      <c r="M90" s="345"/>
      <c r="N90" s="345"/>
      <c r="O90" s="345"/>
      <c r="P90" s="345"/>
      <c r="Q90" s="345"/>
      <c r="R90" s="345"/>
      <c r="S90" s="345"/>
      <c r="T90" s="345"/>
      <c r="U90" s="345"/>
      <c r="V90" s="345"/>
      <c r="W90" s="345"/>
      <c r="X90" s="345"/>
      <c r="Y90" s="345"/>
      <c r="Z90" s="345"/>
      <c r="AA90" s="345"/>
      <c r="AB90" s="345"/>
      <c r="AC90" s="345"/>
      <c r="AD90" s="345"/>
      <c r="AE90" s="345"/>
      <c r="AF90" s="345"/>
      <c r="AG90" s="345"/>
      <c r="AH90" s="345"/>
      <c r="AI90" s="345"/>
      <c r="AJ90" s="345"/>
      <c r="AK90" s="345"/>
      <c r="AL90" s="345"/>
      <c r="AM90" s="345"/>
      <c r="AN90" s="345"/>
      <c r="AO90" s="345"/>
      <c r="AP90" s="345"/>
      <c r="AQ90" s="345"/>
      <c r="AR90" s="345"/>
      <c r="AS90" s="345"/>
      <c r="AT90" s="345"/>
      <c r="AU90" s="345"/>
      <c r="AV90" s="345"/>
      <c r="AW90" s="345"/>
      <c r="AX90" s="345"/>
      <c r="AY90" s="345"/>
      <c r="AZ90" s="345"/>
      <c r="BA90" s="345"/>
      <c r="BB90" s="345"/>
      <c r="BC90" s="345"/>
      <c r="BD90" s="345"/>
      <c r="BE90" s="345"/>
      <c r="BF90" s="345"/>
      <c r="BG90" s="345"/>
      <c r="BI90" s="347" t="s">
        <v>1247</v>
      </c>
    </row>
    <row r="91" spans="2:61" hidden="1" x14ac:dyDescent="0.25">
      <c r="B91" s="219" t="str">
        <f>IF(Capacity!N84="","",Capacity!N84)</f>
        <v>a</v>
      </c>
      <c r="C91" s="220">
        <f>IF(B91="","",Capacity!Q84)</f>
        <v>0</v>
      </c>
      <c r="D91" s="310">
        <f>IF(B91="","",Capacity!R84)</f>
        <v>0</v>
      </c>
      <c r="E91" s="220">
        <f ca="1">IF(B91="","",IF(COUNTBLANK(H91:BG91)=52,SUM('Capacity calculation (hide)'!H179:BG179),52-COUNTBLANK(H91:BG91)))</f>
        <v>52</v>
      </c>
      <c r="F91" s="311">
        <f ca="1">'Capacity calculation (hide)'!BI179</f>
        <v>0</v>
      </c>
      <c r="H91" s="345"/>
      <c r="I91" s="345"/>
      <c r="J91" s="345"/>
      <c r="K91" s="345"/>
      <c r="L91" s="345"/>
      <c r="M91" s="345"/>
      <c r="N91" s="345"/>
      <c r="O91" s="345"/>
      <c r="P91" s="345"/>
      <c r="Q91" s="345"/>
      <c r="R91" s="345"/>
      <c r="S91" s="345"/>
      <c r="T91" s="345"/>
      <c r="U91" s="345"/>
      <c r="V91" s="345"/>
      <c r="W91" s="345"/>
      <c r="X91" s="345"/>
      <c r="Y91" s="345"/>
      <c r="Z91" s="345"/>
      <c r="AA91" s="345"/>
      <c r="AB91" s="345"/>
      <c r="AC91" s="345"/>
      <c r="AD91" s="345"/>
      <c r="AE91" s="345"/>
      <c r="AF91" s="345"/>
      <c r="AG91" s="345"/>
      <c r="AH91" s="345"/>
      <c r="AI91" s="345"/>
      <c r="AJ91" s="345"/>
      <c r="AK91" s="345"/>
      <c r="AL91" s="345"/>
      <c r="AM91" s="345"/>
      <c r="AN91" s="345"/>
      <c r="AO91" s="345"/>
      <c r="AP91" s="345"/>
      <c r="AQ91" s="345"/>
      <c r="AR91" s="345"/>
      <c r="AS91" s="345"/>
      <c r="AT91" s="345"/>
      <c r="AU91" s="345"/>
      <c r="AV91" s="345"/>
      <c r="AW91" s="345"/>
      <c r="AX91" s="345"/>
      <c r="AY91" s="345"/>
      <c r="AZ91" s="345"/>
      <c r="BA91" s="345"/>
      <c r="BB91" s="345"/>
      <c r="BC91" s="345"/>
      <c r="BD91" s="345"/>
      <c r="BE91" s="345"/>
      <c r="BF91" s="345"/>
      <c r="BG91" s="345"/>
      <c r="BI91" s="347" t="s">
        <v>1247</v>
      </c>
    </row>
    <row r="92" spans="2:61" hidden="1" x14ac:dyDescent="0.25">
      <c r="B92" s="219" t="str">
        <f>IF(Capacity!N85="","",Capacity!N85)</f>
        <v>a</v>
      </c>
      <c r="C92" s="220">
        <f>IF(B92="","",Capacity!Q85)</f>
        <v>0</v>
      </c>
      <c r="D92" s="310">
        <f>IF(B92="","",Capacity!R85)</f>
        <v>0</v>
      </c>
      <c r="E92" s="220">
        <f ca="1">IF(B92="","",IF(COUNTBLANK(H92:BG92)=52,SUM('Capacity calculation (hide)'!H180:BG180),52-COUNTBLANK(H92:BG92)))</f>
        <v>52</v>
      </c>
      <c r="F92" s="311">
        <f ca="1">'Capacity calculation (hide)'!BI180</f>
        <v>0</v>
      </c>
      <c r="H92" s="345"/>
      <c r="I92" s="345"/>
      <c r="J92" s="345"/>
      <c r="K92" s="345"/>
      <c r="L92" s="345"/>
      <c r="M92" s="345"/>
      <c r="N92" s="345"/>
      <c r="O92" s="345"/>
      <c r="P92" s="345"/>
      <c r="Q92" s="345"/>
      <c r="R92" s="345"/>
      <c r="S92" s="345"/>
      <c r="T92" s="345"/>
      <c r="U92" s="345"/>
      <c r="V92" s="345"/>
      <c r="W92" s="345"/>
      <c r="X92" s="345"/>
      <c r="Y92" s="345"/>
      <c r="Z92" s="345"/>
      <c r="AA92" s="345"/>
      <c r="AB92" s="345"/>
      <c r="AC92" s="345"/>
      <c r="AD92" s="345"/>
      <c r="AE92" s="345"/>
      <c r="AF92" s="345"/>
      <c r="AG92" s="345"/>
      <c r="AH92" s="345"/>
      <c r="AI92" s="345"/>
      <c r="AJ92" s="345"/>
      <c r="AK92" s="345"/>
      <c r="AL92" s="345"/>
      <c r="AM92" s="345"/>
      <c r="AN92" s="345"/>
      <c r="AO92" s="345"/>
      <c r="AP92" s="345"/>
      <c r="AQ92" s="345"/>
      <c r="AR92" s="345"/>
      <c r="AS92" s="345"/>
      <c r="AT92" s="345"/>
      <c r="AU92" s="345"/>
      <c r="AV92" s="345"/>
      <c r="AW92" s="345"/>
      <c r="AX92" s="345"/>
      <c r="AY92" s="345"/>
      <c r="AZ92" s="345"/>
      <c r="BA92" s="345"/>
      <c r="BB92" s="345"/>
      <c r="BC92" s="345"/>
      <c r="BD92" s="345"/>
      <c r="BE92" s="345"/>
      <c r="BF92" s="345"/>
      <c r="BG92" s="345"/>
      <c r="BI92" s="347" t="s">
        <v>1247</v>
      </c>
    </row>
    <row r="93" spans="2:61" hidden="1" x14ac:dyDescent="0.25">
      <c r="B93" s="219" t="str">
        <f>IF(Capacity!N86="","",Capacity!N86)</f>
        <v>a</v>
      </c>
      <c r="C93" s="220">
        <f>IF(B93="","",Capacity!Q86)</f>
        <v>0</v>
      </c>
      <c r="D93" s="310">
        <f>IF(B93="","",Capacity!R86)</f>
        <v>0</v>
      </c>
      <c r="E93" s="220">
        <f ca="1">IF(B93="","",IF(COUNTBLANK(H93:BG93)=52,SUM('Capacity calculation (hide)'!H181:BG181),52-COUNTBLANK(H93:BG93)))</f>
        <v>52</v>
      </c>
      <c r="F93" s="311">
        <f ca="1">'Capacity calculation (hide)'!BI181</f>
        <v>0</v>
      </c>
      <c r="H93" s="345"/>
      <c r="I93" s="345"/>
      <c r="J93" s="345"/>
      <c r="K93" s="345"/>
      <c r="L93" s="345"/>
      <c r="M93" s="345"/>
      <c r="N93" s="345"/>
      <c r="O93" s="345"/>
      <c r="P93" s="345"/>
      <c r="Q93" s="345"/>
      <c r="R93" s="345"/>
      <c r="S93" s="345"/>
      <c r="T93" s="345"/>
      <c r="U93" s="345"/>
      <c r="V93" s="345"/>
      <c r="W93" s="345"/>
      <c r="X93" s="345"/>
      <c r="Y93" s="345"/>
      <c r="Z93" s="345"/>
      <c r="AA93" s="345"/>
      <c r="AB93" s="345"/>
      <c r="AC93" s="345"/>
      <c r="AD93" s="345"/>
      <c r="AE93" s="345"/>
      <c r="AF93" s="345"/>
      <c r="AG93" s="345"/>
      <c r="AH93" s="345"/>
      <c r="AI93" s="345"/>
      <c r="AJ93" s="345"/>
      <c r="AK93" s="345"/>
      <c r="AL93" s="345"/>
      <c r="AM93" s="345"/>
      <c r="AN93" s="345"/>
      <c r="AO93" s="345"/>
      <c r="AP93" s="345"/>
      <c r="AQ93" s="345"/>
      <c r="AR93" s="345"/>
      <c r="AS93" s="345"/>
      <c r="AT93" s="345"/>
      <c r="AU93" s="345"/>
      <c r="AV93" s="345"/>
      <c r="AW93" s="345"/>
      <c r="AX93" s="345"/>
      <c r="AY93" s="345"/>
      <c r="AZ93" s="345"/>
      <c r="BA93" s="345"/>
      <c r="BB93" s="345"/>
      <c r="BC93" s="345"/>
      <c r="BD93" s="345"/>
      <c r="BE93" s="345"/>
      <c r="BF93" s="345"/>
      <c r="BG93" s="345"/>
      <c r="BI93" s="347" t="s">
        <v>1247</v>
      </c>
    </row>
    <row r="94" spans="2:61" hidden="1" x14ac:dyDescent="0.25">
      <c r="B94" s="219" t="str">
        <f>IF(Capacity!N87="","",Capacity!N87)</f>
        <v>a</v>
      </c>
      <c r="C94" s="220">
        <f>IF(B94="","",Capacity!Q87)</f>
        <v>0</v>
      </c>
      <c r="D94" s="310">
        <f>IF(B94="","",Capacity!R87)</f>
        <v>0</v>
      </c>
      <c r="E94" s="220">
        <f ca="1">IF(B94="","",IF(COUNTBLANK(H94:BG94)=52,SUM('Capacity calculation (hide)'!H182:BG182),52-COUNTBLANK(H94:BG94)))</f>
        <v>52</v>
      </c>
      <c r="F94" s="311">
        <f ca="1">'Capacity calculation (hide)'!BI182</f>
        <v>0</v>
      </c>
      <c r="H94" s="345"/>
      <c r="I94" s="345"/>
      <c r="J94" s="345"/>
      <c r="K94" s="345"/>
      <c r="L94" s="345"/>
      <c r="M94" s="345"/>
      <c r="N94" s="345"/>
      <c r="O94" s="345"/>
      <c r="P94" s="345"/>
      <c r="Q94" s="345"/>
      <c r="R94" s="345"/>
      <c r="S94" s="345"/>
      <c r="T94" s="345"/>
      <c r="U94" s="345"/>
      <c r="V94" s="345"/>
      <c r="W94" s="345"/>
      <c r="X94" s="345"/>
      <c r="Y94" s="345"/>
      <c r="Z94" s="345"/>
      <c r="AA94" s="345"/>
      <c r="AB94" s="345"/>
      <c r="AC94" s="345"/>
      <c r="AD94" s="345"/>
      <c r="AE94" s="345"/>
      <c r="AF94" s="345"/>
      <c r="AG94" s="345"/>
      <c r="AH94" s="345"/>
      <c r="AI94" s="345"/>
      <c r="AJ94" s="345"/>
      <c r="AK94" s="345"/>
      <c r="AL94" s="345"/>
      <c r="AM94" s="345"/>
      <c r="AN94" s="345"/>
      <c r="AO94" s="345"/>
      <c r="AP94" s="345"/>
      <c r="AQ94" s="345"/>
      <c r="AR94" s="345"/>
      <c r="AS94" s="345"/>
      <c r="AT94" s="345"/>
      <c r="AU94" s="345"/>
      <c r="AV94" s="345"/>
      <c r="AW94" s="345"/>
      <c r="AX94" s="345"/>
      <c r="AY94" s="345"/>
      <c r="AZ94" s="345"/>
      <c r="BA94" s="345"/>
      <c r="BB94" s="345"/>
      <c r="BC94" s="345"/>
      <c r="BD94" s="345"/>
      <c r="BE94" s="345"/>
      <c r="BF94" s="345"/>
      <c r="BG94" s="345"/>
      <c r="BI94" s="347" t="s">
        <v>1247</v>
      </c>
    </row>
    <row r="95" spans="2:61" hidden="1" x14ac:dyDescent="0.25">
      <c r="B95" s="219" t="str">
        <f>IF(Capacity!N88="","",Capacity!N88)</f>
        <v>a</v>
      </c>
      <c r="C95" s="220">
        <f>IF(B95="","",Capacity!Q88)</f>
        <v>0</v>
      </c>
      <c r="D95" s="310">
        <f>IF(B95="","",Capacity!R88)</f>
        <v>0</v>
      </c>
      <c r="E95" s="220">
        <f ca="1">IF(B95="","",IF(COUNTBLANK(H95:BG95)=52,SUM('Capacity calculation (hide)'!H183:BG183),52-COUNTBLANK(H95:BG95)))</f>
        <v>52</v>
      </c>
      <c r="F95" s="311">
        <f ca="1">'Capacity calculation (hide)'!BI183</f>
        <v>0</v>
      </c>
      <c r="H95" s="345"/>
      <c r="I95" s="345"/>
      <c r="J95" s="345"/>
      <c r="K95" s="345"/>
      <c r="L95" s="345"/>
      <c r="M95" s="345"/>
      <c r="N95" s="345"/>
      <c r="O95" s="345"/>
      <c r="P95" s="345"/>
      <c r="Q95" s="345"/>
      <c r="R95" s="345"/>
      <c r="S95" s="345"/>
      <c r="T95" s="345"/>
      <c r="U95" s="345"/>
      <c r="V95" s="345"/>
      <c r="W95" s="345"/>
      <c r="X95" s="345"/>
      <c r="Y95" s="345"/>
      <c r="Z95" s="345"/>
      <c r="AA95" s="345"/>
      <c r="AB95" s="345"/>
      <c r="AC95" s="345"/>
      <c r="AD95" s="345"/>
      <c r="AE95" s="345"/>
      <c r="AF95" s="345"/>
      <c r="AG95" s="345"/>
      <c r="AH95" s="345"/>
      <c r="AI95" s="345"/>
      <c r="AJ95" s="345"/>
      <c r="AK95" s="345"/>
      <c r="AL95" s="345"/>
      <c r="AM95" s="345"/>
      <c r="AN95" s="345"/>
      <c r="AO95" s="345"/>
      <c r="AP95" s="345"/>
      <c r="AQ95" s="345"/>
      <c r="AR95" s="345"/>
      <c r="AS95" s="345"/>
      <c r="AT95" s="345"/>
      <c r="AU95" s="345"/>
      <c r="AV95" s="345"/>
      <c r="AW95" s="345"/>
      <c r="AX95" s="345"/>
      <c r="AY95" s="345"/>
      <c r="AZ95" s="345"/>
      <c r="BA95" s="345"/>
      <c r="BB95" s="345"/>
      <c r="BC95" s="345"/>
      <c r="BD95" s="345"/>
      <c r="BE95" s="345"/>
      <c r="BF95" s="345"/>
      <c r="BG95" s="345"/>
      <c r="BI95" s="347" t="s">
        <v>1247</v>
      </c>
    </row>
    <row r="96" spans="2:61" hidden="1" x14ac:dyDescent="0.25">
      <c r="B96" s="219" t="str">
        <f>IF(Capacity!N89="","",Capacity!N89)</f>
        <v>a</v>
      </c>
      <c r="C96" s="220">
        <f>IF(B96="","",Capacity!Q89)</f>
        <v>0</v>
      </c>
      <c r="D96" s="310">
        <f>IF(B96="","",Capacity!R89)</f>
        <v>0</v>
      </c>
      <c r="E96" s="220">
        <f ca="1">IF(B96="","",IF(COUNTBLANK(H96:BG96)=52,SUM('Capacity calculation (hide)'!H184:BG184),52-COUNTBLANK(H96:BG96)))</f>
        <v>52</v>
      </c>
      <c r="F96" s="311">
        <f ca="1">'Capacity calculation (hide)'!BI184</f>
        <v>0</v>
      </c>
      <c r="H96" s="345"/>
      <c r="I96" s="345"/>
      <c r="J96" s="345"/>
      <c r="K96" s="345"/>
      <c r="L96" s="345"/>
      <c r="M96" s="345"/>
      <c r="N96" s="345"/>
      <c r="O96" s="345"/>
      <c r="P96" s="345"/>
      <c r="Q96" s="345"/>
      <c r="R96" s="345"/>
      <c r="S96" s="345"/>
      <c r="T96" s="345"/>
      <c r="U96" s="345"/>
      <c r="V96" s="345"/>
      <c r="W96" s="345"/>
      <c r="X96" s="345"/>
      <c r="Y96" s="345"/>
      <c r="Z96" s="345"/>
      <c r="AA96" s="345"/>
      <c r="AB96" s="345"/>
      <c r="AC96" s="345"/>
      <c r="AD96" s="345"/>
      <c r="AE96" s="345"/>
      <c r="AF96" s="345"/>
      <c r="AG96" s="345"/>
      <c r="AH96" s="345"/>
      <c r="AI96" s="345"/>
      <c r="AJ96" s="345"/>
      <c r="AK96" s="345"/>
      <c r="AL96" s="345"/>
      <c r="AM96" s="345"/>
      <c r="AN96" s="345"/>
      <c r="AO96" s="345"/>
      <c r="AP96" s="345"/>
      <c r="AQ96" s="345"/>
      <c r="AR96" s="345"/>
      <c r="AS96" s="345"/>
      <c r="AT96" s="345"/>
      <c r="AU96" s="345"/>
      <c r="AV96" s="345"/>
      <c r="AW96" s="345"/>
      <c r="AX96" s="345"/>
      <c r="AY96" s="345"/>
      <c r="AZ96" s="345"/>
      <c r="BA96" s="345"/>
      <c r="BB96" s="345"/>
      <c r="BC96" s="345"/>
      <c r="BD96" s="345"/>
      <c r="BE96" s="345"/>
      <c r="BF96" s="345"/>
      <c r="BG96" s="345"/>
      <c r="BI96" s="347" t="s">
        <v>1247</v>
      </c>
    </row>
    <row r="97" spans="2:61" hidden="1" x14ac:dyDescent="0.25">
      <c r="B97" s="219" t="str">
        <f>IF(Capacity!N90="","",Capacity!N90)</f>
        <v>a</v>
      </c>
      <c r="C97" s="220">
        <f>IF(B97="","",Capacity!Q90)</f>
        <v>0</v>
      </c>
      <c r="D97" s="310">
        <f>IF(B97="","",Capacity!R90)</f>
        <v>0</v>
      </c>
      <c r="E97" s="220">
        <f ca="1">IF(B97="","",IF(COUNTBLANK(H97:BG97)=52,SUM('Capacity calculation (hide)'!H185:BG185),52-COUNTBLANK(H97:BG97)))</f>
        <v>52</v>
      </c>
      <c r="F97" s="311">
        <f ca="1">'Capacity calculation (hide)'!BI185</f>
        <v>0</v>
      </c>
      <c r="H97" s="345"/>
      <c r="I97" s="345"/>
      <c r="J97" s="345"/>
      <c r="K97" s="345"/>
      <c r="L97" s="345"/>
      <c r="M97" s="345"/>
      <c r="N97" s="345"/>
      <c r="O97" s="345"/>
      <c r="P97" s="345"/>
      <c r="Q97" s="345"/>
      <c r="R97" s="345"/>
      <c r="S97" s="345"/>
      <c r="T97" s="345"/>
      <c r="U97" s="345"/>
      <c r="V97" s="345"/>
      <c r="W97" s="345"/>
      <c r="X97" s="345"/>
      <c r="Y97" s="345"/>
      <c r="Z97" s="345"/>
      <c r="AA97" s="345"/>
      <c r="AB97" s="345"/>
      <c r="AC97" s="345"/>
      <c r="AD97" s="345"/>
      <c r="AE97" s="345"/>
      <c r="AF97" s="345"/>
      <c r="AG97" s="345"/>
      <c r="AH97" s="345"/>
      <c r="AI97" s="345"/>
      <c r="AJ97" s="345"/>
      <c r="AK97" s="345"/>
      <c r="AL97" s="345"/>
      <c r="AM97" s="345"/>
      <c r="AN97" s="345"/>
      <c r="AO97" s="345"/>
      <c r="AP97" s="345"/>
      <c r="AQ97" s="345"/>
      <c r="AR97" s="345"/>
      <c r="AS97" s="345"/>
      <c r="AT97" s="345"/>
      <c r="AU97" s="345"/>
      <c r="AV97" s="345"/>
      <c r="AW97" s="345"/>
      <c r="AX97" s="345"/>
      <c r="AY97" s="345"/>
      <c r="AZ97" s="345"/>
      <c r="BA97" s="345"/>
      <c r="BB97" s="345"/>
      <c r="BC97" s="345"/>
      <c r="BD97" s="345"/>
      <c r="BE97" s="345"/>
      <c r="BF97" s="345"/>
      <c r="BG97" s="345"/>
      <c r="BI97" s="347" t="s">
        <v>1247</v>
      </c>
    </row>
    <row r="98" spans="2:61" hidden="1" x14ac:dyDescent="0.25">
      <c r="B98" s="219" t="str">
        <f>IF(Capacity!N91="","",Capacity!N91)</f>
        <v>a</v>
      </c>
      <c r="C98" s="220">
        <f>IF(B98="","",Capacity!Q91)</f>
        <v>0</v>
      </c>
      <c r="D98" s="310">
        <f>IF(B98="","",Capacity!R91)</f>
        <v>0</v>
      </c>
      <c r="E98" s="220">
        <f ca="1">IF(B98="","",IF(COUNTBLANK(H98:BG98)=52,SUM('Capacity calculation (hide)'!H186:BG186),52-COUNTBLANK(H98:BG98)))</f>
        <v>52</v>
      </c>
      <c r="F98" s="311">
        <f ca="1">'Capacity calculation (hide)'!BI186</f>
        <v>0</v>
      </c>
      <c r="H98" s="345"/>
      <c r="I98" s="345"/>
      <c r="J98" s="345"/>
      <c r="K98" s="345"/>
      <c r="L98" s="345"/>
      <c r="M98" s="345"/>
      <c r="N98" s="345"/>
      <c r="O98" s="345"/>
      <c r="P98" s="345"/>
      <c r="Q98" s="345"/>
      <c r="R98" s="345"/>
      <c r="S98" s="345"/>
      <c r="T98" s="345"/>
      <c r="U98" s="345"/>
      <c r="V98" s="345"/>
      <c r="W98" s="345"/>
      <c r="X98" s="345"/>
      <c r="Y98" s="345"/>
      <c r="Z98" s="345"/>
      <c r="AA98" s="345"/>
      <c r="AB98" s="345"/>
      <c r="AC98" s="345"/>
      <c r="AD98" s="345"/>
      <c r="AE98" s="345"/>
      <c r="AF98" s="345"/>
      <c r="AG98" s="345"/>
      <c r="AH98" s="345"/>
      <c r="AI98" s="345"/>
      <c r="AJ98" s="345"/>
      <c r="AK98" s="345"/>
      <c r="AL98" s="345"/>
      <c r="AM98" s="345"/>
      <c r="AN98" s="345"/>
      <c r="AO98" s="345"/>
      <c r="AP98" s="345"/>
      <c r="AQ98" s="345"/>
      <c r="AR98" s="345"/>
      <c r="AS98" s="345"/>
      <c r="AT98" s="345"/>
      <c r="AU98" s="345"/>
      <c r="AV98" s="345"/>
      <c r="AW98" s="345"/>
      <c r="AX98" s="345"/>
      <c r="AY98" s="345"/>
      <c r="AZ98" s="345"/>
      <c r="BA98" s="345"/>
      <c r="BB98" s="345"/>
      <c r="BC98" s="345"/>
      <c r="BD98" s="345"/>
      <c r="BE98" s="345"/>
      <c r="BF98" s="345"/>
      <c r="BG98" s="345"/>
      <c r="BI98" s="347" t="s">
        <v>1247</v>
      </c>
    </row>
    <row r="99" spans="2:61" hidden="1" x14ac:dyDescent="0.25">
      <c r="B99" s="219" t="str">
        <f>IF(Capacity!N92="","",Capacity!N92)</f>
        <v>a</v>
      </c>
      <c r="C99" s="220">
        <f>IF(B99="","",Capacity!Q92)</f>
        <v>0</v>
      </c>
      <c r="D99" s="310">
        <f>IF(B99="","",Capacity!R92)</f>
        <v>0</v>
      </c>
      <c r="E99" s="220">
        <f ca="1">IF(B99="","",IF(COUNTBLANK(H99:BG99)=52,SUM('Capacity calculation (hide)'!H187:BG187),52-COUNTBLANK(H99:BG99)))</f>
        <v>52</v>
      </c>
      <c r="F99" s="311">
        <f ca="1">'Capacity calculation (hide)'!BI187</f>
        <v>0</v>
      </c>
      <c r="H99" s="345"/>
      <c r="I99" s="345"/>
      <c r="J99" s="345"/>
      <c r="K99" s="345"/>
      <c r="L99" s="345"/>
      <c r="M99" s="345"/>
      <c r="N99" s="345"/>
      <c r="O99" s="345"/>
      <c r="P99" s="345"/>
      <c r="Q99" s="345"/>
      <c r="R99" s="345"/>
      <c r="S99" s="345"/>
      <c r="T99" s="345"/>
      <c r="U99" s="345"/>
      <c r="V99" s="345"/>
      <c r="W99" s="345"/>
      <c r="X99" s="345"/>
      <c r="Y99" s="345"/>
      <c r="Z99" s="345"/>
      <c r="AA99" s="345"/>
      <c r="AB99" s="345"/>
      <c r="AC99" s="345"/>
      <c r="AD99" s="345"/>
      <c r="AE99" s="345"/>
      <c r="AF99" s="345"/>
      <c r="AG99" s="345"/>
      <c r="AH99" s="345"/>
      <c r="AI99" s="345"/>
      <c r="AJ99" s="345"/>
      <c r="AK99" s="345"/>
      <c r="AL99" s="345"/>
      <c r="AM99" s="345"/>
      <c r="AN99" s="345"/>
      <c r="AO99" s="345"/>
      <c r="AP99" s="345"/>
      <c r="AQ99" s="345"/>
      <c r="AR99" s="345"/>
      <c r="AS99" s="345"/>
      <c r="AT99" s="345"/>
      <c r="AU99" s="345"/>
      <c r="AV99" s="345"/>
      <c r="AW99" s="345"/>
      <c r="AX99" s="345"/>
      <c r="AY99" s="345"/>
      <c r="AZ99" s="345"/>
      <c r="BA99" s="345"/>
      <c r="BB99" s="345"/>
      <c r="BC99" s="345"/>
      <c r="BD99" s="345"/>
      <c r="BE99" s="345"/>
      <c r="BF99" s="345"/>
      <c r="BG99" s="345"/>
      <c r="BI99" s="347" t="s">
        <v>1247</v>
      </c>
    </row>
    <row r="100" spans="2:61" hidden="1" x14ac:dyDescent="0.25">
      <c r="B100" s="219" t="str">
        <f>IF(Capacity!N93="","",Capacity!N93)</f>
        <v>a</v>
      </c>
      <c r="C100" s="220">
        <f>IF(B100="","",Capacity!Q93)</f>
        <v>0</v>
      </c>
      <c r="D100" s="310">
        <f>IF(B100="","",Capacity!R93)</f>
        <v>0</v>
      </c>
      <c r="E100" s="220">
        <f ca="1">IF(B100="","",IF(COUNTBLANK(H100:BG100)=52,SUM('Capacity calculation (hide)'!H188:BG188),52-COUNTBLANK(H100:BG100)))</f>
        <v>52</v>
      </c>
      <c r="F100" s="311">
        <f ca="1">'Capacity calculation (hide)'!BI188</f>
        <v>0</v>
      </c>
      <c r="H100" s="345"/>
      <c r="I100" s="345"/>
      <c r="J100" s="345"/>
      <c r="K100" s="345"/>
      <c r="L100" s="345"/>
      <c r="M100" s="345"/>
      <c r="N100" s="345"/>
      <c r="O100" s="345"/>
      <c r="P100" s="345"/>
      <c r="Q100" s="345"/>
      <c r="R100" s="345"/>
      <c r="S100" s="345"/>
      <c r="T100" s="345"/>
      <c r="U100" s="345"/>
      <c r="V100" s="345"/>
      <c r="W100" s="345"/>
      <c r="X100" s="345"/>
      <c r="Y100" s="345"/>
      <c r="Z100" s="345"/>
      <c r="AA100" s="345"/>
      <c r="AB100" s="345"/>
      <c r="AC100" s="345"/>
      <c r="AD100" s="345"/>
      <c r="AE100" s="345"/>
      <c r="AF100" s="345"/>
      <c r="AG100" s="345"/>
      <c r="AH100" s="345"/>
      <c r="AI100" s="345"/>
      <c r="AJ100" s="345"/>
      <c r="AK100" s="345"/>
      <c r="AL100" s="345"/>
      <c r="AM100" s="345"/>
      <c r="AN100" s="345"/>
      <c r="AO100" s="345"/>
      <c r="AP100" s="345"/>
      <c r="AQ100" s="345"/>
      <c r="AR100" s="345"/>
      <c r="AS100" s="345"/>
      <c r="AT100" s="345"/>
      <c r="AU100" s="345"/>
      <c r="AV100" s="345"/>
      <c r="AW100" s="345"/>
      <c r="AX100" s="345"/>
      <c r="AY100" s="345"/>
      <c r="AZ100" s="345"/>
      <c r="BA100" s="345"/>
      <c r="BB100" s="345"/>
      <c r="BC100" s="345"/>
      <c r="BD100" s="345"/>
      <c r="BE100" s="345"/>
      <c r="BF100" s="345"/>
      <c r="BG100" s="345"/>
      <c r="BI100" s="347" t="s">
        <v>1247</v>
      </c>
    </row>
    <row r="101" spans="2:61" hidden="1" x14ac:dyDescent="0.25">
      <c r="B101" s="219" t="str">
        <f>IF(Capacity!N94="","",Capacity!N94)</f>
        <v>a</v>
      </c>
      <c r="C101" s="220">
        <f>IF(B101="","",Capacity!Q94)</f>
        <v>0</v>
      </c>
      <c r="D101" s="310">
        <f>IF(B101="","",Capacity!R94)</f>
        <v>0</v>
      </c>
      <c r="E101" s="220">
        <f ca="1">IF(B101="","",IF(COUNTBLANK(H101:BG101)=52,SUM('Capacity calculation (hide)'!H189:BG189),52-COUNTBLANK(H101:BG101)))</f>
        <v>52</v>
      </c>
      <c r="F101" s="311">
        <f ca="1">'Capacity calculation (hide)'!BI189</f>
        <v>0</v>
      </c>
      <c r="H101" s="345"/>
      <c r="I101" s="345"/>
      <c r="J101" s="345"/>
      <c r="K101" s="345"/>
      <c r="L101" s="345"/>
      <c r="M101" s="345"/>
      <c r="N101" s="345"/>
      <c r="O101" s="345"/>
      <c r="P101" s="345"/>
      <c r="Q101" s="345"/>
      <c r="R101" s="345"/>
      <c r="S101" s="345"/>
      <c r="T101" s="345"/>
      <c r="U101" s="345"/>
      <c r="V101" s="345"/>
      <c r="W101" s="345"/>
      <c r="X101" s="345"/>
      <c r="Y101" s="345"/>
      <c r="Z101" s="345"/>
      <c r="AA101" s="345"/>
      <c r="AB101" s="345"/>
      <c r="AC101" s="345"/>
      <c r="AD101" s="345"/>
      <c r="AE101" s="345"/>
      <c r="AF101" s="345"/>
      <c r="AG101" s="345"/>
      <c r="AH101" s="345"/>
      <c r="AI101" s="345"/>
      <c r="AJ101" s="345"/>
      <c r="AK101" s="345"/>
      <c r="AL101" s="345"/>
      <c r="AM101" s="345"/>
      <c r="AN101" s="345"/>
      <c r="AO101" s="345"/>
      <c r="AP101" s="345"/>
      <c r="AQ101" s="345"/>
      <c r="AR101" s="345"/>
      <c r="AS101" s="345"/>
      <c r="AT101" s="345"/>
      <c r="AU101" s="345"/>
      <c r="AV101" s="345"/>
      <c r="AW101" s="345"/>
      <c r="AX101" s="345"/>
      <c r="AY101" s="345"/>
      <c r="AZ101" s="345"/>
      <c r="BA101" s="345"/>
      <c r="BB101" s="345"/>
      <c r="BC101" s="345"/>
      <c r="BD101" s="345"/>
      <c r="BE101" s="345"/>
      <c r="BF101" s="345"/>
      <c r="BG101" s="345"/>
      <c r="BI101" s="347" t="s">
        <v>1247</v>
      </c>
    </row>
    <row r="102" spans="2:61" hidden="1" x14ac:dyDescent="0.25">
      <c r="B102" s="219" t="str">
        <f>IF(Capacity!N95="","",Capacity!N95)</f>
        <v>a</v>
      </c>
      <c r="C102" s="220">
        <f>IF(B102="","",Capacity!Q95)</f>
        <v>0</v>
      </c>
      <c r="D102" s="310">
        <f>IF(B102="","",Capacity!R95)</f>
        <v>0</v>
      </c>
      <c r="E102" s="220">
        <f ca="1">IF(B102="","",IF(COUNTBLANK(H102:BG102)=52,SUM('Capacity calculation (hide)'!H190:BG190),52-COUNTBLANK(H102:BG102)))</f>
        <v>52</v>
      </c>
      <c r="F102" s="311">
        <f ca="1">'Capacity calculation (hide)'!BI190</f>
        <v>0</v>
      </c>
      <c r="H102" s="345"/>
      <c r="I102" s="345"/>
      <c r="J102" s="345"/>
      <c r="K102" s="345"/>
      <c r="L102" s="345"/>
      <c r="M102" s="345"/>
      <c r="N102" s="345"/>
      <c r="O102" s="345"/>
      <c r="P102" s="345"/>
      <c r="Q102" s="345"/>
      <c r="R102" s="345"/>
      <c r="S102" s="345"/>
      <c r="T102" s="345"/>
      <c r="U102" s="345"/>
      <c r="V102" s="345"/>
      <c r="W102" s="345"/>
      <c r="X102" s="345"/>
      <c r="Y102" s="345"/>
      <c r="Z102" s="345"/>
      <c r="AA102" s="345"/>
      <c r="AB102" s="345"/>
      <c r="AC102" s="345"/>
      <c r="AD102" s="345"/>
      <c r="AE102" s="345"/>
      <c r="AF102" s="345"/>
      <c r="AG102" s="345"/>
      <c r="AH102" s="345"/>
      <c r="AI102" s="345"/>
      <c r="AJ102" s="345"/>
      <c r="AK102" s="345"/>
      <c r="AL102" s="345"/>
      <c r="AM102" s="345"/>
      <c r="AN102" s="345"/>
      <c r="AO102" s="345"/>
      <c r="AP102" s="345"/>
      <c r="AQ102" s="345"/>
      <c r="AR102" s="345"/>
      <c r="AS102" s="345"/>
      <c r="AT102" s="345"/>
      <c r="AU102" s="345"/>
      <c r="AV102" s="345"/>
      <c r="AW102" s="345"/>
      <c r="AX102" s="345"/>
      <c r="AY102" s="345"/>
      <c r="AZ102" s="345"/>
      <c r="BA102" s="345"/>
      <c r="BB102" s="345"/>
      <c r="BC102" s="345"/>
      <c r="BD102" s="345"/>
      <c r="BE102" s="345"/>
      <c r="BF102" s="345"/>
      <c r="BG102" s="345"/>
      <c r="BI102" s="347" t="s">
        <v>1247</v>
      </c>
    </row>
    <row r="103" spans="2:61" hidden="1" x14ac:dyDescent="0.25">
      <c r="B103" s="219" t="str">
        <f>IF(Capacity!N96="","",Capacity!N96)</f>
        <v>a</v>
      </c>
      <c r="C103" s="220">
        <f>IF(B103="","",Capacity!Q96)</f>
        <v>0</v>
      </c>
      <c r="D103" s="310">
        <f>IF(B103="","",Capacity!R96)</f>
        <v>0</v>
      </c>
      <c r="E103" s="220">
        <f ca="1">IF(B103="","",IF(COUNTBLANK(H103:BG103)=52,SUM('Capacity calculation (hide)'!H191:BG191),52-COUNTBLANK(H103:BG103)))</f>
        <v>52</v>
      </c>
      <c r="F103" s="311">
        <f ca="1">'Capacity calculation (hide)'!BI191</f>
        <v>0</v>
      </c>
      <c r="H103" s="345"/>
      <c r="I103" s="345"/>
      <c r="J103" s="345"/>
      <c r="K103" s="345"/>
      <c r="L103" s="345"/>
      <c r="M103" s="345"/>
      <c r="N103" s="345"/>
      <c r="O103" s="345"/>
      <c r="P103" s="345"/>
      <c r="Q103" s="345"/>
      <c r="R103" s="345"/>
      <c r="S103" s="345"/>
      <c r="T103" s="345"/>
      <c r="U103" s="345"/>
      <c r="V103" s="345"/>
      <c r="W103" s="345"/>
      <c r="X103" s="345"/>
      <c r="Y103" s="345"/>
      <c r="Z103" s="345"/>
      <c r="AA103" s="345"/>
      <c r="AB103" s="345"/>
      <c r="AC103" s="345"/>
      <c r="AD103" s="345"/>
      <c r="AE103" s="345"/>
      <c r="AF103" s="345"/>
      <c r="AG103" s="345"/>
      <c r="AH103" s="345"/>
      <c r="AI103" s="345"/>
      <c r="AJ103" s="345"/>
      <c r="AK103" s="345"/>
      <c r="AL103" s="345"/>
      <c r="AM103" s="345"/>
      <c r="AN103" s="345"/>
      <c r="AO103" s="345"/>
      <c r="AP103" s="345"/>
      <c r="AQ103" s="345"/>
      <c r="AR103" s="345"/>
      <c r="AS103" s="345"/>
      <c r="AT103" s="345"/>
      <c r="AU103" s="345"/>
      <c r="AV103" s="345"/>
      <c r="AW103" s="345"/>
      <c r="AX103" s="345"/>
      <c r="AY103" s="345"/>
      <c r="AZ103" s="345"/>
      <c r="BA103" s="345"/>
      <c r="BB103" s="345"/>
      <c r="BC103" s="345"/>
      <c r="BD103" s="345"/>
      <c r="BE103" s="345"/>
      <c r="BF103" s="345"/>
      <c r="BG103" s="345"/>
      <c r="BI103" s="347" t="s">
        <v>1247</v>
      </c>
    </row>
    <row r="104" spans="2:61" hidden="1" x14ac:dyDescent="0.25">
      <c r="B104" s="219" t="str">
        <f>IF(Capacity!N97="","",Capacity!N97)</f>
        <v>a</v>
      </c>
      <c r="C104" s="220">
        <f>IF(B104="","",Capacity!Q97)</f>
        <v>0</v>
      </c>
      <c r="D104" s="310">
        <f>IF(B104="","",Capacity!R97)</f>
        <v>0</v>
      </c>
      <c r="E104" s="220">
        <f ca="1">IF(B104="","",IF(COUNTBLANK(H104:BG104)=52,SUM('Capacity calculation (hide)'!H192:BG192),52-COUNTBLANK(H104:BG104)))</f>
        <v>52</v>
      </c>
      <c r="F104" s="311">
        <f ca="1">'Capacity calculation (hide)'!BI192</f>
        <v>0</v>
      </c>
      <c r="H104" s="345"/>
      <c r="I104" s="345"/>
      <c r="J104" s="345"/>
      <c r="K104" s="345"/>
      <c r="L104" s="345"/>
      <c r="M104" s="345"/>
      <c r="N104" s="345"/>
      <c r="O104" s="345"/>
      <c r="P104" s="345"/>
      <c r="Q104" s="345"/>
      <c r="R104" s="345"/>
      <c r="S104" s="345"/>
      <c r="T104" s="345"/>
      <c r="U104" s="345"/>
      <c r="V104" s="345"/>
      <c r="W104" s="345"/>
      <c r="X104" s="345"/>
      <c r="Y104" s="345"/>
      <c r="Z104" s="345"/>
      <c r="AA104" s="345"/>
      <c r="AB104" s="345"/>
      <c r="AC104" s="345"/>
      <c r="AD104" s="345"/>
      <c r="AE104" s="345"/>
      <c r="AF104" s="345"/>
      <c r="AG104" s="345"/>
      <c r="AH104" s="345"/>
      <c r="AI104" s="345"/>
      <c r="AJ104" s="345"/>
      <c r="AK104" s="345"/>
      <c r="AL104" s="345"/>
      <c r="AM104" s="345"/>
      <c r="AN104" s="345"/>
      <c r="AO104" s="345"/>
      <c r="AP104" s="345"/>
      <c r="AQ104" s="345"/>
      <c r="AR104" s="345"/>
      <c r="AS104" s="345"/>
      <c r="AT104" s="345"/>
      <c r="AU104" s="345"/>
      <c r="AV104" s="345"/>
      <c r="AW104" s="345"/>
      <c r="AX104" s="345"/>
      <c r="AY104" s="345"/>
      <c r="AZ104" s="345"/>
      <c r="BA104" s="345"/>
      <c r="BB104" s="345"/>
      <c r="BC104" s="345"/>
      <c r="BD104" s="345"/>
      <c r="BE104" s="345"/>
      <c r="BF104" s="345"/>
      <c r="BG104" s="345"/>
      <c r="BI104" s="347" t="s">
        <v>1247</v>
      </c>
    </row>
    <row r="105" spans="2:61" hidden="1" x14ac:dyDescent="0.25">
      <c r="B105" s="219" t="str">
        <f>IF(Capacity!N98="","",Capacity!N98)</f>
        <v>a</v>
      </c>
      <c r="C105" s="220">
        <f>IF(B105="","",Capacity!Q98)</f>
        <v>0</v>
      </c>
      <c r="D105" s="310">
        <f>IF(B105="","",Capacity!R98)</f>
        <v>0</v>
      </c>
      <c r="E105" s="220">
        <f ca="1">IF(B105="","",IF(COUNTBLANK(H105:BG105)=52,SUM('Capacity calculation (hide)'!H193:BG193),52-COUNTBLANK(H105:BG105)))</f>
        <v>52</v>
      </c>
      <c r="F105" s="311">
        <f ca="1">'Capacity calculation (hide)'!BI193</f>
        <v>0</v>
      </c>
      <c r="H105" s="345"/>
      <c r="I105" s="345"/>
      <c r="J105" s="345"/>
      <c r="K105" s="345"/>
      <c r="L105" s="345"/>
      <c r="M105" s="345"/>
      <c r="N105" s="345"/>
      <c r="O105" s="345"/>
      <c r="P105" s="345"/>
      <c r="Q105" s="345"/>
      <c r="R105" s="345"/>
      <c r="S105" s="345"/>
      <c r="T105" s="345"/>
      <c r="U105" s="345"/>
      <c r="V105" s="345"/>
      <c r="W105" s="345"/>
      <c r="X105" s="345"/>
      <c r="Y105" s="345"/>
      <c r="Z105" s="345"/>
      <c r="AA105" s="345"/>
      <c r="AB105" s="345"/>
      <c r="AC105" s="345"/>
      <c r="AD105" s="345"/>
      <c r="AE105" s="345"/>
      <c r="AF105" s="345"/>
      <c r="AG105" s="345"/>
      <c r="AH105" s="345"/>
      <c r="AI105" s="345"/>
      <c r="AJ105" s="345"/>
      <c r="AK105" s="345"/>
      <c r="AL105" s="345"/>
      <c r="AM105" s="345"/>
      <c r="AN105" s="345"/>
      <c r="AO105" s="345"/>
      <c r="AP105" s="345"/>
      <c r="AQ105" s="345"/>
      <c r="AR105" s="345"/>
      <c r="AS105" s="345"/>
      <c r="AT105" s="345"/>
      <c r="AU105" s="345"/>
      <c r="AV105" s="345"/>
      <c r="AW105" s="345"/>
      <c r="AX105" s="345"/>
      <c r="AY105" s="345"/>
      <c r="AZ105" s="345"/>
      <c r="BA105" s="345"/>
      <c r="BB105" s="345"/>
      <c r="BC105" s="345"/>
      <c r="BD105" s="345"/>
      <c r="BE105" s="345"/>
      <c r="BF105" s="345"/>
      <c r="BG105" s="345"/>
      <c r="BI105" s="347" t="s">
        <v>1247</v>
      </c>
    </row>
    <row r="106" spans="2:61" hidden="1" x14ac:dyDescent="0.25">
      <c r="B106" s="219" t="str">
        <f>IF(Capacity!N99="","",Capacity!N99)</f>
        <v>a</v>
      </c>
      <c r="C106" s="220">
        <f>IF(B106="","",Capacity!Q99)</f>
        <v>0</v>
      </c>
      <c r="D106" s="310">
        <f>IF(B106="","",Capacity!R99)</f>
        <v>0</v>
      </c>
      <c r="E106" s="220">
        <f ca="1">IF(B106="","",IF(COUNTBLANK(H106:BG106)=52,SUM('Capacity calculation (hide)'!H194:BG194),52-COUNTBLANK(H106:BG106)))</f>
        <v>52</v>
      </c>
      <c r="F106" s="311">
        <f ca="1">'Capacity calculation (hide)'!BI194</f>
        <v>0</v>
      </c>
      <c r="H106" s="345"/>
      <c r="I106" s="345"/>
      <c r="J106" s="345"/>
      <c r="K106" s="345"/>
      <c r="L106" s="345"/>
      <c r="M106" s="345"/>
      <c r="N106" s="345"/>
      <c r="O106" s="345"/>
      <c r="P106" s="345"/>
      <c r="Q106" s="345"/>
      <c r="R106" s="345"/>
      <c r="S106" s="345"/>
      <c r="T106" s="345"/>
      <c r="U106" s="345"/>
      <c r="V106" s="345"/>
      <c r="W106" s="345"/>
      <c r="X106" s="345"/>
      <c r="Y106" s="345"/>
      <c r="Z106" s="345"/>
      <c r="AA106" s="345"/>
      <c r="AB106" s="345"/>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AZ106" s="345"/>
      <c r="BA106" s="345"/>
      <c r="BB106" s="345"/>
      <c r="BC106" s="345"/>
      <c r="BD106" s="345"/>
      <c r="BE106" s="345"/>
      <c r="BF106" s="345"/>
      <c r="BG106" s="345"/>
      <c r="BI106" s="347" t="s">
        <v>1247</v>
      </c>
    </row>
    <row r="107" spans="2:61" hidden="1" x14ac:dyDescent="0.25">
      <c r="B107" s="219" t="str">
        <f>IF(Capacity!N100="","",Capacity!N100)</f>
        <v>a</v>
      </c>
      <c r="C107" s="220">
        <f>IF(B107="","",Capacity!Q100)</f>
        <v>0</v>
      </c>
      <c r="D107" s="310">
        <f>IF(B107="","",Capacity!R100)</f>
        <v>0</v>
      </c>
      <c r="E107" s="220">
        <f ca="1">IF(B107="","",IF(COUNTBLANK(H107:BG107)=52,SUM('Capacity calculation (hide)'!H195:BG195),52-COUNTBLANK(H107:BG107)))</f>
        <v>52</v>
      </c>
      <c r="F107" s="311">
        <f ca="1">'Capacity calculation (hide)'!BI195</f>
        <v>0</v>
      </c>
      <c r="H107" s="345"/>
      <c r="I107" s="345"/>
      <c r="J107" s="345"/>
      <c r="K107" s="345"/>
      <c r="L107" s="345"/>
      <c r="M107" s="345"/>
      <c r="N107" s="345"/>
      <c r="O107" s="345"/>
      <c r="P107" s="345"/>
      <c r="Q107" s="345"/>
      <c r="R107" s="345"/>
      <c r="S107" s="345"/>
      <c r="T107" s="345"/>
      <c r="U107" s="345"/>
      <c r="V107" s="345"/>
      <c r="W107" s="345"/>
      <c r="X107" s="345"/>
      <c r="Y107" s="345"/>
      <c r="Z107" s="345"/>
      <c r="AA107" s="345"/>
      <c r="AB107" s="345"/>
      <c r="AC107" s="345"/>
      <c r="AD107" s="345"/>
      <c r="AE107" s="345"/>
      <c r="AF107" s="345"/>
      <c r="AG107" s="345"/>
      <c r="AH107" s="345"/>
      <c r="AI107" s="345"/>
      <c r="AJ107" s="345"/>
      <c r="AK107" s="345"/>
      <c r="AL107" s="345"/>
      <c r="AM107" s="345"/>
      <c r="AN107" s="345"/>
      <c r="AO107" s="345"/>
      <c r="AP107" s="345"/>
      <c r="AQ107" s="345"/>
      <c r="AR107" s="345"/>
      <c r="AS107" s="345"/>
      <c r="AT107" s="345"/>
      <c r="AU107" s="345"/>
      <c r="AV107" s="345"/>
      <c r="AW107" s="345"/>
      <c r="AX107" s="345"/>
      <c r="AY107" s="345"/>
      <c r="AZ107" s="345"/>
      <c r="BA107" s="345"/>
      <c r="BB107" s="345"/>
      <c r="BC107" s="345"/>
      <c r="BD107" s="345"/>
      <c r="BE107" s="345"/>
      <c r="BF107" s="345"/>
      <c r="BG107" s="345"/>
      <c r="BI107" s="347" t="s">
        <v>1247</v>
      </c>
    </row>
    <row r="108" spans="2:61" hidden="1" x14ac:dyDescent="0.25">
      <c r="B108" s="219" t="str">
        <f>IF(Capacity!N101="","",Capacity!N101)</f>
        <v>a</v>
      </c>
      <c r="C108" s="220">
        <f>IF(B108="","",Capacity!Q101)</f>
        <v>0</v>
      </c>
      <c r="D108" s="310">
        <f>IF(B108="","",Capacity!R101)</f>
        <v>0</v>
      </c>
      <c r="E108" s="220">
        <f ca="1">IF(B108="","",IF(COUNTBLANK(H108:BG108)=52,SUM('Capacity calculation (hide)'!H196:BG196),52-COUNTBLANK(H108:BG108)))</f>
        <v>52</v>
      </c>
      <c r="F108" s="311">
        <f ca="1">'Capacity calculation (hide)'!BI196</f>
        <v>0</v>
      </c>
      <c r="H108" s="345"/>
      <c r="I108" s="345"/>
      <c r="J108" s="345"/>
      <c r="K108" s="345"/>
      <c r="L108" s="345"/>
      <c r="M108" s="345"/>
      <c r="N108" s="345"/>
      <c r="O108" s="345"/>
      <c r="P108" s="345"/>
      <c r="Q108" s="345"/>
      <c r="R108" s="345"/>
      <c r="S108" s="345"/>
      <c r="T108" s="345"/>
      <c r="U108" s="345"/>
      <c r="V108" s="345"/>
      <c r="W108" s="345"/>
      <c r="X108" s="345"/>
      <c r="Y108" s="345"/>
      <c r="Z108" s="345"/>
      <c r="AA108" s="345"/>
      <c r="AB108" s="345"/>
      <c r="AC108" s="345"/>
      <c r="AD108" s="345"/>
      <c r="AE108" s="345"/>
      <c r="AF108" s="345"/>
      <c r="AG108" s="345"/>
      <c r="AH108" s="345"/>
      <c r="AI108" s="345"/>
      <c r="AJ108" s="345"/>
      <c r="AK108" s="345"/>
      <c r="AL108" s="345"/>
      <c r="AM108" s="345"/>
      <c r="AN108" s="345"/>
      <c r="AO108" s="345"/>
      <c r="AP108" s="345"/>
      <c r="AQ108" s="345"/>
      <c r="AR108" s="345"/>
      <c r="AS108" s="345"/>
      <c r="AT108" s="345"/>
      <c r="AU108" s="345"/>
      <c r="AV108" s="345"/>
      <c r="AW108" s="345"/>
      <c r="AX108" s="345"/>
      <c r="AY108" s="345"/>
      <c r="AZ108" s="345"/>
      <c r="BA108" s="345"/>
      <c r="BB108" s="345"/>
      <c r="BC108" s="345"/>
      <c r="BD108" s="345"/>
      <c r="BE108" s="345"/>
      <c r="BF108" s="345"/>
      <c r="BG108" s="345"/>
      <c r="BI108" s="347" t="s">
        <v>1247</v>
      </c>
    </row>
    <row r="109" spans="2:61" hidden="1" x14ac:dyDescent="0.25">
      <c r="B109" s="219" t="str">
        <f>IF(Capacity!N102="","",Capacity!N102)</f>
        <v>a</v>
      </c>
      <c r="C109" s="220">
        <f>IF(B109="","",Capacity!Q102)</f>
        <v>0</v>
      </c>
      <c r="D109" s="310">
        <f>IF(B109="","",Capacity!R102)</f>
        <v>0</v>
      </c>
      <c r="E109" s="220">
        <f ca="1">IF(B109="","",IF(COUNTBLANK(H109:BG109)=52,SUM('Capacity calculation (hide)'!H197:BG197),52-COUNTBLANK(H109:BG109)))</f>
        <v>52</v>
      </c>
      <c r="F109" s="311">
        <f ca="1">'Capacity calculation (hide)'!BI197</f>
        <v>0</v>
      </c>
      <c r="H109" s="345"/>
      <c r="I109" s="345"/>
      <c r="J109" s="345"/>
      <c r="K109" s="345"/>
      <c r="L109" s="345"/>
      <c r="M109" s="345"/>
      <c r="N109" s="345"/>
      <c r="O109" s="345"/>
      <c r="P109" s="345"/>
      <c r="Q109" s="345"/>
      <c r="R109" s="345"/>
      <c r="S109" s="345"/>
      <c r="T109" s="345"/>
      <c r="U109" s="345"/>
      <c r="V109" s="345"/>
      <c r="W109" s="345"/>
      <c r="X109" s="345"/>
      <c r="Y109" s="345"/>
      <c r="Z109" s="345"/>
      <c r="AA109" s="345"/>
      <c r="AB109" s="345"/>
      <c r="AC109" s="345"/>
      <c r="AD109" s="345"/>
      <c r="AE109" s="345"/>
      <c r="AF109" s="345"/>
      <c r="AG109" s="345"/>
      <c r="AH109" s="345"/>
      <c r="AI109" s="345"/>
      <c r="AJ109" s="345"/>
      <c r="AK109" s="345"/>
      <c r="AL109" s="345"/>
      <c r="AM109" s="345"/>
      <c r="AN109" s="345"/>
      <c r="AO109" s="345"/>
      <c r="AP109" s="345"/>
      <c r="AQ109" s="345"/>
      <c r="AR109" s="345"/>
      <c r="AS109" s="345"/>
      <c r="AT109" s="345"/>
      <c r="AU109" s="345"/>
      <c r="AV109" s="345"/>
      <c r="AW109" s="345"/>
      <c r="AX109" s="345"/>
      <c r="AY109" s="345"/>
      <c r="AZ109" s="345"/>
      <c r="BA109" s="345"/>
      <c r="BB109" s="345"/>
      <c r="BC109" s="345"/>
      <c r="BD109" s="345"/>
      <c r="BE109" s="345"/>
      <c r="BF109" s="345"/>
      <c r="BG109" s="345"/>
      <c r="BI109" s="347" t="s">
        <v>1247</v>
      </c>
    </row>
    <row r="110" spans="2:61" hidden="1" x14ac:dyDescent="0.25">
      <c r="B110" s="219" t="str">
        <f>IF(Capacity!N103="","",Capacity!N103)</f>
        <v>a</v>
      </c>
      <c r="C110" s="220">
        <f>IF(B110="","",Capacity!Q103)</f>
        <v>0</v>
      </c>
      <c r="D110" s="310">
        <f>IF(B110="","",Capacity!R103)</f>
        <v>0</v>
      </c>
      <c r="E110" s="220">
        <f ca="1">IF(B110="","",IF(COUNTBLANK(H110:BG110)=52,SUM('Capacity calculation (hide)'!H198:BG198),52-COUNTBLANK(H110:BG110)))</f>
        <v>52</v>
      </c>
      <c r="F110" s="311">
        <f ca="1">'Capacity calculation (hide)'!BI198</f>
        <v>0</v>
      </c>
      <c r="H110" s="345"/>
      <c r="I110" s="345"/>
      <c r="J110" s="345"/>
      <c r="K110" s="345"/>
      <c r="L110" s="345"/>
      <c r="M110" s="345"/>
      <c r="N110" s="345"/>
      <c r="O110" s="345"/>
      <c r="P110" s="345"/>
      <c r="Q110" s="345"/>
      <c r="R110" s="345"/>
      <c r="S110" s="345"/>
      <c r="T110" s="345"/>
      <c r="U110" s="345"/>
      <c r="V110" s="345"/>
      <c r="W110" s="345"/>
      <c r="X110" s="345"/>
      <c r="Y110" s="345"/>
      <c r="Z110" s="345"/>
      <c r="AA110" s="345"/>
      <c r="AB110" s="345"/>
      <c r="AC110" s="345"/>
      <c r="AD110" s="345"/>
      <c r="AE110" s="345"/>
      <c r="AF110" s="345"/>
      <c r="AG110" s="345"/>
      <c r="AH110" s="345"/>
      <c r="AI110" s="345"/>
      <c r="AJ110" s="345"/>
      <c r="AK110" s="345"/>
      <c r="AL110" s="345"/>
      <c r="AM110" s="345"/>
      <c r="AN110" s="345"/>
      <c r="AO110" s="345"/>
      <c r="AP110" s="345"/>
      <c r="AQ110" s="345"/>
      <c r="AR110" s="345"/>
      <c r="AS110" s="345"/>
      <c r="AT110" s="345"/>
      <c r="AU110" s="345"/>
      <c r="AV110" s="345"/>
      <c r="AW110" s="345"/>
      <c r="AX110" s="345"/>
      <c r="AY110" s="345"/>
      <c r="AZ110" s="345"/>
      <c r="BA110" s="345"/>
      <c r="BB110" s="345"/>
      <c r="BC110" s="345"/>
      <c r="BD110" s="345"/>
      <c r="BE110" s="345"/>
      <c r="BF110" s="345"/>
      <c r="BG110" s="345"/>
      <c r="BI110" s="347" t="s">
        <v>1247</v>
      </c>
    </row>
    <row r="111" spans="2:61" hidden="1" x14ac:dyDescent="0.25">
      <c r="B111" s="219" t="str">
        <f>IF(Capacity!N104="","",Capacity!N104)</f>
        <v>a</v>
      </c>
      <c r="C111" s="220">
        <f>IF(B111="","",Capacity!Q104)</f>
        <v>0</v>
      </c>
      <c r="D111" s="310">
        <f>IF(B111="","",Capacity!R104)</f>
        <v>0</v>
      </c>
      <c r="E111" s="220">
        <f ca="1">IF(B111="","",IF(COUNTBLANK(H111:BG111)=52,SUM('Capacity calculation (hide)'!H199:BG199),52-COUNTBLANK(H111:BG111)))</f>
        <v>52</v>
      </c>
      <c r="F111" s="311">
        <f ca="1">'Capacity calculation (hide)'!BI199</f>
        <v>0</v>
      </c>
      <c r="H111" s="345"/>
      <c r="I111" s="345"/>
      <c r="J111" s="345"/>
      <c r="K111" s="345"/>
      <c r="L111" s="345"/>
      <c r="M111" s="345"/>
      <c r="N111" s="345"/>
      <c r="O111" s="345"/>
      <c r="P111" s="345"/>
      <c r="Q111" s="345"/>
      <c r="R111" s="345"/>
      <c r="S111" s="345"/>
      <c r="T111" s="345"/>
      <c r="U111" s="345"/>
      <c r="V111" s="345"/>
      <c r="W111" s="345"/>
      <c r="X111" s="345"/>
      <c r="Y111" s="345"/>
      <c r="Z111" s="345"/>
      <c r="AA111" s="345"/>
      <c r="AB111" s="345"/>
      <c r="AC111" s="345"/>
      <c r="AD111" s="345"/>
      <c r="AE111" s="345"/>
      <c r="AF111" s="345"/>
      <c r="AG111" s="345"/>
      <c r="AH111" s="345"/>
      <c r="AI111" s="345"/>
      <c r="AJ111" s="345"/>
      <c r="AK111" s="345"/>
      <c r="AL111" s="345"/>
      <c r="AM111" s="345"/>
      <c r="AN111" s="345"/>
      <c r="AO111" s="345"/>
      <c r="AP111" s="345"/>
      <c r="AQ111" s="345"/>
      <c r="AR111" s="345"/>
      <c r="AS111" s="345"/>
      <c r="AT111" s="345"/>
      <c r="AU111" s="345"/>
      <c r="AV111" s="345"/>
      <c r="AW111" s="345"/>
      <c r="AX111" s="345"/>
      <c r="AY111" s="345"/>
      <c r="AZ111" s="345"/>
      <c r="BA111" s="345"/>
      <c r="BB111" s="345"/>
      <c r="BC111" s="345"/>
      <c r="BD111" s="345"/>
      <c r="BE111" s="345"/>
      <c r="BF111" s="345"/>
      <c r="BG111" s="345"/>
      <c r="BI111" s="347" t="s">
        <v>1247</v>
      </c>
    </row>
    <row r="112" spans="2:61" hidden="1" x14ac:dyDescent="0.25">
      <c r="B112" s="219" t="str">
        <f>IF(Capacity!N105="","",Capacity!N105)</f>
        <v>a</v>
      </c>
      <c r="C112" s="220">
        <f>IF(B112="","",Capacity!Q105)</f>
        <v>0</v>
      </c>
      <c r="D112" s="310">
        <f>IF(B112="","",Capacity!R105)</f>
        <v>0</v>
      </c>
      <c r="E112" s="220">
        <f ca="1">IF(B112="","",IF(COUNTBLANK(H112:BG112)=52,SUM('Capacity calculation (hide)'!H200:BG200),52-COUNTBLANK(H112:BG112)))</f>
        <v>52</v>
      </c>
      <c r="F112" s="311">
        <f ca="1">'Capacity calculation (hide)'!BI200</f>
        <v>0</v>
      </c>
      <c r="H112" s="345"/>
      <c r="I112" s="345"/>
      <c r="J112" s="345"/>
      <c r="K112" s="345"/>
      <c r="L112" s="345"/>
      <c r="M112" s="345"/>
      <c r="N112" s="345"/>
      <c r="O112" s="345"/>
      <c r="P112" s="345"/>
      <c r="Q112" s="345"/>
      <c r="R112" s="345"/>
      <c r="S112" s="345"/>
      <c r="T112" s="345"/>
      <c r="U112" s="345"/>
      <c r="V112" s="345"/>
      <c r="W112" s="345"/>
      <c r="X112" s="345"/>
      <c r="Y112" s="345"/>
      <c r="Z112" s="345"/>
      <c r="AA112" s="345"/>
      <c r="AB112" s="345"/>
      <c r="AC112" s="345"/>
      <c r="AD112" s="345"/>
      <c r="AE112" s="345"/>
      <c r="AF112" s="345"/>
      <c r="AG112" s="345"/>
      <c r="AH112" s="345"/>
      <c r="AI112" s="345"/>
      <c r="AJ112" s="345"/>
      <c r="AK112" s="345"/>
      <c r="AL112" s="345"/>
      <c r="AM112" s="345"/>
      <c r="AN112" s="345"/>
      <c r="AO112" s="345"/>
      <c r="AP112" s="345"/>
      <c r="AQ112" s="345"/>
      <c r="AR112" s="345"/>
      <c r="AS112" s="345"/>
      <c r="AT112" s="345"/>
      <c r="AU112" s="345"/>
      <c r="AV112" s="345"/>
      <c r="AW112" s="345"/>
      <c r="AX112" s="345"/>
      <c r="AY112" s="345"/>
      <c r="AZ112" s="345"/>
      <c r="BA112" s="345"/>
      <c r="BB112" s="345"/>
      <c r="BC112" s="345"/>
      <c r="BD112" s="345"/>
      <c r="BE112" s="345"/>
      <c r="BF112" s="345"/>
      <c r="BG112" s="345"/>
      <c r="BI112" s="347" t="s">
        <v>1247</v>
      </c>
    </row>
    <row r="113" spans="2:61" hidden="1" x14ac:dyDescent="0.25">
      <c r="B113" s="219" t="str">
        <f>IF(Capacity!N106="","",Capacity!N106)</f>
        <v>a</v>
      </c>
      <c r="C113" s="220">
        <f>IF(B113="","",Capacity!Q106)</f>
        <v>0</v>
      </c>
      <c r="D113" s="310">
        <f>IF(B113="","",Capacity!R106)</f>
        <v>0</v>
      </c>
      <c r="E113" s="220">
        <f ca="1">IF(B113="","",IF(COUNTBLANK(H113:BG113)=52,SUM('Capacity calculation (hide)'!H201:BG201),52-COUNTBLANK(H113:BG113)))</f>
        <v>52</v>
      </c>
      <c r="F113" s="311">
        <f ca="1">'Capacity calculation (hide)'!BI201</f>
        <v>0</v>
      </c>
      <c r="H113" s="345"/>
      <c r="I113" s="345"/>
      <c r="J113" s="345"/>
      <c r="K113" s="345"/>
      <c r="L113" s="345"/>
      <c r="M113" s="345"/>
      <c r="N113" s="345"/>
      <c r="O113" s="345"/>
      <c r="P113" s="345"/>
      <c r="Q113" s="345"/>
      <c r="R113" s="345"/>
      <c r="S113" s="345"/>
      <c r="T113" s="345"/>
      <c r="U113" s="345"/>
      <c r="V113" s="345"/>
      <c r="W113" s="345"/>
      <c r="X113" s="345"/>
      <c r="Y113" s="345"/>
      <c r="Z113" s="345"/>
      <c r="AA113" s="345"/>
      <c r="AB113" s="345"/>
      <c r="AC113" s="345"/>
      <c r="AD113" s="345"/>
      <c r="AE113" s="345"/>
      <c r="AF113" s="345"/>
      <c r="AG113" s="345"/>
      <c r="AH113" s="345"/>
      <c r="AI113" s="345"/>
      <c r="AJ113" s="345"/>
      <c r="AK113" s="345"/>
      <c r="AL113" s="345"/>
      <c r="AM113" s="345"/>
      <c r="AN113" s="345"/>
      <c r="AO113" s="345"/>
      <c r="AP113" s="345"/>
      <c r="AQ113" s="345"/>
      <c r="AR113" s="345"/>
      <c r="AS113" s="345"/>
      <c r="AT113" s="345"/>
      <c r="AU113" s="345"/>
      <c r="AV113" s="345"/>
      <c r="AW113" s="345"/>
      <c r="AX113" s="345"/>
      <c r="AY113" s="345"/>
      <c r="AZ113" s="345"/>
      <c r="BA113" s="345"/>
      <c r="BB113" s="345"/>
      <c r="BC113" s="345"/>
      <c r="BD113" s="345"/>
      <c r="BE113" s="345"/>
      <c r="BF113" s="345"/>
      <c r="BG113" s="345"/>
      <c r="BI113" s="347" t="s">
        <v>1247</v>
      </c>
    </row>
    <row r="114" spans="2:61" hidden="1" x14ac:dyDescent="0.25">
      <c r="B114" s="219" t="str">
        <f>IF(Capacity!N107="","",Capacity!N107)</f>
        <v>a</v>
      </c>
      <c r="C114" s="220">
        <f>IF(B114="","",Capacity!Q107)</f>
        <v>0</v>
      </c>
      <c r="D114" s="310">
        <f>IF(B114="","",Capacity!R107)</f>
        <v>0</v>
      </c>
      <c r="E114" s="220">
        <f ca="1">IF(B114="","",IF(COUNTBLANK(H114:BG114)=52,SUM('Capacity calculation (hide)'!H202:BG202),52-COUNTBLANK(H114:BG114)))</f>
        <v>52</v>
      </c>
      <c r="F114" s="311">
        <f ca="1">'Capacity calculation (hide)'!BI202</f>
        <v>0</v>
      </c>
      <c r="H114" s="345"/>
      <c r="I114" s="345"/>
      <c r="J114" s="345"/>
      <c r="K114" s="345"/>
      <c r="L114" s="345"/>
      <c r="M114" s="345"/>
      <c r="N114" s="345"/>
      <c r="O114" s="345"/>
      <c r="P114" s="345"/>
      <c r="Q114" s="345"/>
      <c r="R114" s="345"/>
      <c r="S114" s="345"/>
      <c r="T114" s="345"/>
      <c r="U114" s="345"/>
      <c r="V114" s="345"/>
      <c r="W114" s="345"/>
      <c r="X114" s="345"/>
      <c r="Y114" s="345"/>
      <c r="Z114" s="345"/>
      <c r="AA114" s="345"/>
      <c r="AB114" s="345"/>
      <c r="AC114" s="345"/>
      <c r="AD114" s="345"/>
      <c r="AE114" s="345"/>
      <c r="AF114" s="345"/>
      <c r="AG114" s="345"/>
      <c r="AH114" s="345"/>
      <c r="AI114" s="345"/>
      <c r="AJ114" s="345"/>
      <c r="AK114" s="345"/>
      <c r="AL114" s="345"/>
      <c r="AM114" s="345"/>
      <c r="AN114" s="345"/>
      <c r="AO114" s="345"/>
      <c r="AP114" s="345"/>
      <c r="AQ114" s="345"/>
      <c r="AR114" s="345"/>
      <c r="AS114" s="345"/>
      <c r="AT114" s="345"/>
      <c r="AU114" s="345"/>
      <c r="AV114" s="345"/>
      <c r="AW114" s="345"/>
      <c r="AX114" s="345"/>
      <c r="AY114" s="345"/>
      <c r="AZ114" s="345"/>
      <c r="BA114" s="345"/>
      <c r="BB114" s="345"/>
      <c r="BC114" s="345"/>
      <c r="BD114" s="345"/>
      <c r="BE114" s="345"/>
      <c r="BF114" s="345"/>
      <c r="BG114" s="345"/>
      <c r="BI114" s="347" t="s">
        <v>1247</v>
      </c>
    </row>
    <row r="115" spans="2:61" hidden="1" x14ac:dyDescent="0.25">
      <c r="B115" s="219" t="str">
        <f>IF(Capacity!N108="","",Capacity!N108)</f>
        <v>a</v>
      </c>
      <c r="C115" s="220">
        <f>IF(B115="","",Capacity!Q108)</f>
        <v>0</v>
      </c>
      <c r="D115" s="310">
        <f>IF(B115="","",Capacity!R108)</f>
        <v>0</v>
      </c>
      <c r="E115" s="220">
        <f ca="1">IF(B115="","",IF(COUNTBLANK(H115:BG115)=52,SUM('Capacity calculation (hide)'!H203:BG203),52-COUNTBLANK(H115:BG115)))</f>
        <v>52</v>
      </c>
      <c r="F115" s="311">
        <f ca="1">'Capacity calculation (hide)'!BI203</f>
        <v>0</v>
      </c>
      <c r="H115" s="345"/>
      <c r="I115" s="345"/>
      <c r="J115" s="345"/>
      <c r="K115" s="345"/>
      <c r="L115" s="345"/>
      <c r="M115" s="345"/>
      <c r="N115" s="345"/>
      <c r="O115" s="345"/>
      <c r="P115" s="345"/>
      <c r="Q115" s="345"/>
      <c r="R115" s="345"/>
      <c r="S115" s="345"/>
      <c r="T115" s="345"/>
      <c r="U115" s="345"/>
      <c r="V115" s="345"/>
      <c r="W115" s="345"/>
      <c r="X115" s="345"/>
      <c r="Y115" s="345"/>
      <c r="Z115" s="345"/>
      <c r="AA115" s="345"/>
      <c r="AB115" s="345"/>
      <c r="AC115" s="345"/>
      <c r="AD115" s="345"/>
      <c r="AE115" s="345"/>
      <c r="AF115" s="345"/>
      <c r="AG115" s="345"/>
      <c r="AH115" s="345"/>
      <c r="AI115" s="345"/>
      <c r="AJ115" s="345"/>
      <c r="AK115" s="345"/>
      <c r="AL115" s="345"/>
      <c r="AM115" s="345"/>
      <c r="AN115" s="345"/>
      <c r="AO115" s="345"/>
      <c r="AP115" s="345"/>
      <c r="AQ115" s="345"/>
      <c r="AR115" s="345"/>
      <c r="AS115" s="345"/>
      <c r="AT115" s="345"/>
      <c r="AU115" s="345"/>
      <c r="AV115" s="345"/>
      <c r="AW115" s="345"/>
      <c r="AX115" s="345"/>
      <c r="AY115" s="345"/>
      <c r="AZ115" s="345"/>
      <c r="BA115" s="345"/>
      <c r="BB115" s="345"/>
      <c r="BC115" s="345"/>
      <c r="BD115" s="345"/>
      <c r="BE115" s="345"/>
      <c r="BF115" s="345"/>
      <c r="BG115" s="345"/>
      <c r="BI115" s="347" t="s">
        <v>1247</v>
      </c>
    </row>
    <row r="116" spans="2:61" hidden="1" x14ac:dyDescent="0.25">
      <c r="B116" s="219" t="str">
        <f>IF(Capacity!N109="","",Capacity!N109)</f>
        <v>a</v>
      </c>
      <c r="C116" s="220">
        <f>IF(B116="","",Capacity!Q109)</f>
        <v>0</v>
      </c>
      <c r="D116" s="310">
        <f>IF(B116="","",Capacity!R109)</f>
        <v>0</v>
      </c>
      <c r="E116" s="220">
        <f ca="1">IF(B116="","",IF(COUNTBLANK(H116:BG116)=52,SUM('Capacity calculation (hide)'!H204:BG204),52-COUNTBLANK(H116:BG116)))</f>
        <v>52</v>
      </c>
      <c r="F116" s="311">
        <f ca="1">'Capacity calculation (hide)'!BI204</f>
        <v>0</v>
      </c>
      <c r="H116" s="345"/>
      <c r="I116" s="345"/>
      <c r="J116" s="345"/>
      <c r="K116" s="345"/>
      <c r="L116" s="345"/>
      <c r="M116" s="345"/>
      <c r="N116" s="345"/>
      <c r="O116" s="345"/>
      <c r="P116" s="345"/>
      <c r="Q116" s="345"/>
      <c r="R116" s="345"/>
      <c r="S116" s="345"/>
      <c r="T116" s="345"/>
      <c r="U116" s="345"/>
      <c r="V116" s="345"/>
      <c r="W116" s="345"/>
      <c r="X116" s="345"/>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5"/>
      <c r="BC116" s="345"/>
      <c r="BD116" s="345"/>
      <c r="BE116" s="345"/>
      <c r="BF116" s="345"/>
      <c r="BG116" s="345"/>
      <c r="BI116" s="347" t="s">
        <v>1247</v>
      </c>
    </row>
    <row r="117" spans="2:61" hidden="1" x14ac:dyDescent="0.25">
      <c r="B117" s="219" t="str">
        <f>IF(Capacity!N110="","",Capacity!N110)</f>
        <v>a</v>
      </c>
      <c r="C117" s="220">
        <f>IF(B117="","",Capacity!Q110)</f>
        <v>0</v>
      </c>
      <c r="D117" s="310">
        <f>IF(B117="","",Capacity!R110)</f>
        <v>0</v>
      </c>
      <c r="E117" s="220">
        <f ca="1">IF(B117="","",IF(COUNTBLANK(H117:BG117)=52,SUM('Capacity calculation (hide)'!H205:BG205),52-COUNTBLANK(H117:BG117)))</f>
        <v>52</v>
      </c>
      <c r="F117" s="311">
        <f ca="1">'Capacity calculation (hide)'!BI205</f>
        <v>0</v>
      </c>
      <c r="H117" s="345"/>
      <c r="I117" s="345"/>
      <c r="J117" s="345"/>
      <c r="K117" s="345"/>
      <c r="L117" s="345"/>
      <c r="M117" s="345"/>
      <c r="N117" s="345"/>
      <c r="O117" s="345"/>
      <c r="P117" s="345"/>
      <c r="Q117" s="345"/>
      <c r="R117" s="345"/>
      <c r="S117" s="345"/>
      <c r="T117" s="345"/>
      <c r="U117" s="345"/>
      <c r="V117" s="345"/>
      <c r="W117" s="345"/>
      <c r="X117" s="345"/>
      <c r="Y117" s="345"/>
      <c r="Z117" s="345"/>
      <c r="AA117" s="345"/>
      <c r="AB117" s="345"/>
      <c r="AC117" s="345"/>
      <c r="AD117" s="345"/>
      <c r="AE117" s="345"/>
      <c r="AF117" s="345"/>
      <c r="AG117" s="345"/>
      <c r="AH117" s="345"/>
      <c r="AI117" s="345"/>
      <c r="AJ117" s="345"/>
      <c r="AK117" s="345"/>
      <c r="AL117" s="345"/>
      <c r="AM117" s="345"/>
      <c r="AN117" s="345"/>
      <c r="AO117" s="345"/>
      <c r="AP117" s="345"/>
      <c r="AQ117" s="345"/>
      <c r="AR117" s="345"/>
      <c r="AS117" s="345"/>
      <c r="AT117" s="345"/>
      <c r="AU117" s="345"/>
      <c r="AV117" s="345"/>
      <c r="AW117" s="345"/>
      <c r="AX117" s="345"/>
      <c r="AY117" s="345"/>
      <c r="AZ117" s="345"/>
      <c r="BA117" s="345"/>
      <c r="BB117" s="345"/>
      <c r="BC117" s="345"/>
      <c r="BD117" s="345"/>
      <c r="BE117" s="345"/>
      <c r="BF117" s="345"/>
      <c r="BG117" s="345"/>
      <c r="BI117" s="347" t="s">
        <v>1247</v>
      </c>
    </row>
    <row r="118" spans="2:61" hidden="1" x14ac:dyDescent="0.25">
      <c r="B118" s="219" t="str">
        <f>IF(Capacity!N111="","",Capacity!N111)</f>
        <v>a</v>
      </c>
      <c r="C118" s="220">
        <f>IF(B118="","",Capacity!Q111)</f>
        <v>0</v>
      </c>
      <c r="D118" s="310">
        <f>IF(B118="","",Capacity!R111)</f>
        <v>0</v>
      </c>
      <c r="E118" s="220">
        <f ca="1">IF(B118="","",IF(COUNTBLANK(H118:BG118)=52,SUM('Capacity calculation (hide)'!H206:BG206),52-COUNTBLANK(H118:BG118)))</f>
        <v>52</v>
      </c>
      <c r="F118" s="311">
        <f ca="1">'Capacity calculation (hide)'!BI206</f>
        <v>0</v>
      </c>
      <c r="H118" s="345"/>
      <c r="I118" s="345"/>
      <c r="J118" s="345"/>
      <c r="K118" s="345"/>
      <c r="L118" s="345"/>
      <c r="M118" s="345"/>
      <c r="N118" s="345"/>
      <c r="O118" s="345"/>
      <c r="P118" s="345"/>
      <c r="Q118" s="345"/>
      <c r="R118" s="345"/>
      <c r="S118" s="345"/>
      <c r="T118" s="345"/>
      <c r="U118" s="345"/>
      <c r="V118" s="345"/>
      <c r="W118" s="345"/>
      <c r="X118" s="345"/>
      <c r="Y118" s="345"/>
      <c r="Z118" s="345"/>
      <c r="AA118" s="345"/>
      <c r="AB118" s="345"/>
      <c r="AC118" s="345"/>
      <c r="AD118" s="345"/>
      <c r="AE118" s="345"/>
      <c r="AF118" s="345"/>
      <c r="AG118" s="345"/>
      <c r="AH118" s="345"/>
      <c r="AI118" s="345"/>
      <c r="AJ118" s="345"/>
      <c r="AK118" s="345"/>
      <c r="AL118" s="345"/>
      <c r="AM118" s="345"/>
      <c r="AN118" s="345"/>
      <c r="AO118" s="345"/>
      <c r="AP118" s="345"/>
      <c r="AQ118" s="345"/>
      <c r="AR118" s="345"/>
      <c r="AS118" s="345"/>
      <c r="AT118" s="345"/>
      <c r="AU118" s="345"/>
      <c r="AV118" s="345"/>
      <c r="AW118" s="345"/>
      <c r="AX118" s="345"/>
      <c r="AY118" s="345"/>
      <c r="AZ118" s="345"/>
      <c r="BA118" s="345"/>
      <c r="BB118" s="345"/>
      <c r="BC118" s="345"/>
      <c r="BD118" s="345"/>
      <c r="BE118" s="345"/>
      <c r="BF118" s="345"/>
      <c r="BG118" s="345"/>
      <c r="BI118" s="347" t="s">
        <v>1247</v>
      </c>
    </row>
    <row r="119" spans="2:61" hidden="1" x14ac:dyDescent="0.25">
      <c r="B119" s="219" t="str">
        <f>IF(Capacity!N112="","",Capacity!N112)</f>
        <v>a</v>
      </c>
      <c r="C119" s="220">
        <f>IF(B119="","",Capacity!Q112)</f>
        <v>0</v>
      </c>
      <c r="D119" s="310">
        <f>IF(B119="","",Capacity!R112)</f>
        <v>0</v>
      </c>
      <c r="E119" s="220">
        <f ca="1">IF(B119="","",IF(COUNTBLANK(H119:BG119)=52,SUM('Capacity calculation (hide)'!H207:BG207),52-COUNTBLANK(H119:BG119)))</f>
        <v>52</v>
      </c>
      <c r="F119" s="311">
        <f ca="1">'Capacity calculation (hide)'!BI207</f>
        <v>0</v>
      </c>
      <c r="H119" s="345"/>
      <c r="I119" s="345"/>
      <c r="J119" s="345"/>
      <c r="K119" s="345"/>
      <c r="L119" s="345"/>
      <c r="M119" s="345"/>
      <c r="N119" s="345"/>
      <c r="O119" s="345"/>
      <c r="P119" s="345"/>
      <c r="Q119" s="345"/>
      <c r="R119" s="345"/>
      <c r="S119" s="345"/>
      <c r="T119" s="345"/>
      <c r="U119" s="345"/>
      <c r="V119" s="345"/>
      <c r="W119" s="345"/>
      <c r="X119" s="345"/>
      <c r="Y119" s="345"/>
      <c r="Z119" s="345"/>
      <c r="AA119" s="345"/>
      <c r="AB119" s="345"/>
      <c r="AC119" s="345"/>
      <c r="AD119" s="345"/>
      <c r="AE119" s="345"/>
      <c r="AF119" s="345"/>
      <c r="AG119" s="345"/>
      <c r="AH119" s="345"/>
      <c r="AI119" s="345"/>
      <c r="AJ119" s="345"/>
      <c r="AK119" s="345"/>
      <c r="AL119" s="345"/>
      <c r="AM119" s="345"/>
      <c r="AN119" s="345"/>
      <c r="AO119" s="345"/>
      <c r="AP119" s="345"/>
      <c r="AQ119" s="345"/>
      <c r="AR119" s="345"/>
      <c r="AS119" s="345"/>
      <c r="AT119" s="345"/>
      <c r="AU119" s="345"/>
      <c r="AV119" s="345"/>
      <c r="AW119" s="345"/>
      <c r="AX119" s="345"/>
      <c r="AY119" s="345"/>
      <c r="AZ119" s="345"/>
      <c r="BA119" s="345"/>
      <c r="BB119" s="345"/>
      <c r="BC119" s="345"/>
      <c r="BD119" s="345"/>
      <c r="BE119" s="345"/>
      <c r="BF119" s="345"/>
      <c r="BG119" s="345"/>
      <c r="BI119" s="347" t="s">
        <v>1247</v>
      </c>
    </row>
    <row r="120" spans="2:61" hidden="1" x14ac:dyDescent="0.25">
      <c r="B120" s="219" t="str">
        <f>IF(Capacity!N113="","",Capacity!N113)</f>
        <v>a</v>
      </c>
      <c r="C120" s="220">
        <f>IF(B120="","",Capacity!Q113)</f>
        <v>0</v>
      </c>
      <c r="D120" s="310">
        <f>IF(B120="","",Capacity!R113)</f>
        <v>0</v>
      </c>
      <c r="E120" s="220">
        <f ca="1">IF(B120="","",IF(COUNTBLANK(H120:BG120)=52,SUM('Capacity calculation (hide)'!H208:BG208),52-COUNTBLANK(H120:BG120)))</f>
        <v>52</v>
      </c>
      <c r="F120" s="311">
        <f ca="1">'Capacity calculation (hide)'!BI208</f>
        <v>0</v>
      </c>
      <c r="H120" s="345"/>
      <c r="I120" s="345"/>
      <c r="J120" s="345"/>
      <c r="K120" s="345"/>
      <c r="L120" s="345"/>
      <c r="M120" s="345"/>
      <c r="N120" s="345"/>
      <c r="O120" s="345"/>
      <c r="P120" s="345"/>
      <c r="Q120" s="345"/>
      <c r="R120" s="345"/>
      <c r="S120" s="345"/>
      <c r="T120" s="345"/>
      <c r="U120" s="345"/>
      <c r="V120" s="345"/>
      <c r="W120" s="345"/>
      <c r="X120" s="345"/>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45"/>
      <c r="BC120" s="345"/>
      <c r="BD120" s="345"/>
      <c r="BE120" s="345"/>
      <c r="BF120" s="345"/>
      <c r="BG120" s="345"/>
      <c r="BI120" s="347" t="s">
        <v>1247</v>
      </c>
    </row>
    <row r="121" spans="2:61" hidden="1" x14ac:dyDescent="0.25">
      <c r="B121" s="219" t="str">
        <f>IF(Capacity!N114="","",Capacity!N114)</f>
        <v>a</v>
      </c>
      <c r="C121" s="220">
        <f>IF(B121="","",Capacity!Q114)</f>
        <v>0</v>
      </c>
      <c r="D121" s="310">
        <f>IF(B121="","",Capacity!R114)</f>
        <v>0</v>
      </c>
      <c r="E121" s="220">
        <f ca="1">IF(B121="","",IF(COUNTBLANK(H121:BG121)=52,SUM('Capacity calculation (hide)'!H209:BG209),52-COUNTBLANK(H121:BG121)))</f>
        <v>52</v>
      </c>
      <c r="F121" s="311">
        <f ca="1">'Capacity calculation (hide)'!BI209</f>
        <v>0</v>
      </c>
      <c r="H121" s="345"/>
      <c r="I121" s="345"/>
      <c r="J121" s="345"/>
      <c r="K121" s="345"/>
      <c r="L121" s="345"/>
      <c r="M121" s="345"/>
      <c r="N121" s="345"/>
      <c r="O121" s="345"/>
      <c r="P121" s="345"/>
      <c r="Q121" s="345"/>
      <c r="R121" s="345"/>
      <c r="S121" s="345"/>
      <c r="T121" s="345"/>
      <c r="U121" s="345"/>
      <c r="V121" s="345"/>
      <c r="W121" s="345"/>
      <c r="X121" s="345"/>
      <c r="Y121" s="345"/>
      <c r="Z121" s="345"/>
      <c r="AA121" s="345"/>
      <c r="AB121" s="345"/>
      <c r="AC121" s="345"/>
      <c r="AD121" s="345"/>
      <c r="AE121" s="345"/>
      <c r="AF121" s="345"/>
      <c r="AG121" s="345"/>
      <c r="AH121" s="345"/>
      <c r="AI121" s="345"/>
      <c r="AJ121" s="345"/>
      <c r="AK121" s="345"/>
      <c r="AL121" s="345"/>
      <c r="AM121" s="345"/>
      <c r="AN121" s="345"/>
      <c r="AO121" s="345"/>
      <c r="AP121" s="345"/>
      <c r="AQ121" s="345"/>
      <c r="AR121" s="345"/>
      <c r="AS121" s="345"/>
      <c r="AT121" s="345"/>
      <c r="AU121" s="345"/>
      <c r="AV121" s="345"/>
      <c r="AW121" s="345"/>
      <c r="AX121" s="345"/>
      <c r="AY121" s="345"/>
      <c r="AZ121" s="345"/>
      <c r="BA121" s="345"/>
      <c r="BB121" s="345"/>
      <c r="BC121" s="345"/>
      <c r="BD121" s="345"/>
      <c r="BE121" s="345"/>
      <c r="BF121" s="345"/>
      <c r="BG121" s="345"/>
      <c r="BI121" s="347" t="s">
        <v>1247</v>
      </c>
    </row>
    <row r="122" spans="2:61" hidden="1" x14ac:dyDescent="0.25">
      <c r="B122" s="219" t="str">
        <f>IF(Capacity!N115="","",Capacity!N115)</f>
        <v>a</v>
      </c>
      <c r="C122" s="220">
        <f>IF(B122="","",Capacity!Q115)</f>
        <v>0</v>
      </c>
      <c r="D122" s="310">
        <f>IF(B122="","",Capacity!R115)</f>
        <v>0</v>
      </c>
      <c r="E122" s="220">
        <f ca="1">IF(B122="","",IF(COUNTBLANK(H122:BG122)=52,SUM('Capacity calculation (hide)'!H210:BG210),52-COUNTBLANK(H122:BG122)))</f>
        <v>52</v>
      </c>
      <c r="F122" s="311">
        <f ca="1">'Capacity calculation (hide)'!BI210</f>
        <v>0</v>
      </c>
      <c r="H122" s="345"/>
      <c r="I122" s="345"/>
      <c r="J122" s="345"/>
      <c r="K122" s="345"/>
      <c r="L122" s="345"/>
      <c r="M122" s="345"/>
      <c r="N122" s="345"/>
      <c r="O122" s="345"/>
      <c r="P122" s="345"/>
      <c r="Q122" s="345"/>
      <c r="R122" s="345"/>
      <c r="S122" s="345"/>
      <c r="T122" s="345"/>
      <c r="U122" s="345"/>
      <c r="V122" s="345"/>
      <c r="W122" s="345"/>
      <c r="X122" s="345"/>
      <c r="Y122" s="345"/>
      <c r="Z122" s="345"/>
      <c r="AA122" s="345"/>
      <c r="AB122" s="345"/>
      <c r="AC122" s="345"/>
      <c r="AD122" s="345"/>
      <c r="AE122" s="345"/>
      <c r="AF122" s="345"/>
      <c r="AG122" s="345"/>
      <c r="AH122" s="345"/>
      <c r="AI122" s="345"/>
      <c r="AJ122" s="345"/>
      <c r="AK122" s="345"/>
      <c r="AL122" s="345"/>
      <c r="AM122" s="345"/>
      <c r="AN122" s="345"/>
      <c r="AO122" s="345"/>
      <c r="AP122" s="345"/>
      <c r="AQ122" s="345"/>
      <c r="AR122" s="345"/>
      <c r="AS122" s="345"/>
      <c r="AT122" s="345"/>
      <c r="AU122" s="345"/>
      <c r="AV122" s="345"/>
      <c r="AW122" s="345"/>
      <c r="AX122" s="345"/>
      <c r="AY122" s="345"/>
      <c r="AZ122" s="345"/>
      <c r="BA122" s="345"/>
      <c r="BB122" s="345"/>
      <c r="BC122" s="345"/>
      <c r="BD122" s="345"/>
      <c r="BE122" s="345"/>
      <c r="BF122" s="345"/>
      <c r="BG122" s="345"/>
      <c r="BI122" s="347" t="s">
        <v>1247</v>
      </c>
    </row>
    <row r="123" spans="2:61" hidden="1" x14ac:dyDescent="0.25">
      <c r="B123" s="219" t="str">
        <f>IF(Capacity!N116="","",Capacity!N116)</f>
        <v>a</v>
      </c>
      <c r="C123" s="220">
        <f>IF(B123="","",Capacity!Q116)</f>
        <v>0</v>
      </c>
      <c r="D123" s="310">
        <f>IF(B123="","",Capacity!R116)</f>
        <v>0</v>
      </c>
      <c r="E123" s="220">
        <f ca="1">IF(B123="","",IF(COUNTBLANK(H123:BG123)=52,SUM('Capacity calculation (hide)'!H211:BG211),52-COUNTBLANK(H123:BG123)))</f>
        <v>52</v>
      </c>
      <c r="F123" s="311">
        <f ca="1">'Capacity calculation (hide)'!BI211</f>
        <v>0</v>
      </c>
      <c r="H123" s="345"/>
      <c r="I123" s="345"/>
      <c r="J123" s="345"/>
      <c r="K123" s="345"/>
      <c r="L123" s="345"/>
      <c r="M123" s="345"/>
      <c r="N123" s="345"/>
      <c r="O123" s="345"/>
      <c r="P123" s="345"/>
      <c r="Q123" s="345"/>
      <c r="R123" s="345"/>
      <c r="S123" s="345"/>
      <c r="T123" s="345"/>
      <c r="U123" s="345"/>
      <c r="V123" s="345"/>
      <c r="W123" s="345"/>
      <c r="X123" s="345"/>
      <c r="Y123" s="345"/>
      <c r="Z123" s="345"/>
      <c r="AA123" s="345"/>
      <c r="AB123" s="345"/>
      <c r="AC123" s="345"/>
      <c r="AD123" s="345"/>
      <c r="AE123" s="345"/>
      <c r="AF123" s="345"/>
      <c r="AG123" s="345"/>
      <c r="AH123" s="345"/>
      <c r="AI123" s="345"/>
      <c r="AJ123" s="345"/>
      <c r="AK123" s="345"/>
      <c r="AL123" s="345"/>
      <c r="AM123" s="345"/>
      <c r="AN123" s="345"/>
      <c r="AO123" s="345"/>
      <c r="AP123" s="345"/>
      <c r="AQ123" s="345"/>
      <c r="AR123" s="345"/>
      <c r="AS123" s="345"/>
      <c r="AT123" s="345"/>
      <c r="AU123" s="345"/>
      <c r="AV123" s="345"/>
      <c r="AW123" s="345"/>
      <c r="AX123" s="345"/>
      <c r="AY123" s="345"/>
      <c r="AZ123" s="345"/>
      <c r="BA123" s="345"/>
      <c r="BB123" s="345"/>
      <c r="BC123" s="345"/>
      <c r="BD123" s="345"/>
      <c r="BE123" s="345"/>
      <c r="BF123" s="345"/>
      <c r="BG123" s="345"/>
      <c r="BI123" s="347" t="s">
        <v>1247</v>
      </c>
    </row>
    <row r="124" spans="2:61" x14ac:dyDescent="0.25">
      <c r="B124" s="67" t="str">
        <f>IF(Capacity!B17="","",Capacity!B17)</f>
        <v>Clinic 1</v>
      </c>
      <c r="C124" s="220">
        <f>IF(B124="","",Capacity!E17)</f>
        <v>0</v>
      </c>
      <c r="D124" s="310">
        <f>IF(B124="","",Capacity!F17)</f>
        <v>0</v>
      </c>
      <c r="E124" s="220">
        <f ca="1">IF(B124="","",IF(COUNTBLANK(H124:BG124)=52,SUM('Capacity calculation (hide)'!H5:BG5),52-COUNTBLANK(H124:BG124)))</f>
        <v>52</v>
      </c>
      <c r="F124" s="311">
        <f ca="1">'Capacity calculation (hide)'!BI5</f>
        <v>0</v>
      </c>
      <c r="H124" s="345"/>
      <c r="I124" s="345"/>
      <c r="J124" s="345"/>
      <c r="K124" s="345"/>
      <c r="L124" s="345"/>
      <c r="M124" s="345"/>
      <c r="N124" s="345"/>
      <c r="O124" s="345"/>
      <c r="P124" s="345"/>
      <c r="Q124" s="345"/>
      <c r="R124" s="345"/>
      <c r="S124" s="345"/>
      <c r="T124" s="345"/>
      <c r="U124" s="345"/>
      <c r="V124" s="345"/>
      <c r="W124" s="345"/>
      <c r="X124" s="345"/>
      <c r="Y124" s="345"/>
      <c r="Z124" s="345"/>
      <c r="AA124" s="345"/>
      <c r="AB124" s="345"/>
      <c r="AC124" s="345"/>
      <c r="AD124" s="345"/>
      <c r="AE124" s="345"/>
      <c r="AF124" s="345"/>
      <c r="AG124" s="345"/>
      <c r="AH124" s="345"/>
      <c r="AI124" s="345"/>
      <c r="AJ124" s="345"/>
      <c r="AK124" s="345"/>
      <c r="AL124" s="345"/>
      <c r="AM124" s="345"/>
      <c r="AN124" s="345"/>
      <c r="AO124" s="345"/>
      <c r="AP124" s="345"/>
      <c r="AQ124" s="345"/>
      <c r="AR124" s="345"/>
      <c r="AS124" s="345"/>
      <c r="AT124" s="345"/>
      <c r="AU124" s="345"/>
      <c r="AV124" s="345"/>
      <c r="AW124" s="345"/>
      <c r="AX124" s="345"/>
      <c r="AY124" s="345"/>
      <c r="AZ124" s="345"/>
      <c r="BA124" s="345"/>
      <c r="BB124" s="345"/>
      <c r="BC124" s="345"/>
      <c r="BD124" s="345"/>
      <c r="BE124" s="345"/>
      <c r="BF124" s="345"/>
      <c r="BG124" s="345"/>
      <c r="BI124" s="350" t="s">
        <v>1247</v>
      </c>
    </row>
    <row r="125" spans="2:61" x14ac:dyDescent="0.25">
      <c r="B125" s="67" t="str">
        <f>IF(Capacity!B18="","",Capacity!B18)</f>
        <v>c</v>
      </c>
      <c r="C125" s="220">
        <f>IF(B125="","",Capacity!E18)</f>
        <v>0</v>
      </c>
      <c r="D125" s="310">
        <f>IF(B125="","",Capacity!F18)</f>
        <v>0</v>
      </c>
      <c r="E125" s="220">
        <f ca="1">IF(B125="","",IF(COUNTBLANK(H125:BG125)=52,SUM('Capacity calculation (hide)'!H6:BG6),52-COUNTBLANK(H125:BG125)))</f>
        <v>52</v>
      </c>
      <c r="F125" s="311">
        <f ca="1">'Capacity calculation (hide)'!BI6</f>
        <v>0</v>
      </c>
      <c r="H125" s="345"/>
      <c r="I125" s="345"/>
      <c r="J125" s="345"/>
      <c r="K125" s="345"/>
      <c r="L125" s="345"/>
      <c r="M125" s="345"/>
      <c r="N125" s="345"/>
      <c r="O125" s="345"/>
      <c r="P125" s="345"/>
      <c r="Q125" s="345"/>
      <c r="R125" s="345"/>
      <c r="S125" s="345"/>
      <c r="T125" s="345"/>
      <c r="U125" s="345"/>
      <c r="V125" s="345"/>
      <c r="W125" s="345"/>
      <c r="X125" s="345"/>
      <c r="Y125" s="345"/>
      <c r="Z125" s="345"/>
      <c r="AA125" s="345"/>
      <c r="AB125" s="345"/>
      <c r="AC125" s="345"/>
      <c r="AD125" s="345"/>
      <c r="AE125" s="345"/>
      <c r="AF125" s="345"/>
      <c r="AG125" s="345"/>
      <c r="AH125" s="345"/>
      <c r="AI125" s="345"/>
      <c r="AJ125" s="345"/>
      <c r="AK125" s="345"/>
      <c r="AL125" s="345"/>
      <c r="AM125" s="345"/>
      <c r="AN125" s="345"/>
      <c r="AO125" s="345"/>
      <c r="AP125" s="345"/>
      <c r="AQ125" s="345"/>
      <c r="AR125" s="345"/>
      <c r="AS125" s="345"/>
      <c r="AT125" s="345"/>
      <c r="AU125" s="345"/>
      <c r="AV125" s="345"/>
      <c r="AW125" s="345"/>
      <c r="AX125" s="345"/>
      <c r="AY125" s="345"/>
      <c r="AZ125" s="345"/>
      <c r="BA125" s="345"/>
      <c r="BB125" s="345"/>
      <c r="BC125" s="345"/>
      <c r="BD125" s="345"/>
      <c r="BE125" s="345"/>
      <c r="BF125" s="345"/>
      <c r="BG125" s="345"/>
      <c r="BI125" s="350" t="s">
        <v>1247</v>
      </c>
    </row>
    <row r="126" spans="2:61" x14ac:dyDescent="0.25">
      <c r="B126" s="67" t="str">
        <f>IF(Capacity!B19="","",Capacity!B19)</f>
        <v>c</v>
      </c>
      <c r="C126" s="220">
        <f>IF(B126="","",Capacity!E19)</f>
        <v>0</v>
      </c>
      <c r="D126" s="310">
        <f>IF(B126="","",Capacity!F19)</f>
        <v>0</v>
      </c>
      <c r="E126" s="220">
        <f ca="1">IF(B126="","",IF(COUNTBLANK(H126:BG126)=52,SUM('Capacity calculation (hide)'!H7:BG7),52-COUNTBLANK(H126:BG126)))</f>
        <v>52</v>
      </c>
      <c r="F126" s="311">
        <f ca="1">'Capacity calculation (hide)'!BI7</f>
        <v>0</v>
      </c>
      <c r="H126" s="345"/>
      <c r="I126" s="345"/>
      <c r="J126" s="345"/>
      <c r="K126" s="345"/>
      <c r="L126" s="345"/>
      <c r="M126" s="345"/>
      <c r="N126" s="345"/>
      <c r="O126" s="345"/>
      <c r="P126" s="345"/>
      <c r="Q126" s="345"/>
      <c r="R126" s="345"/>
      <c r="S126" s="345"/>
      <c r="T126" s="345"/>
      <c r="U126" s="345"/>
      <c r="V126" s="345"/>
      <c r="W126" s="345"/>
      <c r="X126" s="345"/>
      <c r="Y126" s="345"/>
      <c r="Z126" s="345"/>
      <c r="AA126" s="345"/>
      <c r="AB126" s="345"/>
      <c r="AC126" s="345"/>
      <c r="AD126" s="345"/>
      <c r="AE126" s="345"/>
      <c r="AF126" s="345"/>
      <c r="AG126" s="345"/>
      <c r="AH126" s="345"/>
      <c r="AI126" s="345"/>
      <c r="AJ126" s="345"/>
      <c r="AK126" s="345"/>
      <c r="AL126" s="345"/>
      <c r="AM126" s="345"/>
      <c r="AN126" s="345"/>
      <c r="AO126" s="345"/>
      <c r="AP126" s="345"/>
      <c r="AQ126" s="345"/>
      <c r="AR126" s="345"/>
      <c r="AS126" s="345"/>
      <c r="AT126" s="345"/>
      <c r="AU126" s="345"/>
      <c r="AV126" s="345"/>
      <c r="AW126" s="345"/>
      <c r="AX126" s="345"/>
      <c r="AY126" s="345"/>
      <c r="AZ126" s="345"/>
      <c r="BA126" s="345"/>
      <c r="BB126" s="345"/>
      <c r="BC126" s="345"/>
      <c r="BD126" s="345"/>
      <c r="BE126" s="345"/>
      <c r="BF126" s="345"/>
      <c r="BG126" s="345"/>
      <c r="BI126" s="350" t="s">
        <v>1247</v>
      </c>
    </row>
    <row r="127" spans="2:61" x14ac:dyDescent="0.25">
      <c r="B127" s="67" t="str">
        <f>IF(Capacity!B20="","",Capacity!B20)</f>
        <v>c</v>
      </c>
      <c r="C127" s="220">
        <f>IF(B127="","",Capacity!E20)</f>
        <v>0</v>
      </c>
      <c r="D127" s="310">
        <f>IF(B127="","",Capacity!F20)</f>
        <v>0</v>
      </c>
      <c r="E127" s="220">
        <f ca="1">IF(B127="","",IF(COUNTBLANK(H127:BG127)=52,SUM('Capacity calculation (hide)'!H8:BG8),52-COUNTBLANK(H127:BG127)))</f>
        <v>52</v>
      </c>
      <c r="F127" s="311">
        <f ca="1">'Capacity calculation (hide)'!BI8</f>
        <v>0</v>
      </c>
      <c r="H127" s="345"/>
      <c r="I127" s="345"/>
      <c r="J127" s="345"/>
      <c r="K127" s="345"/>
      <c r="L127" s="345"/>
      <c r="M127" s="345"/>
      <c r="N127" s="345"/>
      <c r="O127" s="345"/>
      <c r="P127" s="345"/>
      <c r="Q127" s="345"/>
      <c r="R127" s="345"/>
      <c r="S127" s="345"/>
      <c r="T127" s="345"/>
      <c r="U127" s="345"/>
      <c r="V127" s="345"/>
      <c r="W127" s="345"/>
      <c r="X127" s="345"/>
      <c r="Y127" s="345"/>
      <c r="Z127" s="345"/>
      <c r="AA127" s="345"/>
      <c r="AB127" s="345"/>
      <c r="AC127" s="345"/>
      <c r="AD127" s="345"/>
      <c r="AE127" s="345"/>
      <c r="AF127" s="345"/>
      <c r="AG127" s="345"/>
      <c r="AH127" s="345"/>
      <c r="AI127" s="345"/>
      <c r="AJ127" s="345"/>
      <c r="AK127" s="345"/>
      <c r="AL127" s="345"/>
      <c r="AM127" s="345"/>
      <c r="AN127" s="345"/>
      <c r="AO127" s="345"/>
      <c r="AP127" s="345"/>
      <c r="AQ127" s="345"/>
      <c r="AR127" s="345"/>
      <c r="AS127" s="345"/>
      <c r="AT127" s="345"/>
      <c r="AU127" s="345"/>
      <c r="AV127" s="345"/>
      <c r="AW127" s="345"/>
      <c r="AX127" s="345"/>
      <c r="AY127" s="345"/>
      <c r="AZ127" s="345"/>
      <c r="BA127" s="345"/>
      <c r="BB127" s="345"/>
      <c r="BC127" s="345"/>
      <c r="BD127" s="345"/>
      <c r="BE127" s="345"/>
      <c r="BF127" s="345"/>
      <c r="BG127" s="345"/>
      <c r="BI127" s="350" t="s">
        <v>1247</v>
      </c>
    </row>
    <row r="128" spans="2:61" x14ac:dyDescent="0.25">
      <c r="B128" s="67" t="str">
        <f>IF(Capacity!B21="","",Capacity!B21)</f>
        <v>c</v>
      </c>
      <c r="C128" s="220">
        <f>IF(B128="","",Capacity!E21)</f>
        <v>0</v>
      </c>
      <c r="D128" s="310">
        <f>IF(B128="","",Capacity!F21)</f>
        <v>0</v>
      </c>
      <c r="E128" s="220">
        <f ca="1">IF(B128="","",IF(COUNTBLANK(H128:BG128)=52,SUM('Capacity calculation (hide)'!H9:BG9),52-COUNTBLANK(H128:BG128)))</f>
        <v>52</v>
      </c>
      <c r="F128" s="311">
        <f ca="1">'Capacity calculation (hide)'!BI9</f>
        <v>0</v>
      </c>
      <c r="H128" s="345"/>
      <c r="I128" s="345"/>
      <c r="J128" s="345"/>
      <c r="K128" s="345"/>
      <c r="L128" s="345"/>
      <c r="M128" s="345"/>
      <c r="N128" s="345"/>
      <c r="O128" s="345"/>
      <c r="P128" s="345"/>
      <c r="Q128" s="345"/>
      <c r="R128" s="345"/>
      <c r="S128" s="345"/>
      <c r="T128" s="345"/>
      <c r="U128" s="345"/>
      <c r="V128" s="345"/>
      <c r="W128" s="345"/>
      <c r="X128" s="345"/>
      <c r="Y128" s="345"/>
      <c r="Z128" s="345"/>
      <c r="AA128" s="345"/>
      <c r="AB128" s="345"/>
      <c r="AC128" s="345"/>
      <c r="AD128" s="345"/>
      <c r="AE128" s="345"/>
      <c r="AF128" s="345"/>
      <c r="AG128" s="345"/>
      <c r="AH128" s="345"/>
      <c r="AI128" s="345"/>
      <c r="AJ128" s="345"/>
      <c r="AK128" s="345"/>
      <c r="AL128" s="345"/>
      <c r="AM128" s="345"/>
      <c r="AN128" s="345"/>
      <c r="AO128" s="345"/>
      <c r="AP128" s="345"/>
      <c r="AQ128" s="345"/>
      <c r="AR128" s="345"/>
      <c r="AS128" s="345"/>
      <c r="AT128" s="345"/>
      <c r="AU128" s="345"/>
      <c r="AV128" s="345"/>
      <c r="AW128" s="345"/>
      <c r="AX128" s="345"/>
      <c r="AY128" s="345"/>
      <c r="AZ128" s="345"/>
      <c r="BA128" s="345"/>
      <c r="BB128" s="345"/>
      <c r="BC128" s="345"/>
      <c r="BD128" s="345"/>
      <c r="BE128" s="345"/>
      <c r="BF128" s="345"/>
      <c r="BG128" s="345"/>
      <c r="BI128" s="350" t="s">
        <v>1247</v>
      </c>
    </row>
    <row r="129" spans="2:61" x14ac:dyDescent="0.25">
      <c r="B129" s="67" t="str">
        <f>IF(Capacity!B22="","",Capacity!B22)</f>
        <v>c</v>
      </c>
      <c r="C129" s="220">
        <f>IF(B129="","",Capacity!E22)</f>
        <v>0</v>
      </c>
      <c r="D129" s="310">
        <f>IF(B129="","",Capacity!F22)</f>
        <v>0</v>
      </c>
      <c r="E129" s="220">
        <f ca="1">IF(B129="","",IF(COUNTBLANK(H129:BG129)=52,SUM('Capacity calculation (hide)'!H10:BG10),52-COUNTBLANK(H129:BG129)))</f>
        <v>52</v>
      </c>
      <c r="F129" s="311">
        <f ca="1">'Capacity calculation (hide)'!BI10</f>
        <v>0</v>
      </c>
      <c r="H129" s="345"/>
      <c r="I129" s="345"/>
      <c r="J129" s="345"/>
      <c r="K129" s="345"/>
      <c r="L129" s="345"/>
      <c r="M129" s="345"/>
      <c r="N129" s="345"/>
      <c r="O129" s="345"/>
      <c r="P129" s="345"/>
      <c r="Q129" s="345"/>
      <c r="R129" s="345"/>
      <c r="S129" s="345"/>
      <c r="T129" s="345"/>
      <c r="U129" s="345"/>
      <c r="V129" s="345"/>
      <c r="W129" s="345"/>
      <c r="X129" s="345"/>
      <c r="Y129" s="345"/>
      <c r="Z129" s="345"/>
      <c r="AA129" s="345"/>
      <c r="AB129" s="345"/>
      <c r="AC129" s="345"/>
      <c r="AD129" s="345"/>
      <c r="AE129" s="345"/>
      <c r="AF129" s="345"/>
      <c r="AG129" s="345"/>
      <c r="AH129" s="345"/>
      <c r="AI129" s="345"/>
      <c r="AJ129" s="345"/>
      <c r="AK129" s="345"/>
      <c r="AL129" s="345"/>
      <c r="AM129" s="345"/>
      <c r="AN129" s="345"/>
      <c r="AO129" s="345"/>
      <c r="AP129" s="345"/>
      <c r="AQ129" s="345"/>
      <c r="AR129" s="345"/>
      <c r="AS129" s="345"/>
      <c r="AT129" s="345"/>
      <c r="AU129" s="345"/>
      <c r="AV129" s="345"/>
      <c r="AW129" s="345"/>
      <c r="AX129" s="345"/>
      <c r="AY129" s="345"/>
      <c r="AZ129" s="345"/>
      <c r="BA129" s="345"/>
      <c r="BB129" s="345"/>
      <c r="BC129" s="345"/>
      <c r="BD129" s="345"/>
      <c r="BE129" s="345"/>
      <c r="BF129" s="345"/>
      <c r="BG129" s="345"/>
      <c r="BI129" s="350" t="s">
        <v>1247</v>
      </c>
    </row>
    <row r="130" spans="2:61" x14ac:dyDescent="0.25">
      <c r="B130" s="67" t="str">
        <f>IF(Capacity!B23="","",Capacity!B23)</f>
        <v>c</v>
      </c>
      <c r="C130" s="220">
        <f>IF(B130="","",Capacity!E23)</f>
        <v>0</v>
      </c>
      <c r="D130" s="310">
        <f>IF(B130="","",Capacity!F23)</f>
        <v>0</v>
      </c>
      <c r="E130" s="220">
        <f ca="1">IF(B130="","",IF(COUNTBLANK(H130:BG130)=52,SUM('Capacity calculation (hide)'!H11:BG11),52-COUNTBLANK(H130:BG130)))</f>
        <v>52</v>
      </c>
      <c r="F130" s="311">
        <f ca="1">'Capacity calculation (hide)'!BI11</f>
        <v>0</v>
      </c>
      <c r="H130" s="345"/>
      <c r="I130" s="345"/>
      <c r="J130" s="345"/>
      <c r="K130" s="345"/>
      <c r="L130" s="345"/>
      <c r="M130" s="345"/>
      <c r="N130" s="345"/>
      <c r="O130" s="345"/>
      <c r="P130" s="345"/>
      <c r="Q130" s="345"/>
      <c r="R130" s="345"/>
      <c r="S130" s="345"/>
      <c r="T130" s="345"/>
      <c r="U130" s="345"/>
      <c r="V130" s="345"/>
      <c r="W130" s="345"/>
      <c r="X130" s="345"/>
      <c r="Y130" s="345"/>
      <c r="Z130" s="345"/>
      <c r="AA130" s="345"/>
      <c r="AB130" s="345"/>
      <c r="AC130" s="345"/>
      <c r="AD130" s="345"/>
      <c r="AE130" s="345"/>
      <c r="AF130" s="345"/>
      <c r="AG130" s="345"/>
      <c r="AH130" s="345"/>
      <c r="AI130" s="345"/>
      <c r="AJ130" s="345"/>
      <c r="AK130" s="345"/>
      <c r="AL130" s="345"/>
      <c r="AM130" s="345"/>
      <c r="AN130" s="345"/>
      <c r="AO130" s="345"/>
      <c r="AP130" s="345"/>
      <c r="AQ130" s="345"/>
      <c r="AR130" s="345"/>
      <c r="AS130" s="345"/>
      <c r="AT130" s="345"/>
      <c r="AU130" s="345"/>
      <c r="AV130" s="345"/>
      <c r="AW130" s="345"/>
      <c r="AX130" s="345"/>
      <c r="AY130" s="345"/>
      <c r="AZ130" s="345"/>
      <c r="BA130" s="345"/>
      <c r="BB130" s="345"/>
      <c r="BC130" s="345"/>
      <c r="BD130" s="345"/>
      <c r="BE130" s="345"/>
      <c r="BF130" s="345"/>
      <c r="BG130" s="345"/>
      <c r="BI130" s="350" t="s">
        <v>1247</v>
      </c>
    </row>
    <row r="131" spans="2:61" x14ac:dyDescent="0.25">
      <c r="B131" s="67" t="str">
        <f>IF(Capacity!B24="","",Capacity!B24)</f>
        <v>c</v>
      </c>
      <c r="C131" s="220">
        <f>IF(B131="","",Capacity!E24)</f>
        <v>0</v>
      </c>
      <c r="D131" s="310">
        <f>IF(B131="","",Capacity!F24)</f>
        <v>0</v>
      </c>
      <c r="E131" s="220">
        <f ca="1">IF(B131="","",IF(COUNTBLANK(H131:BG131)=52,SUM('Capacity calculation (hide)'!H12:BG12),52-COUNTBLANK(H131:BG131)))</f>
        <v>52</v>
      </c>
      <c r="F131" s="311">
        <f ca="1">'Capacity calculation (hide)'!BI12</f>
        <v>0</v>
      </c>
      <c r="H131" s="345"/>
      <c r="I131" s="345"/>
      <c r="J131" s="345"/>
      <c r="K131" s="345"/>
      <c r="L131" s="345"/>
      <c r="M131" s="345"/>
      <c r="N131" s="345"/>
      <c r="O131" s="345"/>
      <c r="P131" s="345"/>
      <c r="Q131" s="345"/>
      <c r="R131" s="345"/>
      <c r="S131" s="345"/>
      <c r="T131" s="345"/>
      <c r="U131" s="345"/>
      <c r="V131" s="345"/>
      <c r="W131" s="345"/>
      <c r="X131" s="345"/>
      <c r="Y131" s="345"/>
      <c r="Z131" s="345"/>
      <c r="AA131" s="345"/>
      <c r="AB131" s="345"/>
      <c r="AC131" s="345"/>
      <c r="AD131" s="345"/>
      <c r="AE131" s="345"/>
      <c r="AF131" s="345"/>
      <c r="AG131" s="345"/>
      <c r="AH131" s="345"/>
      <c r="AI131" s="345"/>
      <c r="AJ131" s="345"/>
      <c r="AK131" s="345"/>
      <c r="AL131" s="345"/>
      <c r="AM131" s="345"/>
      <c r="AN131" s="345"/>
      <c r="AO131" s="345"/>
      <c r="AP131" s="345"/>
      <c r="AQ131" s="345"/>
      <c r="AR131" s="345"/>
      <c r="AS131" s="345"/>
      <c r="AT131" s="345"/>
      <c r="AU131" s="345"/>
      <c r="AV131" s="345"/>
      <c r="AW131" s="345"/>
      <c r="AX131" s="345"/>
      <c r="AY131" s="345"/>
      <c r="AZ131" s="345"/>
      <c r="BA131" s="345"/>
      <c r="BB131" s="345"/>
      <c r="BC131" s="345"/>
      <c r="BD131" s="345"/>
      <c r="BE131" s="345"/>
      <c r="BF131" s="345"/>
      <c r="BG131" s="345"/>
      <c r="BI131" s="350" t="s">
        <v>1247</v>
      </c>
    </row>
    <row r="132" spans="2:61" x14ac:dyDescent="0.25">
      <c r="B132" s="67" t="str">
        <f>IF(Capacity!B25="","",Capacity!B25)</f>
        <v>c</v>
      </c>
      <c r="C132" s="220">
        <f>IF(B132="","",Capacity!E25)</f>
        <v>0</v>
      </c>
      <c r="D132" s="310">
        <f>IF(B132="","",Capacity!F25)</f>
        <v>0</v>
      </c>
      <c r="E132" s="220">
        <f ca="1">IF(B132="","",IF(COUNTBLANK(H132:BG132)=52,SUM('Capacity calculation (hide)'!H13:BG13),52-COUNTBLANK(H132:BG132)))</f>
        <v>52</v>
      </c>
      <c r="F132" s="311">
        <f ca="1">'Capacity calculation (hide)'!BI13</f>
        <v>0</v>
      </c>
      <c r="H132" s="345"/>
      <c r="I132" s="345"/>
      <c r="J132" s="345"/>
      <c r="K132" s="345"/>
      <c r="L132" s="345"/>
      <c r="M132" s="345"/>
      <c r="N132" s="345"/>
      <c r="O132" s="345"/>
      <c r="P132" s="345"/>
      <c r="Q132" s="345"/>
      <c r="R132" s="345"/>
      <c r="S132" s="345"/>
      <c r="T132" s="345"/>
      <c r="U132" s="345"/>
      <c r="V132" s="345"/>
      <c r="W132" s="345"/>
      <c r="X132" s="345"/>
      <c r="Y132" s="345"/>
      <c r="Z132" s="345"/>
      <c r="AA132" s="345"/>
      <c r="AB132" s="345"/>
      <c r="AC132" s="345"/>
      <c r="AD132" s="345"/>
      <c r="AE132" s="345"/>
      <c r="AF132" s="345"/>
      <c r="AG132" s="345"/>
      <c r="AH132" s="345"/>
      <c r="AI132" s="345"/>
      <c r="AJ132" s="345"/>
      <c r="AK132" s="345"/>
      <c r="AL132" s="345"/>
      <c r="AM132" s="345"/>
      <c r="AN132" s="345"/>
      <c r="AO132" s="345"/>
      <c r="AP132" s="345"/>
      <c r="AQ132" s="345"/>
      <c r="AR132" s="345"/>
      <c r="AS132" s="345"/>
      <c r="AT132" s="345"/>
      <c r="AU132" s="345"/>
      <c r="AV132" s="345"/>
      <c r="AW132" s="345"/>
      <c r="AX132" s="345"/>
      <c r="AY132" s="345"/>
      <c r="AZ132" s="345"/>
      <c r="BA132" s="345"/>
      <c r="BB132" s="345"/>
      <c r="BC132" s="345"/>
      <c r="BD132" s="345"/>
      <c r="BE132" s="345"/>
      <c r="BF132" s="345"/>
      <c r="BG132" s="345"/>
      <c r="BI132" s="350" t="s">
        <v>1247</v>
      </c>
    </row>
    <row r="133" spans="2:61" x14ac:dyDescent="0.25">
      <c r="B133" s="67" t="str">
        <f>IF(Capacity!B26="","",Capacity!B26)</f>
        <v>c</v>
      </c>
      <c r="C133" s="220">
        <f>IF(B133="","",Capacity!E26)</f>
        <v>0</v>
      </c>
      <c r="D133" s="310">
        <f>IF(B133="","",Capacity!F26)</f>
        <v>0</v>
      </c>
      <c r="E133" s="220">
        <f ca="1">IF(B133="","",IF(COUNTBLANK(H133:BG133)=52,SUM('Capacity calculation (hide)'!H14:BG14),52-COUNTBLANK(H133:BG133)))</f>
        <v>52</v>
      </c>
      <c r="F133" s="311">
        <f ca="1">'Capacity calculation (hide)'!BI14</f>
        <v>0</v>
      </c>
      <c r="H133" s="345"/>
      <c r="I133" s="345"/>
      <c r="J133" s="345"/>
      <c r="K133" s="345"/>
      <c r="L133" s="345"/>
      <c r="M133" s="345"/>
      <c r="N133" s="345"/>
      <c r="O133" s="345"/>
      <c r="P133" s="345"/>
      <c r="Q133" s="345"/>
      <c r="R133" s="345"/>
      <c r="S133" s="345"/>
      <c r="T133" s="345"/>
      <c r="U133" s="345"/>
      <c r="V133" s="345"/>
      <c r="W133" s="345"/>
      <c r="X133" s="345"/>
      <c r="Y133" s="345"/>
      <c r="Z133" s="345"/>
      <c r="AA133" s="345"/>
      <c r="AB133" s="345"/>
      <c r="AC133" s="345"/>
      <c r="AD133" s="345"/>
      <c r="AE133" s="345"/>
      <c r="AF133" s="345"/>
      <c r="AG133" s="345"/>
      <c r="AH133" s="345"/>
      <c r="AI133" s="345"/>
      <c r="AJ133" s="345"/>
      <c r="AK133" s="345"/>
      <c r="AL133" s="345"/>
      <c r="AM133" s="345"/>
      <c r="AN133" s="345"/>
      <c r="AO133" s="345"/>
      <c r="AP133" s="345"/>
      <c r="AQ133" s="345"/>
      <c r="AR133" s="345"/>
      <c r="AS133" s="345"/>
      <c r="AT133" s="345"/>
      <c r="AU133" s="345"/>
      <c r="AV133" s="345"/>
      <c r="AW133" s="345"/>
      <c r="AX133" s="345"/>
      <c r="AY133" s="345"/>
      <c r="AZ133" s="345"/>
      <c r="BA133" s="345"/>
      <c r="BB133" s="345"/>
      <c r="BC133" s="345"/>
      <c r="BD133" s="345"/>
      <c r="BE133" s="345"/>
      <c r="BF133" s="345"/>
      <c r="BG133" s="345"/>
      <c r="BI133" s="350" t="s">
        <v>1247</v>
      </c>
    </row>
    <row r="134" spans="2:61" x14ac:dyDescent="0.25">
      <c r="B134" s="67" t="str">
        <f>IF(Capacity!B27="","",Capacity!B27)</f>
        <v>c</v>
      </c>
      <c r="C134" s="220">
        <f>IF(B134="","",Capacity!E27)</f>
        <v>0</v>
      </c>
      <c r="D134" s="310">
        <f>IF(B134="","",Capacity!F27)</f>
        <v>0</v>
      </c>
      <c r="E134" s="220">
        <f ca="1">IF(B134="","",IF(COUNTBLANK(H134:BG134)=52,SUM('Capacity calculation (hide)'!H15:BG15),52-COUNTBLANK(H134:BG134)))</f>
        <v>52</v>
      </c>
      <c r="F134" s="311">
        <f ca="1">'Capacity calculation (hide)'!BI15</f>
        <v>0</v>
      </c>
      <c r="H134" s="345"/>
      <c r="I134" s="345"/>
      <c r="J134" s="345"/>
      <c r="K134" s="345"/>
      <c r="L134" s="345"/>
      <c r="M134" s="345"/>
      <c r="N134" s="345"/>
      <c r="O134" s="345"/>
      <c r="P134" s="345"/>
      <c r="Q134" s="345"/>
      <c r="R134" s="345"/>
      <c r="S134" s="345"/>
      <c r="T134" s="345"/>
      <c r="U134" s="345"/>
      <c r="V134" s="345"/>
      <c r="W134" s="345"/>
      <c r="X134" s="345"/>
      <c r="Y134" s="345"/>
      <c r="Z134" s="345"/>
      <c r="AA134" s="345"/>
      <c r="AB134" s="345"/>
      <c r="AC134" s="345"/>
      <c r="AD134" s="345"/>
      <c r="AE134" s="345"/>
      <c r="AF134" s="345"/>
      <c r="AG134" s="345"/>
      <c r="AH134" s="345"/>
      <c r="AI134" s="345"/>
      <c r="AJ134" s="345"/>
      <c r="AK134" s="345"/>
      <c r="AL134" s="345"/>
      <c r="AM134" s="345"/>
      <c r="AN134" s="345"/>
      <c r="AO134" s="345"/>
      <c r="AP134" s="345"/>
      <c r="AQ134" s="345"/>
      <c r="AR134" s="345"/>
      <c r="AS134" s="345"/>
      <c r="AT134" s="345"/>
      <c r="AU134" s="345"/>
      <c r="AV134" s="345"/>
      <c r="AW134" s="345"/>
      <c r="AX134" s="345"/>
      <c r="AY134" s="345"/>
      <c r="AZ134" s="345"/>
      <c r="BA134" s="345"/>
      <c r="BB134" s="345"/>
      <c r="BC134" s="345"/>
      <c r="BD134" s="345"/>
      <c r="BE134" s="345"/>
      <c r="BF134" s="345"/>
      <c r="BG134" s="345"/>
      <c r="BI134" s="350" t="s">
        <v>1247</v>
      </c>
    </row>
    <row r="135" spans="2:61" x14ac:dyDescent="0.25">
      <c r="B135" s="67" t="str">
        <f>IF(Capacity!B28="","",Capacity!B28)</f>
        <v>c</v>
      </c>
      <c r="C135" s="220">
        <f>IF(B135="","",Capacity!E28)</f>
        <v>0</v>
      </c>
      <c r="D135" s="310">
        <f>IF(B135="","",Capacity!F28)</f>
        <v>0</v>
      </c>
      <c r="E135" s="220">
        <f ca="1">IF(B135="","",IF(COUNTBLANK(H135:BG135)=52,SUM('Capacity calculation (hide)'!H16:BG16),52-COUNTBLANK(H135:BG135)))</f>
        <v>52</v>
      </c>
      <c r="F135" s="311">
        <f ca="1">'Capacity calculation (hide)'!BI16</f>
        <v>0</v>
      </c>
      <c r="H135" s="345"/>
      <c r="I135" s="345"/>
      <c r="J135" s="345"/>
      <c r="K135" s="345"/>
      <c r="L135" s="345"/>
      <c r="M135" s="345"/>
      <c r="N135" s="345"/>
      <c r="O135" s="345"/>
      <c r="P135" s="345"/>
      <c r="Q135" s="345"/>
      <c r="R135" s="345"/>
      <c r="S135" s="345"/>
      <c r="T135" s="345"/>
      <c r="U135" s="345"/>
      <c r="V135" s="345"/>
      <c r="W135" s="345"/>
      <c r="X135" s="345"/>
      <c r="Y135" s="345"/>
      <c r="Z135" s="345"/>
      <c r="AA135" s="345"/>
      <c r="AB135" s="345"/>
      <c r="AC135" s="345"/>
      <c r="AD135" s="345"/>
      <c r="AE135" s="345"/>
      <c r="AF135" s="345"/>
      <c r="AG135" s="345"/>
      <c r="AH135" s="345"/>
      <c r="AI135" s="345"/>
      <c r="AJ135" s="345"/>
      <c r="AK135" s="345"/>
      <c r="AL135" s="345"/>
      <c r="AM135" s="345"/>
      <c r="AN135" s="345"/>
      <c r="AO135" s="345"/>
      <c r="AP135" s="345"/>
      <c r="AQ135" s="345"/>
      <c r="AR135" s="345"/>
      <c r="AS135" s="345"/>
      <c r="AT135" s="345"/>
      <c r="AU135" s="345"/>
      <c r="AV135" s="345"/>
      <c r="AW135" s="345"/>
      <c r="AX135" s="345"/>
      <c r="AY135" s="345"/>
      <c r="AZ135" s="345"/>
      <c r="BA135" s="345"/>
      <c r="BB135" s="345"/>
      <c r="BC135" s="345"/>
      <c r="BD135" s="345"/>
      <c r="BE135" s="345"/>
      <c r="BF135" s="345"/>
      <c r="BG135" s="345"/>
      <c r="BI135" s="350" t="s">
        <v>1247</v>
      </c>
    </row>
    <row r="136" spans="2:61" x14ac:dyDescent="0.25">
      <c r="B136" s="67" t="str">
        <f>IF(Capacity!B29="","",Capacity!B29)</f>
        <v>c</v>
      </c>
      <c r="C136" s="220">
        <f>IF(B136="","",Capacity!E29)</f>
        <v>0</v>
      </c>
      <c r="D136" s="310">
        <f>IF(B136="","",Capacity!F29)</f>
        <v>0</v>
      </c>
      <c r="E136" s="220">
        <f ca="1">IF(B136="","",IF(COUNTBLANK(H136:BG136)=52,SUM('Capacity calculation (hide)'!H17:BG17),52-COUNTBLANK(H136:BG136)))</f>
        <v>52</v>
      </c>
      <c r="F136" s="311">
        <f ca="1">'Capacity calculation (hide)'!BI17</f>
        <v>0</v>
      </c>
      <c r="H136" s="345"/>
      <c r="I136" s="345"/>
      <c r="J136" s="345"/>
      <c r="K136" s="345"/>
      <c r="L136" s="345"/>
      <c r="M136" s="345"/>
      <c r="N136" s="345"/>
      <c r="O136" s="345"/>
      <c r="P136" s="345"/>
      <c r="Q136" s="345"/>
      <c r="R136" s="345"/>
      <c r="S136" s="345"/>
      <c r="T136" s="345"/>
      <c r="U136" s="345"/>
      <c r="V136" s="345"/>
      <c r="W136" s="345"/>
      <c r="X136" s="345"/>
      <c r="Y136" s="345"/>
      <c r="Z136" s="345"/>
      <c r="AA136" s="345"/>
      <c r="AB136" s="345"/>
      <c r="AC136" s="345"/>
      <c r="AD136" s="345"/>
      <c r="AE136" s="345"/>
      <c r="AF136" s="345"/>
      <c r="AG136" s="345"/>
      <c r="AH136" s="345"/>
      <c r="AI136" s="345"/>
      <c r="AJ136" s="345"/>
      <c r="AK136" s="345"/>
      <c r="AL136" s="345"/>
      <c r="AM136" s="345"/>
      <c r="AN136" s="345"/>
      <c r="AO136" s="345"/>
      <c r="AP136" s="345"/>
      <c r="AQ136" s="345"/>
      <c r="AR136" s="345"/>
      <c r="AS136" s="345"/>
      <c r="AT136" s="345"/>
      <c r="AU136" s="345"/>
      <c r="AV136" s="345"/>
      <c r="AW136" s="345"/>
      <c r="AX136" s="345"/>
      <c r="AY136" s="345"/>
      <c r="AZ136" s="345"/>
      <c r="BA136" s="345"/>
      <c r="BB136" s="345"/>
      <c r="BC136" s="345"/>
      <c r="BD136" s="345"/>
      <c r="BE136" s="345"/>
      <c r="BF136" s="345"/>
      <c r="BG136" s="345"/>
      <c r="BI136" s="350" t="s">
        <v>1247</v>
      </c>
    </row>
    <row r="137" spans="2:61" x14ac:dyDescent="0.25">
      <c r="B137" s="67" t="str">
        <f>IF(Capacity!B30="","",Capacity!B30)</f>
        <v>c</v>
      </c>
      <c r="C137" s="220">
        <f>IF(B137="","",Capacity!E30)</f>
        <v>0</v>
      </c>
      <c r="D137" s="310">
        <f>IF(B137="","",Capacity!F30)</f>
        <v>0</v>
      </c>
      <c r="E137" s="220">
        <f ca="1">IF(B137="","",IF(COUNTBLANK(H137:BG137)=52,SUM('Capacity calculation (hide)'!H18:BG18),52-COUNTBLANK(H137:BG137)))</f>
        <v>52</v>
      </c>
      <c r="F137" s="311">
        <f ca="1">'Capacity calculation (hide)'!BI18</f>
        <v>0</v>
      </c>
      <c r="H137" s="345"/>
      <c r="I137" s="345"/>
      <c r="J137" s="345"/>
      <c r="K137" s="345"/>
      <c r="L137" s="345"/>
      <c r="M137" s="345"/>
      <c r="N137" s="345"/>
      <c r="O137" s="345"/>
      <c r="P137" s="345"/>
      <c r="Q137" s="345"/>
      <c r="R137" s="345"/>
      <c r="S137" s="345"/>
      <c r="T137" s="345"/>
      <c r="U137" s="345"/>
      <c r="V137" s="345"/>
      <c r="W137" s="345"/>
      <c r="X137" s="345"/>
      <c r="Y137" s="345"/>
      <c r="Z137" s="345"/>
      <c r="AA137" s="345"/>
      <c r="AB137" s="345"/>
      <c r="AC137" s="345"/>
      <c r="AD137" s="345"/>
      <c r="AE137" s="345"/>
      <c r="AF137" s="345"/>
      <c r="AG137" s="345"/>
      <c r="AH137" s="345"/>
      <c r="AI137" s="345"/>
      <c r="AJ137" s="345"/>
      <c r="AK137" s="345"/>
      <c r="AL137" s="345"/>
      <c r="AM137" s="345"/>
      <c r="AN137" s="345"/>
      <c r="AO137" s="345"/>
      <c r="AP137" s="345"/>
      <c r="AQ137" s="345"/>
      <c r="AR137" s="345"/>
      <c r="AS137" s="345"/>
      <c r="AT137" s="345"/>
      <c r="AU137" s="345"/>
      <c r="AV137" s="345"/>
      <c r="AW137" s="345"/>
      <c r="AX137" s="345"/>
      <c r="AY137" s="345"/>
      <c r="AZ137" s="345"/>
      <c r="BA137" s="345"/>
      <c r="BB137" s="345"/>
      <c r="BC137" s="345"/>
      <c r="BD137" s="345"/>
      <c r="BE137" s="345"/>
      <c r="BF137" s="345"/>
      <c r="BG137" s="345"/>
      <c r="BI137" s="350" t="s">
        <v>1247</v>
      </c>
    </row>
    <row r="138" spans="2:61" x14ac:dyDescent="0.25">
      <c r="B138" s="67" t="str">
        <f>IF(Capacity!B31="","",Capacity!B31)</f>
        <v>c</v>
      </c>
      <c r="C138" s="220">
        <f>IF(B138="","",Capacity!E31)</f>
        <v>0</v>
      </c>
      <c r="D138" s="310">
        <f>IF(B138="","",Capacity!F31)</f>
        <v>0</v>
      </c>
      <c r="E138" s="220">
        <f ca="1">IF(B138="","",IF(COUNTBLANK(H138:BG138)=52,SUM('Capacity calculation (hide)'!H19:BG19),52-COUNTBLANK(H138:BG138)))</f>
        <v>52</v>
      </c>
      <c r="F138" s="311">
        <f ca="1">'Capacity calculation (hide)'!BI19</f>
        <v>0</v>
      </c>
      <c r="H138" s="345"/>
      <c r="I138" s="345"/>
      <c r="J138" s="345"/>
      <c r="K138" s="345"/>
      <c r="L138" s="345"/>
      <c r="M138" s="345"/>
      <c r="N138" s="345"/>
      <c r="O138" s="345"/>
      <c r="P138" s="345"/>
      <c r="Q138" s="345"/>
      <c r="R138" s="345"/>
      <c r="S138" s="345"/>
      <c r="T138" s="345"/>
      <c r="U138" s="345"/>
      <c r="V138" s="345"/>
      <c r="W138" s="345"/>
      <c r="X138" s="345"/>
      <c r="Y138" s="345"/>
      <c r="Z138" s="345"/>
      <c r="AA138" s="345"/>
      <c r="AB138" s="345"/>
      <c r="AC138" s="345"/>
      <c r="AD138" s="345"/>
      <c r="AE138" s="345"/>
      <c r="AF138" s="345"/>
      <c r="AG138" s="345"/>
      <c r="AH138" s="345"/>
      <c r="AI138" s="345"/>
      <c r="AJ138" s="345"/>
      <c r="AK138" s="345"/>
      <c r="AL138" s="345"/>
      <c r="AM138" s="345"/>
      <c r="AN138" s="345"/>
      <c r="AO138" s="345"/>
      <c r="AP138" s="345"/>
      <c r="AQ138" s="345"/>
      <c r="AR138" s="345"/>
      <c r="AS138" s="345"/>
      <c r="AT138" s="345"/>
      <c r="AU138" s="345"/>
      <c r="AV138" s="345"/>
      <c r="AW138" s="345"/>
      <c r="AX138" s="345"/>
      <c r="AY138" s="345"/>
      <c r="AZ138" s="345"/>
      <c r="BA138" s="345"/>
      <c r="BB138" s="345"/>
      <c r="BC138" s="345"/>
      <c r="BD138" s="345"/>
      <c r="BE138" s="345"/>
      <c r="BF138" s="345"/>
      <c r="BG138" s="345"/>
      <c r="BI138" s="350" t="s">
        <v>1247</v>
      </c>
    </row>
    <row r="139" spans="2:61" x14ac:dyDescent="0.25">
      <c r="B139" s="67" t="str">
        <f>IF(Capacity!B32="","",Capacity!B32)</f>
        <v>c</v>
      </c>
      <c r="C139" s="220">
        <f>IF(B139="","",Capacity!E32)</f>
        <v>0</v>
      </c>
      <c r="D139" s="310">
        <f>IF(B139="","",Capacity!F32)</f>
        <v>0</v>
      </c>
      <c r="E139" s="220">
        <f ca="1">IF(B139="","",IF(COUNTBLANK(H139:BG139)=52,SUM('Capacity calculation (hide)'!H20:BG20),52-COUNTBLANK(H139:BG139)))</f>
        <v>52</v>
      </c>
      <c r="F139" s="311">
        <f ca="1">'Capacity calculation (hide)'!BI20</f>
        <v>0</v>
      </c>
      <c r="H139" s="345"/>
      <c r="I139" s="345"/>
      <c r="J139" s="345"/>
      <c r="K139" s="345"/>
      <c r="L139" s="345"/>
      <c r="M139" s="345"/>
      <c r="N139" s="345"/>
      <c r="O139" s="345"/>
      <c r="P139" s="345"/>
      <c r="Q139" s="345"/>
      <c r="R139" s="345"/>
      <c r="S139" s="345"/>
      <c r="T139" s="345"/>
      <c r="U139" s="345"/>
      <c r="V139" s="345"/>
      <c r="W139" s="345"/>
      <c r="X139" s="345"/>
      <c r="Y139" s="345"/>
      <c r="Z139" s="345"/>
      <c r="AA139" s="345"/>
      <c r="AB139" s="345"/>
      <c r="AC139" s="345"/>
      <c r="AD139" s="345"/>
      <c r="AE139" s="345"/>
      <c r="AF139" s="345"/>
      <c r="AG139" s="345"/>
      <c r="AH139" s="345"/>
      <c r="AI139" s="345"/>
      <c r="AJ139" s="345"/>
      <c r="AK139" s="345"/>
      <c r="AL139" s="345"/>
      <c r="AM139" s="345"/>
      <c r="AN139" s="345"/>
      <c r="AO139" s="345"/>
      <c r="AP139" s="345"/>
      <c r="AQ139" s="345"/>
      <c r="AR139" s="345"/>
      <c r="AS139" s="345"/>
      <c r="AT139" s="345"/>
      <c r="AU139" s="345"/>
      <c r="AV139" s="345"/>
      <c r="AW139" s="345"/>
      <c r="AX139" s="345"/>
      <c r="AY139" s="345"/>
      <c r="AZ139" s="345"/>
      <c r="BA139" s="345"/>
      <c r="BB139" s="345"/>
      <c r="BC139" s="345"/>
      <c r="BD139" s="345"/>
      <c r="BE139" s="345"/>
      <c r="BF139" s="345"/>
      <c r="BG139" s="345"/>
      <c r="BI139" s="350" t="s">
        <v>1247</v>
      </c>
    </row>
    <row r="140" spans="2:61" x14ac:dyDescent="0.25">
      <c r="B140" s="67" t="str">
        <f>IF(Capacity!B33="","",Capacity!B33)</f>
        <v>c</v>
      </c>
      <c r="C140" s="220">
        <f>IF(B140="","",Capacity!E33)</f>
        <v>0</v>
      </c>
      <c r="D140" s="310">
        <f>IF(B140="","",Capacity!F33)</f>
        <v>0</v>
      </c>
      <c r="E140" s="220">
        <f ca="1">IF(B140="","",IF(COUNTBLANK(H140:BG140)=52,SUM('Capacity calculation (hide)'!H21:BG21),52-COUNTBLANK(H140:BG140)))</f>
        <v>52</v>
      </c>
      <c r="F140" s="311">
        <f ca="1">'Capacity calculation (hide)'!BI21</f>
        <v>0</v>
      </c>
      <c r="H140" s="345"/>
      <c r="I140" s="345"/>
      <c r="J140" s="345"/>
      <c r="K140" s="345"/>
      <c r="L140" s="345"/>
      <c r="M140" s="345"/>
      <c r="N140" s="345"/>
      <c r="O140" s="345"/>
      <c r="P140" s="345"/>
      <c r="Q140" s="345"/>
      <c r="R140" s="345"/>
      <c r="S140" s="345"/>
      <c r="T140" s="345"/>
      <c r="U140" s="345"/>
      <c r="V140" s="345"/>
      <c r="W140" s="345"/>
      <c r="X140" s="345"/>
      <c r="Y140" s="345"/>
      <c r="Z140" s="345"/>
      <c r="AA140" s="345"/>
      <c r="AB140" s="345"/>
      <c r="AC140" s="345"/>
      <c r="AD140" s="345"/>
      <c r="AE140" s="345"/>
      <c r="AF140" s="345"/>
      <c r="AG140" s="345"/>
      <c r="AH140" s="345"/>
      <c r="AI140" s="345"/>
      <c r="AJ140" s="345"/>
      <c r="AK140" s="345"/>
      <c r="AL140" s="345"/>
      <c r="AM140" s="345"/>
      <c r="AN140" s="345"/>
      <c r="AO140" s="345"/>
      <c r="AP140" s="345"/>
      <c r="AQ140" s="345"/>
      <c r="AR140" s="345"/>
      <c r="AS140" s="345"/>
      <c r="AT140" s="345"/>
      <c r="AU140" s="345"/>
      <c r="AV140" s="345"/>
      <c r="AW140" s="345"/>
      <c r="AX140" s="345"/>
      <c r="AY140" s="345"/>
      <c r="AZ140" s="345"/>
      <c r="BA140" s="345"/>
      <c r="BB140" s="345"/>
      <c r="BC140" s="345"/>
      <c r="BD140" s="345"/>
      <c r="BE140" s="345"/>
      <c r="BF140" s="345"/>
      <c r="BG140" s="345"/>
      <c r="BI140" s="350" t="s">
        <v>1247</v>
      </c>
    </row>
    <row r="141" spans="2:61" x14ac:dyDescent="0.25">
      <c r="B141" s="67" t="str">
        <f>IF(Capacity!B34="","",Capacity!B34)</f>
        <v>c</v>
      </c>
      <c r="C141" s="220">
        <f>IF(B141="","",Capacity!E34)</f>
        <v>0</v>
      </c>
      <c r="D141" s="310">
        <f>IF(B141="","",Capacity!F34)</f>
        <v>0</v>
      </c>
      <c r="E141" s="220">
        <f ca="1">IF(B141="","",IF(COUNTBLANK(H141:BG141)=52,SUM('Capacity calculation (hide)'!H22:BG22),52-COUNTBLANK(H141:BG141)))</f>
        <v>52</v>
      </c>
      <c r="F141" s="311">
        <f ca="1">'Capacity calculation (hide)'!BI22</f>
        <v>0</v>
      </c>
      <c r="H141" s="345"/>
      <c r="I141" s="345"/>
      <c r="J141" s="345"/>
      <c r="K141" s="345"/>
      <c r="L141" s="345"/>
      <c r="M141" s="345"/>
      <c r="N141" s="345"/>
      <c r="O141" s="345"/>
      <c r="P141" s="345"/>
      <c r="Q141" s="345"/>
      <c r="R141" s="345"/>
      <c r="S141" s="345"/>
      <c r="T141" s="345"/>
      <c r="U141" s="345"/>
      <c r="V141" s="345"/>
      <c r="W141" s="345"/>
      <c r="X141" s="345"/>
      <c r="Y141" s="345"/>
      <c r="Z141" s="345"/>
      <c r="AA141" s="345"/>
      <c r="AB141" s="345"/>
      <c r="AC141" s="345"/>
      <c r="AD141" s="345"/>
      <c r="AE141" s="345"/>
      <c r="AF141" s="345"/>
      <c r="AG141" s="345"/>
      <c r="AH141" s="345"/>
      <c r="AI141" s="345"/>
      <c r="AJ141" s="345"/>
      <c r="AK141" s="345"/>
      <c r="AL141" s="345"/>
      <c r="AM141" s="345"/>
      <c r="AN141" s="345"/>
      <c r="AO141" s="345"/>
      <c r="AP141" s="345"/>
      <c r="AQ141" s="345"/>
      <c r="AR141" s="345"/>
      <c r="AS141" s="345"/>
      <c r="AT141" s="345"/>
      <c r="AU141" s="345"/>
      <c r="AV141" s="345"/>
      <c r="AW141" s="345"/>
      <c r="AX141" s="345"/>
      <c r="AY141" s="345"/>
      <c r="AZ141" s="345"/>
      <c r="BA141" s="345"/>
      <c r="BB141" s="345"/>
      <c r="BC141" s="345"/>
      <c r="BD141" s="345"/>
      <c r="BE141" s="345"/>
      <c r="BF141" s="345"/>
      <c r="BG141" s="345"/>
      <c r="BI141" s="350" t="s">
        <v>1247</v>
      </c>
    </row>
    <row r="142" spans="2:61" x14ac:dyDescent="0.25">
      <c r="B142" s="67" t="str">
        <f>IF(Capacity!B35="","",Capacity!B35)</f>
        <v>c</v>
      </c>
      <c r="C142" s="220">
        <f>IF(B142="","",Capacity!E35)</f>
        <v>0</v>
      </c>
      <c r="D142" s="310">
        <f>IF(B142="","",Capacity!F35)</f>
        <v>0</v>
      </c>
      <c r="E142" s="220">
        <f ca="1">IF(B142="","",IF(COUNTBLANK(H142:BG142)=52,SUM('Capacity calculation (hide)'!H23:BG23),52-COUNTBLANK(H142:BG142)))</f>
        <v>52</v>
      </c>
      <c r="F142" s="311">
        <f ca="1">'Capacity calculation (hide)'!BI23</f>
        <v>0</v>
      </c>
      <c r="H142" s="345"/>
      <c r="I142" s="345"/>
      <c r="J142" s="345"/>
      <c r="K142" s="345"/>
      <c r="L142" s="345"/>
      <c r="M142" s="345"/>
      <c r="N142" s="345"/>
      <c r="O142" s="345"/>
      <c r="P142" s="345"/>
      <c r="Q142" s="345"/>
      <c r="R142" s="345"/>
      <c r="S142" s="345"/>
      <c r="T142" s="345"/>
      <c r="U142" s="345"/>
      <c r="V142" s="345"/>
      <c r="W142" s="345"/>
      <c r="X142" s="345"/>
      <c r="Y142" s="345"/>
      <c r="Z142" s="345"/>
      <c r="AA142" s="345"/>
      <c r="AB142" s="345"/>
      <c r="AC142" s="345"/>
      <c r="AD142" s="345"/>
      <c r="AE142" s="345"/>
      <c r="AF142" s="345"/>
      <c r="AG142" s="345"/>
      <c r="AH142" s="345"/>
      <c r="AI142" s="345"/>
      <c r="AJ142" s="345"/>
      <c r="AK142" s="345"/>
      <c r="AL142" s="345"/>
      <c r="AM142" s="345"/>
      <c r="AN142" s="345"/>
      <c r="AO142" s="345"/>
      <c r="AP142" s="345"/>
      <c r="AQ142" s="345"/>
      <c r="AR142" s="345"/>
      <c r="AS142" s="345"/>
      <c r="AT142" s="345"/>
      <c r="AU142" s="345"/>
      <c r="AV142" s="345"/>
      <c r="AW142" s="345"/>
      <c r="AX142" s="345"/>
      <c r="AY142" s="345"/>
      <c r="AZ142" s="345"/>
      <c r="BA142" s="345"/>
      <c r="BB142" s="345"/>
      <c r="BC142" s="345"/>
      <c r="BD142" s="345"/>
      <c r="BE142" s="345"/>
      <c r="BF142" s="345"/>
      <c r="BG142" s="345"/>
      <c r="BI142" s="350" t="s">
        <v>1247</v>
      </c>
    </row>
    <row r="143" spans="2:61" x14ac:dyDescent="0.25">
      <c r="B143" s="67" t="str">
        <f>IF(Capacity!B36="","",Capacity!B36)</f>
        <v>c</v>
      </c>
      <c r="C143" s="220">
        <f>IF(B143="","",Capacity!E36)</f>
        <v>0</v>
      </c>
      <c r="D143" s="310">
        <f>IF(B143="","",Capacity!F36)</f>
        <v>0</v>
      </c>
      <c r="E143" s="220">
        <f ca="1">IF(B143="","",IF(COUNTBLANK(H143:BG143)=52,SUM('Capacity calculation (hide)'!H24:BG24),52-COUNTBLANK(H143:BG143)))</f>
        <v>52</v>
      </c>
      <c r="F143" s="311">
        <f ca="1">'Capacity calculation (hide)'!BI24</f>
        <v>0</v>
      </c>
      <c r="H143" s="345"/>
      <c r="I143" s="345"/>
      <c r="J143" s="345"/>
      <c r="K143" s="345"/>
      <c r="L143" s="345"/>
      <c r="M143" s="345"/>
      <c r="N143" s="345"/>
      <c r="O143" s="345"/>
      <c r="P143" s="345"/>
      <c r="Q143" s="345"/>
      <c r="R143" s="345"/>
      <c r="S143" s="345"/>
      <c r="T143" s="345"/>
      <c r="U143" s="345"/>
      <c r="V143" s="345"/>
      <c r="W143" s="345"/>
      <c r="X143" s="345"/>
      <c r="Y143" s="345"/>
      <c r="Z143" s="345"/>
      <c r="AA143" s="345"/>
      <c r="AB143" s="345"/>
      <c r="AC143" s="345"/>
      <c r="AD143" s="345"/>
      <c r="AE143" s="345"/>
      <c r="AF143" s="345"/>
      <c r="AG143" s="345"/>
      <c r="AH143" s="345"/>
      <c r="AI143" s="345"/>
      <c r="AJ143" s="345"/>
      <c r="AK143" s="345"/>
      <c r="AL143" s="345"/>
      <c r="AM143" s="345"/>
      <c r="AN143" s="345"/>
      <c r="AO143" s="345"/>
      <c r="AP143" s="345"/>
      <c r="AQ143" s="345"/>
      <c r="AR143" s="345"/>
      <c r="AS143" s="345"/>
      <c r="AT143" s="345"/>
      <c r="AU143" s="345"/>
      <c r="AV143" s="345"/>
      <c r="AW143" s="345"/>
      <c r="AX143" s="345"/>
      <c r="AY143" s="345"/>
      <c r="AZ143" s="345"/>
      <c r="BA143" s="345"/>
      <c r="BB143" s="345"/>
      <c r="BC143" s="345"/>
      <c r="BD143" s="345"/>
      <c r="BE143" s="345"/>
      <c r="BF143" s="345"/>
      <c r="BG143" s="345"/>
      <c r="BI143" s="350" t="s">
        <v>1247</v>
      </c>
    </row>
    <row r="144" spans="2:61" x14ac:dyDescent="0.25">
      <c r="B144" s="67" t="str">
        <f>IF(Capacity!B37="","",Capacity!B37)</f>
        <v>c</v>
      </c>
      <c r="C144" s="220">
        <f>IF(B144="","",Capacity!E37)</f>
        <v>0</v>
      </c>
      <c r="D144" s="310">
        <f>IF(B144="","",Capacity!F37)</f>
        <v>0</v>
      </c>
      <c r="E144" s="220">
        <f ca="1">IF(B144="","",IF(COUNTBLANK(H144:BG144)=52,SUM('Capacity calculation (hide)'!H25:BG25),52-COUNTBLANK(H144:BG144)))</f>
        <v>52</v>
      </c>
      <c r="F144" s="311">
        <f ca="1">'Capacity calculation (hide)'!BI25</f>
        <v>0</v>
      </c>
      <c r="H144" s="345"/>
      <c r="I144" s="345"/>
      <c r="J144" s="345"/>
      <c r="K144" s="345"/>
      <c r="L144" s="345"/>
      <c r="M144" s="345"/>
      <c r="N144" s="345"/>
      <c r="O144" s="345"/>
      <c r="P144" s="345"/>
      <c r="Q144" s="345"/>
      <c r="R144" s="345"/>
      <c r="S144" s="345"/>
      <c r="T144" s="345"/>
      <c r="U144" s="345"/>
      <c r="V144" s="345"/>
      <c r="W144" s="345"/>
      <c r="X144" s="345"/>
      <c r="Y144" s="345"/>
      <c r="Z144" s="345"/>
      <c r="AA144" s="345"/>
      <c r="AB144" s="345"/>
      <c r="AC144" s="345"/>
      <c r="AD144" s="345"/>
      <c r="AE144" s="345"/>
      <c r="AF144" s="345"/>
      <c r="AG144" s="345"/>
      <c r="AH144" s="345"/>
      <c r="AI144" s="345"/>
      <c r="AJ144" s="345"/>
      <c r="AK144" s="345"/>
      <c r="AL144" s="345"/>
      <c r="AM144" s="345"/>
      <c r="AN144" s="345"/>
      <c r="AO144" s="345"/>
      <c r="AP144" s="345"/>
      <c r="AQ144" s="345"/>
      <c r="AR144" s="345"/>
      <c r="AS144" s="345"/>
      <c r="AT144" s="345"/>
      <c r="AU144" s="345"/>
      <c r="AV144" s="345"/>
      <c r="AW144" s="345"/>
      <c r="AX144" s="345"/>
      <c r="AY144" s="345"/>
      <c r="AZ144" s="345"/>
      <c r="BA144" s="345"/>
      <c r="BB144" s="345"/>
      <c r="BC144" s="345"/>
      <c r="BD144" s="345"/>
      <c r="BE144" s="345"/>
      <c r="BF144" s="345"/>
      <c r="BG144" s="345"/>
      <c r="BI144" s="350" t="s">
        <v>1247</v>
      </c>
    </row>
    <row r="145" spans="2:61" x14ac:dyDescent="0.25">
      <c r="B145" s="67" t="str">
        <f>IF(Capacity!B38="","",Capacity!B38)</f>
        <v>c</v>
      </c>
      <c r="C145" s="220">
        <f>IF(B145="","",Capacity!E38)</f>
        <v>0</v>
      </c>
      <c r="D145" s="310">
        <f>IF(B145="","",Capacity!F38)</f>
        <v>0</v>
      </c>
      <c r="E145" s="220">
        <f ca="1">IF(B145="","",IF(COUNTBLANK(H145:BG145)=52,SUM('Capacity calculation (hide)'!H26:BG26),52-COUNTBLANK(H145:BG145)))</f>
        <v>52</v>
      </c>
      <c r="F145" s="311">
        <f ca="1">'Capacity calculation (hide)'!BI26</f>
        <v>0</v>
      </c>
      <c r="H145" s="345"/>
      <c r="I145" s="345"/>
      <c r="J145" s="345"/>
      <c r="K145" s="345"/>
      <c r="L145" s="345"/>
      <c r="M145" s="345"/>
      <c r="N145" s="345"/>
      <c r="O145" s="345"/>
      <c r="P145" s="345"/>
      <c r="Q145" s="345"/>
      <c r="R145" s="345"/>
      <c r="S145" s="345"/>
      <c r="T145" s="345"/>
      <c r="U145" s="345"/>
      <c r="V145" s="345"/>
      <c r="W145" s="345"/>
      <c r="X145" s="345"/>
      <c r="Y145" s="345"/>
      <c r="Z145" s="345"/>
      <c r="AA145" s="345"/>
      <c r="AB145" s="345"/>
      <c r="AC145" s="345"/>
      <c r="AD145" s="345"/>
      <c r="AE145" s="345"/>
      <c r="AF145" s="345"/>
      <c r="AG145" s="345"/>
      <c r="AH145" s="345"/>
      <c r="AI145" s="345"/>
      <c r="AJ145" s="345"/>
      <c r="AK145" s="345"/>
      <c r="AL145" s="345"/>
      <c r="AM145" s="345"/>
      <c r="AN145" s="345"/>
      <c r="AO145" s="345"/>
      <c r="AP145" s="345"/>
      <c r="AQ145" s="345"/>
      <c r="AR145" s="345"/>
      <c r="AS145" s="345"/>
      <c r="AT145" s="345"/>
      <c r="AU145" s="345"/>
      <c r="AV145" s="345"/>
      <c r="AW145" s="345"/>
      <c r="AX145" s="345"/>
      <c r="AY145" s="345"/>
      <c r="AZ145" s="345"/>
      <c r="BA145" s="345"/>
      <c r="BB145" s="345"/>
      <c r="BC145" s="345"/>
      <c r="BD145" s="345"/>
      <c r="BE145" s="345"/>
      <c r="BF145" s="345"/>
      <c r="BG145" s="345"/>
      <c r="BI145" s="350" t="s">
        <v>1247</v>
      </c>
    </row>
    <row r="146" spans="2:61" x14ac:dyDescent="0.25">
      <c r="B146" s="67" t="str">
        <f>IF(Capacity!B39="","",Capacity!B39)</f>
        <v>c</v>
      </c>
      <c r="C146" s="220">
        <f>IF(B146="","",Capacity!E39)</f>
        <v>0</v>
      </c>
      <c r="D146" s="310">
        <f>IF(B146="","",Capacity!F39)</f>
        <v>0</v>
      </c>
      <c r="E146" s="220">
        <f ca="1">IF(B146="","",IF(COUNTBLANK(H146:BG146)=52,SUM('Capacity calculation (hide)'!H27:BG27),52-COUNTBLANK(H146:BG146)))</f>
        <v>52</v>
      </c>
      <c r="F146" s="311">
        <f ca="1">'Capacity calculation (hide)'!BI27</f>
        <v>0</v>
      </c>
      <c r="H146" s="345"/>
      <c r="I146" s="345"/>
      <c r="J146" s="345"/>
      <c r="K146" s="345"/>
      <c r="L146" s="345"/>
      <c r="M146" s="345"/>
      <c r="N146" s="345"/>
      <c r="O146" s="345"/>
      <c r="P146" s="345"/>
      <c r="Q146" s="345"/>
      <c r="R146" s="345"/>
      <c r="S146" s="345"/>
      <c r="T146" s="345"/>
      <c r="U146" s="345"/>
      <c r="V146" s="345"/>
      <c r="W146" s="345"/>
      <c r="X146" s="345"/>
      <c r="Y146" s="345"/>
      <c r="Z146" s="345"/>
      <c r="AA146" s="345"/>
      <c r="AB146" s="345"/>
      <c r="AC146" s="345"/>
      <c r="AD146" s="345"/>
      <c r="AE146" s="345"/>
      <c r="AF146" s="345"/>
      <c r="AG146" s="345"/>
      <c r="AH146" s="345"/>
      <c r="AI146" s="345"/>
      <c r="AJ146" s="345"/>
      <c r="AK146" s="345"/>
      <c r="AL146" s="345"/>
      <c r="AM146" s="345"/>
      <c r="AN146" s="345"/>
      <c r="AO146" s="345"/>
      <c r="AP146" s="345"/>
      <c r="AQ146" s="345"/>
      <c r="AR146" s="345"/>
      <c r="AS146" s="345"/>
      <c r="AT146" s="345"/>
      <c r="AU146" s="345"/>
      <c r="AV146" s="345"/>
      <c r="AW146" s="345"/>
      <c r="AX146" s="345"/>
      <c r="AY146" s="345"/>
      <c r="AZ146" s="345"/>
      <c r="BA146" s="345"/>
      <c r="BB146" s="345"/>
      <c r="BC146" s="345"/>
      <c r="BD146" s="345"/>
      <c r="BE146" s="345"/>
      <c r="BF146" s="345"/>
      <c r="BG146" s="345"/>
      <c r="BI146" s="350" t="s">
        <v>1247</v>
      </c>
    </row>
    <row r="147" spans="2:61" x14ac:dyDescent="0.25">
      <c r="B147" s="67" t="str">
        <f>IF(Capacity!B40="","",Capacity!B40)</f>
        <v>c</v>
      </c>
      <c r="C147" s="220">
        <f>IF(B147="","",Capacity!E40)</f>
        <v>0</v>
      </c>
      <c r="D147" s="310">
        <f>IF(B147="","",Capacity!F40)</f>
        <v>0</v>
      </c>
      <c r="E147" s="220">
        <f ca="1">IF(B147="","",IF(COUNTBLANK(H147:BG147)=52,SUM('Capacity calculation (hide)'!H28:BG28),52-COUNTBLANK(H147:BG147)))</f>
        <v>52</v>
      </c>
      <c r="F147" s="311">
        <f ca="1">'Capacity calculation (hide)'!BI28</f>
        <v>0</v>
      </c>
      <c r="H147" s="345"/>
      <c r="I147" s="345"/>
      <c r="J147" s="345"/>
      <c r="K147" s="345"/>
      <c r="L147" s="345"/>
      <c r="M147" s="345"/>
      <c r="N147" s="345"/>
      <c r="O147" s="345"/>
      <c r="P147" s="345"/>
      <c r="Q147" s="345"/>
      <c r="R147" s="345"/>
      <c r="S147" s="345"/>
      <c r="T147" s="345"/>
      <c r="U147" s="345"/>
      <c r="V147" s="345"/>
      <c r="W147" s="345"/>
      <c r="X147" s="345"/>
      <c r="Y147" s="345"/>
      <c r="Z147" s="345"/>
      <c r="AA147" s="345"/>
      <c r="AB147" s="345"/>
      <c r="AC147" s="345"/>
      <c r="AD147" s="345"/>
      <c r="AE147" s="345"/>
      <c r="AF147" s="345"/>
      <c r="AG147" s="345"/>
      <c r="AH147" s="345"/>
      <c r="AI147" s="345"/>
      <c r="AJ147" s="345"/>
      <c r="AK147" s="345"/>
      <c r="AL147" s="345"/>
      <c r="AM147" s="345"/>
      <c r="AN147" s="345"/>
      <c r="AO147" s="345"/>
      <c r="AP147" s="345"/>
      <c r="AQ147" s="345"/>
      <c r="AR147" s="345"/>
      <c r="AS147" s="345"/>
      <c r="AT147" s="345"/>
      <c r="AU147" s="345"/>
      <c r="AV147" s="345"/>
      <c r="AW147" s="345"/>
      <c r="AX147" s="345"/>
      <c r="AY147" s="345"/>
      <c r="AZ147" s="345"/>
      <c r="BA147" s="345"/>
      <c r="BB147" s="345"/>
      <c r="BC147" s="345"/>
      <c r="BD147" s="345"/>
      <c r="BE147" s="345"/>
      <c r="BF147" s="345"/>
      <c r="BG147" s="345"/>
      <c r="BI147" s="350" t="s">
        <v>1247</v>
      </c>
    </row>
    <row r="148" spans="2:61" x14ac:dyDescent="0.25">
      <c r="B148" s="67" t="str">
        <f>IF(Capacity!B41="","",Capacity!B41)</f>
        <v>c</v>
      </c>
      <c r="C148" s="220">
        <f>IF(B148="","",Capacity!E41)</f>
        <v>0</v>
      </c>
      <c r="D148" s="310">
        <f>IF(B148="","",Capacity!F41)</f>
        <v>0</v>
      </c>
      <c r="E148" s="220">
        <f ca="1">IF(B148="","",IF(COUNTBLANK(H148:BG148)=52,SUM('Capacity calculation (hide)'!H29:BG29),52-COUNTBLANK(H148:BG148)))</f>
        <v>52</v>
      </c>
      <c r="F148" s="311">
        <f ca="1">'Capacity calculation (hide)'!BI29</f>
        <v>0</v>
      </c>
      <c r="H148" s="345"/>
      <c r="I148" s="345"/>
      <c r="J148" s="345"/>
      <c r="K148" s="345"/>
      <c r="L148" s="345"/>
      <c r="M148" s="345"/>
      <c r="N148" s="345"/>
      <c r="O148" s="345"/>
      <c r="P148" s="345"/>
      <c r="Q148" s="345"/>
      <c r="R148" s="345"/>
      <c r="S148" s="345"/>
      <c r="T148" s="345"/>
      <c r="U148" s="345"/>
      <c r="V148" s="345"/>
      <c r="W148" s="345"/>
      <c r="X148" s="345"/>
      <c r="Y148" s="345"/>
      <c r="Z148" s="345"/>
      <c r="AA148" s="345"/>
      <c r="AB148" s="345"/>
      <c r="AC148" s="345"/>
      <c r="AD148" s="345"/>
      <c r="AE148" s="345"/>
      <c r="AF148" s="345"/>
      <c r="AG148" s="345"/>
      <c r="AH148" s="345"/>
      <c r="AI148" s="345"/>
      <c r="AJ148" s="345"/>
      <c r="AK148" s="345"/>
      <c r="AL148" s="345"/>
      <c r="AM148" s="345"/>
      <c r="AN148" s="345"/>
      <c r="AO148" s="345"/>
      <c r="AP148" s="345"/>
      <c r="AQ148" s="345"/>
      <c r="AR148" s="345"/>
      <c r="AS148" s="345"/>
      <c r="AT148" s="345"/>
      <c r="AU148" s="345"/>
      <c r="AV148" s="345"/>
      <c r="AW148" s="345"/>
      <c r="AX148" s="345"/>
      <c r="AY148" s="345"/>
      <c r="AZ148" s="345"/>
      <c r="BA148" s="345"/>
      <c r="BB148" s="345"/>
      <c r="BC148" s="345"/>
      <c r="BD148" s="345"/>
      <c r="BE148" s="345"/>
      <c r="BF148" s="345"/>
      <c r="BG148" s="345"/>
      <c r="BI148" s="350" t="s">
        <v>1247</v>
      </c>
    </row>
    <row r="149" spans="2:61" x14ac:dyDescent="0.25">
      <c r="B149" s="67" t="str">
        <f>IF(Capacity!B42="","",Capacity!B42)</f>
        <v>c</v>
      </c>
      <c r="C149" s="220">
        <f>IF(B149="","",Capacity!E42)</f>
        <v>0</v>
      </c>
      <c r="D149" s="310">
        <f>IF(B149="","",Capacity!F42)</f>
        <v>0</v>
      </c>
      <c r="E149" s="220">
        <f ca="1">IF(B149="","",IF(COUNTBLANK(H149:BG149)=52,SUM('Capacity calculation (hide)'!H30:BG30),52-COUNTBLANK(H149:BG149)))</f>
        <v>52</v>
      </c>
      <c r="F149" s="311">
        <f ca="1">'Capacity calculation (hide)'!BI30</f>
        <v>0</v>
      </c>
      <c r="H149" s="345"/>
      <c r="I149" s="345"/>
      <c r="J149" s="345"/>
      <c r="K149" s="345"/>
      <c r="L149" s="345"/>
      <c r="M149" s="345"/>
      <c r="N149" s="345"/>
      <c r="O149" s="345"/>
      <c r="P149" s="345"/>
      <c r="Q149" s="345"/>
      <c r="R149" s="345"/>
      <c r="S149" s="345"/>
      <c r="T149" s="345"/>
      <c r="U149" s="345"/>
      <c r="V149" s="345"/>
      <c r="W149" s="345"/>
      <c r="X149" s="345"/>
      <c r="Y149" s="345"/>
      <c r="Z149" s="345"/>
      <c r="AA149" s="345"/>
      <c r="AB149" s="345"/>
      <c r="AC149" s="345"/>
      <c r="AD149" s="345"/>
      <c r="AE149" s="345"/>
      <c r="AF149" s="345"/>
      <c r="AG149" s="345"/>
      <c r="AH149" s="345"/>
      <c r="AI149" s="345"/>
      <c r="AJ149" s="345"/>
      <c r="AK149" s="345"/>
      <c r="AL149" s="345"/>
      <c r="AM149" s="345"/>
      <c r="AN149" s="345"/>
      <c r="AO149" s="345"/>
      <c r="AP149" s="345"/>
      <c r="AQ149" s="345"/>
      <c r="AR149" s="345"/>
      <c r="AS149" s="345"/>
      <c r="AT149" s="345"/>
      <c r="AU149" s="345"/>
      <c r="AV149" s="345"/>
      <c r="AW149" s="345"/>
      <c r="AX149" s="345"/>
      <c r="AY149" s="345"/>
      <c r="AZ149" s="345"/>
      <c r="BA149" s="345"/>
      <c r="BB149" s="345"/>
      <c r="BC149" s="345"/>
      <c r="BD149" s="345"/>
      <c r="BE149" s="345"/>
      <c r="BF149" s="345"/>
      <c r="BG149" s="345"/>
      <c r="BI149" s="350" t="s">
        <v>1247</v>
      </c>
    </row>
    <row r="150" spans="2:61" x14ac:dyDescent="0.25">
      <c r="B150" s="67" t="str">
        <f>IF(Capacity!B43="","",Capacity!B43)</f>
        <v>c</v>
      </c>
      <c r="C150" s="220">
        <f>IF(B150="","",Capacity!E43)</f>
        <v>0</v>
      </c>
      <c r="D150" s="310">
        <f>IF(B150="","",Capacity!F43)</f>
        <v>0</v>
      </c>
      <c r="E150" s="220">
        <f ca="1">IF(B150="","",IF(COUNTBLANK(H150:BG150)=52,SUM('Capacity calculation (hide)'!H31:BG31),52-COUNTBLANK(H150:BG150)))</f>
        <v>52</v>
      </c>
      <c r="F150" s="311">
        <f ca="1">'Capacity calculation (hide)'!BI31</f>
        <v>0</v>
      </c>
      <c r="H150" s="345"/>
      <c r="I150" s="345"/>
      <c r="J150" s="345"/>
      <c r="K150" s="345"/>
      <c r="L150" s="345"/>
      <c r="M150" s="345"/>
      <c r="N150" s="345"/>
      <c r="O150" s="345"/>
      <c r="P150" s="345"/>
      <c r="Q150" s="345"/>
      <c r="R150" s="345"/>
      <c r="S150" s="345"/>
      <c r="T150" s="345"/>
      <c r="U150" s="345"/>
      <c r="V150" s="345"/>
      <c r="W150" s="345"/>
      <c r="X150" s="345"/>
      <c r="Y150" s="345"/>
      <c r="Z150" s="345"/>
      <c r="AA150" s="345"/>
      <c r="AB150" s="345"/>
      <c r="AC150" s="345"/>
      <c r="AD150" s="345"/>
      <c r="AE150" s="345"/>
      <c r="AF150" s="345"/>
      <c r="AG150" s="345"/>
      <c r="AH150" s="345"/>
      <c r="AI150" s="345"/>
      <c r="AJ150" s="345"/>
      <c r="AK150" s="345"/>
      <c r="AL150" s="345"/>
      <c r="AM150" s="345"/>
      <c r="AN150" s="345"/>
      <c r="AO150" s="345"/>
      <c r="AP150" s="345"/>
      <c r="AQ150" s="345"/>
      <c r="AR150" s="345"/>
      <c r="AS150" s="345"/>
      <c r="AT150" s="345"/>
      <c r="AU150" s="345"/>
      <c r="AV150" s="345"/>
      <c r="AW150" s="345"/>
      <c r="AX150" s="345"/>
      <c r="AY150" s="345"/>
      <c r="AZ150" s="345"/>
      <c r="BA150" s="345"/>
      <c r="BB150" s="345"/>
      <c r="BC150" s="345"/>
      <c r="BD150" s="345"/>
      <c r="BE150" s="345"/>
      <c r="BF150" s="345"/>
      <c r="BG150" s="345"/>
      <c r="BI150" s="350" t="s">
        <v>1247</v>
      </c>
    </row>
    <row r="151" spans="2:61" x14ac:dyDescent="0.25">
      <c r="B151" s="67" t="str">
        <f>IF(Capacity!B44="","",Capacity!B44)</f>
        <v>c</v>
      </c>
      <c r="C151" s="220">
        <f>IF(B151="","",Capacity!E44)</f>
        <v>0</v>
      </c>
      <c r="D151" s="310">
        <f>IF(B151="","",Capacity!F44)</f>
        <v>0</v>
      </c>
      <c r="E151" s="220">
        <f ca="1">IF(B151="","",IF(COUNTBLANK(H151:BG151)=52,SUM('Capacity calculation (hide)'!H32:BG32),52-COUNTBLANK(H151:BG151)))</f>
        <v>52</v>
      </c>
      <c r="F151" s="311">
        <f ca="1">'Capacity calculation (hide)'!BI32</f>
        <v>0</v>
      </c>
      <c r="H151" s="345"/>
      <c r="I151" s="345"/>
      <c r="J151" s="345"/>
      <c r="K151" s="345"/>
      <c r="L151" s="345"/>
      <c r="M151" s="345"/>
      <c r="N151" s="345"/>
      <c r="O151" s="345"/>
      <c r="P151" s="345"/>
      <c r="Q151" s="345"/>
      <c r="R151" s="345"/>
      <c r="S151" s="345"/>
      <c r="T151" s="345"/>
      <c r="U151" s="345"/>
      <c r="V151" s="345"/>
      <c r="W151" s="345"/>
      <c r="X151" s="345"/>
      <c r="Y151" s="345"/>
      <c r="Z151" s="345"/>
      <c r="AA151" s="345"/>
      <c r="AB151" s="345"/>
      <c r="AC151" s="345"/>
      <c r="AD151" s="345"/>
      <c r="AE151" s="345"/>
      <c r="AF151" s="345"/>
      <c r="AG151" s="345"/>
      <c r="AH151" s="345"/>
      <c r="AI151" s="345"/>
      <c r="AJ151" s="345"/>
      <c r="AK151" s="345"/>
      <c r="AL151" s="345"/>
      <c r="AM151" s="345"/>
      <c r="AN151" s="345"/>
      <c r="AO151" s="345"/>
      <c r="AP151" s="345"/>
      <c r="AQ151" s="345"/>
      <c r="AR151" s="345"/>
      <c r="AS151" s="345"/>
      <c r="AT151" s="345"/>
      <c r="AU151" s="345"/>
      <c r="AV151" s="345"/>
      <c r="AW151" s="345"/>
      <c r="AX151" s="345"/>
      <c r="AY151" s="345"/>
      <c r="AZ151" s="345"/>
      <c r="BA151" s="345"/>
      <c r="BB151" s="345"/>
      <c r="BC151" s="345"/>
      <c r="BD151" s="345"/>
      <c r="BE151" s="345"/>
      <c r="BF151" s="345"/>
      <c r="BG151" s="345"/>
      <c r="BI151" s="350" t="s">
        <v>1247</v>
      </c>
    </row>
    <row r="152" spans="2:61" x14ac:dyDescent="0.25">
      <c r="B152" s="67" t="str">
        <f>IF(Capacity!B45="","",Capacity!B45)</f>
        <v>c</v>
      </c>
      <c r="C152" s="220">
        <f>IF(B152="","",Capacity!E45)</f>
        <v>0</v>
      </c>
      <c r="D152" s="310">
        <f>IF(B152="","",Capacity!F45)</f>
        <v>0</v>
      </c>
      <c r="E152" s="220">
        <f ca="1">IF(B152="","",IF(COUNTBLANK(H152:BG152)=52,SUM('Capacity calculation (hide)'!H33:BG33),52-COUNTBLANK(H152:BG152)))</f>
        <v>52</v>
      </c>
      <c r="F152" s="311">
        <f ca="1">'Capacity calculation (hide)'!BI33</f>
        <v>0</v>
      </c>
      <c r="H152" s="345"/>
      <c r="I152" s="345"/>
      <c r="J152" s="345"/>
      <c r="K152" s="345"/>
      <c r="L152" s="345"/>
      <c r="M152" s="345"/>
      <c r="N152" s="345"/>
      <c r="O152" s="345"/>
      <c r="P152" s="345"/>
      <c r="Q152" s="345"/>
      <c r="R152" s="345"/>
      <c r="S152" s="345"/>
      <c r="T152" s="345"/>
      <c r="U152" s="345"/>
      <c r="V152" s="345"/>
      <c r="W152" s="345"/>
      <c r="X152" s="345"/>
      <c r="Y152" s="345"/>
      <c r="Z152" s="345"/>
      <c r="AA152" s="345"/>
      <c r="AB152" s="345"/>
      <c r="AC152" s="345"/>
      <c r="AD152" s="345"/>
      <c r="AE152" s="345"/>
      <c r="AF152" s="345"/>
      <c r="AG152" s="345"/>
      <c r="AH152" s="345"/>
      <c r="AI152" s="345"/>
      <c r="AJ152" s="345"/>
      <c r="AK152" s="345"/>
      <c r="AL152" s="345"/>
      <c r="AM152" s="345"/>
      <c r="AN152" s="345"/>
      <c r="AO152" s="345"/>
      <c r="AP152" s="345"/>
      <c r="AQ152" s="345"/>
      <c r="AR152" s="345"/>
      <c r="AS152" s="345"/>
      <c r="AT152" s="345"/>
      <c r="AU152" s="345"/>
      <c r="AV152" s="345"/>
      <c r="AW152" s="345"/>
      <c r="AX152" s="345"/>
      <c r="AY152" s="345"/>
      <c r="AZ152" s="345"/>
      <c r="BA152" s="345"/>
      <c r="BB152" s="345"/>
      <c r="BC152" s="345"/>
      <c r="BD152" s="345"/>
      <c r="BE152" s="345"/>
      <c r="BF152" s="345"/>
      <c r="BG152" s="345"/>
      <c r="BI152" s="350" t="s">
        <v>1247</v>
      </c>
    </row>
    <row r="153" spans="2:61" x14ac:dyDescent="0.25">
      <c r="B153" s="67" t="str">
        <f>IF(Capacity!B46="","",Capacity!B46)</f>
        <v>c</v>
      </c>
      <c r="C153" s="220">
        <f>IF(B153="","",Capacity!E46)</f>
        <v>0</v>
      </c>
      <c r="D153" s="310">
        <f>IF(B153="","",Capacity!F46)</f>
        <v>0</v>
      </c>
      <c r="E153" s="220">
        <f ca="1">IF(B153="","",IF(COUNTBLANK(H153:BG153)=52,SUM('Capacity calculation (hide)'!H34:BG34),52-COUNTBLANK(H153:BG153)))</f>
        <v>52</v>
      </c>
      <c r="F153" s="311">
        <f ca="1">'Capacity calculation (hide)'!BI34</f>
        <v>0</v>
      </c>
      <c r="H153" s="345"/>
      <c r="I153" s="345"/>
      <c r="J153" s="345"/>
      <c r="K153" s="345"/>
      <c r="L153" s="345"/>
      <c r="M153" s="345"/>
      <c r="N153" s="345"/>
      <c r="O153" s="345"/>
      <c r="P153" s="345"/>
      <c r="Q153" s="345"/>
      <c r="R153" s="345"/>
      <c r="S153" s="345"/>
      <c r="T153" s="345"/>
      <c r="U153" s="345"/>
      <c r="V153" s="345"/>
      <c r="W153" s="345"/>
      <c r="X153" s="345"/>
      <c r="Y153" s="345"/>
      <c r="Z153" s="345"/>
      <c r="AA153" s="345"/>
      <c r="AB153" s="345"/>
      <c r="AC153" s="345"/>
      <c r="AD153" s="345"/>
      <c r="AE153" s="345"/>
      <c r="AF153" s="345"/>
      <c r="AG153" s="345"/>
      <c r="AH153" s="345"/>
      <c r="AI153" s="345"/>
      <c r="AJ153" s="345"/>
      <c r="AK153" s="345"/>
      <c r="AL153" s="345"/>
      <c r="AM153" s="345"/>
      <c r="AN153" s="345"/>
      <c r="AO153" s="345"/>
      <c r="AP153" s="345"/>
      <c r="AQ153" s="345"/>
      <c r="AR153" s="345"/>
      <c r="AS153" s="345"/>
      <c r="AT153" s="345"/>
      <c r="AU153" s="345"/>
      <c r="AV153" s="345"/>
      <c r="AW153" s="345"/>
      <c r="AX153" s="345"/>
      <c r="AY153" s="345"/>
      <c r="AZ153" s="345"/>
      <c r="BA153" s="345"/>
      <c r="BB153" s="345"/>
      <c r="BC153" s="345"/>
      <c r="BD153" s="345"/>
      <c r="BE153" s="345"/>
      <c r="BF153" s="345"/>
      <c r="BG153" s="345"/>
      <c r="BI153" s="350" t="s">
        <v>1247</v>
      </c>
    </row>
    <row r="154" spans="2:61" x14ac:dyDescent="0.25">
      <c r="B154" s="67" t="str">
        <f>IF(Capacity!B47="","",Capacity!B47)</f>
        <v>c</v>
      </c>
      <c r="C154" s="220">
        <f>IF(B154="","",Capacity!E47)</f>
        <v>0</v>
      </c>
      <c r="D154" s="310">
        <f>IF(B154="","",Capacity!F47)</f>
        <v>0</v>
      </c>
      <c r="E154" s="220">
        <f ca="1">IF(B154="","",IF(COUNTBLANK(H154:BG154)=52,SUM('Capacity calculation (hide)'!H35:BG35),52-COUNTBLANK(H154:BG154)))</f>
        <v>52</v>
      </c>
      <c r="F154" s="311">
        <f ca="1">'Capacity calculation (hide)'!BI35</f>
        <v>0</v>
      </c>
      <c r="H154" s="345"/>
      <c r="I154" s="345"/>
      <c r="J154" s="345"/>
      <c r="K154" s="345"/>
      <c r="L154" s="345"/>
      <c r="M154" s="345"/>
      <c r="N154" s="345"/>
      <c r="O154" s="345"/>
      <c r="P154" s="345"/>
      <c r="Q154" s="345"/>
      <c r="R154" s="345"/>
      <c r="S154" s="345"/>
      <c r="T154" s="345"/>
      <c r="U154" s="345"/>
      <c r="V154" s="345"/>
      <c r="W154" s="345"/>
      <c r="X154" s="345"/>
      <c r="Y154" s="345"/>
      <c r="Z154" s="345"/>
      <c r="AA154" s="345"/>
      <c r="AB154" s="345"/>
      <c r="AC154" s="345"/>
      <c r="AD154" s="345"/>
      <c r="AE154" s="345"/>
      <c r="AF154" s="345"/>
      <c r="AG154" s="345"/>
      <c r="AH154" s="345"/>
      <c r="AI154" s="345"/>
      <c r="AJ154" s="345"/>
      <c r="AK154" s="345"/>
      <c r="AL154" s="345"/>
      <c r="AM154" s="345"/>
      <c r="AN154" s="345"/>
      <c r="AO154" s="345"/>
      <c r="AP154" s="345"/>
      <c r="AQ154" s="345"/>
      <c r="AR154" s="345"/>
      <c r="AS154" s="345"/>
      <c r="AT154" s="345"/>
      <c r="AU154" s="345"/>
      <c r="AV154" s="345"/>
      <c r="AW154" s="345"/>
      <c r="AX154" s="345"/>
      <c r="AY154" s="345"/>
      <c r="AZ154" s="345"/>
      <c r="BA154" s="345"/>
      <c r="BB154" s="345"/>
      <c r="BC154" s="345"/>
      <c r="BD154" s="345"/>
      <c r="BE154" s="345"/>
      <c r="BF154" s="345"/>
      <c r="BG154" s="345"/>
      <c r="BI154" s="350" t="s">
        <v>1247</v>
      </c>
    </row>
    <row r="155" spans="2:61" x14ac:dyDescent="0.25">
      <c r="B155" s="67" t="str">
        <f>IF(Capacity!B48="","",Capacity!B48)</f>
        <v>c</v>
      </c>
      <c r="C155" s="220">
        <f>IF(B155="","",Capacity!E48)</f>
        <v>0</v>
      </c>
      <c r="D155" s="310">
        <f>IF(B155="","",Capacity!F48)</f>
        <v>0</v>
      </c>
      <c r="E155" s="220">
        <f ca="1">IF(B155="","",IF(COUNTBLANK(H155:BG155)=52,SUM('Capacity calculation (hide)'!H36:BG36),52-COUNTBLANK(H155:BG155)))</f>
        <v>52</v>
      </c>
      <c r="F155" s="311">
        <f ca="1">'Capacity calculation (hide)'!BI36</f>
        <v>0</v>
      </c>
      <c r="H155" s="345"/>
      <c r="I155" s="345"/>
      <c r="J155" s="345"/>
      <c r="K155" s="345"/>
      <c r="L155" s="345"/>
      <c r="M155" s="345"/>
      <c r="N155" s="345"/>
      <c r="O155" s="345"/>
      <c r="P155" s="345"/>
      <c r="Q155" s="345"/>
      <c r="R155" s="345"/>
      <c r="S155" s="345"/>
      <c r="T155" s="345"/>
      <c r="U155" s="345"/>
      <c r="V155" s="345"/>
      <c r="W155" s="345"/>
      <c r="X155" s="345"/>
      <c r="Y155" s="345"/>
      <c r="Z155" s="345"/>
      <c r="AA155" s="345"/>
      <c r="AB155" s="345"/>
      <c r="AC155" s="345"/>
      <c r="AD155" s="345"/>
      <c r="AE155" s="345"/>
      <c r="AF155" s="345"/>
      <c r="AG155" s="345"/>
      <c r="AH155" s="345"/>
      <c r="AI155" s="345"/>
      <c r="AJ155" s="345"/>
      <c r="AK155" s="345"/>
      <c r="AL155" s="345"/>
      <c r="AM155" s="345"/>
      <c r="AN155" s="345"/>
      <c r="AO155" s="345"/>
      <c r="AP155" s="345"/>
      <c r="AQ155" s="345"/>
      <c r="AR155" s="345"/>
      <c r="AS155" s="345"/>
      <c r="AT155" s="345"/>
      <c r="AU155" s="345"/>
      <c r="AV155" s="345"/>
      <c r="AW155" s="345"/>
      <c r="AX155" s="345"/>
      <c r="AY155" s="345"/>
      <c r="AZ155" s="345"/>
      <c r="BA155" s="345"/>
      <c r="BB155" s="345"/>
      <c r="BC155" s="345"/>
      <c r="BD155" s="345"/>
      <c r="BE155" s="345"/>
      <c r="BF155" s="345"/>
      <c r="BG155" s="345"/>
      <c r="BI155" s="350" t="s">
        <v>1247</v>
      </c>
    </row>
    <row r="156" spans="2:61" x14ac:dyDescent="0.25">
      <c r="B156" s="67" t="str">
        <f>IF(Capacity!B49="","",Capacity!B49)</f>
        <v>c</v>
      </c>
      <c r="C156" s="220">
        <f>IF(B156="","",Capacity!E49)</f>
        <v>0</v>
      </c>
      <c r="D156" s="310">
        <f>IF(B156="","",Capacity!F49)</f>
        <v>0</v>
      </c>
      <c r="E156" s="220">
        <f ca="1">IF(B156="","",IF(COUNTBLANK(H156:BG156)=52,SUM('Capacity calculation (hide)'!H37:BG37),52-COUNTBLANK(H156:BG156)))</f>
        <v>52</v>
      </c>
      <c r="F156" s="311">
        <f ca="1">'Capacity calculation (hide)'!BI37</f>
        <v>0</v>
      </c>
      <c r="H156" s="345"/>
      <c r="I156" s="345"/>
      <c r="J156" s="345"/>
      <c r="K156" s="345"/>
      <c r="L156" s="345"/>
      <c r="M156" s="345"/>
      <c r="N156" s="345"/>
      <c r="O156" s="345"/>
      <c r="P156" s="345"/>
      <c r="Q156" s="345"/>
      <c r="R156" s="345"/>
      <c r="S156" s="345"/>
      <c r="T156" s="345"/>
      <c r="U156" s="345"/>
      <c r="V156" s="345"/>
      <c r="W156" s="345"/>
      <c r="X156" s="345"/>
      <c r="Y156" s="345"/>
      <c r="Z156" s="345"/>
      <c r="AA156" s="345"/>
      <c r="AB156" s="345"/>
      <c r="AC156" s="345"/>
      <c r="AD156" s="345"/>
      <c r="AE156" s="345"/>
      <c r="AF156" s="345"/>
      <c r="AG156" s="345"/>
      <c r="AH156" s="345"/>
      <c r="AI156" s="345"/>
      <c r="AJ156" s="345"/>
      <c r="AK156" s="345"/>
      <c r="AL156" s="345"/>
      <c r="AM156" s="345"/>
      <c r="AN156" s="345"/>
      <c r="AO156" s="345"/>
      <c r="AP156" s="345"/>
      <c r="AQ156" s="345"/>
      <c r="AR156" s="345"/>
      <c r="AS156" s="345"/>
      <c r="AT156" s="345"/>
      <c r="AU156" s="345"/>
      <c r="AV156" s="345"/>
      <c r="AW156" s="345"/>
      <c r="AX156" s="345"/>
      <c r="AY156" s="345"/>
      <c r="AZ156" s="345"/>
      <c r="BA156" s="345"/>
      <c r="BB156" s="345"/>
      <c r="BC156" s="345"/>
      <c r="BD156" s="345"/>
      <c r="BE156" s="345"/>
      <c r="BF156" s="345"/>
      <c r="BG156" s="345"/>
      <c r="BI156" s="350" t="s">
        <v>1247</v>
      </c>
    </row>
    <row r="157" spans="2:61" x14ac:dyDescent="0.25">
      <c r="B157" s="67" t="str">
        <f>IF(Capacity!B50="","",Capacity!B50)</f>
        <v>c</v>
      </c>
      <c r="C157" s="220">
        <f>IF(B157="","",Capacity!E50)</f>
        <v>0</v>
      </c>
      <c r="D157" s="310">
        <f>IF(B157="","",Capacity!F50)</f>
        <v>0</v>
      </c>
      <c r="E157" s="220">
        <f ca="1">IF(B157="","",IF(COUNTBLANK(H157:BG157)=52,SUM('Capacity calculation (hide)'!H38:BG38),52-COUNTBLANK(H157:BG157)))</f>
        <v>52</v>
      </c>
      <c r="F157" s="311">
        <f ca="1">'Capacity calculation (hide)'!BI38</f>
        <v>0</v>
      </c>
      <c r="H157" s="345"/>
      <c r="I157" s="345"/>
      <c r="J157" s="345"/>
      <c r="K157" s="345"/>
      <c r="L157" s="345"/>
      <c r="M157" s="345"/>
      <c r="N157" s="345"/>
      <c r="O157" s="345"/>
      <c r="P157" s="345"/>
      <c r="Q157" s="345"/>
      <c r="R157" s="345"/>
      <c r="S157" s="345"/>
      <c r="T157" s="345"/>
      <c r="U157" s="345"/>
      <c r="V157" s="345"/>
      <c r="W157" s="345"/>
      <c r="X157" s="345"/>
      <c r="Y157" s="345"/>
      <c r="Z157" s="345"/>
      <c r="AA157" s="345"/>
      <c r="AB157" s="345"/>
      <c r="AC157" s="345"/>
      <c r="AD157" s="345"/>
      <c r="AE157" s="345"/>
      <c r="AF157" s="345"/>
      <c r="AG157" s="345"/>
      <c r="AH157" s="345"/>
      <c r="AI157" s="345"/>
      <c r="AJ157" s="345"/>
      <c r="AK157" s="345"/>
      <c r="AL157" s="345"/>
      <c r="AM157" s="345"/>
      <c r="AN157" s="345"/>
      <c r="AO157" s="345"/>
      <c r="AP157" s="345"/>
      <c r="AQ157" s="345"/>
      <c r="AR157" s="345"/>
      <c r="AS157" s="345"/>
      <c r="AT157" s="345"/>
      <c r="AU157" s="345"/>
      <c r="AV157" s="345"/>
      <c r="AW157" s="345"/>
      <c r="AX157" s="345"/>
      <c r="AY157" s="345"/>
      <c r="AZ157" s="345"/>
      <c r="BA157" s="345"/>
      <c r="BB157" s="345"/>
      <c r="BC157" s="345"/>
      <c r="BD157" s="345"/>
      <c r="BE157" s="345"/>
      <c r="BF157" s="345"/>
      <c r="BG157" s="345"/>
      <c r="BI157" s="350" t="s">
        <v>1247</v>
      </c>
    </row>
    <row r="158" spans="2:61" x14ac:dyDescent="0.25">
      <c r="B158" s="67" t="str">
        <f>IF(Capacity!B51="","",Capacity!B51)</f>
        <v>c</v>
      </c>
      <c r="C158" s="220">
        <f>IF(B158="","",Capacity!E51)</f>
        <v>0</v>
      </c>
      <c r="D158" s="310">
        <f>IF(B158="","",Capacity!F51)</f>
        <v>0</v>
      </c>
      <c r="E158" s="220">
        <f ca="1">IF(B158="","",IF(COUNTBLANK(H158:BG158)=52,SUM('Capacity calculation (hide)'!H39:BG39),52-COUNTBLANK(H158:BG158)))</f>
        <v>52</v>
      </c>
      <c r="F158" s="311">
        <f ca="1">'Capacity calculation (hide)'!BI39</f>
        <v>0</v>
      </c>
      <c r="H158" s="345"/>
      <c r="I158" s="345"/>
      <c r="J158" s="345"/>
      <c r="K158" s="345"/>
      <c r="L158" s="345"/>
      <c r="M158" s="345"/>
      <c r="N158" s="345"/>
      <c r="O158" s="345"/>
      <c r="P158" s="345"/>
      <c r="Q158" s="345"/>
      <c r="R158" s="345"/>
      <c r="S158" s="345"/>
      <c r="T158" s="345"/>
      <c r="U158" s="345"/>
      <c r="V158" s="345"/>
      <c r="W158" s="345"/>
      <c r="X158" s="345"/>
      <c r="Y158" s="345"/>
      <c r="Z158" s="345"/>
      <c r="AA158" s="345"/>
      <c r="AB158" s="345"/>
      <c r="AC158" s="345"/>
      <c r="AD158" s="345"/>
      <c r="AE158" s="345"/>
      <c r="AF158" s="345"/>
      <c r="AG158" s="345"/>
      <c r="AH158" s="345"/>
      <c r="AI158" s="345"/>
      <c r="AJ158" s="345"/>
      <c r="AK158" s="345"/>
      <c r="AL158" s="345"/>
      <c r="AM158" s="345"/>
      <c r="AN158" s="345"/>
      <c r="AO158" s="345"/>
      <c r="AP158" s="345"/>
      <c r="AQ158" s="345"/>
      <c r="AR158" s="345"/>
      <c r="AS158" s="345"/>
      <c r="AT158" s="345"/>
      <c r="AU158" s="345"/>
      <c r="AV158" s="345"/>
      <c r="AW158" s="345"/>
      <c r="AX158" s="345"/>
      <c r="AY158" s="345"/>
      <c r="AZ158" s="345"/>
      <c r="BA158" s="345"/>
      <c r="BB158" s="345"/>
      <c r="BC158" s="345"/>
      <c r="BD158" s="345"/>
      <c r="BE158" s="345"/>
      <c r="BF158" s="345"/>
      <c r="BG158" s="345"/>
      <c r="BI158" s="350" t="s">
        <v>1247</v>
      </c>
    </row>
    <row r="159" spans="2:61" x14ac:dyDescent="0.25">
      <c r="B159" s="67" t="str">
        <f>IF(Capacity!B52="","",Capacity!B52)</f>
        <v>c</v>
      </c>
      <c r="C159" s="220">
        <f>IF(B159="","",Capacity!E52)</f>
        <v>0</v>
      </c>
      <c r="D159" s="310">
        <f>IF(B159="","",Capacity!F52)</f>
        <v>0</v>
      </c>
      <c r="E159" s="220">
        <f ca="1">IF(B159="","",IF(COUNTBLANK(H159:BG159)=52,SUM('Capacity calculation (hide)'!H40:BG40),52-COUNTBLANK(H159:BG159)))</f>
        <v>52</v>
      </c>
      <c r="F159" s="311">
        <f ca="1">'Capacity calculation (hide)'!BI40</f>
        <v>0</v>
      </c>
      <c r="H159" s="345"/>
      <c r="I159" s="345"/>
      <c r="J159" s="345"/>
      <c r="K159" s="345"/>
      <c r="L159" s="345"/>
      <c r="M159" s="345"/>
      <c r="N159" s="345"/>
      <c r="O159" s="345"/>
      <c r="P159" s="345"/>
      <c r="Q159" s="345"/>
      <c r="R159" s="345"/>
      <c r="S159" s="345"/>
      <c r="T159" s="345"/>
      <c r="U159" s="345"/>
      <c r="V159" s="345"/>
      <c r="W159" s="345"/>
      <c r="X159" s="345"/>
      <c r="Y159" s="345"/>
      <c r="Z159" s="345"/>
      <c r="AA159" s="345"/>
      <c r="AB159" s="345"/>
      <c r="AC159" s="345"/>
      <c r="AD159" s="345"/>
      <c r="AE159" s="345"/>
      <c r="AF159" s="345"/>
      <c r="AG159" s="345"/>
      <c r="AH159" s="345"/>
      <c r="AI159" s="345"/>
      <c r="AJ159" s="345"/>
      <c r="AK159" s="345"/>
      <c r="AL159" s="345"/>
      <c r="AM159" s="345"/>
      <c r="AN159" s="345"/>
      <c r="AO159" s="345"/>
      <c r="AP159" s="345"/>
      <c r="AQ159" s="345"/>
      <c r="AR159" s="345"/>
      <c r="AS159" s="345"/>
      <c r="AT159" s="345"/>
      <c r="AU159" s="345"/>
      <c r="AV159" s="345"/>
      <c r="AW159" s="345"/>
      <c r="AX159" s="345"/>
      <c r="AY159" s="345"/>
      <c r="AZ159" s="345"/>
      <c r="BA159" s="345"/>
      <c r="BB159" s="345"/>
      <c r="BC159" s="345"/>
      <c r="BD159" s="345"/>
      <c r="BE159" s="345"/>
      <c r="BF159" s="345"/>
      <c r="BG159" s="345"/>
      <c r="BI159" s="350" t="s">
        <v>1247</v>
      </c>
    </row>
    <row r="160" spans="2:61" x14ac:dyDescent="0.25">
      <c r="B160" s="67" t="str">
        <f>IF(Capacity!B53="","",Capacity!B53)</f>
        <v>c</v>
      </c>
      <c r="C160" s="220">
        <f>IF(B160="","",Capacity!E53)</f>
        <v>0</v>
      </c>
      <c r="D160" s="310">
        <f>IF(B160="","",Capacity!F53)</f>
        <v>0</v>
      </c>
      <c r="E160" s="220">
        <f ca="1">IF(B160="","",IF(COUNTBLANK(H160:BG160)=52,SUM('Capacity calculation (hide)'!H41:BG41),52-COUNTBLANK(H160:BG160)))</f>
        <v>52</v>
      </c>
      <c r="F160" s="311">
        <f ca="1">'Capacity calculation (hide)'!BI41</f>
        <v>0</v>
      </c>
      <c r="H160" s="345"/>
      <c r="I160" s="345"/>
      <c r="J160" s="345"/>
      <c r="K160" s="345"/>
      <c r="L160" s="345"/>
      <c r="M160" s="345"/>
      <c r="N160" s="345"/>
      <c r="O160" s="345"/>
      <c r="P160" s="345"/>
      <c r="Q160" s="345"/>
      <c r="R160" s="345"/>
      <c r="S160" s="345"/>
      <c r="T160" s="345"/>
      <c r="U160" s="345"/>
      <c r="V160" s="345"/>
      <c r="W160" s="345"/>
      <c r="X160" s="345"/>
      <c r="Y160" s="345"/>
      <c r="Z160" s="345"/>
      <c r="AA160" s="345"/>
      <c r="AB160" s="345"/>
      <c r="AC160" s="345"/>
      <c r="AD160" s="345"/>
      <c r="AE160" s="345"/>
      <c r="AF160" s="345"/>
      <c r="AG160" s="345"/>
      <c r="AH160" s="345"/>
      <c r="AI160" s="345"/>
      <c r="AJ160" s="345"/>
      <c r="AK160" s="345"/>
      <c r="AL160" s="345"/>
      <c r="AM160" s="345"/>
      <c r="AN160" s="345"/>
      <c r="AO160" s="345"/>
      <c r="AP160" s="345"/>
      <c r="AQ160" s="345"/>
      <c r="AR160" s="345"/>
      <c r="AS160" s="345"/>
      <c r="AT160" s="345"/>
      <c r="AU160" s="345"/>
      <c r="AV160" s="345"/>
      <c r="AW160" s="345"/>
      <c r="AX160" s="345"/>
      <c r="AY160" s="345"/>
      <c r="AZ160" s="345"/>
      <c r="BA160" s="345"/>
      <c r="BB160" s="345"/>
      <c r="BC160" s="345"/>
      <c r="BD160" s="345"/>
      <c r="BE160" s="345"/>
      <c r="BF160" s="345"/>
      <c r="BG160" s="345"/>
      <c r="BI160" s="350" t="s">
        <v>1247</v>
      </c>
    </row>
    <row r="161" spans="2:61" x14ac:dyDescent="0.25">
      <c r="B161" s="67" t="str">
        <f>IF(Capacity!B54="","",Capacity!B54)</f>
        <v>c</v>
      </c>
      <c r="C161" s="220">
        <f>IF(B161="","",Capacity!E54)</f>
        <v>0</v>
      </c>
      <c r="D161" s="310">
        <f>IF(B161="","",Capacity!F54)</f>
        <v>0</v>
      </c>
      <c r="E161" s="220">
        <f ca="1">IF(B161="","",IF(COUNTBLANK(H161:BG161)=52,SUM('Capacity calculation (hide)'!H42:BG42),52-COUNTBLANK(H161:BG161)))</f>
        <v>52</v>
      </c>
      <c r="F161" s="311">
        <f ca="1">'Capacity calculation (hide)'!BI42</f>
        <v>0</v>
      </c>
      <c r="H161" s="345"/>
      <c r="I161" s="345"/>
      <c r="J161" s="345"/>
      <c r="K161" s="345"/>
      <c r="L161" s="345"/>
      <c r="M161" s="345"/>
      <c r="N161" s="345"/>
      <c r="O161" s="345"/>
      <c r="P161" s="345"/>
      <c r="Q161" s="345"/>
      <c r="R161" s="345"/>
      <c r="S161" s="345"/>
      <c r="T161" s="345"/>
      <c r="U161" s="345"/>
      <c r="V161" s="345"/>
      <c r="W161" s="345"/>
      <c r="X161" s="345"/>
      <c r="Y161" s="345"/>
      <c r="Z161" s="345"/>
      <c r="AA161" s="345"/>
      <c r="AB161" s="345"/>
      <c r="AC161" s="345"/>
      <c r="AD161" s="345"/>
      <c r="AE161" s="345"/>
      <c r="AF161" s="345"/>
      <c r="AG161" s="345"/>
      <c r="AH161" s="345"/>
      <c r="AI161" s="345"/>
      <c r="AJ161" s="345"/>
      <c r="AK161" s="345"/>
      <c r="AL161" s="345"/>
      <c r="AM161" s="345"/>
      <c r="AN161" s="345"/>
      <c r="AO161" s="345"/>
      <c r="AP161" s="345"/>
      <c r="AQ161" s="345"/>
      <c r="AR161" s="345"/>
      <c r="AS161" s="345"/>
      <c r="AT161" s="345"/>
      <c r="AU161" s="345"/>
      <c r="AV161" s="345"/>
      <c r="AW161" s="345"/>
      <c r="AX161" s="345"/>
      <c r="AY161" s="345"/>
      <c r="AZ161" s="345"/>
      <c r="BA161" s="345"/>
      <c r="BB161" s="345"/>
      <c r="BC161" s="345"/>
      <c r="BD161" s="345"/>
      <c r="BE161" s="345"/>
      <c r="BF161" s="345"/>
      <c r="BG161" s="345"/>
      <c r="BI161" s="350" t="s">
        <v>1247</v>
      </c>
    </row>
    <row r="162" spans="2:61" x14ac:dyDescent="0.25">
      <c r="B162" s="67" t="str">
        <f>IF(Capacity!B55="","",Capacity!B55)</f>
        <v>c</v>
      </c>
      <c r="C162" s="220">
        <f>IF(B162="","",Capacity!E55)</f>
        <v>0</v>
      </c>
      <c r="D162" s="310">
        <f>IF(B162="","",Capacity!F55)</f>
        <v>0</v>
      </c>
      <c r="E162" s="220">
        <f ca="1">IF(B162="","",IF(COUNTBLANK(H162:BG162)=52,SUM('Capacity calculation (hide)'!H43:BG43),52-COUNTBLANK(H162:BG162)))</f>
        <v>52</v>
      </c>
      <c r="F162" s="311">
        <f ca="1">'Capacity calculation (hide)'!BI43</f>
        <v>0</v>
      </c>
      <c r="H162" s="345"/>
      <c r="I162" s="345"/>
      <c r="J162" s="345"/>
      <c r="K162" s="345"/>
      <c r="L162" s="345"/>
      <c r="M162" s="345"/>
      <c r="N162" s="345"/>
      <c r="O162" s="345"/>
      <c r="P162" s="345"/>
      <c r="Q162" s="345"/>
      <c r="R162" s="345"/>
      <c r="S162" s="345"/>
      <c r="T162" s="345"/>
      <c r="U162" s="345"/>
      <c r="V162" s="345"/>
      <c r="W162" s="345"/>
      <c r="X162" s="345"/>
      <c r="Y162" s="345"/>
      <c r="Z162" s="345"/>
      <c r="AA162" s="345"/>
      <c r="AB162" s="345"/>
      <c r="AC162" s="345"/>
      <c r="AD162" s="345"/>
      <c r="AE162" s="345"/>
      <c r="AF162" s="345"/>
      <c r="AG162" s="345"/>
      <c r="AH162" s="345"/>
      <c r="AI162" s="345"/>
      <c r="AJ162" s="345"/>
      <c r="AK162" s="345"/>
      <c r="AL162" s="345"/>
      <c r="AM162" s="345"/>
      <c r="AN162" s="345"/>
      <c r="AO162" s="345"/>
      <c r="AP162" s="345"/>
      <c r="AQ162" s="345"/>
      <c r="AR162" s="345"/>
      <c r="AS162" s="345"/>
      <c r="AT162" s="345"/>
      <c r="AU162" s="345"/>
      <c r="AV162" s="345"/>
      <c r="AW162" s="345"/>
      <c r="AX162" s="345"/>
      <c r="AY162" s="345"/>
      <c r="AZ162" s="345"/>
      <c r="BA162" s="345"/>
      <c r="BB162" s="345"/>
      <c r="BC162" s="345"/>
      <c r="BD162" s="345"/>
      <c r="BE162" s="345"/>
      <c r="BF162" s="345"/>
      <c r="BG162" s="345"/>
      <c r="BI162" s="350" t="s">
        <v>1247</v>
      </c>
    </row>
    <row r="163" spans="2:61" x14ac:dyDescent="0.25">
      <c r="B163" s="67" t="str">
        <f>IF(Capacity!B56="","",Capacity!B56)</f>
        <v>c</v>
      </c>
      <c r="C163" s="220">
        <f>IF(B163="","",Capacity!E56)</f>
        <v>0</v>
      </c>
      <c r="D163" s="310">
        <f>IF(B163="","",Capacity!F56)</f>
        <v>0</v>
      </c>
      <c r="E163" s="220">
        <f ca="1">IF(B163="","",IF(COUNTBLANK(H163:BG163)=52,SUM('Capacity calculation (hide)'!H44:BG44),52-COUNTBLANK(H163:BG163)))</f>
        <v>52</v>
      </c>
      <c r="F163" s="311">
        <f ca="1">'Capacity calculation (hide)'!BI44</f>
        <v>0</v>
      </c>
      <c r="H163" s="345"/>
      <c r="I163" s="345"/>
      <c r="J163" s="345"/>
      <c r="K163" s="345"/>
      <c r="L163" s="345"/>
      <c r="M163" s="345"/>
      <c r="N163" s="345"/>
      <c r="O163" s="345"/>
      <c r="P163" s="345"/>
      <c r="Q163" s="345"/>
      <c r="R163" s="345"/>
      <c r="S163" s="345"/>
      <c r="T163" s="345"/>
      <c r="U163" s="345"/>
      <c r="V163" s="345"/>
      <c r="W163" s="345"/>
      <c r="X163" s="345"/>
      <c r="Y163" s="345"/>
      <c r="Z163" s="345"/>
      <c r="AA163" s="345"/>
      <c r="AB163" s="345"/>
      <c r="AC163" s="345"/>
      <c r="AD163" s="345"/>
      <c r="AE163" s="345"/>
      <c r="AF163" s="345"/>
      <c r="AG163" s="345"/>
      <c r="AH163" s="345"/>
      <c r="AI163" s="345"/>
      <c r="AJ163" s="345"/>
      <c r="AK163" s="345"/>
      <c r="AL163" s="345"/>
      <c r="AM163" s="345"/>
      <c r="AN163" s="345"/>
      <c r="AO163" s="345"/>
      <c r="AP163" s="345"/>
      <c r="AQ163" s="345"/>
      <c r="AR163" s="345"/>
      <c r="AS163" s="345"/>
      <c r="AT163" s="345"/>
      <c r="AU163" s="345"/>
      <c r="AV163" s="345"/>
      <c r="AW163" s="345"/>
      <c r="AX163" s="345"/>
      <c r="AY163" s="345"/>
      <c r="AZ163" s="345"/>
      <c r="BA163" s="345"/>
      <c r="BB163" s="345"/>
      <c r="BC163" s="345"/>
      <c r="BD163" s="345"/>
      <c r="BE163" s="345"/>
      <c r="BF163" s="345"/>
      <c r="BG163" s="345"/>
      <c r="BI163" s="350" t="s">
        <v>1247</v>
      </c>
    </row>
    <row r="164" spans="2:61" x14ac:dyDescent="0.25">
      <c r="B164" s="67" t="str">
        <f>IF(Capacity!B57="","",Capacity!B57)</f>
        <v>c</v>
      </c>
      <c r="C164" s="220">
        <f>IF(B164="","",Capacity!E57)</f>
        <v>0</v>
      </c>
      <c r="D164" s="310">
        <f>IF(B164="","",Capacity!F57)</f>
        <v>0</v>
      </c>
      <c r="E164" s="220">
        <f ca="1">IF(B164="","",IF(COUNTBLANK(H164:BG164)=52,SUM('Capacity calculation (hide)'!H45:BG45),52-COUNTBLANK(H164:BG164)))</f>
        <v>52</v>
      </c>
      <c r="F164" s="311">
        <f ca="1">'Capacity calculation (hide)'!BI45</f>
        <v>0</v>
      </c>
      <c r="H164" s="345"/>
      <c r="I164" s="345"/>
      <c r="J164" s="345"/>
      <c r="K164" s="345"/>
      <c r="L164" s="345"/>
      <c r="M164" s="345"/>
      <c r="N164" s="345"/>
      <c r="O164" s="345"/>
      <c r="P164" s="345"/>
      <c r="Q164" s="345"/>
      <c r="R164" s="345"/>
      <c r="S164" s="345"/>
      <c r="T164" s="345"/>
      <c r="U164" s="345"/>
      <c r="V164" s="345"/>
      <c r="W164" s="345"/>
      <c r="X164" s="345"/>
      <c r="Y164" s="345"/>
      <c r="Z164" s="345"/>
      <c r="AA164" s="345"/>
      <c r="AB164" s="345"/>
      <c r="AC164" s="345"/>
      <c r="AD164" s="345"/>
      <c r="AE164" s="345"/>
      <c r="AF164" s="345"/>
      <c r="AG164" s="345"/>
      <c r="AH164" s="345"/>
      <c r="AI164" s="345"/>
      <c r="AJ164" s="345"/>
      <c r="AK164" s="345"/>
      <c r="AL164" s="345"/>
      <c r="AM164" s="345"/>
      <c r="AN164" s="345"/>
      <c r="AO164" s="345"/>
      <c r="AP164" s="345"/>
      <c r="AQ164" s="345"/>
      <c r="AR164" s="345"/>
      <c r="AS164" s="345"/>
      <c r="AT164" s="345"/>
      <c r="AU164" s="345"/>
      <c r="AV164" s="345"/>
      <c r="AW164" s="345"/>
      <c r="AX164" s="345"/>
      <c r="AY164" s="345"/>
      <c r="AZ164" s="345"/>
      <c r="BA164" s="345"/>
      <c r="BB164" s="345"/>
      <c r="BC164" s="345"/>
      <c r="BD164" s="345"/>
      <c r="BE164" s="345"/>
      <c r="BF164" s="345"/>
      <c r="BG164" s="345"/>
      <c r="BI164" s="350" t="s">
        <v>1247</v>
      </c>
    </row>
    <row r="165" spans="2:61" x14ac:dyDescent="0.25">
      <c r="B165" s="67" t="str">
        <f>IF(Capacity!B58="","",Capacity!B58)</f>
        <v>c</v>
      </c>
      <c r="C165" s="220">
        <f>IF(B165="","",Capacity!E58)</f>
        <v>0</v>
      </c>
      <c r="D165" s="310">
        <f>IF(B165="","",Capacity!F58)</f>
        <v>0</v>
      </c>
      <c r="E165" s="220">
        <f ca="1">IF(B165="","",IF(COUNTBLANK(H165:BG165)=52,SUM('Capacity calculation (hide)'!H46:BG46),52-COUNTBLANK(H165:BG165)))</f>
        <v>52</v>
      </c>
      <c r="F165" s="311">
        <f ca="1">'Capacity calculation (hide)'!BI46</f>
        <v>0</v>
      </c>
      <c r="H165" s="345"/>
      <c r="I165" s="345"/>
      <c r="J165" s="345"/>
      <c r="K165" s="345"/>
      <c r="L165" s="345"/>
      <c r="M165" s="345"/>
      <c r="N165" s="345"/>
      <c r="O165" s="345"/>
      <c r="P165" s="345"/>
      <c r="Q165" s="345"/>
      <c r="R165" s="345"/>
      <c r="S165" s="345"/>
      <c r="T165" s="345"/>
      <c r="U165" s="345"/>
      <c r="V165" s="345"/>
      <c r="W165" s="345"/>
      <c r="X165" s="345"/>
      <c r="Y165" s="345"/>
      <c r="Z165" s="345"/>
      <c r="AA165" s="345"/>
      <c r="AB165" s="345"/>
      <c r="AC165" s="345"/>
      <c r="AD165" s="345"/>
      <c r="AE165" s="345"/>
      <c r="AF165" s="345"/>
      <c r="AG165" s="345"/>
      <c r="AH165" s="345"/>
      <c r="AI165" s="345"/>
      <c r="AJ165" s="345"/>
      <c r="AK165" s="345"/>
      <c r="AL165" s="345"/>
      <c r="AM165" s="345"/>
      <c r="AN165" s="345"/>
      <c r="AO165" s="345"/>
      <c r="AP165" s="345"/>
      <c r="AQ165" s="345"/>
      <c r="AR165" s="345"/>
      <c r="AS165" s="345"/>
      <c r="AT165" s="345"/>
      <c r="AU165" s="345"/>
      <c r="AV165" s="345"/>
      <c r="AW165" s="345"/>
      <c r="AX165" s="345"/>
      <c r="AY165" s="345"/>
      <c r="AZ165" s="345"/>
      <c r="BA165" s="345"/>
      <c r="BB165" s="345"/>
      <c r="BC165" s="345"/>
      <c r="BD165" s="345"/>
      <c r="BE165" s="345"/>
      <c r="BF165" s="345"/>
      <c r="BG165" s="345"/>
      <c r="BI165" s="350" t="s">
        <v>1247</v>
      </c>
    </row>
    <row r="166" spans="2:61" x14ac:dyDescent="0.25">
      <c r="B166" s="67" t="str">
        <f>IF(Capacity!B59="","",Capacity!B59)</f>
        <v>c</v>
      </c>
      <c r="C166" s="220">
        <f>IF(B166="","",Capacity!E59)</f>
        <v>0</v>
      </c>
      <c r="D166" s="310">
        <f>IF(B166="","",Capacity!F59)</f>
        <v>0</v>
      </c>
      <c r="E166" s="220">
        <f ca="1">IF(B166="","",IF(COUNTBLANK(H166:BG166)=52,SUM('Capacity calculation (hide)'!H47:BG47),52-COUNTBLANK(H166:BG166)))</f>
        <v>52</v>
      </c>
      <c r="F166" s="311">
        <f ca="1">'Capacity calculation (hide)'!BI47</f>
        <v>0</v>
      </c>
      <c r="H166" s="345"/>
      <c r="I166" s="345"/>
      <c r="J166" s="345"/>
      <c r="K166" s="345"/>
      <c r="L166" s="345"/>
      <c r="M166" s="345"/>
      <c r="N166" s="345"/>
      <c r="O166" s="345"/>
      <c r="P166" s="345"/>
      <c r="Q166" s="345"/>
      <c r="R166" s="345"/>
      <c r="S166" s="345"/>
      <c r="T166" s="345"/>
      <c r="U166" s="345"/>
      <c r="V166" s="345"/>
      <c r="W166" s="345"/>
      <c r="X166" s="345"/>
      <c r="Y166" s="345"/>
      <c r="Z166" s="345"/>
      <c r="AA166" s="345"/>
      <c r="AB166" s="345"/>
      <c r="AC166" s="345"/>
      <c r="AD166" s="345"/>
      <c r="AE166" s="345"/>
      <c r="AF166" s="345"/>
      <c r="AG166" s="345"/>
      <c r="AH166" s="345"/>
      <c r="AI166" s="345"/>
      <c r="AJ166" s="345"/>
      <c r="AK166" s="345"/>
      <c r="AL166" s="345"/>
      <c r="AM166" s="345"/>
      <c r="AN166" s="345"/>
      <c r="AO166" s="345"/>
      <c r="AP166" s="345"/>
      <c r="AQ166" s="345"/>
      <c r="AR166" s="345"/>
      <c r="AS166" s="345"/>
      <c r="AT166" s="345"/>
      <c r="AU166" s="345"/>
      <c r="AV166" s="345"/>
      <c r="AW166" s="345"/>
      <c r="AX166" s="345"/>
      <c r="AY166" s="345"/>
      <c r="AZ166" s="345"/>
      <c r="BA166" s="345"/>
      <c r="BB166" s="345"/>
      <c r="BC166" s="345"/>
      <c r="BD166" s="345"/>
      <c r="BE166" s="345"/>
      <c r="BF166" s="345"/>
      <c r="BG166" s="345"/>
      <c r="BI166" s="350" t="s">
        <v>1247</v>
      </c>
    </row>
    <row r="167" spans="2:61" x14ac:dyDescent="0.25">
      <c r="B167" s="67" t="str">
        <f>IF(Capacity!B60="","",Capacity!B60)</f>
        <v>c</v>
      </c>
      <c r="C167" s="220">
        <f>IF(B167="","",Capacity!E60)</f>
        <v>0</v>
      </c>
      <c r="D167" s="310">
        <f>IF(B167="","",Capacity!F60)</f>
        <v>0</v>
      </c>
      <c r="E167" s="220">
        <f ca="1">IF(B167="","",IF(COUNTBLANK(H167:BG167)=52,SUM('Capacity calculation (hide)'!H48:BG48),52-COUNTBLANK(H167:BG167)))</f>
        <v>52</v>
      </c>
      <c r="F167" s="311">
        <f ca="1">'Capacity calculation (hide)'!BI48</f>
        <v>0</v>
      </c>
      <c r="H167" s="345"/>
      <c r="I167" s="345"/>
      <c r="J167" s="345"/>
      <c r="K167" s="345"/>
      <c r="L167" s="345"/>
      <c r="M167" s="345"/>
      <c r="N167" s="345"/>
      <c r="O167" s="345"/>
      <c r="P167" s="345"/>
      <c r="Q167" s="345"/>
      <c r="R167" s="345"/>
      <c r="S167" s="345"/>
      <c r="T167" s="345"/>
      <c r="U167" s="345"/>
      <c r="V167" s="345"/>
      <c r="W167" s="345"/>
      <c r="X167" s="345"/>
      <c r="Y167" s="345"/>
      <c r="Z167" s="345"/>
      <c r="AA167" s="345"/>
      <c r="AB167" s="345"/>
      <c r="AC167" s="345"/>
      <c r="AD167" s="345"/>
      <c r="AE167" s="345"/>
      <c r="AF167" s="345"/>
      <c r="AG167" s="345"/>
      <c r="AH167" s="345"/>
      <c r="AI167" s="345"/>
      <c r="AJ167" s="345"/>
      <c r="AK167" s="345"/>
      <c r="AL167" s="345"/>
      <c r="AM167" s="345"/>
      <c r="AN167" s="345"/>
      <c r="AO167" s="345"/>
      <c r="AP167" s="345"/>
      <c r="AQ167" s="345"/>
      <c r="AR167" s="345"/>
      <c r="AS167" s="345"/>
      <c r="AT167" s="345"/>
      <c r="AU167" s="345"/>
      <c r="AV167" s="345"/>
      <c r="AW167" s="345"/>
      <c r="AX167" s="345"/>
      <c r="AY167" s="345"/>
      <c r="AZ167" s="345"/>
      <c r="BA167" s="345"/>
      <c r="BB167" s="345"/>
      <c r="BC167" s="345"/>
      <c r="BD167" s="345"/>
      <c r="BE167" s="345"/>
      <c r="BF167" s="345"/>
      <c r="BG167" s="345"/>
      <c r="BI167" s="350" t="s">
        <v>1247</v>
      </c>
    </row>
    <row r="168" spans="2:61" x14ac:dyDescent="0.25">
      <c r="B168" s="67" t="str">
        <f>IF(Capacity!B61="","",Capacity!B61)</f>
        <v>c</v>
      </c>
      <c r="C168" s="220">
        <f>IF(B168="","",Capacity!E61)</f>
        <v>0</v>
      </c>
      <c r="D168" s="310">
        <f>IF(B168="","",Capacity!F61)</f>
        <v>0</v>
      </c>
      <c r="E168" s="220">
        <f ca="1">IF(B168="","",IF(COUNTBLANK(H168:BG168)=52,SUM('Capacity calculation (hide)'!H49:BG49),52-COUNTBLANK(H168:BG168)))</f>
        <v>52</v>
      </c>
      <c r="F168" s="311">
        <f ca="1">'Capacity calculation (hide)'!BI49</f>
        <v>0</v>
      </c>
      <c r="H168" s="345"/>
      <c r="I168" s="345"/>
      <c r="J168" s="345"/>
      <c r="K168" s="345"/>
      <c r="L168" s="345"/>
      <c r="M168" s="345"/>
      <c r="N168" s="345"/>
      <c r="O168" s="345"/>
      <c r="P168" s="345"/>
      <c r="Q168" s="345"/>
      <c r="R168" s="345"/>
      <c r="S168" s="345"/>
      <c r="T168" s="345"/>
      <c r="U168" s="345"/>
      <c r="V168" s="345"/>
      <c r="W168" s="345"/>
      <c r="X168" s="345"/>
      <c r="Y168" s="345"/>
      <c r="Z168" s="345"/>
      <c r="AA168" s="345"/>
      <c r="AB168" s="345"/>
      <c r="AC168" s="345"/>
      <c r="AD168" s="345"/>
      <c r="AE168" s="345"/>
      <c r="AF168" s="345"/>
      <c r="AG168" s="345"/>
      <c r="AH168" s="345"/>
      <c r="AI168" s="345"/>
      <c r="AJ168" s="345"/>
      <c r="AK168" s="345"/>
      <c r="AL168" s="345"/>
      <c r="AM168" s="345"/>
      <c r="AN168" s="345"/>
      <c r="AO168" s="345"/>
      <c r="AP168" s="345"/>
      <c r="AQ168" s="345"/>
      <c r="AR168" s="345"/>
      <c r="AS168" s="345"/>
      <c r="AT168" s="345"/>
      <c r="AU168" s="345"/>
      <c r="AV168" s="345"/>
      <c r="AW168" s="345"/>
      <c r="AX168" s="345"/>
      <c r="AY168" s="345"/>
      <c r="AZ168" s="345"/>
      <c r="BA168" s="345"/>
      <c r="BB168" s="345"/>
      <c r="BC168" s="345"/>
      <c r="BD168" s="345"/>
      <c r="BE168" s="345"/>
      <c r="BF168" s="345"/>
      <c r="BG168" s="345"/>
      <c r="BI168" s="350" t="s">
        <v>1247</v>
      </c>
    </row>
    <row r="169" spans="2:61" x14ac:dyDescent="0.25">
      <c r="B169" s="67" t="str">
        <f>IF(Capacity!B62="","",Capacity!B62)</f>
        <v>c</v>
      </c>
      <c r="C169" s="220">
        <f>IF(B169="","",Capacity!E62)</f>
        <v>0</v>
      </c>
      <c r="D169" s="310">
        <f>IF(B169="","",Capacity!F62)</f>
        <v>0</v>
      </c>
      <c r="E169" s="220">
        <f ca="1">IF(B169="","",IF(COUNTBLANK(H169:BG169)=52,SUM('Capacity calculation (hide)'!H50:BG50),52-COUNTBLANK(H169:BG169)))</f>
        <v>52</v>
      </c>
      <c r="F169" s="311">
        <f ca="1">'Capacity calculation (hide)'!BI50</f>
        <v>0</v>
      </c>
      <c r="H169" s="345"/>
      <c r="I169" s="345"/>
      <c r="J169" s="345"/>
      <c r="K169" s="345"/>
      <c r="L169" s="345"/>
      <c r="M169" s="345"/>
      <c r="N169" s="345"/>
      <c r="O169" s="345"/>
      <c r="P169" s="345"/>
      <c r="Q169" s="345"/>
      <c r="R169" s="345"/>
      <c r="S169" s="345"/>
      <c r="T169" s="345"/>
      <c r="U169" s="345"/>
      <c r="V169" s="345"/>
      <c r="W169" s="345"/>
      <c r="X169" s="345"/>
      <c r="Y169" s="345"/>
      <c r="Z169" s="345"/>
      <c r="AA169" s="345"/>
      <c r="AB169" s="345"/>
      <c r="AC169" s="345"/>
      <c r="AD169" s="345"/>
      <c r="AE169" s="345"/>
      <c r="AF169" s="345"/>
      <c r="AG169" s="345"/>
      <c r="AH169" s="345"/>
      <c r="AI169" s="345"/>
      <c r="AJ169" s="345"/>
      <c r="AK169" s="345"/>
      <c r="AL169" s="345"/>
      <c r="AM169" s="345"/>
      <c r="AN169" s="345"/>
      <c r="AO169" s="345"/>
      <c r="AP169" s="345"/>
      <c r="AQ169" s="345"/>
      <c r="AR169" s="345"/>
      <c r="AS169" s="345"/>
      <c r="AT169" s="345"/>
      <c r="AU169" s="345"/>
      <c r="AV169" s="345"/>
      <c r="AW169" s="345"/>
      <c r="AX169" s="345"/>
      <c r="AY169" s="345"/>
      <c r="AZ169" s="345"/>
      <c r="BA169" s="345"/>
      <c r="BB169" s="345"/>
      <c r="BC169" s="345"/>
      <c r="BD169" s="345"/>
      <c r="BE169" s="345"/>
      <c r="BF169" s="345"/>
      <c r="BG169" s="345"/>
      <c r="BI169" s="350" t="s">
        <v>1247</v>
      </c>
    </row>
    <row r="170" spans="2:61" x14ac:dyDescent="0.25">
      <c r="B170" s="67" t="str">
        <f>IF(Capacity!B63="","",Capacity!B63)</f>
        <v>c</v>
      </c>
      <c r="C170" s="220">
        <f>IF(B170="","",Capacity!E63)</f>
        <v>0</v>
      </c>
      <c r="D170" s="310">
        <f>IF(B170="","",Capacity!F63)</f>
        <v>0</v>
      </c>
      <c r="E170" s="220">
        <f ca="1">IF(B170="","",IF(COUNTBLANK(H170:BG170)=52,SUM('Capacity calculation (hide)'!H51:BG51),52-COUNTBLANK(H170:BG170)))</f>
        <v>52</v>
      </c>
      <c r="F170" s="311">
        <f ca="1">'Capacity calculation (hide)'!BI51</f>
        <v>0</v>
      </c>
      <c r="H170" s="345"/>
      <c r="I170" s="345"/>
      <c r="J170" s="345"/>
      <c r="K170" s="345"/>
      <c r="L170" s="345"/>
      <c r="M170" s="345"/>
      <c r="N170" s="345"/>
      <c r="O170" s="345"/>
      <c r="P170" s="345"/>
      <c r="Q170" s="345"/>
      <c r="R170" s="345"/>
      <c r="S170" s="345"/>
      <c r="T170" s="345"/>
      <c r="U170" s="345"/>
      <c r="V170" s="345"/>
      <c r="W170" s="345"/>
      <c r="X170" s="345"/>
      <c r="Y170" s="345"/>
      <c r="Z170" s="345"/>
      <c r="AA170" s="345"/>
      <c r="AB170" s="345"/>
      <c r="AC170" s="345"/>
      <c r="AD170" s="345"/>
      <c r="AE170" s="345"/>
      <c r="AF170" s="345"/>
      <c r="AG170" s="345"/>
      <c r="AH170" s="345"/>
      <c r="AI170" s="345"/>
      <c r="AJ170" s="345"/>
      <c r="AK170" s="345"/>
      <c r="AL170" s="345"/>
      <c r="AM170" s="345"/>
      <c r="AN170" s="345"/>
      <c r="AO170" s="345"/>
      <c r="AP170" s="345"/>
      <c r="AQ170" s="345"/>
      <c r="AR170" s="345"/>
      <c r="AS170" s="345"/>
      <c r="AT170" s="345"/>
      <c r="AU170" s="345"/>
      <c r="AV170" s="345"/>
      <c r="AW170" s="345"/>
      <c r="AX170" s="345"/>
      <c r="AY170" s="345"/>
      <c r="AZ170" s="345"/>
      <c r="BA170" s="345"/>
      <c r="BB170" s="345"/>
      <c r="BC170" s="345"/>
      <c r="BD170" s="345"/>
      <c r="BE170" s="345"/>
      <c r="BF170" s="345"/>
      <c r="BG170" s="345"/>
      <c r="BI170" s="350" t="s">
        <v>1247</v>
      </c>
    </row>
    <row r="171" spans="2:61" x14ac:dyDescent="0.25">
      <c r="B171" s="67" t="str">
        <f>IF(Capacity!B64="","",Capacity!B64)</f>
        <v>c</v>
      </c>
      <c r="C171" s="220">
        <f>IF(B171="","",Capacity!E64)</f>
        <v>0</v>
      </c>
      <c r="D171" s="310">
        <f>IF(B171="","",Capacity!F64)</f>
        <v>0</v>
      </c>
      <c r="E171" s="220">
        <f ca="1">IF(B171="","",IF(COUNTBLANK(H171:BG171)=52,SUM('Capacity calculation (hide)'!H52:BG52),52-COUNTBLANK(H171:BG171)))</f>
        <v>52</v>
      </c>
      <c r="F171" s="311">
        <f ca="1">'Capacity calculation (hide)'!BI52</f>
        <v>0</v>
      </c>
      <c r="H171" s="345"/>
      <c r="I171" s="345"/>
      <c r="J171" s="345"/>
      <c r="K171" s="345"/>
      <c r="L171" s="345"/>
      <c r="M171" s="345"/>
      <c r="N171" s="345"/>
      <c r="O171" s="345"/>
      <c r="P171" s="345"/>
      <c r="Q171" s="345"/>
      <c r="R171" s="345"/>
      <c r="S171" s="345"/>
      <c r="T171" s="345"/>
      <c r="U171" s="345"/>
      <c r="V171" s="345"/>
      <c r="W171" s="345"/>
      <c r="X171" s="345"/>
      <c r="Y171" s="345"/>
      <c r="Z171" s="345"/>
      <c r="AA171" s="345"/>
      <c r="AB171" s="345"/>
      <c r="AC171" s="345"/>
      <c r="AD171" s="345"/>
      <c r="AE171" s="345"/>
      <c r="AF171" s="345"/>
      <c r="AG171" s="345"/>
      <c r="AH171" s="345"/>
      <c r="AI171" s="345"/>
      <c r="AJ171" s="345"/>
      <c r="AK171" s="345"/>
      <c r="AL171" s="345"/>
      <c r="AM171" s="345"/>
      <c r="AN171" s="345"/>
      <c r="AO171" s="345"/>
      <c r="AP171" s="345"/>
      <c r="AQ171" s="345"/>
      <c r="AR171" s="345"/>
      <c r="AS171" s="345"/>
      <c r="AT171" s="345"/>
      <c r="AU171" s="345"/>
      <c r="AV171" s="345"/>
      <c r="AW171" s="345"/>
      <c r="AX171" s="345"/>
      <c r="AY171" s="345"/>
      <c r="AZ171" s="345"/>
      <c r="BA171" s="345"/>
      <c r="BB171" s="345"/>
      <c r="BC171" s="345"/>
      <c r="BD171" s="345"/>
      <c r="BE171" s="345"/>
      <c r="BF171" s="345"/>
      <c r="BG171" s="345"/>
      <c r="BI171" s="350" t="s">
        <v>1247</v>
      </c>
    </row>
    <row r="172" spans="2:61" x14ac:dyDescent="0.25">
      <c r="B172" s="67" t="str">
        <f>IF(Capacity!B65="","",Capacity!B65)</f>
        <v>c</v>
      </c>
      <c r="C172" s="220">
        <f>IF(B172="","",Capacity!E65)</f>
        <v>0</v>
      </c>
      <c r="D172" s="310">
        <f>IF(B172="","",Capacity!F65)</f>
        <v>0</v>
      </c>
      <c r="E172" s="220">
        <f ca="1">IF(B172="","",IF(COUNTBLANK(H172:BG172)=52,SUM('Capacity calculation (hide)'!H53:BG53),52-COUNTBLANK(H172:BG172)))</f>
        <v>52</v>
      </c>
      <c r="F172" s="311">
        <f ca="1">'Capacity calculation (hide)'!BI53</f>
        <v>0</v>
      </c>
      <c r="H172" s="345"/>
      <c r="I172" s="345"/>
      <c r="J172" s="345"/>
      <c r="K172" s="345"/>
      <c r="L172" s="345"/>
      <c r="M172" s="345"/>
      <c r="N172" s="345"/>
      <c r="O172" s="345"/>
      <c r="P172" s="345"/>
      <c r="Q172" s="345"/>
      <c r="R172" s="345"/>
      <c r="S172" s="345"/>
      <c r="T172" s="345"/>
      <c r="U172" s="345"/>
      <c r="V172" s="345"/>
      <c r="W172" s="345"/>
      <c r="X172" s="345"/>
      <c r="Y172" s="345"/>
      <c r="Z172" s="345"/>
      <c r="AA172" s="345"/>
      <c r="AB172" s="345"/>
      <c r="AC172" s="345"/>
      <c r="AD172" s="345"/>
      <c r="AE172" s="345"/>
      <c r="AF172" s="345"/>
      <c r="AG172" s="345"/>
      <c r="AH172" s="345"/>
      <c r="AI172" s="345"/>
      <c r="AJ172" s="345"/>
      <c r="AK172" s="345"/>
      <c r="AL172" s="345"/>
      <c r="AM172" s="345"/>
      <c r="AN172" s="345"/>
      <c r="AO172" s="345"/>
      <c r="AP172" s="345"/>
      <c r="AQ172" s="345"/>
      <c r="AR172" s="345"/>
      <c r="AS172" s="345"/>
      <c r="AT172" s="345"/>
      <c r="AU172" s="345"/>
      <c r="AV172" s="345"/>
      <c r="AW172" s="345"/>
      <c r="AX172" s="345"/>
      <c r="AY172" s="345"/>
      <c r="AZ172" s="345"/>
      <c r="BA172" s="345"/>
      <c r="BB172" s="345"/>
      <c r="BC172" s="345"/>
      <c r="BD172" s="345"/>
      <c r="BE172" s="345"/>
      <c r="BF172" s="345"/>
      <c r="BG172" s="345"/>
      <c r="BI172" s="350" t="s">
        <v>1247</v>
      </c>
    </row>
    <row r="173" spans="2:61" x14ac:dyDescent="0.25">
      <c r="B173" s="67" t="str">
        <f>IF(Capacity!B66="","",Capacity!B66)</f>
        <v>c</v>
      </c>
      <c r="C173" s="220">
        <f>IF(B173="","",Capacity!E66)</f>
        <v>0</v>
      </c>
      <c r="D173" s="310">
        <f>IF(B173="","",Capacity!F66)</f>
        <v>0</v>
      </c>
      <c r="E173" s="220">
        <f ca="1">IF(B173="","",IF(COUNTBLANK(H173:BG173)=52,SUM('Capacity calculation (hide)'!H54:BG54),52-COUNTBLANK(H173:BG173)))</f>
        <v>52</v>
      </c>
      <c r="F173" s="311">
        <f ca="1">'Capacity calculation (hide)'!BI54</f>
        <v>0</v>
      </c>
      <c r="H173" s="345"/>
      <c r="I173" s="345"/>
      <c r="J173" s="345"/>
      <c r="K173" s="345"/>
      <c r="L173" s="345"/>
      <c r="M173" s="345"/>
      <c r="N173" s="345"/>
      <c r="O173" s="345"/>
      <c r="P173" s="345"/>
      <c r="Q173" s="345"/>
      <c r="R173" s="345"/>
      <c r="S173" s="345"/>
      <c r="T173" s="345"/>
      <c r="U173" s="345"/>
      <c r="V173" s="345"/>
      <c r="W173" s="345"/>
      <c r="X173" s="345"/>
      <c r="Y173" s="345"/>
      <c r="Z173" s="345"/>
      <c r="AA173" s="345"/>
      <c r="AB173" s="345"/>
      <c r="AC173" s="345"/>
      <c r="AD173" s="345"/>
      <c r="AE173" s="345"/>
      <c r="AF173" s="345"/>
      <c r="AG173" s="345"/>
      <c r="AH173" s="345"/>
      <c r="AI173" s="345"/>
      <c r="AJ173" s="345"/>
      <c r="AK173" s="345"/>
      <c r="AL173" s="345"/>
      <c r="AM173" s="345"/>
      <c r="AN173" s="345"/>
      <c r="AO173" s="345"/>
      <c r="AP173" s="345"/>
      <c r="AQ173" s="345"/>
      <c r="AR173" s="345"/>
      <c r="AS173" s="345"/>
      <c r="AT173" s="345"/>
      <c r="AU173" s="345"/>
      <c r="AV173" s="345"/>
      <c r="AW173" s="345"/>
      <c r="AX173" s="345"/>
      <c r="AY173" s="345"/>
      <c r="AZ173" s="345"/>
      <c r="BA173" s="345"/>
      <c r="BB173" s="345"/>
      <c r="BC173" s="345"/>
      <c r="BD173" s="345"/>
      <c r="BE173" s="345"/>
      <c r="BF173" s="345"/>
      <c r="BG173" s="345"/>
      <c r="BI173" s="350" t="s">
        <v>1247</v>
      </c>
    </row>
    <row r="174" spans="2:61" x14ac:dyDescent="0.25">
      <c r="B174" s="67" t="str">
        <f>IF(Capacity!B67="","",Capacity!B67)</f>
        <v>c</v>
      </c>
      <c r="C174" s="220">
        <f>IF(B174="","",Capacity!E67)</f>
        <v>0</v>
      </c>
      <c r="D174" s="310">
        <f>IF(B174="","",Capacity!F67)</f>
        <v>0</v>
      </c>
      <c r="E174" s="220">
        <f ca="1">IF(B174="","",IF(COUNTBLANK(H174:BG174)=52,SUM('Capacity calculation (hide)'!H55:BG55),52-COUNTBLANK(H174:BG174)))</f>
        <v>52</v>
      </c>
      <c r="F174" s="311">
        <f ca="1">'Capacity calculation (hide)'!BI55</f>
        <v>0</v>
      </c>
      <c r="H174" s="345"/>
      <c r="I174" s="345"/>
      <c r="J174" s="345"/>
      <c r="K174" s="345"/>
      <c r="L174" s="345"/>
      <c r="M174" s="345"/>
      <c r="N174" s="345"/>
      <c r="O174" s="345"/>
      <c r="P174" s="345"/>
      <c r="Q174" s="345"/>
      <c r="R174" s="345"/>
      <c r="S174" s="345"/>
      <c r="T174" s="345"/>
      <c r="U174" s="345"/>
      <c r="V174" s="345"/>
      <c r="W174" s="345"/>
      <c r="X174" s="345"/>
      <c r="Y174" s="345"/>
      <c r="Z174" s="345"/>
      <c r="AA174" s="345"/>
      <c r="AB174" s="345"/>
      <c r="AC174" s="345"/>
      <c r="AD174" s="345"/>
      <c r="AE174" s="345"/>
      <c r="AF174" s="345"/>
      <c r="AG174" s="345"/>
      <c r="AH174" s="345"/>
      <c r="AI174" s="345"/>
      <c r="AJ174" s="345"/>
      <c r="AK174" s="345"/>
      <c r="AL174" s="345"/>
      <c r="AM174" s="345"/>
      <c r="AN174" s="345"/>
      <c r="AO174" s="345"/>
      <c r="AP174" s="345"/>
      <c r="AQ174" s="345"/>
      <c r="AR174" s="345"/>
      <c r="AS174" s="345"/>
      <c r="AT174" s="345"/>
      <c r="AU174" s="345"/>
      <c r="AV174" s="345"/>
      <c r="AW174" s="345"/>
      <c r="AX174" s="345"/>
      <c r="AY174" s="345"/>
      <c r="AZ174" s="345"/>
      <c r="BA174" s="345"/>
      <c r="BB174" s="345"/>
      <c r="BC174" s="345"/>
      <c r="BD174" s="345"/>
      <c r="BE174" s="345"/>
      <c r="BF174" s="345"/>
      <c r="BG174" s="345"/>
      <c r="BI174" s="350" t="s">
        <v>1247</v>
      </c>
    </row>
    <row r="175" spans="2:61" x14ac:dyDescent="0.25">
      <c r="B175" s="67" t="str">
        <f>IF(Capacity!B68="","",Capacity!B68)</f>
        <v>c</v>
      </c>
      <c r="C175" s="220">
        <f>IF(B175="","",Capacity!E68)</f>
        <v>0</v>
      </c>
      <c r="D175" s="310">
        <f>IF(B175="","",Capacity!F68)</f>
        <v>0</v>
      </c>
      <c r="E175" s="220">
        <f ca="1">IF(B175="","",IF(COUNTBLANK(H175:BG175)=52,SUM('Capacity calculation (hide)'!H56:BG56),52-COUNTBLANK(H175:BG175)))</f>
        <v>52</v>
      </c>
      <c r="F175" s="311">
        <f ca="1">'Capacity calculation (hide)'!BI56</f>
        <v>0</v>
      </c>
      <c r="H175" s="345"/>
      <c r="I175" s="345"/>
      <c r="J175" s="345"/>
      <c r="K175" s="345"/>
      <c r="L175" s="345"/>
      <c r="M175" s="345"/>
      <c r="N175" s="345"/>
      <c r="O175" s="345"/>
      <c r="P175" s="345"/>
      <c r="Q175" s="345"/>
      <c r="R175" s="345"/>
      <c r="S175" s="345"/>
      <c r="T175" s="345"/>
      <c r="U175" s="345"/>
      <c r="V175" s="345"/>
      <c r="W175" s="345"/>
      <c r="X175" s="345"/>
      <c r="Y175" s="345"/>
      <c r="Z175" s="345"/>
      <c r="AA175" s="345"/>
      <c r="AB175" s="345"/>
      <c r="AC175" s="345"/>
      <c r="AD175" s="345"/>
      <c r="AE175" s="345"/>
      <c r="AF175" s="345"/>
      <c r="AG175" s="345"/>
      <c r="AH175" s="345"/>
      <c r="AI175" s="345"/>
      <c r="AJ175" s="345"/>
      <c r="AK175" s="345"/>
      <c r="AL175" s="345"/>
      <c r="AM175" s="345"/>
      <c r="AN175" s="345"/>
      <c r="AO175" s="345"/>
      <c r="AP175" s="345"/>
      <c r="AQ175" s="345"/>
      <c r="AR175" s="345"/>
      <c r="AS175" s="345"/>
      <c r="AT175" s="345"/>
      <c r="AU175" s="345"/>
      <c r="AV175" s="345"/>
      <c r="AW175" s="345"/>
      <c r="AX175" s="345"/>
      <c r="AY175" s="345"/>
      <c r="AZ175" s="345"/>
      <c r="BA175" s="345"/>
      <c r="BB175" s="345"/>
      <c r="BC175" s="345"/>
      <c r="BD175" s="345"/>
      <c r="BE175" s="345"/>
      <c r="BF175" s="345"/>
      <c r="BG175" s="345"/>
      <c r="BI175" s="350" t="s">
        <v>1247</v>
      </c>
    </row>
    <row r="176" spans="2:61" x14ac:dyDescent="0.25">
      <c r="B176" s="67" t="str">
        <f>IF(Capacity!B69="","",Capacity!B69)</f>
        <v>c</v>
      </c>
      <c r="C176" s="220">
        <f>IF(B176="","",Capacity!E69)</f>
        <v>0</v>
      </c>
      <c r="D176" s="310">
        <f>IF(B176="","",Capacity!F69)</f>
        <v>0</v>
      </c>
      <c r="E176" s="220">
        <f ca="1">IF(B176="","",IF(COUNTBLANK(H176:BG176)=52,SUM('Capacity calculation (hide)'!H57:BG57),52-COUNTBLANK(H176:BG176)))</f>
        <v>52</v>
      </c>
      <c r="F176" s="311">
        <f ca="1">'Capacity calculation (hide)'!BI57</f>
        <v>0</v>
      </c>
      <c r="H176" s="345"/>
      <c r="I176" s="345"/>
      <c r="J176" s="345"/>
      <c r="K176" s="345"/>
      <c r="L176" s="345"/>
      <c r="M176" s="345"/>
      <c r="N176" s="345"/>
      <c r="O176" s="345"/>
      <c r="P176" s="345"/>
      <c r="Q176" s="345"/>
      <c r="R176" s="345"/>
      <c r="S176" s="345"/>
      <c r="T176" s="345"/>
      <c r="U176" s="345"/>
      <c r="V176" s="345"/>
      <c r="W176" s="345"/>
      <c r="X176" s="345"/>
      <c r="Y176" s="345"/>
      <c r="Z176" s="345"/>
      <c r="AA176" s="345"/>
      <c r="AB176" s="345"/>
      <c r="AC176" s="345"/>
      <c r="AD176" s="345"/>
      <c r="AE176" s="345"/>
      <c r="AF176" s="345"/>
      <c r="AG176" s="345"/>
      <c r="AH176" s="345"/>
      <c r="AI176" s="345"/>
      <c r="AJ176" s="345"/>
      <c r="AK176" s="345"/>
      <c r="AL176" s="345"/>
      <c r="AM176" s="345"/>
      <c r="AN176" s="345"/>
      <c r="AO176" s="345"/>
      <c r="AP176" s="345"/>
      <c r="AQ176" s="345"/>
      <c r="AR176" s="345"/>
      <c r="AS176" s="345"/>
      <c r="AT176" s="345"/>
      <c r="AU176" s="345"/>
      <c r="AV176" s="345"/>
      <c r="AW176" s="345"/>
      <c r="AX176" s="345"/>
      <c r="AY176" s="345"/>
      <c r="AZ176" s="345"/>
      <c r="BA176" s="345"/>
      <c r="BB176" s="345"/>
      <c r="BC176" s="345"/>
      <c r="BD176" s="345"/>
      <c r="BE176" s="345"/>
      <c r="BF176" s="345"/>
      <c r="BG176" s="345"/>
      <c r="BI176" s="350" t="s">
        <v>1247</v>
      </c>
    </row>
    <row r="177" spans="2:61" x14ac:dyDescent="0.25">
      <c r="B177" s="67" t="str">
        <f>IF(Capacity!B70="","",Capacity!B70)</f>
        <v>c</v>
      </c>
      <c r="C177" s="220">
        <f>IF(B177="","",Capacity!E70)</f>
        <v>0</v>
      </c>
      <c r="D177" s="310">
        <f>IF(B177="","",Capacity!F70)</f>
        <v>0</v>
      </c>
      <c r="E177" s="220">
        <f ca="1">IF(B177="","",IF(COUNTBLANK(H177:BG177)=52,SUM('Capacity calculation (hide)'!H58:BG58),52-COUNTBLANK(H177:BG177)))</f>
        <v>52</v>
      </c>
      <c r="F177" s="311">
        <f ca="1">'Capacity calculation (hide)'!BI58</f>
        <v>0</v>
      </c>
      <c r="H177" s="345"/>
      <c r="I177" s="345"/>
      <c r="J177" s="345"/>
      <c r="K177" s="345"/>
      <c r="L177" s="345"/>
      <c r="M177" s="345"/>
      <c r="N177" s="345"/>
      <c r="O177" s="345"/>
      <c r="P177" s="345"/>
      <c r="Q177" s="345"/>
      <c r="R177" s="345"/>
      <c r="S177" s="345"/>
      <c r="T177" s="345"/>
      <c r="U177" s="345"/>
      <c r="V177" s="345"/>
      <c r="W177" s="345"/>
      <c r="X177" s="345"/>
      <c r="Y177" s="345"/>
      <c r="Z177" s="345"/>
      <c r="AA177" s="345"/>
      <c r="AB177" s="345"/>
      <c r="AC177" s="345"/>
      <c r="AD177" s="345"/>
      <c r="AE177" s="345"/>
      <c r="AF177" s="345"/>
      <c r="AG177" s="345"/>
      <c r="AH177" s="345"/>
      <c r="AI177" s="345"/>
      <c r="AJ177" s="345"/>
      <c r="AK177" s="345"/>
      <c r="AL177" s="345"/>
      <c r="AM177" s="345"/>
      <c r="AN177" s="345"/>
      <c r="AO177" s="345"/>
      <c r="AP177" s="345"/>
      <c r="AQ177" s="345"/>
      <c r="AR177" s="345"/>
      <c r="AS177" s="345"/>
      <c r="AT177" s="345"/>
      <c r="AU177" s="345"/>
      <c r="AV177" s="345"/>
      <c r="AW177" s="345"/>
      <c r="AX177" s="345"/>
      <c r="AY177" s="345"/>
      <c r="AZ177" s="345"/>
      <c r="BA177" s="345"/>
      <c r="BB177" s="345"/>
      <c r="BC177" s="345"/>
      <c r="BD177" s="345"/>
      <c r="BE177" s="345"/>
      <c r="BF177" s="345"/>
      <c r="BG177" s="345"/>
      <c r="BI177" s="350" t="s">
        <v>1247</v>
      </c>
    </row>
    <row r="178" spans="2:61" x14ac:dyDescent="0.25">
      <c r="B178" s="67" t="str">
        <f>IF(Capacity!B71="","",Capacity!B71)</f>
        <v>c</v>
      </c>
      <c r="C178" s="220">
        <f>IF(B178="","",Capacity!E71)</f>
        <v>0</v>
      </c>
      <c r="D178" s="310">
        <f>IF(B178="","",Capacity!F71)</f>
        <v>0</v>
      </c>
      <c r="E178" s="220">
        <f ca="1">IF(B178="","",IF(COUNTBLANK(H178:BG178)=52,SUM('Capacity calculation (hide)'!H59:BG59),52-COUNTBLANK(H178:BG178)))</f>
        <v>52</v>
      </c>
      <c r="F178" s="311">
        <f ca="1">'Capacity calculation (hide)'!BI59</f>
        <v>0</v>
      </c>
      <c r="H178" s="345"/>
      <c r="I178" s="345"/>
      <c r="J178" s="345"/>
      <c r="K178" s="345"/>
      <c r="L178" s="345"/>
      <c r="M178" s="345"/>
      <c r="N178" s="345"/>
      <c r="O178" s="345"/>
      <c r="P178" s="345"/>
      <c r="Q178" s="345"/>
      <c r="R178" s="345"/>
      <c r="S178" s="345"/>
      <c r="T178" s="345"/>
      <c r="U178" s="345"/>
      <c r="V178" s="345"/>
      <c r="W178" s="345"/>
      <c r="X178" s="345"/>
      <c r="Y178" s="345"/>
      <c r="Z178" s="345"/>
      <c r="AA178" s="345"/>
      <c r="AB178" s="345"/>
      <c r="AC178" s="345"/>
      <c r="AD178" s="345"/>
      <c r="AE178" s="345"/>
      <c r="AF178" s="345"/>
      <c r="AG178" s="345"/>
      <c r="AH178" s="345"/>
      <c r="AI178" s="345"/>
      <c r="AJ178" s="345"/>
      <c r="AK178" s="345"/>
      <c r="AL178" s="345"/>
      <c r="AM178" s="345"/>
      <c r="AN178" s="345"/>
      <c r="AO178" s="345"/>
      <c r="AP178" s="345"/>
      <c r="AQ178" s="345"/>
      <c r="AR178" s="345"/>
      <c r="AS178" s="345"/>
      <c r="AT178" s="345"/>
      <c r="AU178" s="345"/>
      <c r="AV178" s="345"/>
      <c r="AW178" s="345"/>
      <c r="AX178" s="345"/>
      <c r="AY178" s="345"/>
      <c r="AZ178" s="345"/>
      <c r="BA178" s="345"/>
      <c r="BB178" s="345"/>
      <c r="BC178" s="345"/>
      <c r="BD178" s="345"/>
      <c r="BE178" s="345"/>
      <c r="BF178" s="345"/>
      <c r="BG178" s="345"/>
      <c r="BI178" s="350" t="s">
        <v>1247</v>
      </c>
    </row>
    <row r="179" spans="2:61" x14ac:dyDescent="0.25">
      <c r="B179" s="67" t="str">
        <f>IF(Capacity!B72="","",Capacity!B72)</f>
        <v>c</v>
      </c>
      <c r="C179" s="220">
        <f>IF(B179="","",Capacity!E72)</f>
        <v>0</v>
      </c>
      <c r="D179" s="310">
        <f>IF(B179="","",Capacity!F72)</f>
        <v>0</v>
      </c>
      <c r="E179" s="220">
        <f ca="1">IF(B179="","",IF(COUNTBLANK(H179:BG179)=52,SUM('Capacity calculation (hide)'!H60:BG60),52-COUNTBLANK(H179:BG179)))</f>
        <v>52</v>
      </c>
      <c r="F179" s="311">
        <f ca="1">'Capacity calculation (hide)'!BI60</f>
        <v>0</v>
      </c>
      <c r="H179" s="345"/>
      <c r="I179" s="345"/>
      <c r="J179" s="345"/>
      <c r="K179" s="345"/>
      <c r="L179" s="345"/>
      <c r="M179" s="345"/>
      <c r="N179" s="345"/>
      <c r="O179" s="345"/>
      <c r="P179" s="345"/>
      <c r="Q179" s="345"/>
      <c r="R179" s="345"/>
      <c r="S179" s="345"/>
      <c r="T179" s="345"/>
      <c r="U179" s="345"/>
      <c r="V179" s="345"/>
      <c r="W179" s="345"/>
      <c r="X179" s="345"/>
      <c r="Y179" s="345"/>
      <c r="Z179" s="345"/>
      <c r="AA179" s="345"/>
      <c r="AB179" s="345"/>
      <c r="AC179" s="345"/>
      <c r="AD179" s="345"/>
      <c r="AE179" s="345"/>
      <c r="AF179" s="345"/>
      <c r="AG179" s="345"/>
      <c r="AH179" s="345"/>
      <c r="AI179" s="345"/>
      <c r="AJ179" s="345"/>
      <c r="AK179" s="345"/>
      <c r="AL179" s="345"/>
      <c r="AM179" s="345"/>
      <c r="AN179" s="345"/>
      <c r="AO179" s="345"/>
      <c r="AP179" s="345"/>
      <c r="AQ179" s="345"/>
      <c r="AR179" s="345"/>
      <c r="AS179" s="345"/>
      <c r="AT179" s="345"/>
      <c r="AU179" s="345"/>
      <c r="AV179" s="345"/>
      <c r="AW179" s="345"/>
      <c r="AX179" s="345"/>
      <c r="AY179" s="345"/>
      <c r="AZ179" s="345"/>
      <c r="BA179" s="345"/>
      <c r="BB179" s="345"/>
      <c r="BC179" s="345"/>
      <c r="BD179" s="345"/>
      <c r="BE179" s="345"/>
      <c r="BF179" s="345"/>
      <c r="BG179" s="345"/>
      <c r="BI179" s="350" t="s">
        <v>1247</v>
      </c>
    </row>
    <row r="180" spans="2:61" x14ac:dyDescent="0.25">
      <c r="B180" s="67" t="str">
        <f>IF(Capacity!B73="","",Capacity!B73)</f>
        <v>c</v>
      </c>
      <c r="C180" s="220">
        <f>IF(B180="","",Capacity!E73)</f>
        <v>0</v>
      </c>
      <c r="D180" s="310">
        <f>IF(B180="","",Capacity!F73)</f>
        <v>0</v>
      </c>
      <c r="E180" s="220">
        <f ca="1">IF(B180="","",IF(COUNTBLANK(H180:BG180)=52,SUM('Capacity calculation (hide)'!H61:BG61),52-COUNTBLANK(H180:BG180)))</f>
        <v>52</v>
      </c>
      <c r="F180" s="311">
        <f ca="1">'Capacity calculation (hide)'!BI61</f>
        <v>0</v>
      </c>
      <c r="H180" s="345"/>
      <c r="I180" s="345"/>
      <c r="J180" s="345"/>
      <c r="K180" s="345"/>
      <c r="L180" s="345"/>
      <c r="M180" s="345"/>
      <c r="N180" s="345"/>
      <c r="O180" s="345"/>
      <c r="P180" s="345"/>
      <c r="Q180" s="345"/>
      <c r="R180" s="345"/>
      <c r="S180" s="345"/>
      <c r="T180" s="345"/>
      <c r="U180" s="345"/>
      <c r="V180" s="345"/>
      <c r="W180" s="345"/>
      <c r="X180" s="345"/>
      <c r="Y180" s="345"/>
      <c r="Z180" s="345"/>
      <c r="AA180" s="345"/>
      <c r="AB180" s="345"/>
      <c r="AC180" s="345"/>
      <c r="AD180" s="345"/>
      <c r="AE180" s="345"/>
      <c r="AF180" s="345"/>
      <c r="AG180" s="345"/>
      <c r="AH180" s="345"/>
      <c r="AI180" s="345"/>
      <c r="AJ180" s="345"/>
      <c r="AK180" s="345"/>
      <c r="AL180" s="345"/>
      <c r="AM180" s="345"/>
      <c r="AN180" s="345"/>
      <c r="AO180" s="345"/>
      <c r="AP180" s="345"/>
      <c r="AQ180" s="345"/>
      <c r="AR180" s="345"/>
      <c r="AS180" s="345"/>
      <c r="AT180" s="345"/>
      <c r="AU180" s="345"/>
      <c r="AV180" s="345"/>
      <c r="AW180" s="345"/>
      <c r="AX180" s="345"/>
      <c r="AY180" s="345"/>
      <c r="AZ180" s="345"/>
      <c r="BA180" s="345"/>
      <c r="BB180" s="345"/>
      <c r="BC180" s="345"/>
      <c r="BD180" s="345"/>
      <c r="BE180" s="345"/>
      <c r="BF180" s="345"/>
      <c r="BG180" s="345"/>
      <c r="BI180" s="350" t="s">
        <v>1247</v>
      </c>
    </row>
    <row r="181" spans="2:61" x14ac:dyDescent="0.25">
      <c r="B181" s="67" t="str">
        <f>IF(Capacity!B74="","",Capacity!B74)</f>
        <v>c</v>
      </c>
      <c r="C181" s="220">
        <f>IF(B181="","",Capacity!E74)</f>
        <v>0</v>
      </c>
      <c r="D181" s="310">
        <f>IF(B181="","",Capacity!F74)</f>
        <v>0</v>
      </c>
      <c r="E181" s="220">
        <f ca="1">IF(B181="","",IF(COUNTBLANK(H181:BG181)=52,SUM('Capacity calculation (hide)'!H62:BG62),52-COUNTBLANK(H181:BG181)))</f>
        <v>52</v>
      </c>
      <c r="F181" s="311">
        <f ca="1">'Capacity calculation (hide)'!BI62</f>
        <v>0</v>
      </c>
      <c r="H181" s="345"/>
      <c r="I181" s="345"/>
      <c r="J181" s="345"/>
      <c r="K181" s="345"/>
      <c r="L181" s="345"/>
      <c r="M181" s="345"/>
      <c r="N181" s="345"/>
      <c r="O181" s="345"/>
      <c r="P181" s="345"/>
      <c r="Q181" s="345"/>
      <c r="R181" s="345"/>
      <c r="S181" s="345"/>
      <c r="T181" s="345"/>
      <c r="U181" s="345"/>
      <c r="V181" s="345"/>
      <c r="W181" s="345"/>
      <c r="X181" s="345"/>
      <c r="Y181" s="345"/>
      <c r="Z181" s="345"/>
      <c r="AA181" s="345"/>
      <c r="AB181" s="345"/>
      <c r="AC181" s="345"/>
      <c r="AD181" s="345"/>
      <c r="AE181" s="345"/>
      <c r="AF181" s="345"/>
      <c r="AG181" s="345"/>
      <c r="AH181" s="345"/>
      <c r="AI181" s="345"/>
      <c r="AJ181" s="345"/>
      <c r="AK181" s="345"/>
      <c r="AL181" s="345"/>
      <c r="AM181" s="345"/>
      <c r="AN181" s="345"/>
      <c r="AO181" s="345"/>
      <c r="AP181" s="345"/>
      <c r="AQ181" s="345"/>
      <c r="AR181" s="345"/>
      <c r="AS181" s="345"/>
      <c r="AT181" s="345"/>
      <c r="AU181" s="345"/>
      <c r="AV181" s="345"/>
      <c r="AW181" s="345"/>
      <c r="AX181" s="345"/>
      <c r="AY181" s="345"/>
      <c r="AZ181" s="345"/>
      <c r="BA181" s="345"/>
      <c r="BB181" s="345"/>
      <c r="BC181" s="345"/>
      <c r="BD181" s="345"/>
      <c r="BE181" s="345"/>
      <c r="BF181" s="345"/>
      <c r="BG181" s="345"/>
      <c r="BI181" s="350" t="s">
        <v>1247</v>
      </c>
    </row>
    <row r="182" spans="2:61" x14ac:dyDescent="0.25">
      <c r="B182" s="67" t="str">
        <f>IF(Capacity!B75="","",Capacity!B75)</f>
        <v>c</v>
      </c>
      <c r="C182" s="220">
        <f>IF(B182="","",Capacity!E75)</f>
        <v>0</v>
      </c>
      <c r="D182" s="310">
        <f>IF(B182="","",Capacity!F75)</f>
        <v>0</v>
      </c>
      <c r="E182" s="220">
        <f ca="1">IF(B182="","",IF(COUNTBLANK(H182:BG182)=52,SUM('Capacity calculation (hide)'!H63:BG63),52-COUNTBLANK(H182:BG182)))</f>
        <v>52</v>
      </c>
      <c r="F182" s="311">
        <f ca="1">'Capacity calculation (hide)'!BI63</f>
        <v>0</v>
      </c>
      <c r="H182" s="345"/>
      <c r="I182" s="345"/>
      <c r="J182" s="345"/>
      <c r="K182" s="345"/>
      <c r="L182" s="345"/>
      <c r="M182" s="345"/>
      <c r="N182" s="345"/>
      <c r="O182" s="345"/>
      <c r="P182" s="345"/>
      <c r="Q182" s="345"/>
      <c r="R182" s="345"/>
      <c r="S182" s="345"/>
      <c r="T182" s="345"/>
      <c r="U182" s="345"/>
      <c r="V182" s="345"/>
      <c r="W182" s="345"/>
      <c r="X182" s="345"/>
      <c r="Y182" s="345"/>
      <c r="Z182" s="345"/>
      <c r="AA182" s="345"/>
      <c r="AB182" s="345"/>
      <c r="AC182" s="345"/>
      <c r="AD182" s="345"/>
      <c r="AE182" s="345"/>
      <c r="AF182" s="345"/>
      <c r="AG182" s="345"/>
      <c r="AH182" s="345"/>
      <c r="AI182" s="345"/>
      <c r="AJ182" s="345"/>
      <c r="AK182" s="345"/>
      <c r="AL182" s="345"/>
      <c r="AM182" s="345"/>
      <c r="AN182" s="345"/>
      <c r="AO182" s="345"/>
      <c r="AP182" s="345"/>
      <c r="AQ182" s="345"/>
      <c r="AR182" s="345"/>
      <c r="AS182" s="345"/>
      <c r="AT182" s="345"/>
      <c r="AU182" s="345"/>
      <c r="AV182" s="345"/>
      <c r="AW182" s="345"/>
      <c r="AX182" s="345"/>
      <c r="AY182" s="345"/>
      <c r="AZ182" s="345"/>
      <c r="BA182" s="345"/>
      <c r="BB182" s="345"/>
      <c r="BC182" s="345"/>
      <c r="BD182" s="345"/>
      <c r="BE182" s="345"/>
      <c r="BF182" s="345"/>
      <c r="BG182" s="345"/>
      <c r="BI182" s="350" t="s">
        <v>1247</v>
      </c>
    </row>
    <row r="183" spans="2:61" x14ac:dyDescent="0.25">
      <c r="B183" s="67" t="str">
        <f>IF(Capacity!B76="","",Capacity!B76)</f>
        <v>c</v>
      </c>
      <c r="C183" s="220">
        <f>IF(B183="","",Capacity!E76)</f>
        <v>0</v>
      </c>
      <c r="D183" s="310">
        <f>IF(B183="","",Capacity!F76)</f>
        <v>0</v>
      </c>
      <c r="E183" s="220">
        <f ca="1">IF(B183="","",IF(COUNTBLANK(H183:BG183)=52,SUM('Capacity calculation (hide)'!H64:BG64),52-COUNTBLANK(H183:BG183)))</f>
        <v>52</v>
      </c>
      <c r="F183" s="311">
        <f ca="1">'Capacity calculation (hide)'!BI64</f>
        <v>0</v>
      </c>
      <c r="H183" s="345"/>
      <c r="I183" s="345"/>
      <c r="J183" s="345"/>
      <c r="K183" s="345"/>
      <c r="L183" s="345"/>
      <c r="M183" s="345"/>
      <c r="N183" s="345"/>
      <c r="O183" s="345"/>
      <c r="P183" s="345"/>
      <c r="Q183" s="345"/>
      <c r="R183" s="345"/>
      <c r="S183" s="345"/>
      <c r="T183" s="345"/>
      <c r="U183" s="345"/>
      <c r="V183" s="345"/>
      <c r="W183" s="345"/>
      <c r="X183" s="345"/>
      <c r="Y183" s="345"/>
      <c r="Z183" s="345"/>
      <c r="AA183" s="345"/>
      <c r="AB183" s="345"/>
      <c r="AC183" s="345"/>
      <c r="AD183" s="345"/>
      <c r="AE183" s="345"/>
      <c r="AF183" s="345"/>
      <c r="AG183" s="345"/>
      <c r="AH183" s="345"/>
      <c r="AI183" s="345"/>
      <c r="AJ183" s="345"/>
      <c r="AK183" s="345"/>
      <c r="AL183" s="345"/>
      <c r="AM183" s="345"/>
      <c r="AN183" s="345"/>
      <c r="AO183" s="345"/>
      <c r="AP183" s="345"/>
      <c r="AQ183" s="345"/>
      <c r="AR183" s="345"/>
      <c r="AS183" s="345"/>
      <c r="AT183" s="345"/>
      <c r="AU183" s="345"/>
      <c r="AV183" s="345"/>
      <c r="AW183" s="345"/>
      <c r="AX183" s="345"/>
      <c r="AY183" s="345"/>
      <c r="AZ183" s="345"/>
      <c r="BA183" s="345"/>
      <c r="BB183" s="345"/>
      <c r="BC183" s="345"/>
      <c r="BD183" s="345"/>
      <c r="BE183" s="345"/>
      <c r="BF183" s="345"/>
      <c r="BG183" s="345"/>
      <c r="BI183" s="350" t="s">
        <v>1247</v>
      </c>
    </row>
    <row r="184" spans="2:61" x14ac:dyDescent="0.25">
      <c r="B184" s="67" t="str">
        <f>IF(Capacity!B77="","",Capacity!B77)</f>
        <v>c</v>
      </c>
      <c r="C184" s="220">
        <f>IF(B184="","",Capacity!E77)</f>
        <v>0</v>
      </c>
      <c r="D184" s="310">
        <f>IF(B184="","",Capacity!F77)</f>
        <v>0</v>
      </c>
      <c r="E184" s="220">
        <f ca="1">IF(B184="","",IF(COUNTBLANK(H184:BG184)=52,SUM('Capacity calculation (hide)'!H65:BG65),52-COUNTBLANK(H184:BG184)))</f>
        <v>52</v>
      </c>
      <c r="F184" s="311">
        <f ca="1">'Capacity calculation (hide)'!BI65</f>
        <v>0</v>
      </c>
      <c r="H184" s="345"/>
      <c r="I184" s="345"/>
      <c r="J184" s="345"/>
      <c r="K184" s="345"/>
      <c r="L184" s="345"/>
      <c r="M184" s="345"/>
      <c r="N184" s="345"/>
      <c r="O184" s="345"/>
      <c r="P184" s="345"/>
      <c r="Q184" s="345"/>
      <c r="R184" s="345"/>
      <c r="S184" s="345"/>
      <c r="T184" s="345"/>
      <c r="U184" s="345"/>
      <c r="V184" s="345"/>
      <c r="W184" s="345"/>
      <c r="X184" s="345"/>
      <c r="Y184" s="345"/>
      <c r="Z184" s="345"/>
      <c r="AA184" s="345"/>
      <c r="AB184" s="345"/>
      <c r="AC184" s="345"/>
      <c r="AD184" s="345"/>
      <c r="AE184" s="345"/>
      <c r="AF184" s="345"/>
      <c r="AG184" s="345"/>
      <c r="AH184" s="345"/>
      <c r="AI184" s="345"/>
      <c r="AJ184" s="345"/>
      <c r="AK184" s="345"/>
      <c r="AL184" s="345"/>
      <c r="AM184" s="345"/>
      <c r="AN184" s="345"/>
      <c r="AO184" s="345"/>
      <c r="AP184" s="345"/>
      <c r="AQ184" s="345"/>
      <c r="AR184" s="345"/>
      <c r="AS184" s="345"/>
      <c r="AT184" s="345"/>
      <c r="AU184" s="345"/>
      <c r="AV184" s="345"/>
      <c r="AW184" s="345"/>
      <c r="AX184" s="345"/>
      <c r="AY184" s="345"/>
      <c r="AZ184" s="345"/>
      <c r="BA184" s="345"/>
      <c r="BB184" s="345"/>
      <c r="BC184" s="345"/>
      <c r="BD184" s="345"/>
      <c r="BE184" s="345"/>
      <c r="BF184" s="345"/>
      <c r="BG184" s="345"/>
      <c r="BI184" s="350" t="s">
        <v>1247</v>
      </c>
    </row>
    <row r="185" spans="2:61" x14ac:dyDescent="0.25">
      <c r="B185" s="67" t="str">
        <f>IF(Capacity!B78="","",Capacity!B78)</f>
        <v>c</v>
      </c>
      <c r="C185" s="220">
        <f>IF(B185="","",Capacity!E78)</f>
        <v>0</v>
      </c>
      <c r="D185" s="310">
        <f>IF(B185="","",Capacity!F78)</f>
        <v>0</v>
      </c>
      <c r="E185" s="220">
        <f ca="1">IF(B185="","",IF(COUNTBLANK(H185:BG185)=52,SUM('Capacity calculation (hide)'!H66:BG66),52-COUNTBLANK(H185:BG185)))</f>
        <v>52</v>
      </c>
      <c r="F185" s="311">
        <f ca="1">'Capacity calculation (hide)'!BI66</f>
        <v>0</v>
      </c>
      <c r="H185" s="345"/>
      <c r="I185" s="345"/>
      <c r="J185" s="345"/>
      <c r="K185" s="345"/>
      <c r="L185" s="345"/>
      <c r="M185" s="345"/>
      <c r="N185" s="345"/>
      <c r="O185" s="345"/>
      <c r="P185" s="345"/>
      <c r="Q185" s="345"/>
      <c r="R185" s="345"/>
      <c r="S185" s="345"/>
      <c r="T185" s="345"/>
      <c r="U185" s="345"/>
      <c r="V185" s="345"/>
      <c r="W185" s="345"/>
      <c r="X185" s="345"/>
      <c r="Y185" s="345"/>
      <c r="Z185" s="345"/>
      <c r="AA185" s="345"/>
      <c r="AB185" s="345"/>
      <c r="AC185" s="345"/>
      <c r="AD185" s="345"/>
      <c r="AE185" s="345"/>
      <c r="AF185" s="345"/>
      <c r="AG185" s="345"/>
      <c r="AH185" s="345"/>
      <c r="AI185" s="345"/>
      <c r="AJ185" s="345"/>
      <c r="AK185" s="345"/>
      <c r="AL185" s="345"/>
      <c r="AM185" s="345"/>
      <c r="AN185" s="345"/>
      <c r="AO185" s="345"/>
      <c r="AP185" s="345"/>
      <c r="AQ185" s="345"/>
      <c r="AR185" s="345"/>
      <c r="AS185" s="345"/>
      <c r="AT185" s="345"/>
      <c r="AU185" s="345"/>
      <c r="AV185" s="345"/>
      <c r="AW185" s="345"/>
      <c r="AX185" s="345"/>
      <c r="AY185" s="345"/>
      <c r="AZ185" s="345"/>
      <c r="BA185" s="345"/>
      <c r="BB185" s="345"/>
      <c r="BC185" s="345"/>
      <c r="BD185" s="345"/>
      <c r="BE185" s="345"/>
      <c r="BF185" s="345"/>
      <c r="BG185" s="345"/>
      <c r="BI185" s="350" t="s">
        <v>1247</v>
      </c>
    </row>
    <row r="186" spans="2:61" x14ac:dyDescent="0.25">
      <c r="B186" s="67" t="str">
        <f>IF(Capacity!B79="","",Capacity!B79)</f>
        <v>c</v>
      </c>
      <c r="C186" s="220">
        <f>IF(B186="","",Capacity!E79)</f>
        <v>0</v>
      </c>
      <c r="D186" s="310">
        <f>IF(B186="","",Capacity!F79)</f>
        <v>0</v>
      </c>
      <c r="E186" s="220">
        <f ca="1">IF(B186="","",IF(COUNTBLANK(H186:BG186)=52,SUM('Capacity calculation (hide)'!H67:BG67),52-COUNTBLANK(H186:BG186)))</f>
        <v>52</v>
      </c>
      <c r="F186" s="311">
        <f ca="1">'Capacity calculation (hide)'!BI67</f>
        <v>0</v>
      </c>
      <c r="H186" s="345"/>
      <c r="I186" s="345"/>
      <c r="J186" s="345"/>
      <c r="K186" s="345"/>
      <c r="L186" s="345"/>
      <c r="M186" s="345"/>
      <c r="N186" s="345"/>
      <c r="O186" s="345"/>
      <c r="P186" s="345"/>
      <c r="Q186" s="345"/>
      <c r="R186" s="345"/>
      <c r="S186" s="345"/>
      <c r="T186" s="345"/>
      <c r="U186" s="345"/>
      <c r="V186" s="345"/>
      <c r="W186" s="345"/>
      <c r="X186" s="345"/>
      <c r="Y186" s="345"/>
      <c r="Z186" s="345"/>
      <c r="AA186" s="345"/>
      <c r="AB186" s="345"/>
      <c r="AC186" s="345"/>
      <c r="AD186" s="345"/>
      <c r="AE186" s="345"/>
      <c r="AF186" s="345"/>
      <c r="AG186" s="345"/>
      <c r="AH186" s="345"/>
      <c r="AI186" s="345"/>
      <c r="AJ186" s="345"/>
      <c r="AK186" s="345"/>
      <c r="AL186" s="345"/>
      <c r="AM186" s="345"/>
      <c r="AN186" s="345"/>
      <c r="AO186" s="345"/>
      <c r="AP186" s="345"/>
      <c r="AQ186" s="345"/>
      <c r="AR186" s="345"/>
      <c r="AS186" s="345"/>
      <c r="AT186" s="345"/>
      <c r="AU186" s="345"/>
      <c r="AV186" s="345"/>
      <c r="AW186" s="345"/>
      <c r="AX186" s="345"/>
      <c r="AY186" s="345"/>
      <c r="AZ186" s="345"/>
      <c r="BA186" s="345"/>
      <c r="BB186" s="345"/>
      <c r="BC186" s="345"/>
      <c r="BD186" s="345"/>
      <c r="BE186" s="345"/>
      <c r="BF186" s="345"/>
      <c r="BG186" s="345"/>
      <c r="BI186" s="350" t="s">
        <v>1247</v>
      </c>
    </row>
    <row r="187" spans="2:61" x14ac:dyDescent="0.25">
      <c r="B187" s="67" t="str">
        <f>IF(Capacity!B80="","",Capacity!B80)</f>
        <v>c</v>
      </c>
      <c r="C187" s="220">
        <f>IF(B187="","",Capacity!E80)</f>
        <v>0</v>
      </c>
      <c r="D187" s="310">
        <f>IF(B187="","",Capacity!F80)</f>
        <v>0</v>
      </c>
      <c r="E187" s="220">
        <f ca="1">IF(B187="","",IF(COUNTBLANK(H187:BG187)=52,SUM('Capacity calculation (hide)'!H68:BG68),52-COUNTBLANK(H187:BG187)))</f>
        <v>52</v>
      </c>
      <c r="F187" s="311">
        <f ca="1">'Capacity calculation (hide)'!BI68</f>
        <v>0</v>
      </c>
      <c r="H187" s="345"/>
      <c r="I187" s="345"/>
      <c r="J187" s="345"/>
      <c r="K187" s="345"/>
      <c r="L187" s="345"/>
      <c r="M187" s="345"/>
      <c r="N187" s="345"/>
      <c r="O187" s="345"/>
      <c r="P187" s="345"/>
      <c r="Q187" s="345"/>
      <c r="R187" s="345"/>
      <c r="S187" s="345"/>
      <c r="T187" s="345"/>
      <c r="U187" s="345"/>
      <c r="V187" s="345"/>
      <c r="W187" s="345"/>
      <c r="X187" s="345"/>
      <c r="Y187" s="345"/>
      <c r="Z187" s="345"/>
      <c r="AA187" s="345"/>
      <c r="AB187" s="345"/>
      <c r="AC187" s="345"/>
      <c r="AD187" s="345"/>
      <c r="AE187" s="345"/>
      <c r="AF187" s="345"/>
      <c r="AG187" s="345"/>
      <c r="AH187" s="345"/>
      <c r="AI187" s="345"/>
      <c r="AJ187" s="345"/>
      <c r="AK187" s="345"/>
      <c r="AL187" s="345"/>
      <c r="AM187" s="345"/>
      <c r="AN187" s="345"/>
      <c r="AO187" s="345"/>
      <c r="AP187" s="345"/>
      <c r="AQ187" s="345"/>
      <c r="AR187" s="345"/>
      <c r="AS187" s="345"/>
      <c r="AT187" s="345"/>
      <c r="AU187" s="345"/>
      <c r="AV187" s="345"/>
      <c r="AW187" s="345"/>
      <c r="AX187" s="345"/>
      <c r="AY187" s="345"/>
      <c r="AZ187" s="345"/>
      <c r="BA187" s="345"/>
      <c r="BB187" s="345"/>
      <c r="BC187" s="345"/>
      <c r="BD187" s="345"/>
      <c r="BE187" s="345"/>
      <c r="BF187" s="345"/>
      <c r="BG187" s="345"/>
      <c r="BI187" s="350" t="s">
        <v>1247</v>
      </c>
    </row>
    <row r="188" spans="2:61" x14ac:dyDescent="0.25">
      <c r="B188" s="67" t="str">
        <f>IF(Capacity!B81="","",Capacity!B81)</f>
        <v>c</v>
      </c>
      <c r="C188" s="220">
        <f>IF(B188="","",Capacity!E81)</f>
        <v>0</v>
      </c>
      <c r="D188" s="310">
        <f>IF(B188="","",Capacity!F81)</f>
        <v>0</v>
      </c>
      <c r="E188" s="220">
        <f ca="1">IF(B188="","",IF(COUNTBLANK(H188:BG188)=52,SUM('Capacity calculation (hide)'!H69:BG69),52-COUNTBLANK(H188:BG188)))</f>
        <v>52</v>
      </c>
      <c r="F188" s="311">
        <f ca="1">'Capacity calculation (hide)'!BI69</f>
        <v>0</v>
      </c>
      <c r="H188" s="345"/>
      <c r="I188" s="345"/>
      <c r="J188" s="345"/>
      <c r="K188" s="345"/>
      <c r="L188" s="345"/>
      <c r="M188" s="345"/>
      <c r="N188" s="345"/>
      <c r="O188" s="345"/>
      <c r="P188" s="345"/>
      <c r="Q188" s="345"/>
      <c r="R188" s="345"/>
      <c r="S188" s="345"/>
      <c r="T188" s="345"/>
      <c r="U188" s="345"/>
      <c r="V188" s="345"/>
      <c r="W188" s="345"/>
      <c r="X188" s="345"/>
      <c r="Y188" s="345"/>
      <c r="Z188" s="345"/>
      <c r="AA188" s="345"/>
      <c r="AB188" s="345"/>
      <c r="AC188" s="345"/>
      <c r="AD188" s="345"/>
      <c r="AE188" s="345"/>
      <c r="AF188" s="345"/>
      <c r="AG188" s="345"/>
      <c r="AH188" s="345"/>
      <c r="AI188" s="345"/>
      <c r="AJ188" s="345"/>
      <c r="AK188" s="345"/>
      <c r="AL188" s="345"/>
      <c r="AM188" s="345"/>
      <c r="AN188" s="345"/>
      <c r="AO188" s="345"/>
      <c r="AP188" s="345"/>
      <c r="AQ188" s="345"/>
      <c r="AR188" s="345"/>
      <c r="AS188" s="345"/>
      <c r="AT188" s="345"/>
      <c r="AU188" s="345"/>
      <c r="AV188" s="345"/>
      <c r="AW188" s="345"/>
      <c r="AX188" s="345"/>
      <c r="AY188" s="345"/>
      <c r="AZ188" s="345"/>
      <c r="BA188" s="345"/>
      <c r="BB188" s="345"/>
      <c r="BC188" s="345"/>
      <c r="BD188" s="345"/>
      <c r="BE188" s="345"/>
      <c r="BF188" s="345"/>
      <c r="BG188" s="345"/>
      <c r="BI188" s="350" t="s">
        <v>1247</v>
      </c>
    </row>
    <row r="189" spans="2:61" x14ac:dyDescent="0.25">
      <c r="B189" s="67" t="str">
        <f>IF(Capacity!B82="","",Capacity!B82)</f>
        <v>c</v>
      </c>
      <c r="C189" s="220">
        <f>IF(B189="","",Capacity!E82)</f>
        <v>0</v>
      </c>
      <c r="D189" s="310">
        <f>IF(B189="","",Capacity!F82)</f>
        <v>0</v>
      </c>
      <c r="E189" s="220">
        <f ca="1">IF(B189="","",IF(COUNTBLANK(H189:BG189)=52,SUM('Capacity calculation (hide)'!H70:BG70),52-COUNTBLANK(H189:BG189)))</f>
        <v>52</v>
      </c>
      <c r="F189" s="311">
        <f ca="1">'Capacity calculation (hide)'!BI70</f>
        <v>0</v>
      </c>
      <c r="H189" s="345"/>
      <c r="I189" s="345"/>
      <c r="J189" s="345"/>
      <c r="K189" s="345"/>
      <c r="L189" s="345"/>
      <c r="M189" s="345"/>
      <c r="N189" s="345"/>
      <c r="O189" s="345"/>
      <c r="P189" s="345"/>
      <c r="Q189" s="345"/>
      <c r="R189" s="345"/>
      <c r="S189" s="345"/>
      <c r="T189" s="345"/>
      <c r="U189" s="345"/>
      <c r="V189" s="345"/>
      <c r="W189" s="345"/>
      <c r="X189" s="345"/>
      <c r="Y189" s="345"/>
      <c r="Z189" s="345"/>
      <c r="AA189" s="345"/>
      <c r="AB189" s="345"/>
      <c r="AC189" s="345"/>
      <c r="AD189" s="345"/>
      <c r="AE189" s="345"/>
      <c r="AF189" s="345"/>
      <c r="AG189" s="345"/>
      <c r="AH189" s="345"/>
      <c r="AI189" s="345"/>
      <c r="AJ189" s="345"/>
      <c r="AK189" s="345"/>
      <c r="AL189" s="345"/>
      <c r="AM189" s="345"/>
      <c r="AN189" s="345"/>
      <c r="AO189" s="345"/>
      <c r="AP189" s="345"/>
      <c r="AQ189" s="345"/>
      <c r="AR189" s="345"/>
      <c r="AS189" s="345"/>
      <c r="AT189" s="345"/>
      <c r="AU189" s="345"/>
      <c r="AV189" s="345"/>
      <c r="AW189" s="345"/>
      <c r="AX189" s="345"/>
      <c r="AY189" s="345"/>
      <c r="AZ189" s="345"/>
      <c r="BA189" s="345"/>
      <c r="BB189" s="345"/>
      <c r="BC189" s="345"/>
      <c r="BD189" s="345"/>
      <c r="BE189" s="345"/>
      <c r="BF189" s="345"/>
      <c r="BG189" s="345"/>
      <c r="BI189" s="350" t="s">
        <v>1247</v>
      </c>
    </row>
    <row r="190" spans="2:61" x14ac:dyDescent="0.25">
      <c r="B190" s="67" t="str">
        <f>IF(Capacity!B83="","",Capacity!B83)</f>
        <v>c</v>
      </c>
      <c r="C190" s="220">
        <f>IF(B190="","",Capacity!E83)</f>
        <v>0</v>
      </c>
      <c r="D190" s="310">
        <f>IF(B190="","",Capacity!F83)</f>
        <v>0</v>
      </c>
      <c r="E190" s="220">
        <f ca="1">IF(B190="","",IF(COUNTBLANK(H190:BG190)=52,SUM('Capacity calculation (hide)'!H71:BG71),52-COUNTBLANK(H190:BG190)))</f>
        <v>52</v>
      </c>
      <c r="F190" s="311">
        <f ca="1">'Capacity calculation (hide)'!BI71</f>
        <v>0</v>
      </c>
      <c r="H190" s="345"/>
      <c r="I190" s="345"/>
      <c r="J190" s="345"/>
      <c r="K190" s="345"/>
      <c r="L190" s="345"/>
      <c r="M190" s="345"/>
      <c r="N190" s="345"/>
      <c r="O190" s="345"/>
      <c r="P190" s="345"/>
      <c r="Q190" s="345"/>
      <c r="R190" s="345"/>
      <c r="S190" s="345"/>
      <c r="T190" s="345"/>
      <c r="U190" s="345"/>
      <c r="V190" s="345"/>
      <c r="W190" s="345"/>
      <c r="X190" s="345"/>
      <c r="Y190" s="345"/>
      <c r="Z190" s="345"/>
      <c r="AA190" s="345"/>
      <c r="AB190" s="345"/>
      <c r="AC190" s="345"/>
      <c r="AD190" s="345"/>
      <c r="AE190" s="345"/>
      <c r="AF190" s="345"/>
      <c r="AG190" s="345"/>
      <c r="AH190" s="345"/>
      <c r="AI190" s="345"/>
      <c r="AJ190" s="345"/>
      <c r="AK190" s="345"/>
      <c r="AL190" s="345"/>
      <c r="AM190" s="345"/>
      <c r="AN190" s="345"/>
      <c r="AO190" s="345"/>
      <c r="AP190" s="345"/>
      <c r="AQ190" s="345"/>
      <c r="AR190" s="345"/>
      <c r="AS190" s="345"/>
      <c r="AT190" s="345"/>
      <c r="AU190" s="345"/>
      <c r="AV190" s="345"/>
      <c r="AW190" s="345"/>
      <c r="AX190" s="345"/>
      <c r="AY190" s="345"/>
      <c r="AZ190" s="345"/>
      <c r="BA190" s="345"/>
      <c r="BB190" s="345"/>
      <c r="BC190" s="345"/>
      <c r="BD190" s="345"/>
      <c r="BE190" s="345"/>
      <c r="BF190" s="345"/>
      <c r="BG190" s="345"/>
      <c r="BI190" s="350" t="s">
        <v>1247</v>
      </c>
    </row>
    <row r="191" spans="2:61" x14ac:dyDescent="0.25">
      <c r="B191" s="67" t="str">
        <f>IF(Capacity!B84="","",Capacity!B84)</f>
        <v>c</v>
      </c>
      <c r="C191" s="220">
        <f>IF(B191="","",Capacity!E84)</f>
        <v>0</v>
      </c>
      <c r="D191" s="310">
        <f>IF(B191="","",Capacity!F84)</f>
        <v>0</v>
      </c>
      <c r="E191" s="220">
        <f ca="1">IF(B191="","",IF(COUNTBLANK(H191:BG191)=52,SUM('Capacity calculation (hide)'!H72:BG72),52-COUNTBLANK(H191:BG191)))</f>
        <v>52</v>
      </c>
      <c r="F191" s="311">
        <f ca="1">'Capacity calculation (hide)'!BI72</f>
        <v>0</v>
      </c>
      <c r="H191" s="345"/>
      <c r="I191" s="345"/>
      <c r="J191" s="345"/>
      <c r="K191" s="345"/>
      <c r="L191" s="345"/>
      <c r="M191" s="345"/>
      <c r="N191" s="345"/>
      <c r="O191" s="345"/>
      <c r="P191" s="345"/>
      <c r="Q191" s="345"/>
      <c r="R191" s="345"/>
      <c r="S191" s="345"/>
      <c r="T191" s="345"/>
      <c r="U191" s="345"/>
      <c r="V191" s="345"/>
      <c r="W191" s="345"/>
      <c r="X191" s="345"/>
      <c r="Y191" s="345"/>
      <c r="Z191" s="345"/>
      <c r="AA191" s="345"/>
      <c r="AB191" s="345"/>
      <c r="AC191" s="345"/>
      <c r="AD191" s="345"/>
      <c r="AE191" s="345"/>
      <c r="AF191" s="345"/>
      <c r="AG191" s="345"/>
      <c r="AH191" s="345"/>
      <c r="AI191" s="345"/>
      <c r="AJ191" s="345"/>
      <c r="AK191" s="345"/>
      <c r="AL191" s="345"/>
      <c r="AM191" s="345"/>
      <c r="AN191" s="345"/>
      <c r="AO191" s="345"/>
      <c r="AP191" s="345"/>
      <c r="AQ191" s="345"/>
      <c r="AR191" s="345"/>
      <c r="AS191" s="345"/>
      <c r="AT191" s="345"/>
      <c r="AU191" s="345"/>
      <c r="AV191" s="345"/>
      <c r="AW191" s="345"/>
      <c r="AX191" s="345"/>
      <c r="AY191" s="345"/>
      <c r="AZ191" s="345"/>
      <c r="BA191" s="345"/>
      <c r="BB191" s="345"/>
      <c r="BC191" s="345"/>
      <c r="BD191" s="345"/>
      <c r="BE191" s="345"/>
      <c r="BF191" s="345"/>
      <c r="BG191" s="345"/>
      <c r="BI191" s="350" t="s">
        <v>1247</v>
      </c>
    </row>
    <row r="192" spans="2:61" x14ac:dyDescent="0.25">
      <c r="B192" s="67" t="str">
        <f>IF(Capacity!B85="","",Capacity!B85)</f>
        <v>c</v>
      </c>
      <c r="C192" s="220">
        <f>IF(B192="","",Capacity!E85)</f>
        <v>0</v>
      </c>
      <c r="D192" s="310">
        <f>IF(B192="","",Capacity!F85)</f>
        <v>0</v>
      </c>
      <c r="E192" s="220">
        <f ca="1">IF(B192="","",IF(COUNTBLANK(H192:BG192)=52,SUM('Capacity calculation (hide)'!H73:BG73),52-COUNTBLANK(H192:BG192)))</f>
        <v>52</v>
      </c>
      <c r="F192" s="311">
        <f ca="1">'Capacity calculation (hide)'!BI73</f>
        <v>0</v>
      </c>
      <c r="H192" s="345"/>
      <c r="I192" s="345"/>
      <c r="J192" s="345"/>
      <c r="K192" s="345"/>
      <c r="L192" s="345"/>
      <c r="M192" s="345"/>
      <c r="N192" s="345"/>
      <c r="O192" s="345"/>
      <c r="P192" s="345"/>
      <c r="Q192" s="345"/>
      <c r="R192" s="345"/>
      <c r="S192" s="345"/>
      <c r="T192" s="345"/>
      <c r="U192" s="345"/>
      <c r="V192" s="345"/>
      <c r="W192" s="345"/>
      <c r="X192" s="345"/>
      <c r="Y192" s="345"/>
      <c r="Z192" s="345"/>
      <c r="AA192" s="345"/>
      <c r="AB192" s="345"/>
      <c r="AC192" s="345"/>
      <c r="AD192" s="345"/>
      <c r="AE192" s="345"/>
      <c r="AF192" s="345"/>
      <c r="AG192" s="345"/>
      <c r="AH192" s="345"/>
      <c r="AI192" s="345"/>
      <c r="AJ192" s="345"/>
      <c r="AK192" s="345"/>
      <c r="AL192" s="345"/>
      <c r="AM192" s="345"/>
      <c r="AN192" s="345"/>
      <c r="AO192" s="345"/>
      <c r="AP192" s="345"/>
      <c r="AQ192" s="345"/>
      <c r="AR192" s="345"/>
      <c r="AS192" s="345"/>
      <c r="AT192" s="345"/>
      <c r="AU192" s="345"/>
      <c r="AV192" s="345"/>
      <c r="AW192" s="345"/>
      <c r="AX192" s="345"/>
      <c r="AY192" s="345"/>
      <c r="AZ192" s="345"/>
      <c r="BA192" s="345"/>
      <c r="BB192" s="345"/>
      <c r="BC192" s="345"/>
      <c r="BD192" s="345"/>
      <c r="BE192" s="345"/>
      <c r="BF192" s="345"/>
      <c r="BG192" s="345"/>
      <c r="BI192" s="350" t="s">
        <v>1247</v>
      </c>
    </row>
    <row r="193" spans="2:61" x14ac:dyDescent="0.25">
      <c r="B193" s="67" t="str">
        <f>IF(Capacity!B86="","",Capacity!B86)</f>
        <v>c</v>
      </c>
      <c r="C193" s="220">
        <f>IF(B193="","",Capacity!E86)</f>
        <v>0</v>
      </c>
      <c r="D193" s="310">
        <f>IF(B193="","",Capacity!F86)</f>
        <v>0</v>
      </c>
      <c r="E193" s="220">
        <f ca="1">IF(B193="","",IF(COUNTBLANK(H193:BG193)=52,SUM('Capacity calculation (hide)'!H74:BG74),52-COUNTBLANK(H193:BG193)))</f>
        <v>52</v>
      </c>
      <c r="F193" s="311">
        <f ca="1">'Capacity calculation (hide)'!BI74</f>
        <v>0</v>
      </c>
      <c r="H193" s="345"/>
      <c r="I193" s="345"/>
      <c r="J193" s="345"/>
      <c r="K193" s="345"/>
      <c r="L193" s="345"/>
      <c r="M193" s="345"/>
      <c r="N193" s="345"/>
      <c r="O193" s="345"/>
      <c r="P193" s="345"/>
      <c r="Q193" s="345"/>
      <c r="R193" s="345"/>
      <c r="S193" s="345"/>
      <c r="T193" s="345"/>
      <c r="U193" s="345"/>
      <c r="V193" s="345"/>
      <c r="W193" s="345"/>
      <c r="X193" s="345"/>
      <c r="Y193" s="345"/>
      <c r="Z193" s="345"/>
      <c r="AA193" s="345"/>
      <c r="AB193" s="345"/>
      <c r="AC193" s="345"/>
      <c r="AD193" s="345"/>
      <c r="AE193" s="345"/>
      <c r="AF193" s="345"/>
      <c r="AG193" s="345"/>
      <c r="AH193" s="345"/>
      <c r="AI193" s="345"/>
      <c r="AJ193" s="345"/>
      <c r="AK193" s="345"/>
      <c r="AL193" s="345"/>
      <c r="AM193" s="345"/>
      <c r="AN193" s="345"/>
      <c r="AO193" s="345"/>
      <c r="AP193" s="345"/>
      <c r="AQ193" s="345"/>
      <c r="AR193" s="345"/>
      <c r="AS193" s="345"/>
      <c r="AT193" s="345"/>
      <c r="AU193" s="345"/>
      <c r="AV193" s="345"/>
      <c r="AW193" s="345"/>
      <c r="AX193" s="345"/>
      <c r="AY193" s="345"/>
      <c r="AZ193" s="345"/>
      <c r="BA193" s="345"/>
      <c r="BB193" s="345"/>
      <c r="BC193" s="345"/>
      <c r="BD193" s="345"/>
      <c r="BE193" s="345"/>
      <c r="BF193" s="345"/>
      <c r="BG193" s="345"/>
      <c r="BI193" s="350" t="s">
        <v>1247</v>
      </c>
    </row>
    <row r="194" spans="2:61" x14ac:dyDescent="0.25">
      <c r="B194" s="67" t="str">
        <f>IF(Capacity!B87="","",Capacity!B87)</f>
        <v>c</v>
      </c>
      <c r="C194" s="220">
        <f>IF(B194="","",Capacity!E87)</f>
        <v>0</v>
      </c>
      <c r="D194" s="310">
        <f>IF(B194="","",Capacity!F87)</f>
        <v>0</v>
      </c>
      <c r="E194" s="220">
        <f ca="1">IF(B194="","",IF(COUNTBLANK(H194:BG194)=52,SUM('Capacity calculation (hide)'!H75:BG75),52-COUNTBLANK(H194:BG194)))</f>
        <v>52</v>
      </c>
      <c r="F194" s="311">
        <f ca="1">'Capacity calculation (hide)'!BI75</f>
        <v>0</v>
      </c>
      <c r="H194" s="345"/>
      <c r="I194" s="345"/>
      <c r="J194" s="345"/>
      <c r="K194" s="345"/>
      <c r="L194" s="345"/>
      <c r="M194" s="345"/>
      <c r="N194" s="345"/>
      <c r="O194" s="345"/>
      <c r="P194" s="345"/>
      <c r="Q194" s="345"/>
      <c r="R194" s="345"/>
      <c r="S194" s="345"/>
      <c r="T194" s="345"/>
      <c r="U194" s="345"/>
      <c r="V194" s="345"/>
      <c r="W194" s="345"/>
      <c r="X194" s="345"/>
      <c r="Y194" s="345"/>
      <c r="Z194" s="345"/>
      <c r="AA194" s="345"/>
      <c r="AB194" s="345"/>
      <c r="AC194" s="345"/>
      <c r="AD194" s="345"/>
      <c r="AE194" s="345"/>
      <c r="AF194" s="345"/>
      <c r="AG194" s="345"/>
      <c r="AH194" s="345"/>
      <c r="AI194" s="345"/>
      <c r="AJ194" s="345"/>
      <c r="AK194" s="345"/>
      <c r="AL194" s="345"/>
      <c r="AM194" s="345"/>
      <c r="AN194" s="345"/>
      <c r="AO194" s="345"/>
      <c r="AP194" s="345"/>
      <c r="AQ194" s="345"/>
      <c r="AR194" s="345"/>
      <c r="AS194" s="345"/>
      <c r="AT194" s="345"/>
      <c r="AU194" s="345"/>
      <c r="AV194" s="345"/>
      <c r="AW194" s="345"/>
      <c r="AX194" s="345"/>
      <c r="AY194" s="345"/>
      <c r="AZ194" s="345"/>
      <c r="BA194" s="345"/>
      <c r="BB194" s="345"/>
      <c r="BC194" s="345"/>
      <c r="BD194" s="345"/>
      <c r="BE194" s="345"/>
      <c r="BF194" s="345"/>
      <c r="BG194" s="345"/>
      <c r="BI194" s="350" t="s">
        <v>1247</v>
      </c>
    </row>
    <row r="195" spans="2:61" x14ac:dyDescent="0.25">
      <c r="B195" s="67" t="str">
        <f>IF(Capacity!B88="","",Capacity!B88)</f>
        <v>c</v>
      </c>
      <c r="C195" s="220">
        <f>IF(B195="","",Capacity!E88)</f>
        <v>0</v>
      </c>
      <c r="D195" s="310">
        <f>IF(B195="","",Capacity!F88)</f>
        <v>0</v>
      </c>
      <c r="E195" s="220">
        <f ca="1">IF(B195="","",IF(COUNTBLANK(H195:BG195)=52,SUM('Capacity calculation (hide)'!H76:BG76),52-COUNTBLANK(H195:BG195)))</f>
        <v>52</v>
      </c>
      <c r="F195" s="311">
        <f ca="1">'Capacity calculation (hide)'!BI76</f>
        <v>0</v>
      </c>
      <c r="H195" s="345"/>
      <c r="I195" s="345"/>
      <c r="J195" s="345"/>
      <c r="K195" s="345"/>
      <c r="L195" s="345"/>
      <c r="M195" s="345"/>
      <c r="N195" s="345"/>
      <c r="O195" s="345"/>
      <c r="P195" s="345"/>
      <c r="Q195" s="345"/>
      <c r="R195" s="345"/>
      <c r="S195" s="345"/>
      <c r="T195" s="345"/>
      <c r="U195" s="345"/>
      <c r="V195" s="345"/>
      <c r="W195" s="345"/>
      <c r="X195" s="345"/>
      <c r="Y195" s="345"/>
      <c r="Z195" s="345"/>
      <c r="AA195" s="345"/>
      <c r="AB195" s="345"/>
      <c r="AC195" s="345"/>
      <c r="AD195" s="345"/>
      <c r="AE195" s="345"/>
      <c r="AF195" s="345"/>
      <c r="AG195" s="345"/>
      <c r="AH195" s="345"/>
      <c r="AI195" s="345"/>
      <c r="AJ195" s="345"/>
      <c r="AK195" s="345"/>
      <c r="AL195" s="345"/>
      <c r="AM195" s="345"/>
      <c r="AN195" s="345"/>
      <c r="AO195" s="345"/>
      <c r="AP195" s="345"/>
      <c r="AQ195" s="345"/>
      <c r="AR195" s="345"/>
      <c r="AS195" s="345"/>
      <c r="AT195" s="345"/>
      <c r="AU195" s="345"/>
      <c r="AV195" s="345"/>
      <c r="AW195" s="345"/>
      <c r="AX195" s="345"/>
      <c r="AY195" s="345"/>
      <c r="AZ195" s="345"/>
      <c r="BA195" s="345"/>
      <c r="BB195" s="345"/>
      <c r="BC195" s="345"/>
      <c r="BD195" s="345"/>
      <c r="BE195" s="345"/>
      <c r="BF195" s="345"/>
      <c r="BG195" s="345"/>
      <c r="BI195" s="350" t="s">
        <v>1247</v>
      </c>
    </row>
    <row r="196" spans="2:61" x14ac:dyDescent="0.25">
      <c r="B196" s="67" t="str">
        <f>IF(Capacity!B89="","",Capacity!B89)</f>
        <v>c</v>
      </c>
      <c r="C196" s="220">
        <f>IF(B196="","",Capacity!E89)</f>
        <v>0</v>
      </c>
      <c r="D196" s="310">
        <f>IF(B196="","",Capacity!F89)</f>
        <v>0</v>
      </c>
      <c r="E196" s="220">
        <f ca="1">IF(B196="","",IF(COUNTBLANK(H196:BG196)=52,SUM('Capacity calculation (hide)'!H77:BG77),52-COUNTBLANK(H196:BG196)))</f>
        <v>52</v>
      </c>
      <c r="F196" s="311">
        <f ca="1">'Capacity calculation (hide)'!BI77</f>
        <v>0</v>
      </c>
      <c r="H196" s="345"/>
      <c r="I196" s="345"/>
      <c r="J196" s="345"/>
      <c r="K196" s="345"/>
      <c r="L196" s="345"/>
      <c r="M196" s="345"/>
      <c r="N196" s="345"/>
      <c r="O196" s="345"/>
      <c r="P196" s="345"/>
      <c r="Q196" s="345"/>
      <c r="R196" s="345"/>
      <c r="S196" s="345"/>
      <c r="T196" s="345"/>
      <c r="U196" s="345"/>
      <c r="V196" s="345"/>
      <c r="W196" s="345"/>
      <c r="X196" s="345"/>
      <c r="Y196" s="345"/>
      <c r="Z196" s="345"/>
      <c r="AA196" s="345"/>
      <c r="AB196" s="345"/>
      <c r="AC196" s="345"/>
      <c r="AD196" s="345"/>
      <c r="AE196" s="345"/>
      <c r="AF196" s="345"/>
      <c r="AG196" s="345"/>
      <c r="AH196" s="345"/>
      <c r="AI196" s="345"/>
      <c r="AJ196" s="345"/>
      <c r="AK196" s="345"/>
      <c r="AL196" s="345"/>
      <c r="AM196" s="345"/>
      <c r="AN196" s="345"/>
      <c r="AO196" s="345"/>
      <c r="AP196" s="345"/>
      <c r="AQ196" s="345"/>
      <c r="AR196" s="345"/>
      <c r="AS196" s="345"/>
      <c r="AT196" s="345"/>
      <c r="AU196" s="345"/>
      <c r="AV196" s="345"/>
      <c r="AW196" s="345"/>
      <c r="AX196" s="345"/>
      <c r="AY196" s="345"/>
      <c r="AZ196" s="345"/>
      <c r="BA196" s="345"/>
      <c r="BB196" s="345"/>
      <c r="BC196" s="345"/>
      <c r="BD196" s="345"/>
      <c r="BE196" s="345"/>
      <c r="BF196" s="345"/>
      <c r="BG196" s="345"/>
      <c r="BI196" s="350" t="s">
        <v>1247</v>
      </c>
    </row>
    <row r="197" spans="2:61" x14ac:dyDescent="0.25">
      <c r="B197" s="67" t="str">
        <f>IF(Capacity!B90="","",Capacity!B90)</f>
        <v>c</v>
      </c>
      <c r="C197" s="220">
        <f>IF(B197="","",Capacity!E90)</f>
        <v>0</v>
      </c>
      <c r="D197" s="310">
        <f>IF(B197="","",Capacity!F90)</f>
        <v>0</v>
      </c>
      <c r="E197" s="220">
        <f ca="1">IF(B197="","",IF(COUNTBLANK(H197:BG197)=52,SUM('Capacity calculation (hide)'!H78:BG78),52-COUNTBLANK(H197:BG197)))</f>
        <v>52</v>
      </c>
      <c r="F197" s="311">
        <f ca="1">'Capacity calculation (hide)'!BI78</f>
        <v>0</v>
      </c>
      <c r="H197" s="345"/>
      <c r="I197" s="345"/>
      <c r="J197" s="345"/>
      <c r="K197" s="345"/>
      <c r="L197" s="345"/>
      <c r="M197" s="345"/>
      <c r="N197" s="345"/>
      <c r="O197" s="345"/>
      <c r="P197" s="345"/>
      <c r="Q197" s="345"/>
      <c r="R197" s="345"/>
      <c r="S197" s="345"/>
      <c r="T197" s="345"/>
      <c r="U197" s="345"/>
      <c r="V197" s="345"/>
      <c r="W197" s="345"/>
      <c r="X197" s="345"/>
      <c r="Y197" s="345"/>
      <c r="Z197" s="345"/>
      <c r="AA197" s="345"/>
      <c r="AB197" s="345"/>
      <c r="AC197" s="345"/>
      <c r="AD197" s="345"/>
      <c r="AE197" s="345"/>
      <c r="AF197" s="345"/>
      <c r="AG197" s="345"/>
      <c r="AH197" s="345"/>
      <c r="AI197" s="345"/>
      <c r="AJ197" s="345"/>
      <c r="AK197" s="345"/>
      <c r="AL197" s="345"/>
      <c r="AM197" s="345"/>
      <c r="AN197" s="345"/>
      <c r="AO197" s="345"/>
      <c r="AP197" s="345"/>
      <c r="AQ197" s="345"/>
      <c r="AR197" s="345"/>
      <c r="AS197" s="345"/>
      <c r="AT197" s="345"/>
      <c r="AU197" s="345"/>
      <c r="AV197" s="345"/>
      <c r="AW197" s="345"/>
      <c r="AX197" s="345"/>
      <c r="AY197" s="345"/>
      <c r="AZ197" s="345"/>
      <c r="BA197" s="345"/>
      <c r="BB197" s="345"/>
      <c r="BC197" s="345"/>
      <c r="BD197" s="345"/>
      <c r="BE197" s="345"/>
      <c r="BF197" s="345"/>
      <c r="BG197" s="345"/>
      <c r="BI197" s="350" t="s">
        <v>1247</v>
      </c>
    </row>
    <row r="198" spans="2:61" x14ac:dyDescent="0.25">
      <c r="B198" s="67" t="str">
        <f>IF(Capacity!B91="","",Capacity!B91)</f>
        <v>c</v>
      </c>
      <c r="C198" s="220">
        <f>IF(B198="","",Capacity!E91)</f>
        <v>0</v>
      </c>
      <c r="D198" s="310">
        <f>IF(B198="","",Capacity!F91)</f>
        <v>0</v>
      </c>
      <c r="E198" s="220">
        <f ca="1">IF(B198="","",IF(COUNTBLANK(H198:BG198)=52,SUM('Capacity calculation (hide)'!H79:BG79),52-COUNTBLANK(H198:BG198)))</f>
        <v>52</v>
      </c>
      <c r="F198" s="311">
        <f ca="1">'Capacity calculation (hide)'!BI79</f>
        <v>0</v>
      </c>
      <c r="H198" s="345"/>
      <c r="I198" s="345"/>
      <c r="J198" s="345"/>
      <c r="K198" s="345"/>
      <c r="L198" s="345"/>
      <c r="M198" s="345"/>
      <c r="N198" s="345"/>
      <c r="O198" s="345"/>
      <c r="P198" s="345"/>
      <c r="Q198" s="345"/>
      <c r="R198" s="345"/>
      <c r="S198" s="345"/>
      <c r="T198" s="345"/>
      <c r="U198" s="345"/>
      <c r="V198" s="345"/>
      <c r="W198" s="345"/>
      <c r="X198" s="345"/>
      <c r="Y198" s="345"/>
      <c r="Z198" s="345"/>
      <c r="AA198" s="345"/>
      <c r="AB198" s="345"/>
      <c r="AC198" s="345"/>
      <c r="AD198" s="345"/>
      <c r="AE198" s="345"/>
      <c r="AF198" s="345"/>
      <c r="AG198" s="345"/>
      <c r="AH198" s="345"/>
      <c r="AI198" s="345"/>
      <c r="AJ198" s="345"/>
      <c r="AK198" s="345"/>
      <c r="AL198" s="345"/>
      <c r="AM198" s="345"/>
      <c r="AN198" s="345"/>
      <c r="AO198" s="345"/>
      <c r="AP198" s="345"/>
      <c r="AQ198" s="345"/>
      <c r="AR198" s="345"/>
      <c r="AS198" s="345"/>
      <c r="AT198" s="345"/>
      <c r="AU198" s="345"/>
      <c r="AV198" s="345"/>
      <c r="AW198" s="345"/>
      <c r="AX198" s="345"/>
      <c r="AY198" s="345"/>
      <c r="AZ198" s="345"/>
      <c r="BA198" s="345"/>
      <c r="BB198" s="345"/>
      <c r="BC198" s="345"/>
      <c r="BD198" s="345"/>
      <c r="BE198" s="345"/>
      <c r="BF198" s="345"/>
      <c r="BG198" s="345"/>
      <c r="BI198" s="350" t="s">
        <v>1247</v>
      </c>
    </row>
    <row r="199" spans="2:61" x14ac:dyDescent="0.25">
      <c r="B199" s="67" t="str">
        <f>IF(Capacity!B92="","",Capacity!B92)</f>
        <v>c</v>
      </c>
      <c r="C199" s="220">
        <f>IF(B199="","",Capacity!E92)</f>
        <v>0</v>
      </c>
      <c r="D199" s="310">
        <f>IF(B199="","",Capacity!F92)</f>
        <v>0</v>
      </c>
      <c r="E199" s="220">
        <f ca="1">IF(B199="","",IF(COUNTBLANK(H199:BG199)=52,SUM('Capacity calculation (hide)'!H80:BG80),52-COUNTBLANK(H199:BG199)))</f>
        <v>52</v>
      </c>
      <c r="F199" s="311">
        <f ca="1">'Capacity calculation (hide)'!BI80</f>
        <v>0</v>
      </c>
      <c r="H199" s="345"/>
      <c r="I199" s="345"/>
      <c r="J199" s="345"/>
      <c r="K199" s="345"/>
      <c r="L199" s="345"/>
      <c r="M199" s="345"/>
      <c r="N199" s="345"/>
      <c r="O199" s="345"/>
      <c r="P199" s="345"/>
      <c r="Q199" s="345"/>
      <c r="R199" s="345"/>
      <c r="S199" s="345"/>
      <c r="T199" s="345"/>
      <c r="U199" s="345"/>
      <c r="V199" s="345"/>
      <c r="W199" s="345"/>
      <c r="X199" s="345"/>
      <c r="Y199" s="345"/>
      <c r="Z199" s="345"/>
      <c r="AA199" s="345"/>
      <c r="AB199" s="345"/>
      <c r="AC199" s="345"/>
      <c r="AD199" s="345"/>
      <c r="AE199" s="345"/>
      <c r="AF199" s="345"/>
      <c r="AG199" s="345"/>
      <c r="AH199" s="345"/>
      <c r="AI199" s="345"/>
      <c r="AJ199" s="345"/>
      <c r="AK199" s="345"/>
      <c r="AL199" s="345"/>
      <c r="AM199" s="345"/>
      <c r="AN199" s="345"/>
      <c r="AO199" s="345"/>
      <c r="AP199" s="345"/>
      <c r="AQ199" s="345"/>
      <c r="AR199" s="345"/>
      <c r="AS199" s="345"/>
      <c r="AT199" s="345"/>
      <c r="AU199" s="345"/>
      <c r="AV199" s="345"/>
      <c r="AW199" s="345"/>
      <c r="AX199" s="345"/>
      <c r="AY199" s="345"/>
      <c r="AZ199" s="345"/>
      <c r="BA199" s="345"/>
      <c r="BB199" s="345"/>
      <c r="BC199" s="345"/>
      <c r="BD199" s="345"/>
      <c r="BE199" s="345"/>
      <c r="BF199" s="345"/>
      <c r="BG199" s="345"/>
      <c r="BI199" s="350" t="s">
        <v>1247</v>
      </c>
    </row>
    <row r="200" spans="2:61" x14ac:dyDescent="0.25">
      <c r="B200" s="67" t="str">
        <f>IF(Capacity!B93="","",Capacity!B93)</f>
        <v>c</v>
      </c>
      <c r="C200" s="220">
        <f>IF(B200="","",Capacity!E93)</f>
        <v>0</v>
      </c>
      <c r="D200" s="310">
        <f>IF(B200="","",Capacity!F93)</f>
        <v>0</v>
      </c>
      <c r="E200" s="220">
        <f ca="1">IF(B200="","",IF(COUNTBLANK(H200:BG200)=52,SUM('Capacity calculation (hide)'!H81:BG81),52-COUNTBLANK(H200:BG200)))</f>
        <v>52</v>
      </c>
      <c r="F200" s="311">
        <f ca="1">'Capacity calculation (hide)'!BI81</f>
        <v>0</v>
      </c>
      <c r="H200" s="345"/>
      <c r="I200" s="345"/>
      <c r="J200" s="345"/>
      <c r="K200" s="345"/>
      <c r="L200" s="345"/>
      <c r="M200" s="345"/>
      <c r="N200" s="345"/>
      <c r="O200" s="345"/>
      <c r="P200" s="345"/>
      <c r="Q200" s="345"/>
      <c r="R200" s="345"/>
      <c r="S200" s="345"/>
      <c r="T200" s="345"/>
      <c r="U200" s="345"/>
      <c r="V200" s="345"/>
      <c r="W200" s="345"/>
      <c r="X200" s="345"/>
      <c r="Y200" s="345"/>
      <c r="Z200" s="345"/>
      <c r="AA200" s="345"/>
      <c r="AB200" s="345"/>
      <c r="AC200" s="345"/>
      <c r="AD200" s="345"/>
      <c r="AE200" s="345"/>
      <c r="AF200" s="345"/>
      <c r="AG200" s="345"/>
      <c r="AH200" s="345"/>
      <c r="AI200" s="345"/>
      <c r="AJ200" s="345"/>
      <c r="AK200" s="345"/>
      <c r="AL200" s="345"/>
      <c r="AM200" s="345"/>
      <c r="AN200" s="345"/>
      <c r="AO200" s="345"/>
      <c r="AP200" s="345"/>
      <c r="AQ200" s="345"/>
      <c r="AR200" s="345"/>
      <c r="AS200" s="345"/>
      <c r="AT200" s="345"/>
      <c r="AU200" s="345"/>
      <c r="AV200" s="345"/>
      <c r="AW200" s="345"/>
      <c r="AX200" s="345"/>
      <c r="AY200" s="345"/>
      <c r="AZ200" s="345"/>
      <c r="BA200" s="345"/>
      <c r="BB200" s="345"/>
      <c r="BC200" s="345"/>
      <c r="BD200" s="345"/>
      <c r="BE200" s="345"/>
      <c r="BF200" s="345"/>
      <c r="BG200" s="345"/>
      <c r="BI200" s="350" t="s">
        <v>1247</v>
      </c>
    </row>
    <row r="201" spans="2:61" x14ac:dyDescent="0.25">
      <c r="B201" s="67" t="str">
        <f>IF(Capacity!B94="","",Capacity!B94)</f>
        <v>c</v>
      </c>
      <c r="C201" s="220">
        <f>IF(B201="","",Capacity!E94)</f>
        <v>0</v>
      </c>
      <c r="D201" s="310">
        <f>IF(B201="","",Capacity!F94)</f>
        <v>0</v>
      </c>
      <c r="E201" s="220">
        <f ca="1">IF(B201="","",IF(COUNTBLANK(H201:BG201)=52,SUM('Capacity calculation (hide)'!H82:BG82),52-COUNTBLANK(H201:BG201)))</f>
        <v>52</v>
      </c>
      <c r="F201" s="311">
        <f ca="1">'Capacity calculation (hide)'!BI82</f>
        <v>0</v>
      </c>
      <c r="H201" s="345"/>
      <c r="I201" s="345"/>
      <c r="J201" s="345"/>
      <c r="K201" s="345"/>
      <c r="L201" s="345"/>
      <c r="M201" s="345"/>
      <c r="N201" s="345"/>
      <c r="O201" s="345"/>
      <c r="P201" s="345"/>
      <c r="Q201" s="345"/>
      <c r="R201" s="345"/>
      <c r="S201" s="345"/>
      <c r="T201" s="345"/>
      <c r="U201" s="345"/>
      <c r="V201" s="345"/>
      <c r="W201" s="345"/>
      <c r="X201" s="345"/>
      <c r="Y201" s="345"/>
      <c r="Z201" s="345"/>
      <c r="AA201" s="345"/>
      <c r="AB201" s="345"/>
      <c r="AC201" s="345"/>
      <c r="AD201" s="345"/>
      <c r="AE201" s="345"/>
      <c r="AF201" s="345"/>
      <c r="AG201" s="345"/>
      <c r="AH201" s="345"/>
      <c r="AI201" s="345"/>
      <c r="AJ201" s="345"/>
      <c r="AK201" s="345"/>
      <c r="AL201" s="345"/>
      <c r="AM201" s="345"/>
      <c r="AN201" s="345"/>
      <c r="AO201" s="345"/>
      <c r="AP201" s="345"/>
      <c r="AQ201" s="345"/>
      <c r="AR201" s="345"/>
      <c r="AS201" s="345"/>
      <c r="AT201" s="345"/>
      <c r="AU201" s="345"/>
      <c r="AV201" s="345"/>
      <c r="AW201" s="345"/>
      <c r="AX201" s="345"/>
      <c r="AY201" s="345"/>
      <c r="AZ201" s="345"/>
      <c r="BA201" s="345"/>
      <c r="BB201" s="345"/>
      <c r="BC201" s="345"/>
      <c r="BD201" s="345"/>
      <c r="BE201" s="345"/>
      <c r="BF201" s="345"/>
      <c r="BG201" s="345"/>
      <c r="BI201" s="350" t="s">
        <v>1247</v>
      </c>
    </row>
    <row r="202" spans="2:61" x14ac:dyDescent="0.25">
      <c r="B202" s="67" t="str">
        <f>IF(Capacity!B95="","",Capacity!B95)</f>
        <v>c</v>
      </c>
      <c r="C202" s="220">
        <f>IF(B202="","",Capacity!E95)</f>
        <v>0</v>
      </c>
      <c r="D202" s="310">
        <f>IF(B202="","",Capacity!F95)</f>
        <v>0</v>
      </c>
      <c r="E202" s="220">
        <f ca="1">IF(B202="","",IF(COUNTBLANK(H202:BG202)=52,SUM('Capacity calculation (hide)'!H83:BG83),52-COUNTBLANK(H202:BG202)))</f>
        <v>52</v>
      </c>
      <c r="F202" s="311">
        <f ca="1">'Capacity calculation (hide)'!BI83</f>
        <v>0</v>
      </c>
      <c r="H202" s="345"/>
      <c r="I202" s="345"/>
      <c r="J202" s="345"/>
      <c r="K202" s="345"/>
      <c r="L202" s="345"/>
      <c r="M202" s="345"/>
      <c r="N202" s="345"/>
      <c r="O202" s="345"/>
      <c r="P202" s="345"/>
      <c r="Q202" s="345"/>
      <c r="R202" s="345"/>
      <c r="S202" s="345"/>
      <c r="T202" s="345"/>
      <c r="U202" s="345"/>
      <c r="V202" s="345"/>
      <c r="W202" s="345"/>
      <c r="X202" s="345"/>
      <c r="Y202" s="345"/>
      <c r="Z202" s="345"/>
      <c r="AA202" s="345"/>
      <c r="AB202" s="345"/>
      <c r="AC202" s="345"/>
      <c r="AD202" s="345"/>
      <c r="AE202" s="345"/>
      <c r="AF202" s="345"/>
      <c r="AG202" s="345"/>
      <c r="AH202" s="345"/>
      <c r="AI202" s="345"/>
      <c r="AJ202" s="345"/>
      <c r="AK202" s="345"/>
      <c r="AL202" s="345"/>
      <c r="AM202" s="345"/>
      <c r="AN202" s="345"/>
      <c r="AO202" s="345"/>
      <c r="AP202" s="345"/>
      <c r="AQ202" s="345"/>
      <c r="AR202" s="345"/>
      <c r="AS202" s="345"/>
      <c r="AT202" s="345"/>
      <c r="AU202" s="345"/>
      <c r="AV202" s="345"/>
      <c r="AW202" s="345"/>
      <c r="AX202" s="345"/>
      <c r="AY202" s="345"/>
      <c r="AZ202" s="345"/>
      <c r="BA202" s="345"/>
      <c r="BB202" s="345"/>
      <c r="BC202" s="345"/>
      <c r="BD202" s="345"/>
      <c r="BE202" s="345"/>
      <c r="BF202" s="345"/>
      <c r="BG202" s="345"/>
      <c r="BI202" s="350" t="s">
        <v>1247</v>
      </c>
    </row>
    <row r="203" spans="2:61" x14ac:dyDescent="0.25">
      <c r="B203" s="67" t="str">
        <f>IF(Capacity!B96="","",Capacity!B96)</f>
        <v>c</v>
      </c>
      <c r="C203" s="220">
        <f>IF(B203="","",Capacity!E96)</f>
        <v>0</v>
      </c>
      <c r="D203" s="310">
        <f>IF(B203="","",Capacity!F96)</f>
        <v>0</v>
      </c>
      <c r="E203" s="220">
        <f ca="1">IF(B203="","",IF(COUNTBLANK(H203:BG203)=52,SUM('Capacity calculation (hide)'!H84:BG84),52-COUNTBLANK(H203:BG203)))</f>
        <v>52</v>
      </c>
      <c r="F203" s="311">
        <f ca="1">'Capacity calculation (hide)'!BI84</f>
        <v>0</v>
      </c>
      <c r="H203" s="345"/>
      <c r="I203" s="345"/>
      <c r="J203" s="345"/>
      <c r="K203" s="345"/>
      <c r="L203" s="345"/>
      <c r="M203" s="345"/>
      <c r="N203" s="345"/>
      <c r="O203" s="345"/>
      <c r="P203" s="345"/>
      <c r="Q203" s="345"/>
      <c r="R203" s="345"/>
      <c r="S203" s="345"/>
      <c r="T203" s="345"/>
      <c r="U203" s="345"/>
      <c r="V203" s="345"/>
      <c r="W203" s="345"/>
      <c r="X203" s="345"/>
      <c r="Y203" s="345"/>
      <c r="Z203" s="345"/>
      <c r="AA203" s="345"/>
      <c r="AB203" s="345"/>
      <c r="AC203" s="345"/>
      <c r="AD203" s="345"/>
      <c r="AE203" s="345"/>
      <c r="AF203" s="345"/>
      <c r="AG203" s="345"/>
      <c r="AH203" s="345"/>
      <c r="AI203" s="345"/>
      <c r="AJ203" s="345"/>
      <c r="AK203" s="345"/>
      <c r="AL203" s="345"/>
      <c r="AM203" s="345"/>
      <c r="AN203" s="345"/>
      <c r="AO203" s="345"/>
      <c r="AP203" s="345"/>
      <c r="AQ203" s="345"/>
      <c r="AR203" s="345"/>
      <c r="AS203" s="345"/>
      <c r="AT203" s="345"/>
      <c r="AU203" s="345"/>
      <c r="AV203" s="345"/>
      <c r="AW203" s="345"/>
      <c r="AX203" s="345"/>
      <c r="AY203" s="345"/>
      <c r="AZ203" s="345"/>
      <c r="BA203" s="345"/>
      <c r="BB203" s="345"/>
      <c r="BC203" s="345"/>
      <c r="BD203" s="345"/>
      <c r="BE203" s="345"/>
      <c r="BF203" s="345"/>
      <c r="BG203" s="345"/>
      <c r="BI203" s="350" t="s">
        <v>1247</v>
      </c>
    </row>
    <row r="204" spans="2:61" x14ac:dyDescent="0.25">
      <c r="B204" s="67" t="str">
        <f>IF(Capacity!B97="","",Capacity!B97)</f>
        <v>c</v>
      </c>
      <c r="C204" s="220">
        <f>IF(B204="","",Capacity!E97)</f>
        <v>0</v>
      </c>
      <c r="D204" s="310">
        <f>IF(B204="","",Capacity!F97)</f>
        <v>0</v>
      </c>
      <c r="E204" s="220">
        <f ca="1">IF(B204="","",IF(COUNTBLANK(H204:BG204)=52,SUM('Capacity calculation (hide)'!H85:BG85),52-COUNTBLANK(H204:BG204)))</f>
        <v>52</v>
      </c>
      <c r="F204" s="311">
        <f ca="1">'Capacity calculation (hide)'!BI85</f>
        <v>0</v>
      </c>
      <c r="H204" s="345"/>
      <c r="I204" s="345"/>
      <c r="J204" s="345"/>
      <c r="K204" s="345"/>
      <c r="L204" s="345"/>
      <c r="M204" s="345"/>
      <c r="N204" s="345"/>
      <c r="O204" s="345"/>
      <c r="P204" s="345"/>
      <c r="Q204" s="345"/>
      <c r="R204" s="345"/>
      <c r="S204" s="345"/>
      <c r="T204" s="345"/>
      <c r="U204" s="345"/>
      <c r="V204" s="345"/>
      <c r="W204" s="345"/>
      <c r="X204" s="345"/>
      <c r="Y204" s="345"/>
      <c r="Z204" s="345"/>
      <c r="AA204" s="345"/>
      <c r="AB204" s="345"/>
      <c r="AC204" s="345"/>
      <c r="AD204" s="345"/>
      <c r="AE204" s="345"/>
      <c r="AF204" s="345"/>
      <c r="AG204" s="345"/>
      <c r="AH204" s="345"/>
      <c r="AI204" s="345"/>
      <c r="AJ204" s="345"/>
      <c r="AK204" s="345"/>
      <c r="AL204" s="345"/>
      <c r="AM204" s="345"/>
      <c r="AN204" s="345"/>
      <c r="AO204" s="345"/>
      <c r="AP204" s="345"/>
      <c r="AQ204" s="345"/>
      <c r="AR204" s="345"/>
      <c r="AS204" s="345"/>
      <c r="AT204" s="345"/>
      <c r="AU204" s="345"/>
      <c r="AV204" s="345"/>
      <c r="AW204" s="345"/>
      <c r="AX204" s="345"/>
      <c r="AY204" s="345"/>
      <c r="AZ204" s="345"/>
      <c r="BA204" s="345"/>
      <c r="BB204" s="345"/>
      <c r="BC204" s="345"/>
      <c r="BD204" s="345"/>
      <c r="BE204" s="345"/>
      <c r="BF204" s="345"/>
      <c r="BG204" s="345"/>
      <c r="BI204" s="350" t="s">
        <v>1247</v>
      </c>
    </row>
    <row r="205" spans="2:61" x14ac:dyDescent="0.25">
      <c r="B205" s="67" t="str">
        <f>IF(Capacity!B98="","",Capacity!B98)</f>
        <v>c</v>
      </c>
      <c r="C205" s="220">
        <f>IF(B205="","",Capacity!E98)</f>
        <v>0</v>
      </c>
      <c r="D205" s="310">
        <f>IF(B205="","",Capacity!F98)</f>
        <v>0</v>
      </c>
      <c r="E205" s="220">
        <f ca="1">IF(B205="","",IF(COUNTBLANK(H205:BG205)=52,SUM('Capacity calculation (hide)'!H86:BG86),52-COUNTBLANK(H205:BG205)))</f>
        <v>52</v>
      </c>
      <c r="F205" s="311">
        <f ca="1">'Capacity calculation (hide)'!BI86</f>
        <v>0</v>
      </c>
      <c r="H205" s="345"/>
      <c r="I205" s="345"/>
      <c r="J205" s="345"/>
      <c r="K205" s="345"/>
      <c r="L205" s="345"/>
      <c r="M205" s="345"/>
      <c r="N205" s="345"/>
      <c r="O205" s="345"/>
      <c r="P205" s="345"/>
      <c r="Q205" s="345"/>
      <c r="R205" s="345"/>
      <c r="S205" s="345"/>
      <c r="T205" s="345"/>
      <c r="U205" s="345"/>
      <c r="V205" s="345"/>
      <c r="W205" s="345"/>
      <c r="X205" s="345"/>
      <c r="Y205" s="345"/>
      <c r="Z205" s="345"/>
      <c r="AA205" s="345"/>
      <c r="AB205" s="345"/>
      <c r="AC205" s="345"/>
      <c r="AD205" s="345"/>
      <c r="AE205" s="345"/>
      <c r="AF205" s="345"/>
      <c r="AG205" s="345"/>
      <c r="AH205" s="345"/>
      <c r="AI205" s="345"/>
      <c r="AJ205" s="345"/>
      <c r="AK205" s="345"/>
      <c r="AL205" s="345"/>
      <c r="AM205" s="345"/>
      <c r="AN205" s="345"/>
      <c r="AO205" s="345"/>
      <c r="AP205" s="345"/>
      <c r="AQ205" s="345"/>
      <c r="AR205" s="345"/>
      <c r="AS205" s="345"/>
      <c r="AT205" s="345"/>
      <c r="AU205" s="345"/>
      <c r="AV205" s="345"/>
      <c r="AW205" s="345"/>
      <c r="AX205" s="345"/>
      <c r="AY205" s="345"/>
      <c r="AZ205" s="345"/>
      <c r="BA205" s="345"/>
      <c r="BB205" s="345"/>
      <c r="BC205" s="345"/>
      <c r="BD205" s="345"/>
      <c r="BE205" s="345"/>
      <c r="BF205" s="345"/>
      <c r="BG205" s="345"/>
      <c r="BI205" s="350" t="s">
        <v>1247</v>
      </c>
    </row>
    <row r="206" spans="2:61" x14ac:dyDescent="0.25">
      <c r="B206" s="67" t="str">
        <f>IF(Capacity!B99="","",Capacity!B99)</f>
        <v>c</v>
      </c>
      <c r="C206" s="220">
        <f>IF(B206="","",Capacity!E99)</f>
        <v>0</v>
      </c>
      <c r="D206" s="310">
        <f>IF(B206="","",Capacity!F99)</f>
        <v>0</v>
      </c>
      <c r="E206" s="220">
        <f ca="1">IF(B206="","",IF(COUNTBLANK(H206:BG206)=52,SUM('Capacity calculation (hide)'!H87:BG87),52-COUNTBLANK(H206:BG206)))</f>
        <v>52</v>
      </c>
      <c r="F206" s="311">
        <f ca="1">'Capacity calculation (hide)'!BI87</f>
        <v>0</v>
      </c>
      <c r="H206" s="345"/>
      <c r="I206" s="345"/>
      <c r="J206" s="345"/>
      <c r="K206" s="345"/>
      <c r="L206" s="345"/>
      <c r="M206" s="345"/>
      <c r="N206" s="345"/>
      <c r="O206" s="345"/>
      <c r="P206" s="345"/>
      <c r="Q206" s="345"/>
      <c r="R206" s="345"/>
      <c r="S206" s="345"/>
      <c r="T206" s="345"/>
      <c r="U206" s="345"/>
      <c r="V206" s="345"/>
      <c r="W206" s="345"/>
      <c r="X206" s="345"/>
      <c r="Y206" s="345"/>
      <c r="Z206" s="345"/>
      <c r="AA206" s="345"/>
      <c r="AB206" s="345"/>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AZ206" s="345"/>
      <c r="BA206" s="345"/>
      <c r="BB206" s="345"/>
      <c r="BC206" s="345"/>
      <c r="BD206" s="345"/>
      <c r="BE206" s="345"/>
      <c r="BF206" s="345"/>
      <c r="BG206" s="345"/>
      <c r="BI206" s="350" t="s">
        <v>1247</v>
      </c>
    </row>
    <row r="207" spans="2:61" x14ac:dyDescent="0.25">
      <c r="B207" s="67" t="str">
        <f>IF(Capacity!B100="","",Capacity!B100)</f>
        <v>c</v>
      </c>
      <c r="C207" s="220">
        <f>IF(B207="","",Capacity!E100)</f>
        <v>0</v>
      </c>
      <c r="D207" s="310">
        <f>IF(B207="","",Capacity!F100)</f>
        <v>0</v>
      </c>
      <c r="E207" s="220">
        <f ca="1">IF(B207="","",IF(COUNTBLANK(H207:BG207)=52,SUM('Capacity calculation (hide)'!H88:BG88),52-COUNTBLANK(H207:BG207)))</f>
        <v>52</v>
      </c>
      <c r="F207" s="311">
        <f ca="1">'Capacity calculation (hide)'!BI88</f>
        <v>0</v>
      </c>
      <c r="H207" s="345"/>
      <c r="I207" s="345"/>
      <c r="J207" s="345"/>
      <c r="K207" s="345"/>
      <c r="L207" s="345"/>
      <c r="M207" s="345"/>
      <c r="N207" s="345"/>
      <c r="O207" s="345"/>
      <c r="P207" s="345"/>
      <c r="Q207" s="345"/>
      <c r="R207" s="345"/>
      <c r="S207" s="345"/>
      <c r="T207" s="345"/>
      <c r="U207" s="345"/>
      <c r="V207" s="345"/>
      <c r="W207" s="345"/>
      <c r="X207" s="345"/>
      <c r="Y207" s="345"/>
      <c r="Z207" s="345"/>
      <c r="AA207" s="345"/>
      <c r="AB207" s="345"/>
      <c r="AC207" s="345"/>
      <c r="AD207" s="345"/>
      <c r="AE207" s="345"/>
      <c r="AF207" s="345"/>
      <c r="AG207" s="345"/>
      <c r="AH207" s="345"/>
      <c r="AI207" s="345"/>
      <c r="AJ207" s="345"/>
      <c r="AK207" s="345"/>
      <c r="AL207" s="345"/>
      <c r="AM207" s="345"/>
      <c r="AN207" s="345"/>
      <c r="AO207" s="345"/>
      <c r="AP207" s="345"/>
      <c r="AQ207" s="345"/>
      <c r="AR207" s="345"/>
      <c r="AS207" s="345"/>
      <c r="AT207" s="345"/>
      <c r="AU207" s="345"/>
      <c r="AV207" s="345"/>
      <c r="AW207" s="345"/>
      <c r="AX207" s="345"/>
      <c r="AY207" s="345"/>
      <c r="AZ207" s="345"/>
      <c r="BA207" s="345"/>
      <c r="BB207" s="345"/>
      <c r="BC207" s="345"/>
      <c r="BD207" s="345"/>
      <c r="BE207" s="345"/>
      <c r="BF207" s="345"/>
      <c r="BG207" s="345"/>
      <c r="BI207" s="350" t="s">
        <v>1247</v>
      </c>
    </row>
    <row r="208" spans="2:61" x14ac:dyDescent="0.25">
      <c r="B208" s="67" t="str">
        <f>IF(Capacity!B101="","",Capacity!B101)</f>
        <v>c</v>
      </c>
      <c r="C208" s="220">
        <f>IF(B208="","",Capacity!E101)</f>
        <v>0</v>
      </c>
      <c r="D208" s="310">
        <f>IF(B208="","",Capacity!F101)</f>
        <v>0</v>
      </c>
      <c r="E208" s="220">
        <f ca="1">IF(B208="","",IF(COUNTBLANK(H208:BG208)=52,SUM('Capacity calculation (hide)'!H89:BG89),52-COUNTBLANK(H208:BG208)))</f>
        <v>52</v>
      </c>
      <c r="F208" s="311">
        <f ca="1">'Capacity calculation (hide)'!BI89</f>
        <v>0</v>
      </c>
      <c r="H208" s="345"/>
      <c r="I208" s="345"/>
      <c r="J208" s="345"/>
      <c r="K208" s="345"/>
      <c r="L208" s="345"/>
      <c r="M208" s="345"/>
      <c r="N208" s="345"/>
      <c r="O208" s="345"/>
      <c r="P208" s="345"/>
      <c r="Q208" s="345"/>
      <c r="R208" s="345"/>
      <c r="S208" s="345"/>
      <c r="T208" s="345"/>
      <c r="U208" s="345"/>
      <c r="V208" s="345"/>
      <c r="W208" s="345"/>
      <c r="X208" s="345"/>
      <c r="Y208" s="345"/>
      <c r="Z208" s="345"/>
      <c r="AA208" s="345"/>
      <c r="AB208" s="345"/>
      <c r="AC208" s="345"/>
      <c r="AD208" s="345"/>
      <c r="AE208" s="345"/>
      <c r="AF208" s="345"/>
      <c r="AG208" s="345"/>
      <c r="AH208" s="345"/>
      <c r="AI208" s="345"/>
      <c r="AJ208" s="345"/>
      <c r="AK208" s="345"/>
      <c r="AL208" s="345"/>
      <c r="AM208" s="345"/>
      <c r="AN208" s="345"/>
      <c r="AO208" s="345"/>
      <c r="AP208" s="345"/>
      <c r="AQ208" s="345"/>
      <c r="AR208" s="345"/>
      <c r="AS208" s="345"/>
      <c r="AT208" s="345"/>
      <c r="AU208" s="345"/>
      <c r="AV208" s="345"/>
      <c r="AW208" s="345"/>
      <c r="AX208" s="345"/>
      <c r="AY208" s="345"/>
      <c r="AZ208" s="345"/>
      <c r="BA208" s="345"/>
      <c r="BB208" s="345"/>
      <c r="BC208" s="345"/>
      <c r="BD208" s="345"/>
      <c r="BE208" s="345"/>
      <c r="BF208" s="345"/>
      <c r="BG208" s="345"/>
      <c r="BI208" s="350" t="s">
        <v>1247</v>
      </c>
    </row>
    <row r="209" spans="2:61" x14ac:dyDescent="0.25">
      <c r="B209" s="67" t="str">
        <f>IF(Capacity!B102="","",Capacity!B102)</f>
        <v>c</v>
      </c>
      <c r="C209" s="220">
        <f>IF(B209="","",Capacity!E102)</f>
        <v>0</v>
      </c>
      <c r="D209" s="310">
        <f>IF(B209="","",Capacity!F102)</f>
        <v>0</v>
      </c>
      <c r="E209" s="220">
        <f ca="1">IF(B209="","",IF(COUNTBLANK(H209:BG209)=52,SUM('Capacity calculation (hide)'!H90:BG90),52-COUNTBLANK(H209:BG209)))</f>
        <v>52</v>
      </c>
      <c r="F209" s="311">
        <f ca="1">'Capacity calculation (hide)'!BI90</f>
        <v>0</v>
      </c>
      <c r="H209" s="345"/>
      <c r="I209" s="345"/>
      <c r="J209" s="345"/>
      <c r="K209" s="345"/>
      <c r="L209" s="345"/>
      <c r="M209" s="345"/>
      <c r="N209" s="345"/>
      <c r="O209" s="345"/>
      <c r="P209" s="345"/>
      <c r="Q209" s="345"/>
      <c r="R209" s="345"/>
      <c r="S209" s="345"/>
      <c r="T209" s="345"/>
      <c r="U209" s="345"/>
      <c r="V209" s="345"/>
      <c r="W209" s="345"/>
      <c r="X209" s="345"/>
      <c r="Y209" s="345"/>
      <c r="Z209" s="345"/>
      <c r="AA209" s="345"/>
      <c r="AB209" s="345"/>
      <c r="AC209" s="345"/>
      <c r="AD209" s="345"/>
      <c r="AE209" s="345"/>
      <c r="AF209" s="345"/>
      <c r="AG209" s="345"/>
      <c r="AH209" s="345"/>
      <c r="AI209" s="345"/>
      <c r="AJ209" s="345"/>
      <c r="AK209" s="345"/>
      <c r="AL209" s="345"/>
      <c r="AM209" s="345"/>
      <c r="AN209" s="345"/>
      <c r="AO209" s="345"/>
      <c r="AP209" s="345"/>
      <c r="AQ209" s="345"/>
      <c r="AR209" s="345"/>
      <c r="AS209" s="345"/>
      <c r="AT209" s="345"/>
      <c r="AU209" s="345"/>
      <c r="AV209" s="345"/>
      <c r="AW209" s="345"/>
      <c r="AX209" s="345"/>
      <c r="AY209" s="345"/>
      <c r="AZ209" s="345"/>
      <c r="BA209" s="345"/>
      <c r="BB209" s="345"/>
      <c r="BC209" s="345"/>
      <c r="BD209" s="345"/>
      <c r="BE209" s="345"/>
      <c r="BF209" s="345"/>
      <c r="BG209" s="345"/>
      <c r="BI209" s="350" t="s">
        <v>1247</v>
      </c>
    </row>
    <row r="210" spans="2:61" x14ac:dyDescent="0.25">
      <c r="B210" s="67" t="str">
        <f>IF(Capacity!B103="","",Capacity!B103)</f>
        <v>c</v>
      </c>
      <c r="C210" s="220">
        <f>IF(B210="","",Capacity!E103)</f>
        <v>0</v>
      </c>
      <c r="D210" s="310">
        <f>IF(B210="","",Capacity!F103)</f>
        <v>0</v>
      </c>
      <c r="E210" s="220">
        <f ca="1">IF(B210="","",IF(COUNTBLANK(H210:BG210)=52,SUM('Capacity calculation (hide)'!H91:BG91),52-COUNTBLANK(H210:BG210)))</f>
        <v>52</v>
      </c>
      <c r="F210" s="311">
        <f ca="1">'Capacity calculation (hide)'!BI91</f>
        <v>0</v>
      </c>
      <c r="H210" s="345"/>
      <c r="I210" s="345"/>
      <c r="J210" s="345"/>
      <c r="K210" s="345"/>
      <c r="L210" s="345"/>
      <c r="M210" s="345"/>
      <c r="N210" s="345"/>
      <c r="O210" s="345"/>
      <c r="P210" s="345"/>
      <c r="Q210" s="345"/>
      <c r="R210" s="345"/>
      <c r="S210" s="345"/>
      <c r="T210" s="345"/>
      <c r="U210" s="345"/>
      <c r="V210" s="345"/>
      <c r="W210" s="345"/>
      <c r="X210" s="345"/>
      <c r="Y210" s="345"/>
      <c r="Z210" s="345"/>
      <c r="AA210" s="345"/>
      <c r="AB210" s="345"/>
      <c r="AC210" s="345"/>
      <c r="AD210" s="345"/>
      <c r="AE210" s="345"/>
      <c r="AF210" s="345"/>
      <c r="AG210" s="345"/>
      <c r="AH210" s="345"/>
      <c r="AI210" s="345"/>
      <c r="AJ210" s="345"/>
      <c r="AK210" s="345"/>
      <c r="AL210" s="345"/>
      <c r="AM210" s="345"/>
      <c r="AN210" s="345"/>
      <c r="AO210" s="345"/>
      <c r="AP210" s="345"/>
      <c r="AQ210" s="345"/>
      <c r="AR210" s="345"/>
      <c r="AS210" s="345"/>
      <c r="AT210" s="345"/>
      <c r="AU210" s="345"/>
      <c r="AV210" s="345"/>
      <c r="AW210" s="345"/>
      <c r="AX210" s="345"/>
      <c r="AY210" s="345"/>
      <c r="AZ210" s="345"/>
      <c r="BA210" s="345"/>
      <c r="BB210" s="345"/>
      <c r="BC210" s="345"/>
      <c r="BD210" s="345"/>
      <c r="BE210" s="345"/>
      <c r="BF210" s="345"/>
      <c r="BG210" s="345"/>
      <c r="BI210" s="350" t="s">
        <v>1247</v>
      </c>
    </row>
    <row r="211" spans="2:61" x14ac:dyDescent="0.25">
      <c r="B211" s="67" t="str">
        <f>IF(Capacity!B104="","",Capacity!B104)</f>
        <v>c</v>
      </c>
      <c r="C211" s="220">
        <f>IF(B211="","",Capacity!E104)</f>
        <v>0</v>
      </c>
      <c r="D211" s="310">
        <f>IF(B211="","",Capacity!F104)</f>
        <v>0</v>
      </c>
      <c r="E211" s="220">
        <f ca="1">IF(B211="","",IF(COUNTBLANK(H211:BG211)=52,SUM('Capacity calculation (hide)'!H92:BG92),52-COUNTBLANK(H211:BG211)))</f>
        <v>52</v>
      </c>
      <c r="F211" s="311">
        <f ca="1">'Capacity calculation (hide)'!BI92</f>
        <v>0</v>
      </c>
      <c r="H211" s="345"/>
      <c r="I211" s="345"/>
      <c r="J211" s="345"/>
      <c r="K211" s="345"/>
      <c r="L211" s="345"/>
      <c r="M211" s="345"/>
      <c r="N211" s="345"/>
      <c r="O211" s="345"/>
      <c r="P211" s="345"/>
      <c r="Q211" s="345"/>
      <c r="R211" s="345"/>
      <c r="S211" s="345"/>
      <c r="T211" s="345"/>
      <c r="U211" s="345"/>
      <c r="V211" s="345"/>
      <c r="W211" s="345"/>
      <c r="X211" s="345"/>
      <c r="Y211" s="345"/>
      <c r="Z211" s="345"/>
      <c r="AA211" s="345"/>
      <c r="AB211" s="345"/>
      <c r="AC211" s="345"/>
      <c r="AD211" s="345"/>
      <c r="AE211" s="345"/>
      <c r="AF211" s="345"/>
      <c r="AG211" s="345"/>
      <c r="AH211" s="345"/>
      <c r="AI211" s="345"/>
      <c r="AJ211" s="345"/>
      <c r="AK211" s="345"/>
      <c r="AL211" s="345"/>
      <c r="AM211" s="345"/>
      <c r="AN211" s="345"/>
      <c r="AO211" s="345"/>
      <c r="AP211" s="345"/>
      <c r="AQ211" s="345"/>
      <c r="AR211" s="345"/>
      <c r="AS211" s="345"/>
      <c r="AT211" s="345"/>
      <c r="AU211" s="345"/>
      <c r="AV211" s="345"/>
      <c r="AW211" s="345"/>
      <c r="AX211" s="345"/>
      <c r="AY211" s="345"/>
      <c r="AZ211" s="345"/>
      <c r="BA211" s="345"/>
      <c r="BB211" s="345"/>
      <c r="BC211" s="345"/>
      <c r="BD211" s="345"/>
      <c r="BE211" s="345"/>
      <c r="BF211" s="345"/>
      <c r="BG211" s="345"/>
      <c r="BI211" s="350" t="s">
        <v>1247</v>
      </c>
    </row>
    <row r="212" spans="2:61" x14ac:dyDescent="0.25">
      <c r="B212" s="67" t="str">
        <f>IF(Capacity!B105="","",Capacity!B105)</f>
        <v>c</v>
      </c>
      <c r="C212" s="220">
        <f>IF(B212="","",Capacity!E105)</f>
        <v>0</v>
      </c>
      <c r="D212" s="310">
        <f>IF(B212="","",Capacity!F105)</f>
        <v>0</v>
      </c>
      <c r="E212" s="220">
        <f ca="1">IF(B212="","",IF(COUNTBLANK(H212:BG212)=52,SUM('Capacity calculation (hide)'!H93:BG93),52-COUNTBLANK(H212:BG212)))</f>
        <v>52</v>
      </c>
      <c r="F212" s="311">
        <f ca="1">'Capacity calculation (hide)'!BI93</f>
        <v>0</v>
      </c>
      <c r="H212" s="345"/>
      <c r="I212" s="345"/>
      <c r="J212" s="345"/>
      <c r="K212" s="345"/>
      <c r="L212" s="345"/>
      <c r="M212" s="345"/>
      <c r="N212" s="345"/>
      <c r="O212" s="345"/>
      <c r="P212" s="345"/>
      <c r="Q212" s="345"/>
      <c r="R212" s="345"/>
      <c r="S212" s="345"/>
      <c r="T212" s="345"/>
      <c r="U212" s="345"/>
      <c r="V212" s="345"/>
      <c r="W212" s="345"/>
      <c r="X212" s="345"/>
      <c r="Y212" s="345"/>
      <c r="Z212" s="345"/>
      <c r="AA212" s="345"/>
      <c r="AB212" s="345"/>
      <c r="AC212" s="345"/>
      <c r="AD212" s="345"/>
      <c r="AE212" s="345"/>
      <c r="AF212" s="345"/>
      <c r="AG212" s="345"/>
      <c r="AH212" s="345"/>
      <c r="AI212" s="345"/>
      <c r="AJ212" s="345"/>
      <c r="AK212" s="345"/>
      <c r="AL212" s="345"/>
      <c r="AM212" s="345"/>
      <c r="AN212" s="345"/>
      <c r="AO212" s="345"/>
      <c r="AP212" s="345"/>
      <c r="AQ212" s="345"/>
      <c r="AR212" s="345"/>
      <c r="AS212" s="345"/>
      <c r="AT212" s="345"/>
      <c r="AU212" s="345"/>
      <c r="AV212" s="345"/>
      <c r="AW212" s="345"/>
      <c r="AX212" s="345"/>
      <c r="AY212" s="345"/>
      <c r="AZ212" s="345"/>
      <c r="BA212" s="345"/>
      <c r="BB212" s="345"/>
      <c r="BC212" s="345"/>
      <c r="BD212" s="345"/>
      <c r="BE212" s="345"/>
      <c r="BF212" s="345"/>
      <c r="BG212" s="345"/>
      <c r="BI212" s="350" t="s">
        <v>1247</v>
      </c>
    </row>
    <row r="213" spans="2:61" x14ac:dyDescent="0.25">
      <c r="B213" s="67" t="str">
        <f>IF(Capacity!B106="","",Capacity!B106)</f>
        <v>c</v>
      </c>
      <c r="C213" s="220">
        <f>IF(B213="","",Capacity!E106)</f>
        <v>0</v>
      </c>
      <c r="D213" s="310">
        <f>IF(B213="","",Capacity!F106)</f>
        <v>0</v>
      </c>
      <c r="E213" s="220">
        <f ca="1">IF(B213="","",IF(COUNTBLANK(H213:BG213)=52,SUM('Capacity calculation (hide)'!H94:BG94),52-COUNTBLANK(H213:BG213)))</f>
        <v>52</v>
      </c>
      <c r="F213" s="311">
        <f ca="1">'Capacity calculation (hide)'!BI94</f>
        <v>0</v>
      </c>
      <c r="H213" s="345"/>
      <c r="I213" s="345"/>
      <c r="J213" s="345"/>
      <c r="K213" s="345"/>
      <c r="L213" s="345"/>
      <c r="M213" s="345"/>
      <c r="N213" s="345"/>
      <c r="O213" s="345"/>
      <c r="P213" s="345"/>
      <c r="Q213" s="345"/>
      <c r="R213" s="345"/>
      <c r="S213" s="345"/>
      <c r="T213" s="345"/>
      <c r="U213" s="345"/>
      <c r="V213" s="345"/>
      <c r="W213" s="345"/>
      <c r="X213" s="345"/>
      <c r="Y213" s="345"/>
      <c r="Z213" s="345"/>
      <c r="AA213" s="345"/>
      <c r="AB213" s="345"/>
      <c r="AC213" s="345"/>
      <c r="AD213" s="345"/>
      <c r="AE213" s="345"/>
      <c r="AF213" s="345"/>
      <c r="AG213" s="345"/>
      <c r="AH213" s="345"/>
      <c r="AI213" s="345"/>
      <c r="AJ213" s="345"/>
      <c r="AK213" s="345"/>
      <c r="AL213" s="345"/>
      <c r="AM213" s="345"/>
      <c r="AN213" s="345"/>
      <c r="AO213" s="345"/>
      <c r="AP213" s="345"/>
      <c r="AQ213" s="345"/>
      <c r="AR213" s="345"/>
      <c r="AS213" s="345"/>
      <c r="AT213" s="345"/>
      <c r="AU213" s="345"/>
      <c r="AV213" s="345"/>
      <c r="AW213" s="345"/>
      <c r="AX213" s="345"/>
      <c r="AY213" s="345"/>
      <c r="AZ213" s="345"/>
      <c r="BA213" s="345"/>
      <c r="BB213" s="345"/>
      <c r="BC213" s="345"/>
      <c r="BD213" s="345"/>
      <c r="BE213" s="345"/>
      <c r="BF213" s="345"/>
      <c r="BG213" s="345"/>
      <c r="BI213" s="350" t="s">
        <v>1247</v>
      </c>
    </row>
    <row r="214" spans="2:61" x14ac:dyDescent="0.25">
      <c r="B214" s="67" t="str">
        <f>IF(Capacity!B107="","",Capacity!B107)</f>
        <v>c</v>
      </c>
      <c r="C214" s="220">
        <f>IF(B214="","",Capacity!E107)</f>
        <v>0</v>
      </c>
      <c r="D214" s="310">
        <f>IF(B214="","",Capacity!F107)</f>
        <v>0</v>
      </c>
      <c r="E214" s="220">
        <f ca="1">IF(B214="","",IF(COUNTBLANK(H214:BG214)=52,SUM('Capacity calculation (hide)'!H95:BG95),52-COUNTBLANK(H214:BG214)))</f>
        <v>52</v>
      </c>
      <c r="F214" s="311">
        <f ca="1">'Capacity calculation (hide)'!BI95</f>
        <v>0</v>
      </c>
      <c r="H214" s="345"/>
      <c r="I214" s="345"/>
      <c r="J214" s="345"/>
      <c r="K214" s="345"/>
      <c r="L214" s="345"/>
      <c r="M214" s="345"/>
      <c r="N214" s="345"/>
      <c r="O214" s="345"/>
      <c r="P214" s="345"/>
      <c r="Q214" s="345"/>
      <c r="R214" s="345"/>
      <c r="S214" s="345"/>
      <c r="T214" s="345"/>
      <c r="U214" s="345"/>
      <c r="V214" s="345"/>
      <c r="W214" s="345"/>
      <c r="X214" s="345"/>
      <c r="Y214" s="345"/>
      <c r="Z214" s="345"/>
      <c r="AA214" s="345"/>
      <c r="AB214" s="345"/>
      <c r="AC214" s="345"/>
      <c r="AD214" s="345"/>
      <c r="AE214" s="345"/>
      <c r="AF214" s="345"/>
      <c r="AG214" s="345"/>
      <c r="AH214" s="345"/>
      <c r="AI214" s="345"/>
      <c r="AJ214" s="345"/>
      <c r="AK214" s="345"/>
      <c r="AL214" s="345"/>
      <c r="AM214" s="345"/>
      <c r="AN214" s="345"/>
      <c r="AO214" s="345"/>
      <c r="AP214" s="345"/>
      <c r="AQ214" s="345"/>
      <c r="AR214" s="345"/>
      <c r="AS214" s="345"/>
      <c r="AT214" s="345"/>
      <c r="AU214" s="345"/>
      <c r="AV214" s="345"/>
      <c r="AW214" s="345"/>
      <c r="AX214" s="345"/>
      <c r="AY214" s="345"/>
      <c r="AZ214" s="345"/>
      <c r="BA214" s="345"/>
      <c r="BB214" s="345"/>
      <c r="BC214" s="345"/>
      <c r="BD214" s="345"/>
      <c r="BE214" s="345"/>
      <c r="BF214" s="345"/>
      <c r="BG214" s="345"/>
      <c r="BI214" s="350" t="s">
        <v>1247</v>
      </c>
    </row>
    <row r="215" spans="2:61" x14ac:dyDescent="0.25">
      <c r="B215" s="67" t="str">
        <f>IF(Capacity!B108="","",Capacity!B108)</f>
        <v>c</v>
      </c>
      <c r="C215" s="220">
        <f>IF(B215="","",Capacity!E108)</f>
        <v>0</v>
      </c>
      <c r="D215" s="310">
        <f>IF(B215="","",Capacity!F108)</f>
        <v>0</v>
      </c>
      <c r="E215" s="220">
        <f ca="1">IF(B215="","",IF(COUNTBLANK(H215:BG215)=52,SUM('Capacity calculation (hide)'!H96:BG96),52-COUNTBLANK(H215:BG215)))</f>
        <v>52</v>
      </c>
      <c r="F215" s="311">
        <f ca="1">'Capacity calculation (hide)'!BI96</f>
        <v>0</v>
      </c>
      <c r="H215" s="345"/>
      <c r="I215" s="345"/>
      <c r="J215" s="345"/>
      <c r="K215" s="345"/>
      <c r="L215" s="345"/>
      <c r="M215" s="345"/>
      <c r="N215" s="345"/>
      <c r="O215" s="345"/>
      <c r="P215" s="345"/>
      <c r="Q215" s="345"/>
      <c r="R215" s="345"/>
      <c r="S215" s="345"/>
      <c r="T215" s="345"/>
      <c r="U215" s="345"/>
      <c r="V215" s="345"/>
      <c r="W215" s="345"/>
      <c r="X215" s="345"/>
      <c r="Y215" s="345"/>
      <c r="Z215" s="345"/>
      <c r="AA215" s="345"/>
      <c r="AB215" s="345"/>
      <c r="AC215" s="345"/>
      <c r="AD215" s="345"/>
      <c r="AE215" s="345"/>
      <c r="AF215" s="345"/>
      <c r="AG215" s="345"/>
      <c r="AH215" s="345"/>
      <c r="AI215" s="345"/>
      <c r="AJ215" s="345"/>
      <c r="AK215" s="345"/>
      <c r="AL215" s="345"/>
      <c r="AM215" s="345"/>
      <c r="AN215" s="345"/>
      <c r="AO215" s="345"/>
      <c r="AP215" s="345"/>
      <c r="AQ215" s="345"/>
      <c r="AR215" s="345"/>
      <c r="AS215" s="345"/>
      <c r="AT215" s="345"/>
      <c r="AU215" s="345"/>
      <c r="AV215" s="345"/>
      <c r="AW215" s="345"/>
      <c r="AX215" s="345"/>
      <c r="AY215" s="345"/>
      <c r="AZ215" s="345"/>
      <c r="BA215" s="345"/>
      <c r="BB215" s="345"/>
      <c r="BC215" s="345"/>
      <c r="BD215" s="345"/>
      <c r="BE215" s="345"/>
      <c r="BF215" s="345"/>
      <c r="BG215" s="345"/>
      <c r="BI215" s="350" t="s">
        <v>1247</v>
      </c>
    </row>
    <row r="216" spans="2:61" x14ac:dyDescent="0.25">
      <c r="B216" s="67" t="str">
        <f>IF(Capacity!B109="","",Capacity!B109)</f>
        <v>c</v>
      </c>
      <c r="C216" s="220">
        <f>IF(B216="","",Capacity!E109)</f>
        <v>0</v>
      </c>
      <c r="D216" s="310">
        <f>IF(B216="","",Capacity!F109)</f>
        <v>0</v>
      </c>
      <c r="E216" s="220">
        <f ca="1">IF(B216="","",IF(COUNTBLANK(H216:BG216)=52,SUM('Capacity calculation (hide)'!H97:BG97),52-COUNTBLANK(H216:BG216)))</f>
        <v>52</v>
      </c>
      <c r="F216" s="311">
        <f ca="1">'Capacity calculation (hide)'!BI97</f>
        <v>0</v>
      </c>
      <c r="H216" s="345"/>
      <c r="I216" s="345"/>
      <c r="J216" s="345"/>
      <c r="K216" s="345"/>
      <c r="L216" s="345"/>
      <c r="M216" s="345"/>
      <c r="N216" s="345"/>
      <c r="O216" s="345"/>
      <c r="P216" s="345"/>
      <c r="Q216" s="345"/>
      <c r="R216" s="345"/>
      <c r="S216" s="345"/>
      <c r="T216" s="345"/>
      <c r="U216" s="345"/>
      <c r="V216" s="345"/>
      <c r="W216" s="345"/>
      <c r="X216" s="345"/>
      <c r="Y216" s="345"/>
      <c r="Z216" s="345"/>
      <c r="AA216" s="345"/>
      <c r="AB216" s="345"/>
      <c r="AC216" s="345"/>
      <c r="AD216" s="345"/>
      <c r="AE216" s="345"/>
      <c r="AF216" s="345"/>
      <c r="AG216" s="345"/>
      <c r="AH216" s="345"/>
      <c r="AI216" s="345"/>
      <c r="AJ216" s="345"/>
      <c r="AK216" s="345"/>
      <c r="AL216" s="345"/>
      <c r="AM216" s="345"/>
      <c r="AN216" s="345"/>
      <c r="AO216" s="345"/>
      <c r="AP216" s="345"/>
      <c r="AQ216" s="345"/>
      <c r="AR216" s="345"/>
      <c r="AS216" s="345"/>
      <c r="AT216" s="345"/>
      <c r="AU216" s="345"/>
      <c r="AV216" s="345"/>
      <c r="AW216" s="345"/>
      <c r="AX216" s="345"/>
      <c r="AY216" s="345"/>
      <c r="AZ216" s="345"/>
      <c r="BA216" s="345"/>
      <c r="BB216" s="345"/>
      <c r="BC216" s="345"/>
      <c r="BD216" s="345"/>
      <c r="BE216" s="345"/>
      <c r="BF216" s="345"/>
      <c r="BG216" s="345"/>
      <c r="BI216" s="350" t="s">
        <v>1247</v>
      </c>
    </row>
    <row r="217" spans="2:61" x14ac:dyDescent="0.25">
      <c r="B217" s="67" t="str">
        <f>IF(Capacity!B110="","",Capacity!B110)</f>
        <v>c</v>
      </c>
      <c r="C217" s="220">
        <f>IF(B217="","",Capacity!E110)</f>
        <v>0</v>
      </c>
      <c r="D217" s="310">
        <f>IF(B217="","",Capacity!F110)</f>
        <v>0</v>
      </c>
      <c r="E217" s="220">
        <f ca="1">IF(B217="","",IF(COUNTBLANK(H217:BG217)=52,SUM('Capacity calculation (hide)'!H98:BG98),52-COUNTBLANK(H217:BG217)))</f>
        <v>52</v>
      </c>
      <c r="F217" s="311">
        <f ca="1">'Capacity calculation (hide)'!BI98</f>
        <v>0</v>
      </c>
      <c r="H217" s="345"/>
      <c r="I217" s="345"/>
      <c r="J217" s="345"/>
      <c r="K217" s="345"/>
      <c r="L217" s="345"/>
      <c r="M217" s="345"/>
      <c r="N217" s="345"/>
      <c r="O217" s="345"/>
      <c r="P217" s="345"/>
      <c r="Q217" s="345"/>
      <c r="R217" s="345"/>
      <c r="S217" s="345"/>
      <c r="T217" s="345"/>
      <c r="U217" s="345"/>
      <c r="V217" s="345"/>
      <c r="W217" s="345"/>
      <c r="X217" s="345"/>
      <c r="Y217" s="345"/>
      <c r="Z217" s="345"/>
      <c r="AA217" s="345"/>
      <c r="AB217" s="345"/>
      <c r="AC217" s="345"/>
      <c r="AD217" s="345"/>
      <c r="AE217" s="345"/>
      <c r="AF217" s="345"/>
      <c r="AG217" s="345"/>
      <c r="AH217" s="345"/>
      <c r="AI217" s="345"/>
      <c r="AJ217" s="345"/>
      <c r="AK217" s="345"/>
      <c r="AL217" s="345"/>
      <c r="AM217" s="345"/>
      <c r="AN217" s="345"/>
      <c r="AO217" s="345"/>
      <c r="AP217" s="345"/>
      <c r="AQ217" s="345"/>
      <c r="AR217" s="345"/>
      <c r="AS217" s="345"/>
      <c r="AT217" s="345"/>
      <c r="AU217" s="345"/>
      <c r="AV217" s="345"/>
      <c r="AW217" s="345"/>
      <c r="AX217" s="345"/>
      <c r="AY217" s="345"/>
      <c r="AZ217" s="345"/>
      <c r="BA217" s="345"/>
      <c r="BB217" s="345"/>
      <c r="BC217" s="345"/>
      <c r="BD217" s="345"/>
      <c r="BE217" s="345"/>
      <c r="BF217" s="345"/>
      <c r="BG217" s="345"/>
      <c r="BI217" s="350" t="s">
        <v>1247</v>
      </c>
    </row>
    <row r="218" spans="2:61" x14ac:dyDescent="0.25">
      <c r="B218" s="67" t="str">
        <f>IF(Capacity!B111="","",Capacity!B111)</f>
        <v>c</v>
      </c>
      <c r="C218" s="220">
        <f>IF(B218="","",Capacity!E111)</f>
        <v>0</v>
      </c>
      <c r="D218" s="310">
        <f>IF(B218="","",Capacity!F111)</f>
        <v>0</v>
      </c>
      <c r="E218" s="220">
        <f ca="1">IF(B218="","",IF(COUNTBLANK(H218:BG218)=52,SUM('Capacity calculation (hide)'!H99:BG99),52-COUNTBLANK(H218:BG218)))</f>
        <v>52</v>
      </c>
      <c r="F218" s="311">
        <f ca="1">'Capacity calculation (hide)'!BI99</f>
        <v>0</v>
      </c>
      <c r="H218" s="345"/>
      <c r="I218" s="345"/>
      <c r="J218" s="345"/>
      <c r="K218" s="345"/>
      <c r="L218" s="345"/>
      <c r="M218" s="345"/>
      <c r="N218" s="345"/>
      <c r="O218" s="345"/>
      <c r="P218" s="345"/>
      <c r="Q218" s="345"/>
      <c r="R218" s="345"/>
      <c r="S218" s="345"/>
      <c r="T218" s="345"/>
      <c r="U218" s="345"/>
      <c r="V218" s="345"/>
      <c r="W218" s="345"/>
      <c r="X218" s="345"/>
      <c r="Y218" s="345"/>
      <c r="Z218" s="345"/>
      <c r="AA218" s="345"/>
      <c r="AB218" s="345"/>
      <c r="AC218" s="345"/>
      <c r="AD218" s="345"/>
      <c r="AE218" s="345"/>
      <c r="AF218" s="345"/>
      <c r="AG218" s="345"/>
      <c r="AH218" s="345"/>
      <c r="AI218" s="345"/>
      <c r="AJ218" s="345"/>
      <c r="AK218" s="345"/>
      <c r="AL218" s="345"/>
      <c r="AM218" s="345"/>
      <c r="AN218" s="345"/>
      <c r="AO218" s="345"/>
      <c r="AP218" s="345"/>
      <c r="AQ218" s="345"/>
      <c r="AR218" s="345"/>
      <c r="AS218" s="345"/>
      <c r="AT218" s="345"/>
      <c r="AU218" s="345"/>
      <c r="AV218" s="345"/>
      <c r="AW218" s="345"/>
      <c r="AX218" s="345"/>
      <c r="AY218" s="345"/>
      <c r="AZ218" s="345"/>
      <c r="BA218" s="345"/>
      <c r="BB218" s="345"/>
      <c r="BC218" s="345"/>
      <c r="BD218" s="345"/>
      <c r="BE218" s="345"/>
      <c r="BF218" s="345"/>
      <c r="BG218" s="345"/>
      <c r="BI218" s="350" t="s">
        <v>1247</v>
      </c>
    </row>
    <row r="219" spans="2:61" x14ac:dyDescent="0.25">
      <c r="B219" s="67" t="str">
        <f>IF(Capacity!B112="","",Capacity!B112)</f>
        <v>c</v>
      </c>
      <c r="C219" s="220">
        <f>IF(B219="","",Capacity!E112)</f>
        <v>0</v>
      </c>
      <c r="D219" s="310">
        <f>IF(B219="","",Capacity!F112)</f>
        <v>0</v>
      </c>
      <c r="E219" s="220">
        <f ca="1">IF(B219="","",IF(COUNTBLANK(H219:BG219)=52,SUM('Capacity calculation (hide)'!H100:BG100),52-COUNTBLANK(H219:BG219)))</f>
        <v>52</v>
      </c>
      <c r="F219" s="311">
        <f ca="1">'Capacity calculation (hide)'!BI100</f>
        <v>0</v>
      </c>
      <c r="H219" s="345"/>
      <c r="I219" s="345"/>
      <c r="J219" s="345"/>
      <c r="K219" s="345"/>
      <c r="L219" s="345"/>
      <c r="M219" s="345"/>
      <c r="N219" s="345"/>
      <c r="O219" s="345"/>
      <c r="P219" s="345"/>
      <c r="Q219" s="345"/>
      <c r="R219" s="345"/>
      <c r="S219" s="345"/>
      <c r="T219" s="345"/>
      <c r="U219" s="345"/>
      <c r="V219" s="345"/>
      <c r="W219" s="345"/>
      <c r="X219" s="345"/>
      <c r="Y219" s="345"/>
      <c r="Z219" s="345"/>
      <c r="AA219" s="345"/>
      <c r="AB219" s="345"/>
      <c r="AC219" s="345"/>
      <c r="AD219" s="345"/>
      <c r="AE219" s="345"/>
      <c r="AF219" s="345"/>
      <c r="AG219" s="345"/>
      <c r="AH219" s="345"/>
      <c r="AI219" s="345"/>
      <c r="AJ219" s="345"/>
      <c r="AK219" s="345"/>
      <c r="AL219" s="345"/>
      <c r="AM219" s="345"/>
      <c r="AN219" s="345"/>
      <c r="AO219" s="345"/>
      <c r="AP219" s="345"/>
      <c r="AQ219" s="345"/>
      <c r="AR219" s="345"/>
      <c r="AS219" s="345"/>
      <c r="AT219" s="345"/>
      <c r="AU219" s="345"/>
      <c r="AV219" s="345"/>
      <c r="AW219" s="345"/>
      <c r="AX219" s="345"/>
      <c r="AY219" s="345"/>
      <c r="AZ219" s="345"/>
      <c r="BA219" s="345"/>
      <c r="BB219" s="345"/>
      <c r="BC219" s="345"/>
      <c r="BD219" s="345"/>
      <c r="BE219" s="345"/>
      <c r="BF219" s="345"/>
      <c r="BG219" s="345"/>
      <c r="BI219" s="350" t="s">
        <v>1247</v>
      </c>
    </row>
    <row r="220" spans="2:61" x14ac:dyDescent="0.25">
      <c r="B220" s="67" t="str">
        <f>IF(Capacity!B113="","",Capacity!B113)</f>
        <v>c</v>
      </c>
      <c r="C220" s="220">
        <f>IF(B220="","",Capacity!E113)</f>
        <v>0</v>
      </c>
      <c r="D220" s="310">
        <f>IF(B220="","",Capacity!F113)</f>
        <v>0</v>
      </c>
      <c r="E220" s="220">
        <f ca="1">IF(B220="","",IF(COUNTBLANK(H220:BG220)=52,SUM('Capacity calculation (hide)'!H101:BG101),52-COUNTBLANK(H220:BG220)))</f>
        <v>52</v>
      </c>
      <c r="F220" s="311">
        <f ca="1">'Capacity calculation (hide)'!BI101</f>
        <v>0</v>
      </c>
      <c r="H220" s="345"/>
      <c r="I220" s="345"/>
      <c r="J220" s="345"/>
      <c r="K220" s="345"/>
      <c r="L220" s="345"/>
      <c r="M220" s="345"/>
      <c r="N220" s="345"/>
      <c r="O220" s="345"/>
      <c r="P220" s="345"/>
      <c r="Q220" s="345"/>
      <c r="R220" s="345"/>
      <c r="S220" s="345"/>
      <c r="T220" s="345"/>
      <c r="U220" s="345"/>
      <c r="V220" s="345"/>
      <c r="W220" s="345"/>
      <c r="X220" s="345"/>
      <c r="Y220" s="345"/>
      <c r="Z220" s="345"/>
      <c r="AA220" s="345"/>
      <c r="AB220" s="345"/>
      <c r="AC220" s="345"/>
      <c r="AD220" s="345"/>
      <c r="AE220" s="345"/>
      <c r="AF220" s="345"/>
      <c r="AG220" s="345"/>
      <c r="AH220" s="345"/>
      <c r="AI220" s="345"/>
      <c r="AJ220" s="345"/>
      <c r="AK220" s="345"/>
      <c r="AL220" s="345"/>
      <c r="AM220" s="345"/>
      <c r="AN220" s="345"/>
      <c r="AO220" s="345"/>
      <c r="AP220" s="345"/>
      <c r="AQ220" s="345"/>
      <c r="AR220" s="345"/>
      <c r="AS220" s="345"/>
      <c r="AT220" s="345"/>
      <c r="AU220" s="345"/>
      <c r="AV220" s="345"/>
      <c r="AW220" s="345"/>
      <c r="AX220" s="345"/>
      <c r="AY220" s="345"/>
      <c r="AZ220" s="345"/>
      <c r="BA220" s="345"/>
      <c r="BB220" s="345"/>
      <c r="BC220" s="345"/>
      <c r="BD220" s="345"/>
      <c r="BE220" s="345"/>
      <c r="BF220" s="345"/>
      <c r="BG220" s="345"/>
      <c r="BI220" s="350" t="s">
        <v>1247</v>
      </c>
    </row>
    <row r="221" spans="2:61" x14ac:dyDescent="0.25">
      <c r="B221" s="67" t="str">
        <f>IF(Capacity!B114="","",Capacity!B114)</f>
        <v>c</v>
      </c>
      <c r="C221" s="220">
        <f>IF(B221="","",Capacity!E114)</f>
        <v>0</v>
      </c>
      <c r="D221" s="310">
        <f>IF(B221="","",Capacity!F114)</f>
        <v>0</v>
      </c>
      <c r="E221" s="220">
        <f ca="1">IF(B221="","",IF(COUNTBLANK(H221:BG221)=52,SUM('Capacity calculation (hide)'!H102:BG102),52-COUNTBLANK(H221:BG221)))</f>
        <v>52</v>
      </c>
      <c r="F221" s="311">
        <f ca="1">'Capacity calculation (hide)'!BI102</f>
        <v>0</v>
      </c>
      <c r="H221" s="345"/>
      <c r="I221" s="345"/>
      <c r="J221" s="345"/>
      <c r="K221" s="345"/>
      <c r="L221" s="345"/>
      <c r="M221" s="345"/>
      <c r="N221" s="345"/>
      <c r="O221" s="345"/>
      <c r="P221" s="345"/>
      <c r="Q221" s="345"/>
      <c r="R221" s="345"/>
      <c r="S221" s="345"/>
      <c r="T221" s="345"/>
      <c r="U221" s="345"/>
      <c r="V221" s="345"/>
      <c r="W221" s="345"/>
      <c r="X221" s="345"/>
      <c r="Y221" s="345"/>
      <c r="Z221" s="345"/>
      <c r="AA221" s="345"/>
      <c r="AB221" s="345"/>
      <c r="AC221" s="345"/>
      <c r="AD221" s="345"/>
      <c r="AE221" s="345"/>
      <c r="AF221" s="345"/>
      <c r="AG221" s="345"/>
      <c r="AH221" s="345"/>
      <c r="AI221" s="345"/>
      <c r="AJ221" s="345"/>
      <c r="AK221" s="345"/>
      <c r="AL221" s="345"/>
      <c r="AM221" s="345"/>
      <c r="AN221" s="345"/>
      <c r="AO221" s="345"/>
      <c r="AP221" s="345"/>
      <c r="AQ221" s="345"/>
      <c r="AR221" s="345"/>
      <c r="AS221" s="345"/>
      <c r="AT221" s="345"/>
      <c r="AU221" s="345"/>
      <c r="AV221" s="345"/>
      <c r="AW221" s="345"/>
      <c r="AX221" s="345"/>
      <c r="AY221" s="345"/>
      <c r="AZ221" s="345"/>
      <c r="BA221" s="345"/>
      <c r="BB221" s="345"/>
      <c r="BC221" s="345"/>
      <c r="BD221" s="345"/>
      <c r="BE221" s="345"/>
      <c r="BF221" s="345"/>
      <c r="BG221" s="345"/>
      <c r="BI221" s="350" t="s">
        <v>1247</v>
      </c>
    </row>
    <row r="222" spans="2:61" x14ac:dyDescent="0.25">
      <c r="B222" s="67" t="str">
        <f>IF(Capacity!B115="","",Capacity!B115)</f>
        <v>c</v>
      </c>
      <c r="C222" s="220">
        <f>IF(B222="","",Capacity!E115)</f>
        <v>0</v>
      </c>
      <c r="D222" s="310">
        <f>IF(B222="","",Capacity!F115)</f>
        <v>0</v>
      </c>
      <c r="E222" s="220">
        <f ca="1">IF(B222="","",IF(COUNTBLANK(H222:BG222)=52,SUM('Capacity calculation (hide)'!H103:BG103),52-COUNTBLANK(H222:BG222)))</f>
        <v>52</v>
      </c>
      <c r="F222" s="311">
        <f ca="1">'Capacity calculation (hide)'!BI103</f>
        <v>0</v>
      </c>
      <c r="H222" s="345"/>
      <c r="I222" s="345"/>
      <c r="J222" s="345"/>
      <c r="K222" s="345"/>
      <c r="L222" s="345"/>
      <c r="M222" s="345"/>
      <c r="N222" s="345"/>
      <c r="O222" s="345"/>
      <c r="P222" s="345"/>
      <c r="Q222" s="345"/>
      <c r="R222" s="345"/>
      <c r="S222" s="345"/>
      <c r="T222" s="345"/>
      <c r="U222" s="345"/>
      <c r="V222" s="345"/>
      <c r="W222" s="345"/>
      <c r="X222" s="345"/>
      <c r="Y222" s="345"/>
      <c r="Z222" s="345"/>
      <c r="AA222" s="345"/>
      <c r="AB222" s="345"/>
      <c r="AC222" s="345"/>
      <c r="AD222" s="345"/>
      <c r="AE222" s="345"/>
      <c r="AF222" s="345"/>
      <c r="AG222" s="345"/>
      <c r="AH222" s="345"/>
      <c r="AI222" s="345"/>
      <c r="AJ222" s="345"/>
      <c r="AK222" s="345"/>
      <c r="AL222" s="345"/>
      <c r="AM222" s="345"/>
      <c r="AN222" s="345"/>
      <c r="AO222" s="345"/>
      <c r="AP222" s="345"/>
      <c r="AQ222" s="345"/>
      <c r="AR222" s="345"/>
      <c r="AS222" s="345"/>
      <c r="AT222" s="345"/>
      <c r="AU222" s="345"/>
      <c r="AV222" s="345"/>
      <c r="AW222" s="345"/>
      <c r="AX222" s="345"/>
      <c r="AY222" s="345"/>
      <c r="AZ222" s="345"/>
      <c r="BA222" s="345"/>
      <c r="BB222" s="345"/>
      <c r="BC222" s="345"/>
      <c r="BD222" s="345"/>
      <c r="BE222" s="345"/>
      <c r="BF222" s="345"/>
      <c r="BG222" s="345"/>
      <c r="BI222" s="350" t="s">
        <v>1247</v>
      </c>
    </row>
    <row r="223" spans="2:61" x14ac:dyDescent="0.25">
      <c r="B223" s="67" t="str">
        <f>IF(Capacity!B116="","",Capacity!B116)</f>
        <v>c</v>
      </c>
      <c r="C223" s="220">
        <f>IF(B223="","",Capacity!E116)</f>
        <v>0</v>
      </c>
      <c r="D223" s="310">
        <f>IF(B223="","",Capacity!F116)</f>
        <v>0</v>
      </c>
      <c r="E223" s="220">
        <f ca="1">IF(B223="","",IF(COUNTBLANK(H223:BG223)=52,SUM('Capacity calculation (hide)'!H104:BG104),52-COUNTBLANK(H223:BG223)))</f>
        <v>52</v>
      </c>
      <c r="F223" s="311">
        <f ca="1">'Capacity calculation (hide)'!BI104</f>
        <v>0</v>
      </c>
      <c r="H223" s="345"/>
      <c r="I223" s="345"/>
      <c r="J223" s="345"/>
      <c r="K223" s="345"/>
      <c r="L223" s="345"/>
      <c r="M223" s="345"/>
      <c r="N223" s="345"/>
      <c r="O223" s="345"/>
      <c r="P223" s="345"/>
      <c r="Q223" s="345"/>
      <c r="R223" s="345"/>
      <c r="S223" s="345"/>
      <c r="T223" s="345"/>
      <c r="U223" s="345"/>
      <c r="V223" s="345"/>
      <c r="W223" s="345"/>
      <c r="X223" s="345"/>
      <c r="Y223" s="345"/>
      <c r="Z223" s="345"/>
      <c r="AA223" s="345"/>
      <c r="AB223" s="345"/>
      <c r="AC223" s="345"/>
      <c r="AD223" s="345"/>
      <c r="AE223" s="345"/>
      <c r="AF223" s="345"/>
      <c r="AG223" s="345"/>
      <c r="AH223" s="345"/>
      <c r="AI223" s="345"/>
      <c r="AJ223" s="345"/>
      <c r="AK223" s="345"/>
      <c r="AL223" s="345"/>
      <c r="AM223" s="345"/>
      <c r="AN223" s="345"/>
      <c r="AO223" s="345"/>
      <c r="AP223" s="345"/>
      <c r="AQ223" s="345"/>
      <c r="AR223" s="345"/>
      <c r="AS223" s="345"/>
      <c r="AT223" s="345"/>
      <c r="AU223" s="345"/>
      <c r="AV223" s="345"/>
      <c r="AW223" s="345"/>
      <c r="AX223" s="345"/>
      <c r="AY223" s="345"/>
      <c r="AZ223" s="345"/>
      <c r="BA223" s="345"/>
      <c r="BB223" s="345"/>
      <c r="BC223" s="345"/>
      <c r="BD223" s="345"/>
      <c r="BE223" s="345"/>
      <c r="BF223" s="345"/>
      <c r="BG223" s="345"/>
      <c r="BI223" s="350" t="s">
        <v>1247</v>
      </c>
    </row>
    <row r="224" spans="2:61" x14ac:dyDescent="0.25">
      <c r="H224" s="351"/>
      <c r="I224" s="351"/>
      <c r="J224" s="351"/>
      <c r="K224" s="351"/>
      <c r="L224" s="351"/>
      <c r="M224" s="351"/>
      <c r="N224" s="351"/>
      <c r="O224" s="351"/>
      <c r="P224" s="351"/>
      <c r="Q224" s="351"/>
      <c r="R224" s="351"/>
      <c r="S224" s="351"/>
      <c r="T224" s="351"/>
      <c r="U224" s="351"/>
      <c r="V224" s="351"/>
      <c r="W224" s="351"/>
      <c r="X224" s="351"/>
      <c r="Y224" s="351"/>
      <c r="Z224" s="351"/>
      <c r="AA224" s="351"/>
      <c r="AB224" s="351"/>
      <c r="AC224" s="351"/>
      <c r="AD224" s="351"/>
      <c r="AE224" s="351"/>
      <c r="AF224" s="351"/>
      <c r="AG224" s="351"/>
      <c r="AH224" s="351"/>
      <c r="AI224" s="351"/>
      <c r="AJ224" s="351"/>
      <c r="AK224" s="351"/>
      <c r="AL224" s="351"/>
      <c r="AM224" s="351"/>
      <c r="AN224" s="351"/>
      <c r="AO224" s="351"/>
      <c r="AP224" s="351"/>
      <c r="AQ224" s="351"/>
      <c r="AR224" s="351"/>
      <c r="AS224" s="351"/>
      <c r="AT224" s="351"/>
      <c r="AU224" s="351"/>
      <c r="AV224" s="351"/>
      <c r="AW224" s="351"/>
      <c r="AX224" s="351"/>
      <c r="AY224" s="351"/>
      <c r="AZ224" s="351"/>
      <c r="BA224" s="351"/>
      <c r="BB224" s="351"/>
      <c r="BC224" s="351"/>
      <c r="BD224" s="351"/>
      <c r="BE224" s="351"/>
      <c r="BF224" s="351"/>
      <c r="BG224" s="351"/>
    </row>
    <row r="225" spans="8:59" x14ac:dyDescent="0.25">
      <c r="H225" s="351"/>
      <c r="I225" s="351"/>
      <c r="J225" s="351"/>
      <c r="K225" s="351"/>
      <c r="L225" s="351"/>
      <c r="M225" s="351"/>
      <c r="N225" s="351"/>
      <c r="O225" s="351"/>
      <c r="P225" s="351"/>
      <c r="Q225" s="351"/>
      <c r="R225" s="351"/>
      <c r="S225" s="351"/>
      <c r="T225" s="351"/>
      <c r="U225" s="351"/>
      <c r="V225" s="351"/>
      <c r="W225" s="351"/>
      <c r="X225" s="351"/>
      <c r="Y225" s="351"/>
      <c r="Z225" s="351"/>
      <c r="AA225" s="351"/>
      <c r="AB225" s="351"/>
      <c r="AC225" s="351"/>
      <c r="AD225" s="351"/>
      <c r="AE225" s="351"/>
      <c r="AF225" s="351"/>
      <c r="AG225" s="351"/>
      <c r="AH225" s="351"/>
      <c r="AI225" s="351"/>
      <c r="AJ225" s="351"/>
      <c r="AK225" s="351"/>
      <c r="AL225" s="351"/>
      <c r="AM225" s="351"/>
      <c r="AN225" s="351"/>
      <c r="AO225" s="351"/>
      <c r="AP225" s="351"/>
      <c r="AQ225" s="351"/>
      <c r="AR225" s="351"/>
      <c r="AS225" s="351"/>
      <c r="AT225" s="351"/>
      <c r="AU225" s="351"/>
      <c r="AV225" s="351"/>
      <c r="AW225" s="351"/>
      <c r="AX225" s="351"/>
      <c r="AY225" s="351"/>
      <c r="AZ225" s="351"/>
      <c r="BA225" s="351"/>
      <c r="BB225" s="351"/>
      <c r="BC225" s="351"/>
      <c r="BD225" s="351"/>
      <c r="BE225" s="351"/>
      <c r="BF225" s="351"/>
      <c r="BG225" s="351"/>
    </row>
    <row r="226" spans="8:59" x14ac:dyDescent="0.25">
      <c r="H226" s="351"/>
      <c r="I226" s="351"/>
      <c r="J226" s="351"/>
      <c r="K226" s="351"/>
      <c r="L226" s="351"/>
      <c r="M226" s="351"/>
      <c r="N226" s="351"/>
      <c r="O226" s="351"/>
      <c r="P226" s="351"/>
      <c r="Q226" s="351"/>
      <c r="R226" s="351"/>
      <c r="S226" s="351"/>
      <c r="T226" s="351"/>
      <c r="U226" s="351"/>
      <c r="V226" s="351"/>
      <c r="W226" s="351"/>
      <c r="X226" s="351"/>
      <c r="Y226" s="351"/>
      <c r="Z226" s="351"/>
      <c r="AA226" s="351"/>
      <c r="AB226" s="351"/>
      <c r="AC226" s="351"/>
      <c r="AD226" s="351"/>
      <c r="AE226" s="351"/>
      <c r="AF226" s="351"/>
      <c r="AG226" s="351"/>
      <c r="AH226" s="351"/>
      <c r="AI226" s="351"/>
      <c r="AJ226" s="351"/>
      <c r="AK226" s="351"/>
      <c r="AL226" s="351"/>
      <c r="AM226" s="351"/>
      <c r="AN226" s="351"/>
      <c r="AO226" s="351"/>
      <c r="AP226" s="351"/>
      <c r="AQ226" s="351"/>
      <c r="AR226" s="351"/>
      <c r="AS226" s="351"/>
      <c r="AT226" s="351"/>
      <c r="AU226" s="351"/>
      <c r="AV226" s="351"/>
      <c r="AW226" s="351"/>
      <c r="AX226" s="351"/>
      <c r="AY226" s="351"/>
      <c r="AZ226" s="351"/>
      <c r="BA226" s="351"/>
      <c r="BB226" s="351"/>
      <c r="BC226" s="351"/>
      <c r="BD226" s="351"/>
      <c r="BE226" s="351"/>
      <c r="BF226" s="351"/>
      <c r="BG226" s="351"/>
    </row>
    <row r="227" spans="8:59" x14ac:dyDescent="0.25">
      <c r="H227" s="351"/>
      <c r="I227" s="351"/>
      <c r="J227" s="351"/>
      <c r="K227" s="351"/>
      <c r="L227" s="351"/>
      <c r="M227" s="351"/>
      <c r="N227" s="351"/>
      <c r="O227" s="351"/>
      <c r="P227" s="351"/>
      <c r="Q227" s="351"/>
      <c r="R227" s="351"/>
      <c r="S227" s="351"/>
      <c r="T227" s="351"/>
      <c r="U227" s="351"/>
      <c r="V227" s="351"/>
      <c r="W227" s="351"/>
      <c r="X227" s="351"/>
      <c r="Y227" s="351"/>
      <c r="Z227" s="351"/>
      <c r="AA227" s="351"/>
      <c r="AB227" s="351"/>
      <c r="AC227" s="351"/>
      <c r="AD227" s="351"/>
      <c r="AE227" s="351"/>
      <c r="AF227" s="351"/>
      <c r="AG227" s="351"/>
      <c r="AH227" s="351"/>
      <c r="AI227" s="351"/>
      <c r="AJ227" s="351"/>
      <c r="AK227" s="351"/>
      <c r="AL227" s="351"/>
      <c r="AM227" s="351"/>
      <c r="AN227" s="351"/>
      <c r="AO227" s="351"/>
      <c r="AP227" s="351"/>
      <c r="AQ227" s="351"/>
      <c r="AR227" s="351"/>
      <c r="AS227" s="351"/>
      <c r="AT227" s="351"/>
      <c r="AU227" s="351"/>
      <c r="AV227" s="351"/>
      <c r="AW227" s="351"/>
      <c r="AX227" s="351"/>
      <c r="AY227" s="351"/>
      <c r="AZ227" s="351"/>
      <c r="BA227" s="351"/>
      <c r="BB227" s="351"/>
      <c r="BC227" s="351"/>
      <c r="BD227" s="351"/>
      <c r="BE227" s="351"/>
      <c r="BF227" s="351"/>
      <c r="BG227" s="351"/>
    </row>
    <row r="228" spans="8:59" x14ac:dyDescent="0.25">
      <c r="H228" s="351"/>
      <c r="I228" s="351"/>
      <c r="J228" s="351"/>
      <c r="K228" s="351"/>
      <c r="L228" s="351"/>
      <c r="M228" s="351"/>
      <c r="N228" s="351"/>
      <c r="O228" s="351"/>
      <c r="P228" s="351"/>
      <c r="Q228" s="351"/>
      <c r="R228" s="351"/>
      <c r="S228" s="351"/>
      <c r="T228" s="351"/>
      <c r="U228" s="351"/>
      <c r="V228" s="351"/>
      <c r="W228" s="351"/>
      <c r="X228" s="351"/>
      <c r="Y228" s="351"/>
      <c r="Z228" s="351"/>
      <c r="AA228" s="351"/>
      <c r="AB228" s="351"/>
      <c r="AC228" s="351"/>
      <c r="AD228" s="351"/>
      <c r="AE228" s="351"/>
      <c r="AF228" s="351"/>
      <c r="AG228" s="351"/>
      <c r="AH228" s="351"/>
      <c r="AI228" s="351"/>
      <c r="AJ228" s="351"/>
      <c r="AK228" s="351"/>
      <c r="AL228" s="351"/>
      <c r="AM228" s="351"/>
      <c r="AN228" s="351"/>
      <c r="AO228" s="351"/>
      <c r="AP228" s="351"/>
      <c r="AQ228" s="351"/>
      <c r="AR228" s="351"/>
      <c r="AS228" s="351"/>
      <c r="AT228" s="351"/>
      <c r="AU228" s="351"/>
      <c r="AV228" s="351"/>
      <c r="AW228" s="351"/>
      <c r="AX228" s="351"/>
      <c r="AY228" s="351"/>
      <c r="AZ228" s="351"/>
      <c r="BA228" s="351"/>
      <c r="BB228" s="351"/>
      <c r="BC228" s="351"/>
      <c r="BD228" s="351"/>
      <c r="BE228" s="351"/>
      <c r="BF228" s="351"/>
      <c r="BG228" s="351"/>
    </row>
    <row r="229" spans="8:59" x14ac:dyDescent="0.25">
      <c r="H229" s="351"/>
      <c r="I229" s="351"/>
      <c r="J229" s="351"/>
      <c r="K229" s="351"/>
      <c r="L229" s="351"/>
      <c r="M229" s="351"/>
      <c r="N229" s="351"/>
      <c r="O229" s="351"/>
      <c r="P229" s="351"/>
      <c r="Q229" s="351"/>
      <c r="R229" s="351"/>
      <c r="S229" s="351"/>
      <c r="T229" s="351"/>
      <c r="U229" s="351"/>
      <c r="V229" s="351"/>
      <c r="W229" s="351"/>
      <c r="X229" s="351"/>
      <c r="Y229" s="351"/>
      <c r="Z229" s="351"/>
      <c r="AA229" s="351"/>
      <c r="AB229" s="351"/>
      <c r="AC229" s="351"/>
      <c r="AD229" s="351"/>
      <c r="AE229" s="351"/>
      <c r="AF229" s="351"/>
      <c r="AG229" s="351"/>
      <c r="AH229" s="351"/>
      <c r="AI229" s="351"/>
      <c r="AJ229" s="351"/>
      <c r="AK229" s="351"/>
      <c r="AL229" s="351"/>
      <c r="AM229" s="351"/>
      <c r="AN229" s="351"/>
      <c r="AO229" s="351"/>
      <c r="AP229" s="351"/>
      <c r="AQ229" s="351"/>
      <c r="AR229" s="351"/>
      <c r="AS229" s="351"/>
      <c r="AT229" s="351"/>
      <c r="AU229" s="351"/>
      <c r="AV229" s="351"/>
      <c r="AW229" s="351"/>
      <c r="AX229" s="351"/>
      <c r="AY229" s="351"/>
      <c r="AZ229" s="351"/>
      <c r="BA229" s="351"/>
      <c r="BB229" s="351"/>
      <c r="BC229" s="351"/>
      <c r="BD229" s="351"/>
      <c r="BE229" s="351"/>
      <c r="BF229" s="351"/>
      <c r="BG229" s="351"/>
    </row>
    <row r="230" spans="8:59" x14ac:dyDescent="0.25">
      <c r="H230" s="351"/>
      <c r="I230" s="351"/>
      <c r="J230" s="351"/>
      <c r="K230" s="351"/>
      <c r="L230" s="351"/>
      <c r="M230" s="351"/>
      <c r="N230" s="351"/>
      <c r="O230" s="351"/>
      <c r="P230" s="351"/>
      <c r="Q230" s="351"/>
      <c r="R230" s="351"/>
      <c r="S230" s="351"/>
      <c r="T230" s="351"/>
      <c r="U230" s="351"/>
      <c r="V230" s="351"/>
      <c r="W230" s="351"/>
      <c r="X230" s="351"/>
      <c r="Y230" s="351"/>
      <c r="Z230" s="351"/>
      <c r="AA230" s="351"/>
      <c r="AB230" s="351"/>
      <c r="AC230" s="351"/>
      <c r="AD230" s="351"/>
      <c r="AE230" s="351"/>
      <c r="AF230" s="351"/>
      <c r="AG230" s="351"/>
      <c r="AH230" s="351"/>
      <c r="AI230" s="351"/>
      <c r="AJ230" s="351"/>
      <c r="AK230" s="351"/>
      <c r="AL230" s="351"/>
      <c r="AM230" s="351"/>
      <c r="AN230" s="351"/>
      <c r="AO230" s="351"/>
      <c r="AP230" s="351"/>
      <c r="AQ230" s="351"/>
      <c r="AR230" s="351"/>
      <c r="AS230" s="351"/>
      <c r="AT230" s="351"/>
      <c r="AU230" s="351"/>
      <c r="AV230" s="351"/>
      <c r="AW230" s="351"/>
      <c r="AX230" s="351"/>
      <c r="AY230" s="351"/>
      <c r="AZ230" s="351"/>
      <c r="BA230" s="351"/>
      <c r="BB230" s="351"/>
      <c r="BC230" s="351"/>
      <c r="BD230" s="351"/>
      <c r="BE230" s="351"/>
      <c r="BF230" s="351"/>
      <c r="BG230" s="351"/>
    </row>
    <row r="231" spans="8:59" x14ac:dyDescent="0.25">
      <c r="H231" s="351"/>
      <c r="I231" s="351"/>
      <c r="J231" s="351"/>
      <c r="K231" s="351"/>
      <c r="L231" s="351"/>
      <c r="M231" s="351"/>
      <c r="N231" s="351"/>
      <c r="O231" s="351"/>
      <c r="P231" s="351"/>
      <c r="Q231" s="351"/>
      <c r="R231" s="351"/>
      <c r="S231" s="351"/>
      <c r="T231" s="351"/>
      <c r="U231" s="351"/>
      <c r="V231" s="351"/>
      <c r="W231" s="351"/>
      <c r="X231" s="351"/>
      <c r="Y231" s="351"/>
      <c r="Z231" s="351"/>
      <c r="AA231" s="351"/>
      <c r="AB231" s="351"/>
      <c r="AC231" s="351"/>
      <c r="AD231" s="351"/>
      <c r="AE231" s="351"/>
      <c r="AF231" s="351"/>
      <c r="AG231" s="351"/>
      <c r="AH231" s="351"/>
      <c r="AI231" s="351"/>
      <c r="AJ231" s="351"/>
      <c r="AK231" s="351"/>
      <c r="AL231" s="351"/>
      <c r="AM231" s="351"/>
      <c r="AN231" s="351"/>
      <c r="AO231" s="351"/>
      <c r="AP231" s="351"/>
      <c r="AQ231" s="351"/>
      <c r="AR231" s="351"/>
      <c r="AS231" s="351"/>
      <c r="AT231" s="351"/>
      <c r="AU231" s="351"/>
      <c r="AV231" s="351"/>
      <c r="AW231" s="351"/>
      <c r="AX231" s="351"/>
      <c r="AY231" s="351"/>
      <c r="AZ231" s="351"/>
      <c r="BA231" s="351"/>
      <c r="BB231" s="351"/>
      <c r="BC231" s="351"/>
      <c r="BD231" s="351"/>
      <c r="BE231" s="351"/>
      <c r="BF231" s="351"/>
      <c r="BG231" s="351"/>
    </row>
    <row r="232" spans="8:59" x14ac:dyDescent="0.25">
      <c r="H232" s="351"/>
      <c r="I232" s="351"/>
      <c r="J232" s="351"/>
      <c r="K232" s="351"/>
      <c r="L232" s="351"/>
      <c r="M232" s="351"/>
      <c r="N232" s="351"/>
      <c r="O232" s="351"/>
      <c r="P232" s="351"/>
      <c r="Q232" s="351"/>
      <c r="R232" s="351"/>
      <c r="S232" s="351"/>
      <c r="T232" s="351"/>
      <c r="U232" s="351"/>
      <c r="V232" s="351"/>
      <c r="W232" s="351"/>
      <c r="X232" s="351"/>
      <c r="Y232" s="351"/>
      <c r="Z232" s="351"/>
      <c r="AA232" s="351"/>
      <c r="AB232" s="351"/>
      <c r="AC232" s="351"/>
      <c r="AD232" s="351"/>
      <c r="AE232" s="351"/>
      <c r="AF232" s="351"/>
      <c r="AG232" s="351"/>
      <c r="AH232" s="351"/>
      <c r="AI232" s="351"/>
      <c r="AJ232" s="351"/>
      <c r="AK232" s="351"/>
      <c r="AL232" s="351"/>
      <c r="AM232" s="351"/>
      <c r="AN232" s="351"/>
      <c r="AO232" s="351"/>
      <c r="AP232" s="351"/>
      <c r="AQ232" s="351"/>
      <c r="AR232" s="351"/>
      <c r="AS232" s="351"/>
      <c r="AT232" s="351"/>
      <c r="AU232" s="351"/>
      <c r="AV232" s="351"/>
      <c r="AW232" s="351"/>
      <c r="AX232" s="351"/>
      <c r="AY232" s="351"/>
      <c r="AZ232" s="351"/>
      <c r="BA232" s="351"/>
      <c r="BB232" s="351"/>
      <c r="BC232" s="351"/>
      <c r="BD232" s="351"/>
      <c r="BE232" s="351"/>
      <c r="BF232" s="351"/>
      <c r="BG232" s="351"/>
    </row>
    <row r="233" spans="8:59" x14ac:dyDescent="0.25">
      <c r="H233" s="351"/>
      <c r="I233" s="351"/>
      <c r="J233" s="351"/>
      <c r="K233" s="351"/>
      <c r="L233" s="351"/>
      <c r="M233" s="351"/>
      <c r="N233" s="351"/>
      <c r="O233" s="351"/>
      <c r="P233" s="351"/>
      <c r="Q233" s="351"/>
      <c r="R233" s="351"/>
      <c r="S233" s="351"/>
      <c r="T233" s="351"/>
      <c r="U233" s="351"/>
      <c r="V233" s="351"/>
      <c r="W233" s="351"/>
      <c r="X233" s="351"/>
      <c r="Y233" s="351"/>
      <c r="Z233" s="351"/>
      <c r="AA233" s="351"/>
      <c r="AB233" s="351"/>
      <c r="AC233" s="351"/>
      <c r="AD233" s="351"/>
      <c r="AE233" s="351"/>
      <c r="AF233" s="351"/>
      <c r="AG233" s="351"/>
      <c r="AH233" s="351"/>
      <c r="AI233" s="351"/>
      <c r="AJ233" s="351"/>
      <c r="AK233" s="351"/>
      <c r="AL233" s="351"/>
      <c r="AM233" s="351"/>
      <c r="AN233" s="351"/>
      <c r="AO233" s="351"/>
      <c r="AP233" s="351"/>
      <c r="AQ233" s="351"/>
      <c r="AR233" s="351"/>
      <c r="AS233" s="351"/>
      <c r="AT233" s="351"/>
      <c r="AU233" s="351"/>
      <c r="AV233" s="351"/>
      <c r="AW233" s="351"/>
      <c r="AX233" s="351"/>
      <c r="AY233" s="351"/>
      <c r="AZ233" s="351"/>
      <c r="BA233" s="351"/>
      <c r="BB233" s="351"/>
      <c r="BC233" s="351"/>
      <c r="BD233" s="351"/>
      <c r="BE233" s="351"/>
      <c r="BF233" s="351"/>
      <c r="BG233" s="351"/>
    </row>
    <row r="234" spans="8:59" x14ac:dyDescent="0.25">
      <c r="H234" s="351"/>
      <c r="I234" s="351"/>
      <c r="J234" s="351"/>
      <c r="K234" s="351"/>
      <c r="L234" s="351"/>
      <c r="M234" s="351"/>
      <c r="N234" s="351"/>
      <c r="O234" s="351"/>
      <c r="P234" s="351"/>
      <c r="Q234" s="351"/>
      <c r="R234" s="351"/>
      <c r="S234" s="351"/>
      <c r="T234" s="351"/>
      <c r="U234" s="351"/>
      <c r="V234" s="351"/>
      <c r="W234" s="351"/>
      <c r="X234" s="351"/>
      <c r="Y234" s="351"/>
      <c r="Z234" s="351"/>
      <c r="AA234" s="351"/>
      <c r="AB234" s="351"/>
      <c r="AC234" s="351"/>
      <c r="AD234" s="351"/>
      <c r="AE234" s="351"/>
      <c r="AF234" s="351"/>
      <c r="AG234" s="351"/>
      <c r="AH234" s="351"/>
      <c r="AI234" s="351"/>
      <c r="AJ234" s="351"/>
      <c r="AK234" s="351"/>
      <c r="AL234" s="351"/>
      <c r="AM234" s="351"/>
      <c r="AN234" s="351"/>
      <c r="AO234" s="351"/>
      <c r="AP234" s="351"/>
      <c r="AQ234" s="351"/>
      <c r="AR234" s="351"/>
      <c r="AS234" s="351"/>
      <c r="AT234" s="351"/>
      <c r="AU234" s="351"/>
      <c r="AV234" s="351"/>
      <c r="AW234" s="351"/>
      <c r="AX234" s="351"/>
      <c r="AY234" s="351"/>
      <c r="AZ234" s="351"/>
      <c r="BA234" s="351"/>
      <c r="BB234" s="351"/>
      <c r="BC234" s="351"/>
      <c r="BD234" s="351"/>
      <c r="BE234" s="351"/>
      <c r="BF234" s="351"/>
      <c r="BG234" s="351"/>
    </row>
    <row r="235" spans="8:59" x14ac:dyDescent="0.25">
      <c r="H235" s="351"/>
      <c r="I235" s="351"/>
      <c r="J235" s="351"/>
      <c r="K235" s="351"/>
      <c r="L235" s="351"/>
      <c r="M235" s="351"/>
      <c r="N235" s="351"/>
      <c r="O235" s="351"/>
      <c r="P235" s="351"/>
      <c r="Q235" s="351"/>
      <c r="R235" s="351"/>
      <c r="S235" s="351"/>
      <c r="T235" s="351"/>
      <c r="U235" s="351"/>
      <c r="V235" s="351"/>
      <c r="W235" s="351"/>
      <c r="X235" s="351"/>
      <c r="Y235" s="351"/>
      <c r="Z235" s="351"/>
      <c r="AA235" s="351"/>
      <c r="AB235" s="351"/>
      <c r="AC235" s="351"/>
      <c r="AD235" s="351"/>
      <c r="AE235" s="351"/>
      <c r="AF235" s="351"/>
      <c r="AG235" s="351"/>
      <c r="AH235" s="351"/>
      <c r="AI235" s="351"/>
      <c r="AJ235" s="351"/>
      <c r="AK235" s="351"/>
      <c r="AL235" s="351"/>
      <c r="AM235" s="351"/>
      <c r="AN235" s="351"/>
      <c r="AO235" s="351"/>
      <c r="AP235" s="351"/>
      <c r="AQ235" s="351"/>
      <c r="AR235" s="351"/>
      <c r="AS235" s="351"/>
      <c r="AT235" s="351"/>
      <c r="AU235" s="351"/>
      <c r="AV235" s="351"/>
      <c r="AW235" s="351"/>
      <c r="AX235" s="351"/>
      <c r="AY235" s="351"/>
      <c r="AZ235" s="351"/>
      <c r="BA235" s="351"/>
      <c r="BB235" s="351"/>
      <c r="BC235" s="351"/>
      <c r="BD235" s="351"/>
      <c r="BE235" s="351"/>
      <c r="BF235" s="351"/>
      <c r="BG235" s="351"/>
    </row>
    <row r="236" spans="8:59" x14ac:dyDescent="0.25">
      <c r="H236" s="351"/>
      <c r="I236" s="351"/>
      <c r="J236" s="351"/>
      <c r="K236" s="351"/>
      <c r="L236" s="351"/>
      <c r="M236" s="351"/>
      <c r="N236" s="351"/>
      <c r="O236" s="351"/>
      <c r="P236" s="351"/>
      <c r="Q236" s="351"/>
      <c r="R236" s="351"/>
      <c r="S236" s="351"/>
      <c r="T236" s="351"/>
      <c r="U236" s="351"/>
      <c r="V236" s="351"/>
      <c r="W236" s="351"/>
      <c r="X236" s="351"/>
      <c r="Y236" s="351"/>
      <c r="Z236" s="351"/>
      <c r="AA236" s="351"/>
      <c r="AB236" s="351"/>
      <c r="AC236" s="351"/>
      <c r="AD236" s="351"/>
      <c r="AE236" s="351"/>
      <c r="AF236" s="351"/>
      <c r="AG236" s="351"/>
      <c r="AH236" s="351"/>
      <c r="AI236" s="351"/>
      <c r="AJ236" s="351"/>
      <c r="AK236" s="351"/>
      <c r="AL236" s="351"/>
      <c r="AM236" s="351"/>
      <c r="AN236" s="351"/>
      <c r="AO236" s="351"/>
      <c r="AP236" s="351"/>
      <c r="AQ236" s="351"/>
      <c r="AR236" s="351"/>
      <c r="AS236" s="351"/>
      <c r="AT236" s="351"/>
      <c r="AU236" s="351"/>
      <c r="AV236" s="351"/>
      <c r="AW236" s="351"/>
      <c r="AX236" s="351"/>
      <c r="AY236" s="351"/>
      <c r="AZ236" s="351"/>
      <c r="BA236" s="351"/>
      <c r="BB236" s="351"/>
      <c r="BC236" s="351"/>
      <c r="BD236" s="351"/>
      <c r="BE236" s="351"/>
      <c r="BF236" s="351"/>
      <c r="BG236" s="351"/>
    </row>
    <row r="237" spans="8:59" x14ac:dyDescent="0.25">
      <c r="H237" s="351"/>
      <c r="I237" s="351"/>
      <c r="J237" s="351"/>
      <c r="K237" s="351"/>
      <c r="L237" s="351"/>
      <c r="M237" s="351"/>
      <c r="N237" s="351"/>
      <c r="O237" s="351"/>
      <c r="P237" s="351"/>
      <c r="Q237" s="351"/>
      <c r="R237" s="351"/>
      <c r="S237" s="351"/>
      <c r="T237" s="351"/>
      <c r="U237" s="351"/>
      <c r="V237" s="351"/>
      <c r="W237" s="351"/>
      <c r="X237" s="351"/>
      <c r="Y237" s="351"/>
      <c r="Z237" s="351"/>
      <c r="AA237" s="351"/>
      <c r="AB237" s="351"/>
      <c r="AC237" s="351"/>
      <c r="AD237" s="351"/>
      <c r="AE237" s="351"/>
      <c r="AF237" s="351"/>
      <c r="AG237" s="351"/>
      <c r="AH237" s="351"/>
      <c r="AI237" s="351"/>
      <c r="AJ237" s="351"/>
      <c r="AK237" s="351"/>
      <c r="AL237" s="351"/>
      <c r="AM237" s="351"/>
      <c r="AN237" s="351"/>
      <c r="AO237" s="351"/>
      <c r="AP237" s="351"/>
      <c r="AQ237" s="351"/>
      <c r="AR237" s="351"/>
      <c r="AS237" s="351"/>
      <c r="AT237" s="351"/>
      <c r="AU237" s="351"/>
      <c r="AV237" s="351"/>
      <c r="AW237" s="351"/>
      <c r="AX237" s="351"/>
      <c r="AY237" s="351"/>
      <c r="AZ237" s="351"/>
      <c r="BA237" s="351"/>
      <c r="BB237" s="351"/>
      <c r="BC237" s="351"/>
      <c r="BD237" s="351"/>
      <c r="BE237" s="351"/>
      <c r="BF237" s="351"/>
      <c r="BG237" s="351"/>
    </row>
    <row r="238" spans="8:59" x14ac:dyDescent="0.25">
      <c r="H238" s="351"/>
      <c r="I238" s="351"/>
      <c r="J238" s="351"/>
      <c r="K238" s="351"/>
      <c r="L238" s="351"/>
      <c r="M238" s="351"/>
      <c r="N238" s="351"/>
      <c r="O238" s="351"/>
      <c r="P238" s="351"/>
      <c r="Q238" s="351"/>
      <c r="R238" s="351"/>
      <c r="S238" s="351"/>
      <c r="T238" s="351"/>
      <c r="U238" s="351"/>
      <c r="V238" s="351"/>
      <c r="W238" s="351"/>
      <c r="X238" s="351"/>
      <c r="Y238" s="351"/>
      <c r="Z238" s="351"/>
      <c r="AA238" s="351"/>
      <c r="AB238" s="351"/>
      <c r="AC238" s="351"/>
      <c r="AD238" s="351"/>
      <c r="AE238" s="351"/>
      <c r="AF238" s="351"/>
      <c r="AG238" s="351"/>
      <c r="AH238" s="351"/>
      <c r="AI238" s="351"/>
      <c r="AJ238" s="351"/>
      <c r="AK238" s="351"/>
      <c r="AL238" s="351"/>
      <c r="AM238" s="351"/>
      <c r="AN238" s="351"/>
      <c r="AO238" s="351"/>
      <c r="AP238" s="351"/>
      <c r="AQ238" s="351"/>
      <c r="AR238" s="351"/>
      <c r="AS238" s="351"/>
      <c r="AT238" s="351"/>
      <c r="AU238" s="351"/>
      <c r="AV238" s="351"/>
      <c r="AW238" s="351"/>
      <c r="AX238" s="351"/>
      <c r="AY238" s="351"/>
      <c r="AZ238" s="351"/>
      <c r="BA238" s="351"/>
      <c r="BB238" s="351"/>
      <c r="BC238" s="351"/>
      <c r="BD238" s="351"/>
      <c r="BE238" s="351"/>
      <c r="BF238" s="351"/>
      <c r="BG238" s="351"/>
    </row>
    <row r="239" spans="8:59" x14ac:dyDescent="0.25">
      <c r="H239" s="351"/>
      <c r="I239" s="351"/>
      <c r="J239" s="351"/>
      <c r="K239" s="351"/>
      <c r="L239" s="351"/>
      <c r="M239" s="351"/>
      <c r="N239" s="351"/>
      <c r="O239" s="351"/>
      <c r="P239" s="351"/>
      <c r="Q239" s="351"/>
      <c r="R239" s="351"/>
      <c r="S239" s="351"/>
      <c r="T239" s="351"/>
      <c r="U239" s="351"/>
      <c r="V239" s="351"/>
      <c r="W239" s="351"/>
      <c r="X239" s="351"/>
      <c r="Y239" s="351"/>
      <c r="Z239" s="351"/>
      <c r="AA239" s="351"/>
      <c r="AB239" s="351"/>
      <c r="AC239" s="351"/>
      <c r="AD239" s="351"/>
      <c r="AE239" s="351"/>
      <c r="AF239" s="351"/>
      <c r="AG239" s="351"/>
      <c r="AH239" s="351"/>
      <c r="AI239" s="351"/>
      <c r="AJ239" s="351"/>
      <c r="AK239" s="351"/>
      <c r="AL239" s="351"/>
      <c r="AM239" s="351"/>
      <c r="AN239" s="351"/>
      <c r="AO239" s="351"/>
      <c r="AP239" s="351"/>
      <c r="AQ239" s="351"/>
      <c r="AR239" s="351"/>
      <c r="AS239" s="351"/>
      <c r="AT239" s="351"/>
      <c r="AU239" s="351"/>
      <c r="AV239" s="351"/>
      <c r="AW239" s="351"/>
      <c r="AX239" s="351"/>
      <c r="AY239" s="351"/>
      <c r="AZ239" s="351"/>
      <c r="BA239" s="351"/>
      <c r="BB239" s="351"/>
      <c r="BC239" s="351"/>
      <c r="BD239" s="351"/>
      <c r="BE239" s="351"/>
      <c r="BF239" s="351"/>
      <c r="BG239" s="351"/>
    </row>
    <row r="240" spans="8:59" x14ac:dyDescent="0.25">
      <c r="H240" s="351"/>
      <c r="I240" s="351"/>
      <c r="J240" s="351"/>
      <c r="K240" s="351"/>
      <c r="L240" s="351"/>
      <c r="M240" s="351"/>
      <c r="N240" s="351"/>
      <c r="O240" s="351"/>
      <c r="P240" s="351"/>
      <c r="Q240" s="351"/>
      <c r="R240" s="351"/>
      <c r="S240" s="351"/>
      <c r="T240" s="351"/>
      <c r="U240" s="351"/>
      <c r="V240" s="351"/>
      <c r="W240" s="351"/>
      <c r="X240" s="351"/>
      <c r="Y240" s="351"/>
      <c r="Z240" s="351"/>
      <c r="AA240" s="351"/>
      <c r="AB240" s="351"/>
      <c r="AC240" s="351"/>
      <c r="AD240" s="351"/>
      <c r="AE240" s="351"/>
      <c r="AF240" s="351"/>
      <c r="AG240" s="351"/>
      <c r="AH240" s="351"/>
      <c r="AI240" s="351"/>
      <c r="AJ240" s="351"/>
      <c r="AK240" s="351"/>
      <c r="AL240" s="351"/>
      <c r="AM240" s="351"/>
      <c r="AN240" s="351"/>
      <c r="AO240" s="351"/>
      <c r="AP240" s="351"/>
      <c r="AQ240" s="351"/>
      <c r="AR240" s="351"/>
      <c r="AS240" s="351"/>
      <c r="AT240" s="351"/>
      <c r="AU240" s="351"/>
      <c r="AV240" s="351"/>
      <c r="AW240" s="351"/>
      <c r="AX240" s="351"/>
      <c r="AY240" s="351"/>
      <c r="AZ240" s="351"/>
      <c r="BA240" s="351"/>
      <c r="BB240" s="351"/>
      <c r="BC240" s="351"/>
      <c r="BD240" s="351"/>
      <c r="BE240" s="351"/>
      <c r="BF240" s="351"/>
      <c r="BG240" s="351"/>
    </row>
    <row r="241" spans="8:59" x14ac:dyDescent="0.25">
      <c r="H241" s="351"/>
      <c r="I241" s="351"/>
      <c r="J241" s="351"/>
      <c r="K241" s="351"/>
      <c r="L241" s="351"/>
      <c r="M241" s="351"/>
      <c r="N241" s="351"/>
      <c r="O241" s="351"/>
      <c r="P241" s="351"/>
      <c r="Q241" s="351"/>
      <c r="R241" s="351"/>
      <c r="S241" s="351"/>
      <c r="T241" s="351"/>
      <c r="U241" s="351"/>
      <c r="V241" s="351"/>
      <c r="W241" s="351"/>
      <c r="X241" s="351"/>
      <c r="Y241" s="351"/>
      <c r="Z241" s="351"/>
      <c r="AA241" s="351"/>
      <c r="AB241" s="351"/>
      <c r="AC241" s="351"/>
      <c r="AD241" s="351"/>
      <c r="AE241" s="351"/>
      <c r="AF241" s="351"/>
      <c r="AG241" s="351"/>
      <c r="AH241" s="351"/>
      <c r="AI241" s="351"/>
      <c r="AJ241" s="351"/>
      <c r="AK241" s="351"/>
      <c r="AL241" s="351"/>
      <c r="AM241" s="351"/>
      <c r="AN241" s="351"/>
      <c r="AO241" s="351"/>
      <c r="AP241" s="351"/>
      <c r="AQ241" s="351"/>
      <c r="AR241" s="351"/>
      <c r="AS241" s="351"/>
      <c r="AT241" s="351"/>
      <c r="AU241" s="351"/>
      <c r="AV241" s="351"/>
      <c r="AW241" s="351"/>
      <c r="AX241" s="351"/>
      <c r="AY241" s="351"/>
      <c r="AZ241" s="351"/>
      <c r="BA241" s="351"/>
      <c r="BB241" s="351"/>
      <c r="BC241" s="351"/>
      <c r="BD241" s="351"/>
      <c r="BE241" s="351"/>
      <c r="BF241" s="351"/>
      <c r="BG241" s="351"/>
    </row>
    <row r="242" spans="8:59" x14ac:dyDescent="0.25">
      <c r="H242" s="351"/>
      <c r="I242" s="351"/>
      <c r="J242" s="351"/>
      <c r="K242" s="351"/>
      <c r="L242" s="351"/>
      <c r="M242" s="351"/>
      <c r="N242" s="351"/>
      <c r="O242" s="351"/>
      <c r="P242" s="351"/>
      <c r="Q242" s="351"/>
      <c r="R242" s="351"/>
      <c r="S242" s="351"/>
      <c r="T242" s="351"/>
      <c r="U242" s="351"/>
      <c r="V242" s="351"/>
      <c r="W242" s="351"/>
      <c r="X242" s="351"/>
      <c r="Y242" s="351"/>
      <c r="Z242" s="351"/>
      <c r="AA242" s="351"/>
      <c r="AB242" s="351"/>
      <c r="AC242" s="351"/>
      <c r="AD242" s="351"/>
      <c r="AE242" s="351"/>
      <c r="AF242" s="351"/>
      <c r="AG242" s="351"/>
      <c r="AH242" s="351"/>
      <c r="AI242" s="351"/>
      <c r="AJ242" s="351"/>
      <c r="AK242" s="351"/>
      <c r="AL242" s="351"/>
      <c r="AM242" s="351"/>
      <c r="AN242" s="351"/>
      <c r="AO242" s="351"/>
      <c r="AP242" s="351"/>
      <c r="AQ242" s="351"/>
      <c r="AR242" s="351"/>
      <c r="AS242" s="351"/>
      <c r="AT242" s="351"/>
      <c r="AU242" s="351"/>
      <c r="AV242" s="351"/>
      <c r="AW242" s="351"/>
      <c r="AX242" s="351"/>
      <c r="AY242" s="351"/>
      <c r="AZ242" s="351"/>
      <c r="BA242" s="351"/>
      <c r="BB242" s="351"/>
      <c r="BC242" s="351"/>
      <c r="BD242" s="351"/>
      <c r="BE242" s="351"/>
      <c r="BF242" s="351"/>
      <c r="BG242" s="351"/>
    </row>
    <row r="243" spans="8:59" x14ac:dyDescent="0.25">
      <c r="H243" s="351"/>
      <c r="I243" s="351"/>
      <c r="J243" s="351"/>
      <c r="K243" s="351"/>
      <c r="L243" s="351"/>
      <c r="M243" s="351"/>
      <c r="N243" s="351"/>
      <c r="O243" s="351"/>
      <c r="P243" s="351"/>
      <c r="Q243" s="351"/>
      <c r="R243" s="351"/>
      <c r="S243" s="351"/>
      <c r="T243" s="351"/>
      <c r="U243" s="351"/>
      <c r="V243" s="351"/>
      <c r="W243" s="351"/>
      <c r="X243" s="351"/>
      <c r="Y243" s="351"/>
      <c r="Z243" s="351"/>
      <c r="AA243" s="351"/>
      <c r="AB243" s="351"/>
      <c r="AC243" s="351"/>
      <c r="AD243" s="351"/>
      <c r="AE243" s="351"/>
      <c r="AF243" s="351"/>
      <c r="AG243" s="351"/>
      <c r="AH243" s="351"/>
      <c r="AI243" s="351"/>
      <c r="AJ243" s="351"/>
      <c r="AK243" s="351"/>
      <c r="AL243" s="351"/>
      <c r="AM243" s="351"/>
      <c r="AN243" s="351"/>
      <c r="AO243" s="351"/>
      <c r="AP243" s="351"/>
      <c r="AQ243" s="351"/>
      <c r="AR243" s="351"/>
      <c r="AS243" s="351"/>
      <c r="AT243" s="351"/>
      <c r="AU243" s="351"/>
      <c r="AV243" s="351"/>
      <c r="AW243" s="351"/>
      <c r="AX243" s="351"/>
      <c r="AY243" s="351"/>
      <c r="AZ243" s="351"/>
      <c r="BA243" s="351"/>
      <c r="BB243" s="351"/>
      <c r="BC243" s="351"/>
      <c r="BD243" s="351"/>
      <c r="BE243" s="351"/>
      <c r="BF243" s="351"/>
      <c r="BG243" s="351"/>
    </row>
    <row r="244" spans="8:59" x14ac:dyDescent="0.25">
      <c r="H244" s="351"/>
      <c r="I244" s="351"/>
      <c r="J244" s="351"/>
      <c r="K244" s="351"/>
      <c r="L244" s="351"/>
      <c r="M244" s="351"/>
      <c r="N244" s="351"/>
      <c r="O244" s="351"/>
      <c r="P244" s="351"/>
      <c r="Q244" s="351"/>
      <c r="R244" s="351"/>
      <c r="S244" s="351"/>
      <c r="T244" s="351"/>
      <c r="U244" s="351"/>
      <c r="V244" s="351"/>
      <c r="W244" s="351"/>
      <c r="X244" s="351"/>
      <c r="Y244" s="351"/>
      <c r="Z244" s="351"/>
      <c r="AA244" s="351"/>
      <c r="AB244" s="351"/>
      <c r="AC244" s="351"/>
      <c r="AD244" s="351"/>
      <c r="AE244" s="351"/>
      <c r="AF244" s="351"/>
      <c r="AG244" s="351"/>
      <c r="AH244" s="351"/>
      <c r="AI244" s="351"/>
      <c r="AJ244" s="351"/>
      <c r="AK244" s="351"/>
      <c r="AL244" s="351"/>
      <c r="AM244" s="351"/>
      <c r="AN244" s="351"/>
      <c r="AO244" s="351"/>
      <c r="AP244" s="351"/>
      <c r="AQ244" s="351"/>
      <c r="AR244" s="351"/>
      <c r="AS244" s="351"/>
      <c r="AT244" s="351"/>
      <c r="AU244" s="351"/>
      <c r="AV244" s="351"/>
      <c r="AW244" s="351"/>
      <c r="AX244" s="351"/>
      <c r="AY244" s="351"/>
      <c r="AZ244" s="351"/>
      <c r="BA244" s="351"/>
      <c r="BB244" s="351"/>
      <c r="BC244" s="351"/>
      <c r="BD244" s="351"/>
      <c r="BE244" s="351"/>
      <c r="BF244" s="351"/>
      <c r="BG244" s="351"/>
    </row>
    <row r="245" spans="8:59" x14ac:dyDescent="0.25">
      <c r="H245" s="351"/>
      <c r="I245" s="351"/>
      <c r="J245" s="351"/>
      <c r="K245" s="351"/>
      <c r="L245" s="351"/>
      <c r="M245" s="351"/>
      <c r="N245" s="351"/>
      <c r="O245" s="351"/>
      <c r="P245" s="351"/>
      <c r="Q245" s="351"/>
      <c r="R245" s="351"/>
      <c r="S245" s="351"/>
      <c r="T245" s="351"/>
      <c r="U245" s="351"/>
      <c r="V245" s="351"/>
      <c r="W245" s="351"/>
      <c r="X245" s="351"/>
      <c r="Y245" s="351"/>
      <c r="Z245" s="351"/>
      <c r="AA245" s="351"/>
      <c r="AB245" s="351"/>
      <c r="AC245" s="351"/>
      <c r="AD245" s="351"/>
      <c r="AE245" s="351"/>
      <c r="AF245" s="351"/>
      <c r="AG245" s="351"/>
      <c r="AH245" s="351"/>
      <c r="AI245" s="351"/>
      <c r="AJ245" s="351"/>
      <c r="AK245" s="351"/>
      <c r="AL245" s="351"/>
      <c r="AM245" s="351"/>
      <c r="AN245" s="351"/>
      <c r="AO245" s="351"/>
      <c r="AP245" s="351"/>
      <c r="AQ245" s="351"/>
      <c r="AR245" s="351"/>
      <c r="AS245" s="351"/>
      <c r="AT245" s="351"/>
      <c r="AU245" s="351"/>
      <c r="AV245" s="351"/>
      <c r="AW245" s="351"/>
      <c r="AX245" s="351"/>
      <c r="AY245" s="351"/>
      <c r="AZ245" s="351"/>
      <c r="BA245" s="351"/>
      <c r="BB245" s="351"/>
      <c r="BC245" s="351"/>
      <c r="BD245" s="351"/>
      <c r="BE245" s="351"/>
      <c r="BF245" s="351"/>
      <c r="BG245" s="351"/>
    </row>
    <row r="246" spans="8:59" x14ac:dyDescent="0.25">
      <c r="H246" s="351"/>
      <c r="I246" s="351"/>
      <c r="J246" s="351"/>
      <c r="K246" s="351"/>
      <c r="L246" s="351"/>
      <c r="M246" s="351"/>
      <c r="N246" s="351"/>
      <c r="O246" s="351"/>
      <c r="P246" s="351"/>
      <c r="Q246" s="351"/>
      <c r="R246" s="351"/>
      <c r="S246" s="351"/>
      <c r="T246" s="351"/>
      <c r="U246" s="351"/>
      <c r="V246" s="351"/>
      <c r="W246" s="351"/>
      <c r="X246" s="351"/>
      <c r="Y246" s="351"/>
      <c r="Z246" s="351"/>
      <c r="AA246" s="351"/>
      <c r="AB246" s="351"/>
      <c r="AC246" s="351"/>
      <c r="AD246" s="351"/>
      <c r="AE246" s="351"/>
      <c r="AF246" s="351"/>
      <c r="AG246" s="351"/>
      <c r="AH246" s="351"/>
      <c r="AI246" s="351"/>
      <c r="AJ246" s="351"/>
      <c r="AK246" s="351"/>
      <c r="AL246" s="351"/>
      <c r="AM246" s="351"/>
      <c r="AN246" s="351"/>
      <c r="AO246" s="351"/>
      <c r="AP246" s="351"/>
      <c r="AQ246" s="351"/>
      <c r="AR246" s="351"/>
      <c r="AS246" s="351"/>
      <c r="AT246" s="351"/>
      <c r="AU246" s="351"/>
      <c r="AV246" s="351"/>
      <c r="AW246" s="351"/>
      <c r="AX246" s="351"/>
      <c r="AY246" s="351"/>
      <c r="AZ246" s="351"/>
      <c r="BA246" s="351"/>
      <c r="BB246" s="351"/>
      <c r="BC246" s="351"/>
      <c r="BD246" s="351"/>
      <c r="BE246" s="351"/>
      <c r="BF246" s="351"/>
      <c r="BG246" s="351"/>
    </row>
  </sheetData>
  <mergeCells count="5">
    <mergeCell ref="B21:B23"/>
    <mergeCell ref="C21:D22"/>
    <mergeCell ref="E21:F22"/>
    <mergeCell ref="C10:E10"/>
    <mergeCell ref="C11:E11"/>
  </mergeCells>
  <conditionalFormatting sqref="B24:F123 H24:BG123">
    <cfRule type="expression" dxfId="35" priority="14">
      <formula>IF($B24="",FALSE,TRUE)</formula>
    </cfRule>
  </conditionalFormatting>
  <conditionalFormatting sqref="B24:F123">
    <cfRule type="expression" dxfId="34" priority="13">
      <formula>IF($B24&lt;&gt;"",TRUE,FALSE)</formula>
    </cfRule>
  </conditionalFormatting>
  <conditionalFormatting sqref="C21:F23">
    <cfRule type="expression" dxfId="33" priority="12">
      <formula>IF($B$21="Core session",TRUE,FALSE)</formula>
    </cfRule>
  </conditionalFormatting>
  <conditionalFormatting sqref="B124:D223 F124:F223">
    <cfRule type="expression" dxfId="32" priority="10">
      <formula>IF($B124&lt;&gt;"",TRUE,FALSE)</formula>
    </cfRule>
    <cfRule type="expression" dxfId="31" priority="11">
      <formula>IF($B124="",FALSE,TRUE)</formula>
    </cfRule>
  </conditionalFormatting>
  <conditionalFormatting sqref="H124:BG223">
    <cfRule type="expression" dxfId="30" priority="9">
      <formula>IF($B124="", FALSE, TRUE)</formula>
    </cfRule>
  </conditionalFormatting>
  <conditionalFormatting sqref="E124:E223">
    <cfRule type="expression" dxfId="29" priority="7">
      <formula>IF($B124="",FALSE,TRUE)</formula>
    </cfRule>
  </conditionalFormatting>
  <conditionalFormatting sqref="E124:E223">
    <cfRule type="expression" dxfId="28" priority="6">
      <formula>IF($B124&lt;&gt;"",TRUE,FALSE)</formula>
    </cfRule>
  </conditionalFormatting>
  <conditionalFormatting sqref="BI23">
    <cfRule type="expression" dxfId="27" priority="5">
      <formula>IF($B$21="Core session",TRUE,FALSE)</formula>
    </cfRule>
  </conditionalFormatting>
  <conditionalFormatting sqref="BI24:BI124">
    <cfRule type="expression" dxfId="26" priority="3">
      <formula>IF($B24="",FALSE,TRUE)</formula>
    </cfRule>
  </conditionalFormatting>
  <conditionalFormatting sqref="BI125:BI223">
    <cfRule type="expression" dxfId="14" priority="1">
      <formula>IF($B125="",FALSE,TRUE)</formula>
    </cfRule>
  </conditionalFormatting>
  <dataValidations count="2">
    <dataValidation type="list" allowBlank="1" showInputMessage="1" showErrorMessage="1" sqref="B21:B23"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8"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4" id="{ECFD5050-EB10-4698-B617-52C24E0B982F}">
            <xm:f>IF(AND('Capacity calculation (hide)'!$E$1=2,'Capacity calculation (hide)'!BI112=0),TRUE,FALSE)</xm:f>
            <x14:dxf>
              <fill>
                <patternFill>
                  <bgColor theme="0" tint="-0.34998626667073579"/>
                </patternFill>
              </fill>
            </x14:dxf>
          </x14:cfRule>
          <xm:sqref>BI24:BI124</xm:sqref>
        </x14:conditionalFormatting>
        <x14:conditionalFormatting xmlns:xm="http://schemas.microsoft.com/office/excel/2006/main">
          <x14:cfRule type="expression" priority="2" id="{CC039C34-B88A-4C50-9EF7-659558D3C625}">
            <xm:f>IF(AND('Capacity calculation (hide)'!$E$1=2,'Capacity calculation (hide)'!BI213=0),TRUE,FALSE)</xm:f>
            <x14:dxf>
              <fill>
                <patternFill>
                  <bgColor theme="0" tint="-0.34998626667073579"/>
                </patternFill>
              </fill>
            </x14:dxf>
          </x14:cfRule>
          <xm:sqref>BI125:BI223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A2" sqref="A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1254</v>
      </c>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1: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0</v>
      </c>
      <c r="BL4" s="312">
        <f t="shared" ca="1" si="0"/>
        <v>0</v>
      </c>
      <c r="BM4" s="312">
        <f t="shared" ca="1" si="0"/>
        <v>0</v>
      </c>
      <c r="BN4" s="312">
        <f t="shared" ca="1" si="0"/>
        <v>0</v>
      </c>
      <c r="BO4" s="312">
        <f t="shared" ca="1" si="0"/>
        <v>0</v>
      </c>
      <c r="BP4" s="312">
        <f t="shared" ca="1" si="0"/>
        <v>0</v>
      </c>
      <c r="BQ4" s="312">
        <f t="shared" ca="1" si="0"/>
        <v>0</v>
      </c>
      <c r="BR4" s="312">
        <f t="shared" ca="1" si="0"/>
        <v>0</v>
      </c>
      <c r="BS4" s="312">
        <f t="shared" ca="1" si="0"/>
        <v>0</v>
      </c>
      <c r="BT4" s="312">
        <f t="shared" ca="1" si="0"/>
        <v>0</v>
      </c>
      <c r="BU4" s="312">
        <f t="shared" ca="1" si="0"/>
        <v>0</v>
      </c>
      <c r="BV4" s="312">
        <f t="shared" ca="1" si="0"/>
        <v>0</v>
      </c>
      <c r="BW4" s="312">
        <f t="shared" ca="1" si="0"/>
        <v>0</v>
      </c>
      <c r="BX4" s="312">
        <f t="shared" ca="1" si="0"/>
        <v>0</v>
      </c>
      <c r="BY4" s="312">
        <f t="shared" ca="1" si="0"/>
        <v>0</v>
      </c>
      <c r="BZ4" s="312">
        <f t="shared" ca="1" si="0"/>
        <v>0</v>
      </c>
      <c r="CA4" s="312">
        <f t="shared" ca="1" si="0"/>
        <v>0</v>
      </c>
      <c r="CB4" s="312">
        <f t="shared" ca="1" si="0"/>
        <v>0</v>
      </c>
      <c r="CC4" s="312">
        <f t="shared" ca="1" si="0"/>
        <v>0</v>
      </c>
      <c r="CD4" s="312">
        <f t="shared" ca="1" si="0"/>
        <v>0</v>
      </c>
      <c r="CE4" s="312">
        <f t="shared" ca="1" si="0"/>
        <v>0</v>
      </c>
      <c r="CF4" s="312">
        <f t="shared" ca="1" si="0"/>
        <v>0</v>
      </c>
      <c r="CG4" s="312">
        <f t="shared" ca="1" si="0"/>
        <v>0</v>
      </c>
      <c r="CH4" s="312">
        <f t="shared" ca="1" si="0"/>
        <v>0</v>
      </c>
      <c r="CI4" s="312">
        <f t="shared" ca="1" si="0"/>
        <v>0</v>
      </c>
      <c r="CJ4" s="312">
        <f t="shared" ca="1" si="0"/>
        <v>0</v>
      </c>
      <c r="CK4" s="312">
        <f t="shared" ca="1" si="0"/>
        <v>0</v>
      </c>
      <c r="CL4" s="312">
        <f t="shared" ca="1" si="0"/>
        <v>0</v>
      </c>
      <c r="CM4" s="312">
        <f t="shared" ca="1" si="0"/>
        <v>0</v>
      </c>
      <c r="CN4" s="312">
        <f t="shared" ca="1" si="0"/>
        <v>0</v>
      </c>
      <c r="CO4" s="312">
        <f t="shared" ca="1" si="0"/>
        <v>0</v>
      </c>
      <c r="CP4" s="312">
        <f t="shared" ca="1" si="0"/>
        <v>0</v>
      </c>
      <c r="CQ4" s="312">
        <f t="shared" ref="CQ4:DJ4" ca="1" si="1">SUM(CQ5:CQ104)</f>
        <v>0</v>
      </c>
      <c r="CR4" s="312">
        <f t="shared" ca="1" si="1"/>
        <v>0</v>
      </c>
      <c r="CS4" s="312">
        <f t="shared" ca="1" si="1"/>
        <v>0</v>
      </c>
      <c r="CT4" s="312">
        <f t="shared" ca="1" si="1"/>
        <v>0</v>
      </c>
      <c r="CU4" s="312">
        <f t="shared" ca="1" si="1"/>
        <v>0</v>
      </c>
      <c r="CV4" s="312">
        <f t="shared" ca="1" si="1"/>
        <v>0</v>
      </c>
      <c r="CW4" s="312">
        <f t="shared" ca="1" si="1"/>
        <v>0</v>
      </c>
      <c r="CX4" s="312">
        <f t="shared" ca="1" si="1"/>
        <v>0</v>
      </c>
      <c r="CY4" s="312">
        <f t="shared" ca="1" si="1"/>
        <v>0</v>
      </c>
      <c r="CZ4" s="312">
        <f t="shared" ca="1" si="1"/>
        <v>0</v>
      </c>
      <c r="DA4" s="312">
        <f t="shared" ca="1" si="1"/>
        <v>0</v>
      </c>
      <c r="DB4" s="312">
        <f t="shared" ca="1" si="1"/>
        <v>0</v>
      </c>
      <c r="DC4" s="312">
        <f t="shared" ca="1" si="1"/>
        <v>0</v>
      </c>
      <c r="DD4" s="312">
        <f t="shared" ca="1" si="1"/>
        <v>0</v>
      </c>
      <c r="DE4" s="312">
        <f t="shared" ca="1" si="1"/>
        <v>0</v>
      </c>
      <c r="DF4" s="312">
        <f t="shared" ca="1" si="1"/>
        <v>0</v>
      </c>
      <c r="DG4" s="312">
        <f t="shared" ca="1" si="1"/>
        <v>0</v>
      </c>
      <c r="DH4" s="312">
        <f t="shared" ca="1" si="1"/>
        <v>0</v>
      </c>
      <c r="DI4" s="312">
        <f t="shared" ca="1" si="1"/>
        <v>0</v>
      </c>
      <c r="DJ4" s="312">
        <f t="shared" ca="1" si="1"/>
        <v>0</v>
      </c>
      <c r="DK4" s="136">
        <f ca="1">SUM(BK4:DJ4)</f>
        <v>0</v>
      </c>
      <c r="DL4" s="5">
        <f>SUM(DL5:DL104)</f>
        <v>0</v>
      </c>
    </row>
    <row r="5" spans="1:120" x14ac:dyDescent="0.25">
      <c r="C5" s="67" t="str">
        <f>ROW(A1)&amp;". "&amp;Capacity!B17</f>
        <v>1. Clinic 1</v>
      </c>
      <c r="D5">
        <f>'Capacity setup'!C12</f>
        <v>0</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0</v>
      </c>
      <c r="BK5" s="312">
        <f ca="1">IF($BI5&lt;&gt;"",IF('Capacity summary'!$D$14="Yes",IF(COUNTBLANK('Capacity summary'!$H124:$BG124)&lt;52,IF('Capacity summary'!H124&lt;&gt;"",IF(LOWER('Capacity summary'!H124)="x",$BI5*H5,VALUE('Capacity summary'!H124)),0),H5*$BI5),H5*$BI5),0)</f>
        <v>0</v>
      </c>
      <c r="BL5" s="312">
        <f ca="1">IF($BI5&lt;&gt;"",IF('Capacity summary'!$D$14="Yes",IF(COUNTBLANK('Capacity summary'!$H124:$BG124)&lt;52,IF('Capacity summary'!I124&lt;&gt;"",IF(LOWER('Capacity summary'!I124)="x",$BI5*I5,VALUE('Capacity summary'!I124)),0),I5*$BI5),I5*$BI5),0)</f>
        <v>0</v>
      </c>
      <c r="BM5" s="312">
        <f ca="1">IF($BI5&lt;&gt;"",IF('Capacity summary'!$D$14="Yes",IF(COUNTBLANK('Capacity summary'!$H124:$BG124)&lt;52,IF('Capacity summary'!J124&lt;&gt;"",IF(LOWER('Capacity summary'!J124)="x",$BI5*J5,VALUE('Capacity summary'!J124)),0),J5*$BI5),J5*$BI5),0)</f>
        <v>0</v>
      </c>
      <c r="BN5" s="312">
        <f ca="1">IF($BI5&lt;&gt;"",IF('Capacity summary'!$D$14="Yes",IF(COUNTBLANK('Capacity summary'!$H124:$BG124)&lt;52,IF('Capacity summary'!K124&lt;&gt;"",IF(LOWER('Capacity summary'!K124)="x",$BI5*K5,VALUE('Capacity summary'!K124)),0),K5*$BI5),K5*$BI5),0)</f>
        <v>0</v>
      </c>
      <c r="BO5" s="312">
        <f ca="1">IF($BI5&lt;&gt;"",IF('Capacity summary'!$D$14="Yes",IF(COUNTBLANK('Capacity summary'!$H124:$BG124)&lt;52,IF('Capacity summary'!L124&lt;&gt;"",IF(LOWER('Capacity summary'!L124)="x",$BI5*L5,VALUE('Capacity summary'!L124)),0),L5*$BI5),L5*$BI5),0)</f>
        <v>0</v>
      </c>
      <c r="BP5" s="312">
        <f ca="1">IF($BI5&lt;&gt;"",IF('Capacity summary'!$D$14="Yes",IF(COUNTBLANK('Capacity summary'!$H124:$BG124)&lt;52,IF('Capacity summary'!M124&lt;&gt;"",IF(LOWER('Capacity summary'!M124)="x",$BI5*M5,VALUE('Capacity summary'!M124)),0),M5*$BI5),M5*$BI5),0)</f>
        <v>0</v>
      </c>
      <c r="BQ5" s="312">
        <f ca="1">IF($BI5&lt;&gt;"",IF('Capacity summary'!$D$14="Yes",IF(COUNTBLANK('Capacity summary'!$H124:$BG124)&lt;52,IF('Capacity summary'!N124&lt;&gt;"",IF(LOWER('Capacity summary'!N124)="x",$BI5*N5,VALUE('Capacity summary'!N124)),0),N5*$BI5),N5*$BI5),0)</f>
        <v>0</v>
      </c>
      <c r="BR5" s="312">
        <f ca="1">IF($BI5&lt;&gt;"",IF('Capacity summary'!$D$14="Yes",IF(COUNTBLANK('Capacity summary'!$H124:$BG124)&lt;52,IF('Capacity summary'!O124&lt;&gt;"",IF(LOWER('Capacity summary'!O124)="x",$BI5*O5,VALUE('Capacity summary'!O124)),0),O5*$BI5),O5*$BI5),0)</f>
        <v>0</v>
      </c>
      <c r="BS5" s="312">
        <f ca="1">IF($BI5&lt;&gt;"",IF('Capacity summary'!$D$14="Yes",IF(COUNTBLANK('Capacity summary'!$H124:$BG124)&lt;52,IF('Capacity summary'!P124&lt;&gt;"",IF(LOWER('Capacity summary'!P124)="x",$BI5*P5,VALUE('Capacity summary'!P124)),0),P5*$BI5),P5*$BI5),0)</f>
        <v>0</v>
      </c>
      <c r="BT5" s="312">
        <f ca="1">IF($BI5&lt;&gt;"",IF('Capacity summary'!$D$14="Yes",IF(COUNTBLANK('Capacity summary'!$H124:$BG124)&lt;52,IF('Capacity summary'!Q124&lt;&gt;"",IF(LOWER('Capacity summary'!Q124)="x",$BI5*Q5,VALUE('Capacity summary'!Q124)),0),Q5*$BI5),Q5*$BI5),0)</f>
        <v>0</v>
      </c>
      <c r="BU5" s="312">
        <f ca="1">IF($BI5&lt;&gt;"",IF('Capacity summary'!$D$14="Yes",IF(COUNTBLANK('Capacity summary'!$H124:$BG124)&lt;52,IF('Capacity summary'!R124&lt;&gt;"",IF(LOWER('Capacity summary'!R124)="x",$BI5*R5,VALUE('Capacity summary'!R124)),0),R5*$BI5),R5*$BI5),0)</f>
        <v>0</v>
      </c>
      <c r="BV5" s="312">
        <f ca="1">IF($BI5&lt;&gt;"",IF('Capacity summary'!$D$14="Yes",IF(COUNTBLANK('Capacity summary'!$H124:$BG124)&lt;52,IF('Capacity summary'!S124&lt;&gt;"",IF(LOWER('Capacity summary'!S124)="x",$BI5*S5,VALUE('Capacity summary'!S124)),0),S5*$BI5),S5*$BI5),0)</f>
        <v>0</v>
      </c>
      <c r="BW5" s="312">
        <f ca="1">IF($BI5&lt;&gt;"",IF('Capacity summary'!$D$14="Yes",IF(COUNTBLANK('Capacity summary'!$H124:$BG124)&lt;52,IF('Capacity summary'!T124&lt;&gt;"",IF(LOWER('Capacity summary'!T124)="x",$BI5*T5,VALUE('Capacity summary'!T124)),0),T5*$BI5),T5*$BI5),0)</f>
        <v>0</v>
      </c>
      <c r="BX5" s="312">
        <f ca="1">IF($BI5&lt;&gt;"",IF('Capacity summary'!$D$14="Yes",IF(COUNTBLANK('Capacity summary'!$H124:$BG124)&lt;52,IF('Capacity summary'!U124&lt;&gt;"",IF(LOWER('Capacity summary'!U124)="x",$BI5*U5,VALUE('Capacity summary'!U124)),0),U5*$BI5),U5*$BI5),0)</f>
        <v>0</v>
      </c>
      <c r="BY5" s="312">
        <f ca="1">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0</v>
      </c>
      <c r="CA5" s="312">
        <f ca="1">IF($BI5&lt;&gt;"",IF('Capacity summary'!$D$14="Yes",IF(COUNTBLANK('Capacity summary'!$H124:$BG124)&lt;52,IF('Capacity summary'!X124&lt;&gt;"",IF(LOWER('Capacity summary'!X124)="x",$BI5*X5,VALUE('Capacity summary'!X124)),0),X5*$BI5),X5*$BI5),0)</f>
        <v>0</v>
      </c>
      <c r="CB5" s="312">
        <f ca="1">IF($BI5&lt;&gt;"",IF('Capacity summary'!$D$14="Yes",IF(COUNTBLANK('Capacity summary'!$H124:$BG124)&lt;52,IF('Capacity summary'!Y124&lt;&gt;"",IF(LOWER('Capacity summary'!Y124)="x",$BI5*Y5,VALUE('Capacity summary'!Y124)),0),Y5*$BI5),Y5*$BI5),0)</f>
        <v>0</v>
      </c>
      <c r="CC5" s="312">
        <f ca="1">IF($BI5&lt;&gt;"",IF('Capacity summary'!$D$14="Yes",IF(COUNTBLANK('Capacity summary'!$H124:$BG124)&lt;52,IF('Capacity summary'!Z124&lt;&gt;"",IF(LOWER('Capacity summary'!Z124)="x",$BI5*Z5,VALUE('Capacity summary'!Z124)),0),Z5*$BI5),Z5*$BI5),0)</f>
        <v>0</v>
      </c>
      <c r="CD5" s="312">
        <f ca="1">IF($BI5&lt;&gt;"",IF('Capacity summary'!$D$14="Yes",IF(COUNTBLANK('Capacity summary'!$H124:$BG124)&lt;52,IF('Capacity summary'!AA124&lt;&gt;"",IF(LOWER('Capacity summary'!AA124)="x",$BI5*AA5,VALUE('Capacity summary'!AA124)),0),AA5*$BI5),AA5*$BI5),0)</f>
        <v>0</v>
      </c>
      <c r="CE5" s="312">
        <f ca="1">IF($BI5&lt;&gt;"",IF('Capacity summary'!$D$14="Yes",IF(COUNTBLANK('Capacity summary'!$H124:$BG124)&lt;52,IF('Capacity summary'!AB124&lt;&gt;"",IF(LOWER('Capacity summary'!AB124)="x",$BI5*AB5,VALUE('Capacity summary'!AB124)),0),AB5*$BI5),AB5*$BI5),0)</f>
        <v>0</v>
      </c>
      <c r="CF5" s="312">
        <f ca="1">IF($BI5&lt;&gt;"",IF('Capacity summary'!$D$14="Yes",IF(COUNTBLANK('Capacity summary'!$H124:$BG124)&lt;52,IF('Capacity summary'!AC124&lt;&gt;"",IF(LOWER('Capacity summary'!AC124)="x",$BI5*AC5,VALUE('Capacity summary'!AC124)),0),AC5*$BI5),AC5*$BI5),0)</f>
        <v>0</v>
      </c>
      <c r="CG5" s="312">
        <f ca="1">IF($BI5&lt;&gt;"",IF('Capacity summary'!$D$14="Yes",IF(COUNTBLANK('Capacity summary'!$H124:$BG124)&lt;52,IF('Capacity summary'!AD124&lt;&gt;"",IF(LOWER('Capacity summary'!AD124)="x",$BI5*AD5,VALUE('Capacity summary'!AD124)),0),AD5*$BI5),AD5*$BI5),0)</f>
        <v>0</v>
      </c>
      <c r="CH5" s="312">
        <f ca="1">IF($BI5&lt;&gt;"",IF('Capacity summary'!$D$14="Yes",IF(COUNTBLANK('Capacity summary'!$H124:$BG124)&lt;52,IF('Capacity summary'!AE124&lt;&gt;"",IF(LOWER('Capacity summary'!AE124)="x",$BI5*AE5,VALUE('Capacity summary'!AE124)),0),AE5*$BI5),AE5*$BI5),0)</f>
        <v>0</v>
      </c>
      <c r="CI5" s="312">
        <f ca="1">IF($BI5&lt;&gt;"",IF('Capacity summary'!$D$14="Yes",IF(COUNTBLANK('Capacity summary'!$H124:$BG124)&lt;52,IF('Capacity summary'!AF124&lt;&gt;"",IF(LOWER('Capacity summary'!AF124)="x",$BI5*AF5,VALUE('Capacity summary'!AF124)),0),AF5*$BI5),AF5*$BI5),0)</f>
        <v>0</v>
      </c>
      <c r="CJ5" s="312">
        <f ca="1">IF($BI5&lt;&gt;"",IF('Capacity summary'!$D$14="Yes",IF(COUNTBLANK('Capacity summary'!$H124:$BG124)&lt;52,IF('Capacity summary'!AG124&lt;&gt;"",IF(LOWER('Capacity summary'!AG124)="x",$BI5*AG5,VALUE('Capacity summary'!AG124)),0),AG5*$BI5),AG5*$BI5),0)</f>
        <v>0</v>
      </c>
      <c r="CK5" s="312">
        <f ca="1">IF($BI5&lt;&gt;"",IF('Capacity summary'!$D$14="Yes",IF(COUNTBLANK('Capacity summary'!$H124:$BG124)&lt;52,IF('Capacity summary'!AH124&lt;&gt;"",IF(LOWER('Capacity summary'!AH124)="x",$BI5*AH5,VALUE('Capacity summary'!AH124)),0),AH5*$BI5),AH5*$BI5),0)</f>
        <v>0</v>
      </c>
      <c r="CL5" s="312">
        <f ca="1">IF($BI5&lt;&gt;"",IF('Capacity summary'!$D$14="Yes",IF(COUNTBLANK('Capacity summary'!$H124:$BG124)&lt;52,IF('Capacity summary'!AI124&lt;&gt;"",IF(LOWER('Capacity summary'!AI124)="x",$BI5*AI5,VALUE('Capacity summary'!AI124)),0),AI5*$BI5),AI5*$BI5),0)</f>
        <v>0</v>
      </c>
      <c r="CM5" s="312">
        <f ca="1">IF($BI5&lt;&gt;"",IF('Capacity summary'!$D$14="Yes",IF(COUNTBLANK('Capacity summary'!$H124:$BG124)&lt;52,IF('Capacity summary'!AJ124&lt;&gt;"",IF(LOWER('Capacity summary'!AJ124)="x",$BI5*AJ5,VALUE('Capacity summary'!AJ124)),0),AJ5*$BI5),AJ5*$BI5),0)</f>
        <v>0</v>
      </c>
      <c r="CN5" s="312">
        <f ca="1">IF($BI5&lt;&gt;"",IF('Capacity summary'!$D$14="Yes",IF(COUNTBLANK('Capacity summary'!$H124:$BG124)&lt;52,IF('Capacity summary'!AK124&lt;&gt;"",IF(LOWER('Capacity summary'!AK124)="x",$BI5*AK5,VALUE('Capacity summary'!AK124)),0),AK5*$BI5),AK5*$BI5),0)</f>
        <v>0</v>
      </c>
      <c r="CO5" s="312">
        <f ca="1">IF($BI5&lt;&gt;"",IF('Capacity summary'!$D$14="Yes",IF(COUNTBLANK('Capacity summary'!$H124:$BG124)&lt;52,IF('Capacity summary'!AL124&lt;&gt;"",IF(LOWER('Capacity summary'!AL124)="x",$BI5*AL5,VALUE('Capacity summary'!AL124)),0),AL5*$BI5),AL5*$BI5),0)</f>
        <v>0</v>
      </c>
      <c r="CP5" s="312">
        <f ca="1">IF($BI5&lt;&gt;"",IF('Capacity summary'!$D$14="Yes",IF(COUNTBLANK('Capacity summary'!$H124:$BG124)&lt;52,IF('Capacity summary'!AM124&lt;&gt;"",IF(LOWER('Capacity summary'!AM124)="x",$BI5*AM5,VALUE('Capacity summary'!AM124)),0),AM5*$BI5),AM5*$BI5),0)</f>
        <v>0</v>
      </c>
      <c r="CQ5" s="312">
        <f ca="1">IF($BI5&lt;&gt;"",IF('Capacity summary'!$D$14="Yes",IF(COUNTBLANK('Capacity summary'!$H124:$BG124)&lt;52,IF('Capacity summary'!AN124&lt;&gt;"",IF(LOWER('Capacity summary'!AN124)="x",$BI5*AN5,VALUE('Capacity summary'!AN124)),0),AN5*$BI5),AN5*$BI5),0)</f>
        <v>0</v>
      </c>
      <c r="CR5" s="312">
        <f ca="1">IF($BI5&lt;&gt;"",IF('Capacity summary'!$D$14="Yes",IF(COUNTBLANK('Capacity summary'!$H124:$BG124)&lt;52,IF('Capacity summary'!AO124&lt;&gt;"",IF(LOWER('Capacity summary'!AO124)="x",$BI5*AO5,VALUE('Capacity summary'!AO124)),0),AO5*$BI5),AO5*$BI5),0)</f>
        <v>0</v>
      </c>
      <c r="CS5" s="312">
        <f ca="1">IF($BI5&lt;&gt;"",IF('Capacity summary'!$D$14="Yes",IF(COUNTBLANK('Capacity summary'!$H124:$BG124)&lt;52,IF('Capacity summary'!AP124&lt;&gt;"",IF(LOWER('Capacity summary'!AP124)="x",$BI5*AP5,VALUE('Capacity summary'!AP124)),0),AP5*$BI5),AP5*$BI5),0)</f>
        <v>0</v>
      </c>
      <c r="CT5" s="312">
        <f ca="1">IF($BI5&lt;&gt;"",IF('Capacity summary'!$D$14="Yes",IF(COUNTBLANK('Capacity summary'!$H124:$BG124)&lt;52,IF('Capacity summary'!AQ124&lt;&gt;"",IF(LOWER('Capacity summary'!AQ124)="x",$BI5*AQ5,VALUE('Capacity summary'!AQ124)),0),AQ5*$BI5),AQ5*$BI5),0)</f>
        <v>0</v>
      </c>
      <c r="CU5" s="312">
        <f ca="1">IF($BI5&lt;&gt;"",IF('Capacity summary'!$D$14="Yes",IF(COUNTBLANK('Capacity summary'!$H124:$BG124)&lt;52,IF('Capacity summary'!AR124&lt;&gt;"",IF(LOWER('Capacity summary'!AR124)="x",$BI5*AR5,VALUE('Capacity summary'!AR124)),0),AR5*$BI5),AR5*$BI5),0)</f>
        <v>0</v>
      </c>
      <c r="CV5" s="312">
        <f ca="1">IF($BI5&lt;&gt;"",IF('Capacity summary'!$D$14="Yes",IF(COUNTBLANK('Capacity summary'!$H124:$BG124)&lt;52,IF('Capacity summary'!AS124&lt;&gt;"",IF(LOWER('Capacity summary'!AS124)="x",$BI5*AS5,VALUE('Capacity summary'!AS124)),0),AS5*$BI5),AS5*$BI5),0)</f>
        <v>0</v>
      </c>
      <c r="CW5" s="312">
        <f ca="1">IF($BI5&lt;&gt;"",IF('Capacity summary'!$D$14="Yes",IF(COUNTBLANK('Capacity summary'!$H124:$BG124)&lt;52,IF('Capacity summary'!AT124&lt;&gt;"",IF(LOWER('Capacity summary'!AT124)="x",$BI5*AT5,VALUE('Capacity summary'!AT124)),0),AT5*$BI5),AT5*$BI5),0)</f>
        <v>0</v>
      </c>
      <c r="CX5" s="312">
        <f ca="1">IF($BI5&lt;&gt;"",IF('Capacity summary'!$D$14="Yes",IF(COUNTBLANK('Capacity summary'!$H124:$BG124)&lt;52,IF('Capacity summary'!AU124&lt;&gt;"",IF(LOWER('Capacity summary'!AU124)="x",$BI5*AU5,VALUE('Capacity summary'!AU124)),0),AU5*$BI5),AU5*$BI5),0)</f>
        <v>0</v>
      </c>
      <c r="CY5" s="312">
        <f ca="1">IF($BI5&lt;&gt;"",IF('Capacity summary'!$D$14="Yes",IF(COUNTBLANK('Capacity summary'!$H124:$BG124)&lt;52,IF('Capacity summary'!AV124&lt;&gt;"",IF(LOWER('Capacity summary'!AV124)="x",$BI5*AV5,VALUE('Capacity summary'!AV124)),0),AV5*$BI5),AV5*$BI5),0)</f>
        <v>0</v>
      </c>
      <c r="CZ5" s="312">
        <f ca="1">IF($BI5&lt;&gt;"",IF('Capacity summary'!$D$14="Yes",IF(COUNTBLANK('Capacity summary'!$H124:$BG124)&lt;52,IF('Capacity summary'!AW124&lt;&gt;"",IF(LOWER('Capacity summary'!AW124)="x",$BI5*AW5,VALUE('Capacity summary'!AW124)),0),AW5*$BI5),AW5*$BI5),0)</f>
        <v>0</v>
      </c>
      <c r="DA5" s="312">
        <f ca="1">IF($BI5&lt;&gt;"",IF('Capacity summary'!$D$14="Yes",IF(COUNTBLANK('Capacity summary'!$H124:$BG124)&lt;52,IF('Capacity summary'!AX124&lt;&gt;"",IF(LOWER('Capacity summary'!AX124)="x",$BI5*AX5,VALUE('Capacity summary'!AX124)),0),AX5*$BI5),AX5*$BI5),0)</f>
        <v>0</v>
      </c>
      <c r="DB5" s="312">
        <f ca="1">IF($BI5&lt;&gt;"",IF('Capacity summary'!$D$14="Yes",IF(COUNTBLANK('Capacity summary'!$H124:$BG124)&lt;52,IF('Capacity summary'!AY124&lt;&gt;"",IF(LOWER('Capacity summary'!AY124)="x",$BI5*AY5,VALUE('Capacity summary'!AY124)),0),AY5*$BI5),AY5*$BI5),0)</f>
        <v>0</v>
      </c>
      <c r="DC5" s="312">
        <f ca="1">IF($BI5&lt;&gt;"",IF('Capacity summary'!$D$14="Yes",IF(COUNTBLANK('Capacity summary'!$H124:$BG124)&lt;52,IF('Capacity summary'!AZ124&lt;&gt;"",IF(LOWER('Capacity summary'!AZ124)="x",$BI5*AZ5,VALUE('Capacity summary'!AZ124)),0),AZ5*$BI5),AZ5*$BI5),0)</f>
        <v>0</v>
      </c>
      <c r="DD5" s="312">
        <f ca="1">IF($BI5&lt;&gt;"",IF('Capacity summary'!$D$14="Yes",IF(COUNTBLANK('Capacity summary'!$H124:$BG124)&lt;52,IF('Capacity summary'!BA124&lt;&gt;"",IF(LOWER('Capacity summary'!BA124)="x",$BI5*BA5,VALUE('Capacity summary'!BA124)),0),BA5*$BI5),BA5*$BI5),0)</f>
        <v>0</v>
      </c>
      <c r="DE5" s="312">
        <f ca="1">IF($BI5&lt;&gt;"",IF('Capacity summary'!$D$14="Yes",IF(COUNTBLANK('Capacity summary'!$H124:$BG124)&lt;52,IF('Capacity summary'!BB124&lt;&gt;"",IF(LOWER('Capacity summary'!BB124)="x",$BI5*BB5,VALUE('Capacity summary'!BB124)),0),BB5*$BI5),BB5*$BI5),0)</f>
        <v>0</v>
      </c>
      <c r="DF5" s="312">
        <f ca="1">IF($BI5&lt;&gt;"",IF('Capacity summary'!$D$14="Yes",IF(COUNTBLANK('Capacity summary'!$H124:$BG124)&lt;52,IF('Capacity summary'!BC124&lt;&gt;"",IF(LOWER('Capacity summary'!BC124)="x",$BI5*BC5,VALUE('Capacity summary'!BC124)),0),BC5*$BI5),BC5*$BI5),0)</f>
        <v>0</v>
      </c>
      <c r="DG5" s="312">
        <f ca="1">IF($BI5&lt;&gt;"",IF('Capacity summary'!$D$14="Yes",IF(COUNTBLANK('Capacity summary'!$H124:$BG124)&lt;52,IF('Capacity summary'!BD124&lt;&gt;"",IF(LOWER('Capacity summary'!BD124)="x",$BI5*BD5,VALUE('Capacity summary'!BD124)),0),BD5*$BI5),BD5*$BI5),0)</f>
        <v>0</v>
      </c>
      <c r="DH5" s="312">
        <f ca="1">IF($BI5&lt;&gt;"",IF('Capacity summary'!$D$14="Yes",IF(COUNTBLANK('Capacity summary'!$H124:$BG124)&lt;52,IF('Capacity summary'!BE124&lt;&gt;"",IF(LOWER('Capacity summary'!BE124)="x",$BI5*BE5,VALUE('Capacity summary'!BE124)),0),BE5*$BI5),BE5*$BI5),0)</f>
        <v>0</v>
      </c>
      <c r="DI5" s="312">
        <f ca="1">IF($BI5&lt;&gt;"",IF('Capacity summary'!$D$14="Yes",IF(COUNTBLANK('Capacity summary'!$H124:$BG124)&lt;52,IF('Capacity summary'!BF124&lt;&gt;"",IF(LOWER('Capacity summary'!BF124)="x",$BI5*BF5,VALUE('Capacity summary'!BF124)),0),BF5*$BI5),BF5*$BI5),0)</f>
        <v>0</v>
      </c>
      <c r="DJ5" s="312">
        <f ca="1">IF($BI5&lt;&gt;"",IF('Capacity summary'!$D$14="Yes",IF(COUNTBLANK('Capacity summary'!$H124:$BG124)&lt;52,IF('Capacity summary'!BG124&lt;&gt;"",IF(LOWER('Capacity summary'!BG124)="x",$BI5*BG5,VALUE('Capacity summary'!BG124)),0),BG5*$BI5),BG5*$BI5),0)</f>
        <v>0</v>
      </c>
      <c r="DK5" s="136">
        <f t="shared" ref="DK5:DK68" ca="1" si="2">SUM(BK5:DJ5)</f>
        <v>0</v>
      </c>
      <c r="DL5" s="312">
        <f>Capacity!H17</f>
        <v>0</v>
      </c>
      <c r="DP5" s="5"/>
    </row>
    <row r="6" spans="1:120" x14ac:dyDescent="0.25">
      <c r="B6" s="67"/>
      <c r="C6" s="67" t="str">
        <f>ROW(A2)&amp;". "&amp;Capacity!B18</f>
        <v>2. c</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0</v>
      </c>
      <c r="BK6" s="312">
        <f ca="1">IF($BI6&lt;&gt;"",IF('Capacity summary'!$D$14="Yes",IF(COUNTBLANK('Capacity summary'!$H125:$BG125)&lt;52,IF('Capacity summary'!H125&lt;&gt;"",IF(LOWER('Capacity summary'!H125)="x",$BI6*H6,VALUE('Capacity summary'!H125)),0),H6*$BI6),H6*$BI6),0)</f>
        <v>0</v>
      </c>
      <c r="BL6" s="312">
        <f ca="1">IF($BI6&lt;&gt;"",IF('Capacity summary'!$D$14="Yes",IF(COUNTBLANK('Capacity summary'!$H125:$BG125)&lt;52,IF('Capacity summary'!I125&lt;&gt;"",IF(LOWER('Capacity summary'!I125)="x",$BI6*I6,VALUE('Capacity summary'!I125)),0),I6*$BI6),I6*$BI6),0)</f>
        <v>0</v>
      </c>
      <c r="BM6" s="312">
        <f ca="1">IF($BI6&lt;&gt;"",IF('Capacity summary'!$D$14="Yes",IF(COUNTBLANK('Capacity summary'!$H125:$BG125)&lt;52,IF('Capacity summary'!J125&lt;&gt;"",IF(LOWER('Capacity summary'!J125)="x",$BI6*J6,VALUE('Capacity summary'!J125)),0),J6*$BI6),J6*$BI6),0)</f>
        <v>0</v>
      </c>
      <c r="BN6" s="312">
        <f ca="1">IF($BI6&lt;&gt;"",IF('Capacity summary'!$D$14="Yes",IF(COUNTBLANK('Capacity summary'!$H125:$BG125)&lt;52,IF('Capacity summary'!K125&lt;&gt;"",IF(LOWER('Capacity summary'!K125)="x",$BI6*K6,VALUE('Capacity summary'!K125)),0),K6*$BI6),K6*$BI6),0)</f>
        <v>0</v>
      </c>
      <c r="BO6" s="312">
        <f ca="1">IF($BI6&lt;&gt;"",IF('Capacity summary'!$D$14="Yes",IF(COUNTBLANK('Capacity summary'!$H125:$BG125)&lt;52,IF('Capacity summary'!L125&lt;&gt;"",IF(LOWER('Capacity summary'!L125)="x",$BI6*L6,VALUE('Capacity summary'!L125)),0),L6*$BI6),L6*$BI6),0)</f>
        <v>0</v>
      </c>
      <c r="BP6" s="312">
        <f ca="1">IF($BI6&lt;&gt;"",IF('Capacity summary'!$D$14="Yes",IF(COUNTBLANK('Capacity summary'!$H125:$BG125)&lt;52,IF('Capacity summary'!M125&lt;&gt;"",IF(LOWER('Capacity summary'!M125)="x",$BI6*M6,VALUE('Capacity summary'!M125)),0),M6*$BI6),M6*$BI6),0)</f>
        <v>0</v>
      </c>
      <c r="BQ6" s="312">
        <f ca="1">IF($BI6&lt;&gt;"",IF('Capacity summary'!$D$14="Yes",IF(COUNTBLANK('Capacity summary'!$H125:$BG125)&lt;52,IF('Capacity summary'!N125&lt;&gt;"",IF(LOWER('Capacity summary'!N125)="x",$BI6*N6,VALUE('Capacity summary'!N125)),0),N6*$BI6),N6*$BI6),0)</f>
        <v>0</v>
      </c>
      <c r="BR6" s="312">
        <f ca="1">IF($BI6&lt;&gt;"",IF('Capacity summary'!$D$14="Yes",IF(COUNTBLANK('Capacity summary'!$H125:$BG125)&lt;52,IF('Capacity summary'!O125&lt;&gt;"",IF(LOWER('Capacity summary'!O125)="x",$BI6*O6,VALUE('Capacity summary'!O125)),0),O6*$BI6),O6*$BI6),0)</f>
        <v>0</v>
      </c>
      <c r="BS6" s="312">
        <f ca="1">IF($BI6&lt;&gt;"",IF('Capacity summary'!$D$14="Yes",IF(COUNTBLANK('Capacity summary'!$H125:$BG125)&lt;52,IF('Capacity summary'!P125&lt;&gt;"",IF(LOWER('Capacity summary'!P125)="x",$BI6*P6,VALUE('Capacity summary'!P125)),0),P6*$BI6),P6*$BI6),0)</f>
        <v>0</v>
      </c>
      <c r="BT6" s="312">
        <f ca="1">IF($BI6&lt;&gt;"",IF('Capacity summary'!$D$14="Yes",IF(COUNTBLANK('Capacity summary'!$H125:$BG125)&lt;52,IF('Capacity summary'!Q125&lt;&gt;"",IF(LOWER('Capacity summary'!Q125)="x",$BI6*Q6,VALUE('Capacity summary'!Q125)),0),Q6*$BI6),Q6*$BI6),0)</f>
        <v>0</v>
      </c>
      <c r="BU6" s="312">
        <f ca="1">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0</v>
      </c>
      <c r="BW6" s="312">
        <f ca="1">IF($BI6&lt;&gt;"",IF('Capacity summary'!$D$14="Yes",IF(COUNTBLANK('Capacity summary'!$H125:$BG125)&lt;52,IF('Capacity summary'!T125&lt;&gt;"",IF(LOWER('Capacity summary'!T125)="x",$BI6*T6,VALUE('Capacity summary'!T125)),0),T6*$BI6),T6*$BI6),0)</f>
        <v>0</v>
      </c>
      <c r="BX6" s="312">
        <f ca="1">IF($BI6&lt;&gt;"",IF('Capacity summary'!$D$14="Yes",IF(COUNTBLANK('Capacity summary'!$H125:$BG125)&lt;52,IF('Capacity summary'!U125&lt;&gt;"",IF(LOWER('Capacity summary'!U125)="x",$BI6*U6,VALUE('Capacity summary'!U125)),0),U6*$BI6),U6*$BI6),0)</f>
        <v>0</v>
      </c>
      <c r="BY6" s="312">
        <f ca="1">IF($BI6&lt;&gt;"",IF('Capacity summary'!$D$14="Yes",IF(COUNTBLANK('Capacity summary'!$H125:$BG125)&lt;52,IF('Capacity summary'!V125&lt;&gt;"",IF(LOWER('Capacity summary'!V125)="x",$BI6*V6,VALUE('Capacity summary'!V125)),0),V6*$BI6),V6*$BI6),0)</f>
        <v>0</v>
      </c>
      <c r="BZ6" s="312">
        <f ca="1">IF($BI6&lt;&gt;"",IF('Capacity summary'!$D$14="Yes",IF(COUNTBLANK('Capacity summary'!$H125:$BG125)&lt;52,IF('Capacity summary'!W125&lt;&gt;"",IF(LOWER('Capacity summary'!W125)="x",$BI6*W6,VALUE('Capacity summary'!W125)),0),W6*$BI6),W6*$BI6),0)</f>
        <v>0</v>
      </c>
      <c r="CA6" s="312">
        <f ca="1">IF($BI6&lt;&gt;"",IF('Capacity summary'!$D$14="Yes",IF(COUNTBLANK('Capacity summary'!$H125:$BG125)&lt;52,IF('Capacity summary'!X125&lt;&gt;"",IF(LOWER('Capacity summary'!X125)="x",$BI6*X6,VALUE('Capacity summary'!X125)),0),X6*$BI6),X6*$BI6),0)</f>
        <v>0</v>
      </c>
      <c r="CB6" s="312">
        <f ca="1">IF($BI6&lt;&gt;"",IF('Capacity summary'!$D$14="Yes",IF(COUNTBLANK('Capacity summary'!$H125:$BG125)&lt;52,IF('Capacity summary'!Y125&lt;&gt;"",IF(LOWER('Capacity summary'!Y125)="x",$BI6*Y6,VALUE('Capacity summary'!Y125)),0),Y6*$BI6),Y6*$BI6),0)</f>
        <v>0</v>
      </c>
      <c r="CC6" s="312">
        <f ca="1">IF($BI6&lt;&gt;"",IF('Capacity summary'!$D$14="Yes",IF(COUNTBLANK('Capacity summary'!$H125:$BG125)&lt;52,IF('Capacity summary'!Z125&lt;&gt;"",IF(LOWER('Capacity summary'!Z125)="x",$BI6*Z6,VALUE('Capacity summary'!Z125)),0),Z6*$BI6),Z6*$BI6),0)</f>
        <v>0</v>
      </c>
      <c r="CD6" s="312">
        <f ca="1">IF($BI6&lt;&gt;"",IF('Capacity summary'!$D$14="Yes",IF(COUNTBLANK('Capacity summary'!$H125:$BG125)&lt;52,IF('Capacity summary'!AA125&lt;&gt;"",IF(LOWER('Capacity summary'!AA125)="x",$BI6*AA6,VALUE('Capacity summary'!AA125)),0),AA6*$BI6),AA6*$BI6),0)</f>
        <v>0</v>
      </c>
      <c r="CE6" s="312">
        <f ca="1">IF($BI6&lt;&gt;"",IF('Capacity summary'!$D$14="Yes",IF(COUNTBLANK('Capacity summary'!$H125:$BG125)&lt;52,IF('Capacity summary'!AB125&lt;&gt;"",IF(LOWER('Capacity summary'!AB125)="x",$BI6*AB6,VALUE('Capacity summary'!AB125)),0),AB6*$BI6),AB6*$BI6),0)</f>
        <v>0</v>
      </c>
      <c r="CF6" s="312">
        <f ca="1">IF($BI6&lt;&gt;"",IF('Capacity summary'!$D$14="Yes",IF(COUNTBLANK('Capacity summary'!$H125:$BG125)&lt;52,IF('Capacity summary'!AC125&lt;&gt;"",IF(LOWER('Capacity summary'!AC125)="x",$BI6*AC6,VALUE('Capacity summary'!AC125)),0),AC6*$BI6),AC6*$BI6),0)</f>
        <v>0</v>
      </c>
      <c r="CG6" s="312">
        <f ca="1">IF($BI6&lt;&gt;"",IF('Capacity summary'!$D$14="Yes",IF(COUNTBLANK('Capacity summary'!$H125:$BG125)&lt;52,IF('Capacity summary'!AD125&lt;&gt;"",IF(LOWER('Capacity summary'!AD125)="x",$BI6*AD6,VALUE('Capacity summary'!AD125)),0),AD6*$BI6),AD6*$BI6),0)</f>
        <v>0</v>
      </c>
      <c r="CH6" s="312">
        <f ca="1">IF($BI6&lt;&gt;"",IF('Capacity summary'!$D$14="Yes",IF(COUNTBLANK('Capacity summary'!$H125:$BG125)&lt;52,IF('Capacity summary'!AE125&lt;&gt;"",IF(LOWER('Capacity summary'!AE125)="x",$BI6*AE6,VALUE('Capacity summary'!AE125)),0),AE6*$BI6),AE6*$BI6),0)</f>
        <v>0</v>
      </c>
      <c r="CI6" s="312">
        <f ca="1">IF($BI6&lt;&gt;"",IF('Capacity summary'!$D$14="Yes",IF(COUNTBLANK('Capacity summary'!$H125:$BG125)&lt;52,IF('Capacity summary'!AF125&lt;&gt;"",IF(LOWER('Capacity summary'!AF125)="x",$BI6*AF6,VALUE('Capacity summary'!AF125)),0),AF6*$BI6),AF6*$BI6),0)</f>
        <v>0</v>
      </c>
      <c r="CJ6" s="312">
        <f ca="1">IF($BI6&lt;&gt;"",IF('Capacity summary'!$D$14="Yes",IF(COUNTBLANK('Capacity summary'!$H125:$BG125)&lt;52,IF('Capacity summary'!AG125&lt;&gt;"",IF(LOWER('Capacity summary'!AG125)="x",$BI6*AG6,VALUE('Capacity summary'!AG125)),0),AG6*$BI6),AG6*$BI6),0)</f>
        <v>0</v>
      </c>
      <c r="CK6" s="312">
        <f ca="1">IF($BI6&lt;&gt;"",IF('Capacity summary'!$D$14="Yes",IF(COUNTBLANK('Capacity summary'!$H125:$BG125)&lt;52,IF('Capacity summary'!AH125&lt;&gt;"",IF(LOWER('Capacity summary'!AH125)="x",$BI6*AH6,VALUE('Capacity summary'!AH125)),0),AH6*$BI6),AH6*$BI6),0)</f>
        <v>0</v>
      </c>
      <c r="CL6" s="312">
        <f ca="1">IF($BI6&lt;&gt;"",IF('Capacity summary'!$D$14="Yes",IF(COUNTBLANK('Capacity summary'!$H125:$BG125)&lt;52,IF('Capacity summary'!AI125&lt;&gt;"",IF(LOWER('Capacity summary'!AI125)="x",$BI6*AI6,VALUE('Capacity summary'!AI125)),0),AI6*$BI6),AI6*$BI6),0)</f>
        <v>0</v>
      </c>
      <c r="CM6" s="312">
        <f ca="1">IF($BI6&lt;&gt;"",IF('Capacity summary'!$D$14="Yes",IF(COUNTBLANK('Capacity summary'!$H125:$BG125)&lt;52,IF('Capacity summary'!AJ125&lt;&gt;"",IF(LOWER('Capacity summary'!AJ125)="x",$BI6*AJ6,VALUE('Capacity summary'!AJ125)),0),AJ6*$BI6),AJ6*$BI6),0)</f>
        <v>0</v>
      </c>
      <c r="CN6" s="312">
        <f ca="1">IF($BI6&lt;&gt;"",IF('Capacity summary'!$D$14="Yes",IF(COUNTBLANK('Capacity summary'!$H125:$BG125)&lt;52,IF('Capacity summary'!AK125&lt;&gt;"",IF(LOWER('Capacity summary'!AK125)="x",$BI6*AK6,VALUE('Capacity summary'!AK125)),0),AK6*$BI6),AK6*$BI6),0)</f>
        <v>0</v>
      </c>
      <c r="CO6" s="312">
        <f ca="1">IF($BI6&lt;&gt;"",IF('Capacity summary'!$D$14="Yes",IF(COUNTBLANK('Capacity summary'!$H125:$BG125)&lt;52,IF('Capacity summary'!AL125&lt;&gt;"",IF(LOWER('Capacity summary'!AL125)="x",$BI6*AL6,VALUE('Capacity summary'!AL125)),0),AL6*$BI6),AL6*$BI6),0)</f>
        <v>0</v>
      </c>
      <c r="CP6" s="312">
        <f ca="1">IF($BI6&lt;&gt;"",IF('Capacity summary'!$D$14="Yes",IF(COUNTBLANK('Capacity summary'!$H125:$BG125)&lt;52,IF('Capacity summary'!AM125&lt;&gt;"",IF(LOWER('Capacity summary'!AM125)="x",$BI6*AM6,VALUE('Capacity summary'!AM125)),0),AM6*$BI6),AM6*$BI6),0)</f>
        <v>0</v>
      </c>
      <c r="CQ6" s="312">
        <f ca="1">IF($BI6&lt;&gt;"",IF('Capacity summary'!$D$14="Yes",IF(COUNTBLANK('Capacity summary'!$H125:$BG125)&lt;52,IF('Capacity summary'!AN125&lt;&gt;"",IF(LOWER('Capacity summary'!AN125)="x",$BI6*AN6,VALUE('Capacity summary'!AN125)),0),AN6*$BI6),AN6*$BI6),0)</f>
        <v>0</v>
      </c>
      <c r="CR6" s="312">
        <f ca="1">IF($BI6&lt;&gt;"",IF('Capacity summary'!$D$14="Yes",IF(COUNTBLANK('Capacity summary'!$H125:$BG125)&lt;52,IF('Capacity summary'!AO125&lt;&gt;"",IF(LOWER('Capacity summary'!AO125)="x",$BI6*AO6,VALUE('Capacity summary'!AO125)),0),AO6*$BI6),AO6*$BI6),0)</f>
        <v>0</v>
      </c>
      <c r="CS6" s="312">
        <f ca="1">IF($BI6&lt;&gt;"",IF('Capacity summary'!$D$14="Yes",IF(COUNTBLANK('Capacity summary'!$H125:$BG125)&lt;52,IF('Capacity summary'!AP125&lt;&gt;"",IF(LOWER('Capacity summary'!AP125)="x",$BI6*AP6,VALUE('Capacity summary'!AP125)),0),AP6*$BI6),AP6*$BI6),0)</f>
        <v>0</v>
      </c>
      <c r="CT6" s="312">
        <f ca="1">IF($BI6&lt;&gt;"",IF('Capacity summary'!$D$14="Yes",IF(COUNTBLANK('Capacity summary'!$H125:$BG125)&lt;52,IF('Capacity summary'!AQ125&lt;&gt;"",IF(LOWER('Capacity summary'!AQ125)="x",$BI6*AQ6,VALUE('Capacity summary'!AQ125)),0),AQ6*$BI6),AQ6*$BI6),0)</f>
        <v>0</v>
      </c>
      <c r="CU6" s="312">
        <f ca="1">IF($BI6&lt;&gt;"",IF('Capacity summary'!$D$14="Yes",IF(COUNTBLANK('Capacity summary'!$H125:$BG125)&lt;52,IF('Capacity summary'!AR125&lt;&gt;"",IF(LOWER('Capacity summary'!AR125)="x",$BI6*AR6,VALUE('Capacity summary'!AR125)),0),AR6*$BI6),AR6*$BI6),0)</f>
        <v>0</v>
      </c>
      <c r="CV6" s="312">
        <f ca="1">IF($BI6&lt;&gt;"",IF('Capacity summary'!$D$14="Yes",IF(COUNTBLANK('Capacity summary'!$H125:$BG125)&lt;52,IF('Capacity summary'!AS125&lt;&gt;"",IF(LOWER('Capacity summary'!AS125)="x",$BI6*AS6,VALUE('Capacity summary'!AS125)),0),AS6*$BI6),AS6*$BI6),0)</f>
        <v>0</v>
      </c>
      <c r="CW6" s="312">
        <f ca="1">IF($BI6&lt;&gt;"",IF('Capacity summary'!$D$14="Yes",IF(COUNTBLANK('Capacity summary'!$H125:$BG125)&lt;52,IF('Capacity summary'!AT125&lt;&gt;"",IF(LOWER('Capacity summary'!AT125)="x",$BI6*AT6,VALUE('Capacity summary'!AT125)),0),AT6*$BI6),AT6*$BI6),0)</f>
        <v>0</v>
      </c>
      <c r="CX6" s="312">
        <f ca="1">IF($BI6&lt;&gt;"",IF('Capacity summary'!$D$14="Yes",IF(COUNTBLANK('Capacity summary'!$H125:$BG125)&lt;52,IF('Capacity summary'!AU125&lt;&gt;"",IF(LOWER('Capacity summary'!AU125)="x",$BI6*AU6,VALUE('Capacity summary'!AU125)),0),AU6*$BI6),AU6*$BI6),0)</f>
        <v>0</v>
      </c>
      <c r="CY6" s="312">
        <f ca="1">IF($BI6&lt;&gt;"",IF('Capacity summary'!$D$14="Yes",IF(COUNTBLANK('Capacity summary'!$H125:$BG125)&lt;52,IF('Capacity summary'!AV125&lt;&gt;"",IF(LOWER('Capacity summary'!AV125)="x",$BI6*AV6,VALUE('Capacity summary'!AV125)),0),AV6*$BI6),AV6*$BI6),0)</f>
        <v>0</v>
      </c>
      <c r="CZ6" s="312">
        <f ca="1">IF($BI6&lt;&gt;"",IF('Capacity summary'!$D$14="Yes",IF(COUNTBLANK('Capacity summary'!$H125:$BG125)&lt;52,IF('Capacity summary'!AW125&lt;&gt;"",IF(LOWER('Capacity summary'!AW125)="x",$BI6*AW6,VALUE('Capacity summary'!AW125)),0),AW6*$BI6),AW6*$BI6),0)</f>
        <v>0</v>
      </c>
      <c r="DA6" s="312">
        <f ca="1">IF($BI6&lt;&gt;"",IF('Capacity summary'!$D$14="Yes",IF(COUNTBLANK('Capacity summary'!$H125:$BG125)&lt;52,IF('Capacity summary'!AX125&lt;&gt;"",IF(LOWER('Capacity summary'!AX125)="x",$BI6*AX6,VALUE('Capacity summary'!AX125)),0),AX6*$BI6),AX6*$BI6),0)</f>
        <v>0</v>
      </c>
      <c r="DB6" s="312">
        <f ca="1">IF($BI6&lt;&gt;"",IF('Capacity summary'!$D$14="Yes",IF(COUNTBLANK('Capacity summary'!$H125:$BG125)&lt;52,IF('Capacity summary'!AY125&lt;&gt;"",IF(LOWER('Capacity summary'!AY125)="x",$BI6*AY6,VALUE('Capacity summary'!AY125)),0),AY6*$BI6),AY6*$BI6),0)</f>
        <v>0</v>
      </c>
      <c r="DC6" s="312">
        <f ca="1">IF($BI6&lt;&gt;"",IF('Capacity summary'!$D$14="Yes",IF(COUNTBLANK('Capacity summary'!$H125:$BG125)&lt;52,IF('Capacity summary'!AZ125&lt;&gt;"",IF(LOWER('Capacity summary'!AZ125)="x",$BI6*AZ6,VALUE('Capacity summary'!AZ125)),0),AZ6*$BI6),AZ6*$BI6),0)</f>
        <v>0</v>
      </c>
      <c r="DD6" s="312">
        <f ca="1">IF($BI6&lt;&gt;"",IF('Capacity summary'!$D$14="Yes",IF(COUNTBLANK('Capacity summary'!$H125:$BG125)&lt;52,IF('Capacity summary'!BA125&lt;&gt;"",IF(LOWER('Capacity summary'!BA125)="x",$BI6*BA6,VALUE('Capacity summary'!BA125)),0),BA6*$BI6),BA6*$BI6),0)</f>
        <v>0</v>
      </c>
      <c r="DE6" s="312">
        <f ca="1">IF($BI6&lt;&gt;"",IF('Capacity summary'!$D$14="Yes",IF(COUNTBLANK('Capacity summary'!$H125:$BG125)&lt;52,IF('Capacity summary'!BB125&lt;&gt;"",IF(LOWER('Capacity summary'!BB125)="x",$BI6*BB6,VALUE('Capacity summary'!BB125)),0),BB6*$BI6),BB6*$BI6),0)</f>
        <v>0</v>
      </c>
      <c r="DF6" s="312">
        <f ca="1">IF($BI6&lt;&gt;"",IF('Capacity summary'!$D$14="Yes",IF(COUNTBLANK('Capacity summary'!$H125:$BG125)&lt;52,IF('Capacity summary'!BC125&lt;&gt;"",IF(LOWER('Capacity summary'!BC125)="x",$BI6*BC6,VALUE('Capacity summary'!BC125)),0),BC6*$BI6),BC6*$BI6),0)</f>
        <v>0</v>
      </c>
      <c r="DG6" s="312">
        <f ca="1">IF($BI6&lt;&gt;"",IF('Capacity summary'!$D$14="Yes",IF(COUNTBLANK('Capacity summary'!$H125:$BG125)&lt;52,IF('Capacity summary'!BD125&lt;&gt;"",IF(LOWER('Capacity summary'!BD125)="x",$BI6*BD6,VALUE('Capacity summary'!BD125)),0),BD6*$BI6),BD6*$BI6),0)</f>
        <v>0</v>
      </c>
      <c r="DH6" s="312">
        <f ca="1">IF($BI6&lt;&gt;"",IF('Capacity summary'!$D$14="Yes",IF(COUNTBLANK('Capacity summary'!$H125:$BG125)&lt;52,IF('Capacity summary'!BE125&lt;&gt;"",IF(LOWER('Capacity summary'!BE125)="x",$BI6*BE6,VALUE('Capacity summary'!BE125)),0),BE6*$BI6),BE6*$BI6),0)</f>
        <v>0</v>
      </c>
      <c r="DI6" s="312">
        <f ca="1">IF($BI6&lt;&gt;"",IF('Capacity summary'!$D$14="Yes",IF(COUNTBLANK('Capacity summary'!$H125:$BG125)&lt;52,IF('Capacity summary'!BF125&lt;&gt;"",IF(LOWER('Capacity summary'!BF125)="x",$BI6*BF6,VALUE('Capacity summary'!BF125)),0),BF6*$BI6),BF6*$BI6),0)</f>
        <v>0</v>
      </c>
      <c r="DJ6" s="312">
        <f ca="1">IF($BI6&lt;&gt;"",IF('Capacity summary'!$D$14="Yes",IF(COUNTBLANK('Capacity summary'!$H125:$BG125)&lt;52,IF('Capacity summary'!BG125&lt;&gt;"",IF(LOWER('Capacity summary'!BG125)="x",$BI6*BG6,VALUE('Capacity summary'!BG125)),0),BG6*$BI6),BG6*$BI6),0)</f>
        <v>0</v>
      </c>
      <c r="DK6" s="136">
        <f t="shared" ca="1" si="2"/>
        <v>0</v>
      </c>
      <c r="DL6" s="312">
        <f>Capacity!H18</f>
        <v>0</v>
      </c>
      <c r="DP6" s="5"/>
    </row>
    <row r="7" spans="1:120" x14ac:dyDescent="0.25">
      <c r="B7" s="67"/>
      <c r="C7" s="67" t="str">
        <f>ROW(A3)&amp;". "&amp;Capacity!B19</f>
        <v>3. c</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0</v>
      </c>
      <c r="BK7" s="312">
        <f ca="1">IF($BI7&lt;&gt;"",IF('Capacity summary'!$D$14="Yes",IF(COUNTBLANK('Capacity summary'!$H126:$BG126)&lt;52,IF('Capacity summary'!H126&lt;&gt;"",IF(LOWER('Capacity summary'!H126)="x",$BI7*H7,VALUE('Capacity summary'!H126)),0),H7*$BI7),H7*$BI7),0)</f>
        <v>0</v>
      </c>
      <c r="BL7" s="312">
        <f ca="1">IF($BI7&lt;&gt;"",IF('Capacity summary'!$D$14="Yes",IF(COUNTBLANK('Capacity summary'!$H126:$BG126)&lt;52,IF('Capacity summary'!I126&lt;&gt;"",IF(LOWER('Capacity summary'!I126)="x",$BI7*I7,VALUE('Capacity summary'!I126)),0),I7*$BI7),I7*$BI7),0)</f>
        <v>0</v>
      </c>
      <c r="BM7" s="312">
        <f ca="1">IF($BI7&lt;&gt;"",IF('Capacity summary'!$D$14="Yes",IF(COUNTBLANK('Capacity summary'!$H126:$BG126)&lt;52,IF('Capacity summary'!J126&lt;&gt;"",IF(LOWER('Capacity summary'!J126)="x",$BI7*J7,VALUE('Capacity summary'!J126)),0),J7*$BI7),J7*$BI7),0)</f>
        <v>0</v>
      </c>
      <c r="BN7" s="312">
        <f ca="1">IF($BI7&lt;&gt;"",IF('Capacity summary'!$D$14="Yes",IF(COUNTBLANK('Capacity summary'!$H126:$BG126)&lt;52,IF('Capacity summary'!K126&lt;&gt;"",IF(LOWER('Capacity summary'!K126)="x",$BI7*K7,VALUE('Capacity summary'!K126)),0),K7*$BI7),K7*$BI7),0)</f>
        <v>0</v>
      </c>
      <c r="BO7" s="312">
        <f ca="1">IF($BI7&lt;&gt;"",IF('Capacity summary'!$D$14="Yes",IF(COUNTBLANK('Capacity summary'!$H126:$BG126)&lt;52,IF('Capacity summary'!L126&lt;&gt;"",IF(LOWER('Capacity summary'!L126)="x",$BI7*L7,VALUE('Capacity summary'!L126)),0),L7*$BI7),L7*$BI7),0)</f>
        <v>0</v>
      </c>
      <c r="BP7" s="312">
        <f ca="1">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0</v>
      </c>
      <c r="BR7" s="312">
        <f ca="1">IF($BI7&lt;&gt;"",IF('Capacity summary'!$D$14="Yes",IF(COUNTBLANK('Capacity summary'!$H126:$BG126)&lt;52,IF('Capacity summary'!O126&lt;&gt;"",IF(LOWER('Capacity summary'!O126)="x",$BI7*O7,VALUE('Capacity summary'!O126)),0),O7*$BI7),O7*$BI7),0)</f>
        <v>0</v>
      </c>
      <c r="BS7" s="312">
        <f ca="1">IF($BI7&lt;&gt;"",IF('Capacity summary'!$D$14="Yes",IF(COUNTBLANK('Capacity summary'!$H126:$BG126)&lt;52,IF('Capacity summary'!P126&lt;&gt;"",IF(LOWER('Capacity summary'!P126)="x",$BI7*P7,VALUE('Capacity summary'!P126)),0),P7*$BI7),P7*$BI7),0)</f>
        <v>0</v>
      </c>
      <c r="BT7" s="312">
        <f ca="1">IF($BI7&lt;&gt;"",IF('Capacity summary'!$D$14="Yes",IF(COUNTBLANK('Capacity summary'!$H126:$BG126)&lt;52,IF('Capacity summary'!Q126&lt;&gt;"",IF(LOWER('Capacity summary'!Q126)="x",$BI7*Q7,VALUE('Capacity summary'!Q126)),0),Q7*$BI7),Q7*$BI7),0)</f>
        <v>0</v>
      </c>
      <c r="BU7" s="312">
        <f ca="1">IF($BI7&lt;&gt;"",IF('Capacity summary'!$D$14="Yes",IF(COUNTBLANK('Capacity summary'!$H126:$BG126)&lt;52,IF('Capacity summary'!R126&lt;&gt;"",IF(LOWER('Capacity summary'!R126)="x",$BI7*R7,VALUE('Capacity summary'!R126)),0),R7*$BI7),R7*$BI7),0)</f>
        <v>0</v>
      </c>
      <c r="BV7" s="312">
        <f ca="1">IF($BI7&lt;&gt;"",IF('Capacity summary'!$D$14="Yes",IF(COUNTBLANK('Capacity summary'!$H126:$BG126)&lt;52,IF('Capacity summary'!S126&lt;&gt;"",IF(LOWER('Capacity summary'!S126)="x",$BI7*S7,VALUE('Capacity summary'!S126)),0),S7*$BI7),S7*$BI7),0)</f>
        <v>0</v>
      </c>
      <c r="BW7" s="312">
        <f ca="1">IF($BI7&lt;&gt;"",IF('Capacity summary'!$D$14="Yes",IF(COUNTBLANK('Capacity summary'!$H126:$BG126)&lt;52,IF('Capacity summary'!T126&lt;&gt;"",IF(LOWER('Capacity summary'!T126)="x",$BI7*T7,VALUE('Capacity summary'!T126)),0),T7*$BI7),T7*$BI7),0)</f>
        <v>0</v>
      </c>
      <c r="BX7" s="312">
        <f ca="1">IF($BI7&lt;&gt;"",IF('Capacity summary'!$D$14="Yes",IF(COUNTBLANK('Capacity summary'!$H126:$BG126)&lt;52,IF('Capacity summary'!U126&lt;&gt;"",IF(LOWER('Capacity summary'!U126)="x",$BI7*U7,VALUE('Capacity summary'!U126)),0),U7*$BI7),U7*$BI7),0)</f>
        <v>0</v>
      </c>
      <c r="BY7" s="312">
        <f ca="1">IF($BI7&lt;&gt;"",IF('Capacity summary'!$D$14="Yes",IF(COUNTBLANK('Capacity summary'!$H126:$BG126)&lt;52,IF('Capacity summary'!V126&lt;&gt;"",IF(LOWER('Capacity summary'!V126)="x",$BI7*V7,VALUE('Capacity summary'!V126)),0),V7*$BI7),V7*$BI7),0)</f>
        <v>0</v>
      </c>
      <c r="BZ7" s="312">
        <f ca="1">IF($BI7&lt;&gt;"",IF('Capacity summary'!$D$14="Yes",IF(COUNTBLANK('Capacity summary'!$H126:$BG126)&lt;52,IF('Capacity summary'!W126&lt;&gt;"",IF(LOWER('Capacity summary'!W126)="x",$BI7*W7,VALUE('Capacity summary'!W126)),0),W7*$BI7),W7*$BI7),0)</f>
        <v>0</v>
      </c>
      <c r="CA7" s="312">
        <f ca="1">IF($BI7&lt;&gt;"",IF('Capacity summary'!$D$14="Yes",IF(COUNTBLANK('Capacity summary'!$H126:$BG126)&lt;52,IF('Capacity summary'!X126&lt;&gt;"",IF(LOWER('Capacity summary'!X126)="x",$BI7*X7,VALUE('Capacity summary'!X126)),0),X7*$BI7),X7*$BI7),0)</f>
        <v>0</v>
      </c>
      <c r="CB7" s="312">
        <f ca="1">IF($BI7&lt;&gt;"",IF('Capacity summary'!$D$14="Yes",IF(COUNTBLANK('Capacity summary'!$H126:$BG126)&lt;52,IF('Capacity summary'!Y126&lt;&gt;"",IF(LOWER('Capacity summary'!Y126)="x",$BI7*Y7,VALUE('Capacity summary'!Y126)),0),Y7*$BI7),Y7*$BI7),0)</f>
        <v>0</v>
      </c>
      <c r="CC7" s="312">
        <f ca="1">IF($BI7&lt;&gt;"",IF('Capacity summary'!$D$14="Yes",IF(COUNTBLANK('Capacity summary'!$H126:$BG126)&lt;52,IF('Capacity summary'!Z126&lt;&gt;"",IF(LOWER('Capacity summary'!Z126)="x",$BI7*Z7,VALUE('Capacity summary'!Z126)),0),Z7*$BI7),Z7*$BI7),0)</f>
        <v>0</v>
      </c>
      <c r="CD7" s="312">
        <f ca="1">IF($BI7&lt;&gt;"",IF('Capacity summary'!$D$14="Yes",IF(COUNTBLANK('Capacity summary'!$H126:$BG126)&lt;52,IF('Capacity summary'!AA126&lt;&gt;"",IF(LOWER('Capacity summary'!AA126)="x",$BI7*AA7,VALUE('Capacity summary'!AA126)),0),AA7*$BI7),AA7*$BI7),0)</f>
        <v>0</v>
      </c>
      <c r="CE7" s="312">
        <f ca="1">IF($BI7&lt;&gt;"",IF('Capacity summary'!$D$14="Yes",IF(COUNTBLANK('Capacity summary'!$H126:$BG126)&lt;52,IF('Capacity summary'!AB126&lt;&gt;"",IF(LOWER('Capacity summary'!AB126)="x",$BI7*AB7,VALUE('Capacity summary'!AB126)),0),AB7*$BI7),AB7*$BI7),0)</f>
        <v>0</v>
      </c>
      <c r="CF7" s="312">
        <f ca="1">IF($BI7&lt;&gt;"",IF('Capacity summary'!$D$14="Yes",IF(COUNTBLANK('Capacity summary'!$H126:$BG126)&lt;52,IF('Capacity summary'!AC126&lt;&gt;"",IF(LOWER('Capacity summary'!AC126)="x",$BI7*AC7,VALUE('Capacity summary'!AC126)),0),AC7*$BI7),AC7*$BI7),0)</f>
        <v>0</v>
      </c>
      <c r="CG7" s="312">
        <f ca="1">IF($BI7&lt;&gt;"",IF('Capacity summary'!$D$14="Yes",IF(COUNTBLANK('Capacity summary'!$H126:$BG126)&lt;52,IF('Capacity summary'!AD126&lt;&gt;"",IF(LOWER('Capacity summary'!AD126)="x",$BI7*AD7,VALUE('Capacity summary'!AD126)),0),AD7*$BI7),AD7*$BI7),0)</f>
        <v>0</v>
      </c>
      <c r="CH7" s="312">
        <f ca="1">IF($BI7&lt;&gt;"",IF('Capacity summary'!$D$14="Yes",IF(COUNTBLANK('Capacity summary'!$H126:$BG126)&lt;52,IF('Capacity summary'!AE126&lt;&gt;"",IF(LOWER('Capacity summary'!AE126)="x",$BI7*AE7,VALUE('Capacity summary'!AE126)),0),AE7*$BI7),AE7*$BI7),0)</f>
        <v>0</v>
      </c>
      <c r="CI7" s="312">
        <f ca="1">IF($BI7&lt;&gt;"",IF('Capacity summary'!$D$14="Yes",IF(COUNTBLANK('Capacity summary'!$H126:$BG126)&lt;52,IF('Capacity summary'!AF126&lt;&gt;"",IF(LOWER('Capacity summary'!AF126)="x",$BI7*AF7,VALUE('Capacity summary'!AF126)),0),AF7*$BI7),AF7*$BI7),0)</f>
        <v>0</v>
      </c>
      <c r="CJ7" s="312">
        <f ca="1">IF($BI7&lt;&gt;"",IF('Capacity summary'!$D$14="Yes",IF(COUNTBLANK('Capacity summary'!$H126:$BG126)&lt;52,IF('Capacity summary'!AG126&lt;&gt;"",IF(LOWER('Capacity summary'!AG126)="x",$BI7*AG7,VALUE('Capacity summary'!AG126)),0),AG7*$BI7),AG7*$BI7),0)</f>
        <v>0</v>
      </c>
      <c r="CK7" s="312">
        <f ca="1">IF($BI7&lt;&gt;"",IF('Capacity summary'!$D$14="Yes",IF(COUNTBLANK('Capacity summary'!$H126:$BG126)&lt;52,IF('Capacity summary'!AH126&lt;&gt;"",IF(LOWER('Capacity summary'!AH126)="x",$BI7*AH7,VALUE('Capacity summary'!AH126)),0),AH7*$BI7),AH7*$BI7),0)</f>
        <v>0</v>
      </c>
      <c r="CL7" s="312">
        <f ca="1">IF($BI7&lt;&gt;"",IF('Capacity summary'!$D$14="Yes",IF(COUNTBLANK('Capacity summary'!$H126:$BG126)&lt;52,IF('Capacity summary'!AI126&lt;&gt;"",IF(LOWER('Capacity summary'!AI126)="x",$BI7*AI7,VALUE('Capacity summary'!AI126)),0),AI7*$BI7),AI7*$BI7),0)</f>
        <v>0</v>
      </c>
      <c r="CM7" s="312">
        <f ca="1">IF($BI7&lt;&gt;"",IF('Capacity summary'!$D$14="Yes",IF(COUNTBLANK('Capacity summary'!$H126:$BG126)&lt;52,IF('Capacity summary'!AJ126&lt;&gt;"",IF(LOWER('Capacity summary'!AJ126)="x",$BI7*AJ7,VALUE('Capacity summary'!AJ126)),0),AJ7*$BI7),AJ7*$BI7),0)</f>
        <v>0</v>
      </c>
      <c r="CN7" s="312">
        <f ca="1">IF($BI7&lt;&gt;"",IF('Capacity summary'!$D$14="Yes",IF(COUNTBLANK('Capacity summary'!$H126:$BG126)&lt;52,IF('Capacity summary'!AK126&lt;&gt;"",IF(LOWER('Capacity summary'!AK126)="x",$BI7*AK7,VALUE('Capacity summary'!AK126)),0),AK7*$BI7),AK7*$BI7),0)</f>
        <v>0</v>
      </c>
      <c r="CO7" s="312">
        <f ca="1">IF($BI7&lt;&gt;"",IF('Capacity summary'!$D$14="Yes",IF(COUNTBLANK('Capacity summary'!$H126:$BG126)&lt;52,IF('Capacity summary'!AL126&lt;&gt;"",IF(LOWER('Capacity summary'!AL126)="x",$BI7*AL7,VALUE('Capacity summary'!AL126)),0),AL7*$BI7),AL7*$BI7),0)</f>
        <v>0</v>
      </c>
      <c r="CP7" s="312">
        <f ca="1">IF($BI7&lt;&gt;"",IF('Capacity summary'!$D$14="Yes",IF(COUNTBLANK('Capacity summary'!$H126:$BG126)&lt;52,IF('Capacity summary'!AM126&lt;&gt;"",IF(LOWER('Capacity summary'!AM126)="x",$BI7*AM7,VALUE('Capacity summary'!AM126)),0),AM7*$BI7),AM7*$BI7),0)</f>
        <v>0</v>
      </c>
      <c r="CQ7" s="312">
        <f ca="1">IF($BI7&lt;&gt;"",IF('Capacity summary'!$D$14="Yes",IF(COUNTBLANK('Capacity summary'!$H126:$BG126)&lt;52,IF('Capacity summary'!AN126&lt;&gt;"",IF(LOWER('Capacity summary'!AN126)="x",$BI7*AN7,VALUE('Capacity summary'!AN126)),0),AN7*$BI7),AN7*$BI7),0)</f>
        <v>0</v>
      </c>
      <c r="CR7" s="312">
        <f ca="1">IF($BI7&lt;&gt;"",IF('Capacity summary'!$D$14="Yes",IF(COUNTBLANK('Capacity summary'!$H126:$BG126)&lt;52,IF('Capacity summary'!AO126&lt;&gt;"",IF(LOWER('Capacity summary'!AO126)="x",$BI7*AO7,VALUE('Capacity summary'!AO126)),0),AO7*$BI7),AO7*$BI7),0)</f>
        <v>0</v>
      </c>
      <c r="CS7" s="312">
        <f ca="1">IF($BI7&lt;&gt;"",IF('Capacity summary'!$D$14="Yes",IF(COUNTBLANK('Capacity summary'!$H126:$BG126)&lt;52,IF('Capacity summary'!AP126&lt;&gt;"",IF(LOWER('Capacity summary'!AP126)="x",$BI7*AP7,VALUE('Capacity summary'!AP126)),0),AP7*$BI7),AP7*$BI7),0)</f>
        <v>0</v>
      </c>
      <c r="CT7" s="312">
        <f ca="1">IF($BI7&lt;&gt;"",IF('Capacity summary'!$D$14="Yes",IF(COUNTBLANK('Capacity summary'!$H126:$BG126)&lt;52,IF('Capacity summary'!AQ126&lt;&gt;"",IF(LOWER('Capacity summary'!AQ126)="x",$BI7*AQ7,VALUE('Capacity summary'!AQ126)),0),AQ7*$BI7),AQ7*$BI7),0)</f>
        <v>0</v>
      </c>
      <c r="CU7" s="312">
        <f ca="1">IF($BI7&lt;&gt;"",IF('Capacity summary'!$D$14="Yes",IF(COUNTBLANK('Capacity summary'!$H126:$BG126)&lt;52,IF('Capacity summary'!AR126&lt;&gt;"",IF(LOWER('Capacity summary'!AR126)="x",$BI7*AR7,VALUE('Capacity summary'!AR126)),0),AR7*$BI7),AR7*$BI7),0)</f>
        <v>0</v>
      </c>
      <c r="CV7" s="312">
        <f ca="1">IF($BI7&lt;&gt;"",IF('Capacity summary'!$D$14="Yes",IF(COUNTBLANK('Capacity summary'!$H126:$BG126)&lt;52,IF('Capacity summary'!AS126&lt;&gt;"",IF(LOWER('Capacity summary'!AS126)="x",$BI7*AS7,VALUE('Capacity summary'!AS126)),0),AS7*$BI7),AS7*$BI7),0)</f>
        <v>0</v>
      </c>
      <c r="CW7" s="312">
        <f ca="1">IF($BI7&lt;&gt;"",IF('Capacity summary'!$D$14="Yes",IF(COUNTBLANK('Capacity summary'!$H126:$BG126)&lt;52,IF('Capacity summary'!AT126&lt;&gt;"",IF(LOWER('Capacity summary'!AT126)="x",$BI7*AT7,VALUE('Capacity summary'!AT126)),0),AT7*$BI7),AT7*$BI7),0)</f>
        <v>0</v>
      </c>
      <c r="CX7" s="312">
        <f ca="1">IF($BI7&lt;&gt;"",IF('Capacity summary'!$D$14="Yes",IF(COUNTBLANK('Capacity summary'!$H126:$BG126)&lt;52,IF('Capacity summary'!AU126&lt;&gt;"",IF(LOWER('Capacity summary'!AU126)="x",$BI7*AU7,VALUE('Capacity summary'!AU126)),0),AU7*$BI7),AU7*$BI7),0)</f>
        <v>0</v>
      </c>
      <c r="CY7" s="312">
        <f ca="1">IF($BI7&lt;&gt;"",IF('Capacity summary'!$D$14="Yes",IF(COUNTBLANK('Capacity summary'!$H126:$BG126)&lt;52,IF('Capacity summary'!AV126&lt;&gt;"",IF(LOWER('Capacity summary'!AV126)="x",$BI7*AV7,VALUE('Capacity summary'!AV126)),0),AV7*$BI7),AV7*$BI7),0)</f>
        <v>0</v>
      </c>
      <c r="CZ7" s="312">
        <f ca="1">IF($BI7&lt;&gt;"",IF('Capacity summary'!$D$14="Yes",IF(COUNTBLANK('Capacity summary'!$H126:$BG126)&lt;52,IF('Capacity summary'!AW126&lt;&gt;"",IF(LOWER('Capacity summary'!AW126)="x",$BI7*AW7,VALUE('Capacity summary'!AW126)),0),AW7*$BI7),AW7*$BI7),0)</f>
        <v>0</v>
      </c>
      <c r="DA7" s="312">
        <f ca="1">IF($BI7&lt;&gt;"",IF('Capacity summary'!$D$14="Yes",IF(COUNTBLANK('Capacity summary'!$H126:$BG126)&lt;52,IF('Capacity summary'!AX126&lt;&gt;"",IF(LOWER('Capacity summary'!AX126)="x",$BI7*AX7,VALUE('Capacity summary'!AX126)),0),AX7*$BI7),AX7*$BI7),0)</f>
        <v>0</v>
      </c>
      <c r="DB7" s="312">
        <f ca="1">IF($BI7&lt;&gt;"",IF('Capacity summary'!$D$14="Yes",IF(COUNTBLANK('Capacity summary'!$H126:$BG126)&lt;52,IF('Capacity summary'!AY126&lt;&gt;"",IF(LOWER('Capacity summary'!AY126)="x",$BI7*AY7,VALUE('Capacity summary'!AY126)),0),AY7*$BI7),AY7*$BI7),0)</f>
        <v>0</v>
      </c>
      <c r="DC7" s="312">
        <f ca="1">IF($BI7&lt;&gt;"",IF('Capacity summary'!$D$14="Yes",IF(COUNTBLANK('Capacity summary'!$H126:$BG126)&lt;52,IF('Capacity summary'!AZ126&lt;&gt;"",IF(LOWER('Capacity summary'!AZ126)="x",$BI7*AZ7,VALUE('Capacity summary'!AZ126)),0),AZ7*$BI7),AZ7*$BI7),0)</f>
        <v>0</v>
      </c>
      <c r="DD7" s="312">
        <f ca="1">IF($BI7&lt;&gt;"",IF('Capacity summary'!$D$14="Yes",IF(COUNTBLANK('Capacity summary'!$H126:$BG126)&lt;52,IF('Capacity summary'!BA126&lt;&gt;"",IF(LOWER('Capacity summary'!BA126)="x",$BI7*BA7,VALUE('Capacity summary'!BA126)),0),BA7*$BI7),BA7*$BI7),0)</f>
        <v>0</v>
      </c>
      <c r="DE7" s="312">
        <f ca="1">IF($BI7&lt;&gt;"",IF('Capacity summary'!$D$14="Yes",IF(COUNTBLANK('Capacity summary'!$H126:$BG126)&lt;52,IF('Capacity summary'!BB126&lt;&gt;"",IF(LOWER('Capacity summary'!BB126)="x",$BI7*BB7,VALUE('Capacity summary'!BB126)),0),BB7*$BI7),BB7*$BI7),0)</f>
        <v>0</v>
      </c>
      <c r="DF7" s="312">
        <f ca="1">IF($BI7&lt;&gt;"",IF('Capacity summary'!$D$14="Yes",IF(COUNTBLANK('Capacity summary'!$H126:$BG126)&lt;52,IF('Capacity summary'!BC126&lt;&gt;"",IF(LOWER('Capacity summary'!BC126)="x",$BI7*BC7,VALUE('Capacity summary'!BC126)),0),BC7*$BI7),BC7*$BI7),0)</f>
        <v>0</v>
      </c>
      <c r="DG7" s="312">
        <f ca="1">IF($BI7&lt;&gt;"",IF('Capacity summary'!$D$14="Yes",IF(COUNTBLANK('Capacity summary'!$H126:$BG126)&lt;52,IF('Capacity summary'!BD126&lt;&gt;"",IF(LOWER('Capacity summary'!BD126)="x",$BI7*BD7,VALUE('Capacity summary'!BD126)),0),BD7*$BI7),BD7*$BI7),0)</f>
        <v>0</v>
      </c>
      <c r="DH7" s="312">
        <f ca="1">IF($BI7&lt;&gt;"",IF('Capacity summary'!$D$14="Yes",IF(COUNTBLANK('Capacity summary'!$H126:$BG126)&lt;52,IF('Capacity summary'!BE126&lt;&gt;"",IF(LOWER('Capacity summary'!BE126)="x",$BI7*BE7,VALUE('Capacity summary'!BE126)),0),BE7*$BI7),BE7*$BI7),0)</f>
        <v>0</v>
      </c>
      <c r="DI7" s="312">
        <f ca="1">IF($BI7&lt;&gt;"",IF('Capacity summary'!$D$14="Yes",IF(COUNTBLANK('Capacity summary'!$H126:$BG126)&lt;52,IF('Capacity summary'!BF126&lt;&gt;"",IF(LOWER('Capacity summary'!BF126)="x",$BI7*BF7,VALUE('Capacity summary'!BF126)),0),BF7*$BI7),BF7*$BI7),0)</f>
        <v>0</v>
      </c>
      <c r="DJ7" s="312">
        <f ca="1">IF($BI7&lt;&gt;"",IF('Capacity summary'!$D$14="Yes",IF(COUNTBLANK('Capacity summary'!$H126:$BG126)&lt;52,IF('Capacity summary'!BG126&lt;&gt;"",IF(LOWER('Capacity summary'!BG126)="x",$BI7*BG7,VALUE('Capacity summary'!BG126)),0),BG7*$BI7),BG7*$BI7),0)</f>
        <v>0</v>
      </c>
      <c r="DK7" s="136">
        <f t="shared" ca="1" si="2"/>
        <v>0</v>
      </c>
      <c r="DL7" s="312">
        <f>Capacity!H19</f>
        <v>0</v>
      </c>
      <c r="DP7" s="5"/>
    </row>
    <row r="8" spans="1:120" x14ac:dyDescent="0.25">
      <c r="B8" s="67"/>
      <c r="C8" s="67" t="str">
        <f>ROW(A4)&amp;". "&amp;Capacity!B20</f>
        <v>4. c</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v>
      </c>
      <c r="BK8" s="312">
        <f ca="1">IF($BI8&lt;&gt;"",IF('Capacity summary'!$D$14="Yes",IF(COUNTBLANK('Capacity summary'!$H127:$BG127)&lt;52,IF('Capacity summary'!H127&lt;&gt;"",IF(LOWER('Capacity summary'!H127)="x",$BI8*H8,VALUE('Capacity summary'!H127)),0),H8*$BI8),H8*$BI8),0)</f>
        <v>0</v>
      </c>
      <c r="BL8" s="312">
        <f ca="1">IF($BI8&lt;&gt;"",IF('Capacity summary'!$D$14="Yes",IF(COUNTBLANK('Capacity summary'!$H127:$BG127)&lt;52,IF('Capacity summary'!I127&lt;&gt;"",IF(LOWER('Capacity summary'!I127)="x",$BI8*I8,VALUE('Capacity summary'!I127)),0),I8*$BI8),I8*$BI8),0)</f>
        <v>0</v>
      </c>
      <c r="BM8" s="312">
        <f ca="1">IF($BI8&lt;&gt;"",IF('Capacity summary'!$D$14="Yes",IF(COUNTBLANK('Capacity summary'!$H127:$BG127)&lt;52,IF('Capacity summary'!J127&lt;&gt;"",IF(LOWER('Capacity summary'!J127)="x",$BI8*J8,VALUE('Capacity summary'!J127)),0),J8*$BI8),J8*$BI8),0)</f>
        <v>0</v>
      </c>
      <c r="BN8" s="312">
        <f ca="1">IF($BI8&lt;&gt;"",IF('Capacity summary'!$D$14="Yes",IF(COUNTBLANK('Capacity summary'!$H127:$BG127)&lt;52,IF('Capacity summary'!K127&lt;&gt;"",IF(LOWER('Capacity summary'!K127)="x",$BI8*K8,VALUE('Capacity summary'!K127)),0),K8*$BI8),K8*$BI8),0)</f>
        <v>0</v>
      </c>
      <c r="BO8" s="312">
        <f ca="1">IF($BI8&lt;&gt;"",IF('Capacity summary'!$D$14="Yes",IF(COUNTBLANK('Capacity summary'!$H127:$BG127)&lt;52,IF('Capacity summary'!L127&lt;&gt;"",IF(LOWER('Capacity summary'!L127)="x",$BI8*L8,VALUE('Capacity summary'!L127)),0),L8*$BI8),L8*$BI8),0)</f>
        <v>0</v>
      </c>
      <c r="BP8" s="312">
        <f ca="1">IF($BI8&lt;&gt;"",IF('Capacity summary'!$D$14="Yes",IF(COUNTBLANK('Capacity summary'!$H127:$BG127)&lt;52,IF('Capacity summary'!M127&lt;&gt;"",IF(LOWER('Capacity summary'!M127)="x",$BI8*M8,VALUE('Capacity summary'!M127)),0),M8*$BI8),M8*$BI8),0)</f>
        <v>0</v>
      </c>
      <c r="BQ8" s="312">
        <f ca="1">IF($BI8&lt;&gt;"",IF('Capacity summary'!$D$14="Yes",IF(COUNTBLANK('Capacity summary'!$H127:$BG127)&lt;52,IF('Capacity summary'!N127&lt;&gt;"",IF(LOWER('Capacity summary'!N127)="x",$BI8*N8,VALUE('Capacity summary'!N127)),0),N8*$BI8),N8*$BI8),0)</f>
        <v>0</v>
      </c>
      <c r="BR8" s="312">
        <f ca="1">IF($BI8&lt;&gt;"",IF('Capacity summary'!$D$14="Yes",IF(COUNTBLANK('Capacity summary'!$H127:$BG127)&lt;52,IF('Capacity summary'!O127&lt;&gt;"",IF(LOWER('Capacity summary'!O127)="x",$BI8*O8,VALUE('Capacity summary'!O127)),0),O8*$BI8),O8*$BI8),0)</f>
        <v>0</v>
      </c>
      <c r="BS8" s="312">
        <f ca="1">IF($BI8&lt;&gt;"",IF('Capacity summary'!$D$14="Yes",IF(COUNTBLANK('Capacity summary'!$H127:$BG127)&lt;52,IF('Capacity summary'!P127&lt;&gt;"",IF(LOWER('Capacity summary'!P127)="x",$BI8*P8,VALUE('Capacity summary'!P127)),0),P8*$BI8),P8*$BI8),0)</f>
        <v>0</v>
      </c>
      <c r="BT8" s="312">
        <f ca="1">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0</v>
      </c>
      <c r="BV8" s="312">
        <f ca="1">IF($BI8&lt;&gt;"",IF('Capacity summary'!$D$14="Yes",IF(COUNTBLANK('Capacity summary'!$H127:$BG127)&lt;52,IF('Capacity summary'!S127&lt;&gt;"",IF(LOWER('Capacity summary'!S127)="x",$BI8*S8,VALUE('Capacity summary'!S127)),0),S8*$BI8),S8*$BI8),0)</f>
        <v>0</v>
      </c>
      <c r="BW8" s="312">
        <f ca="1">IF($BI8&lt;&gt;"",IF('Capacity summary'!$D$14="Yes",IF(COUNTBLANK('Capacity summary'!$H127:$BG127)&lt;52,IF('Capacity summary'!T127&lt;&gt;"",IF(LOWER('Capacity summary'!T127)="x",$BI8*T8,VALUE('Capacity summary'!T127)),0),T8*$BI8),T8*$BI8),0)</f>
        <v>0</v>
      </c>
      <c r="BX8" s="312">
        <f ca="1">IF($BI8&lt;&gt;"",IF('Capacity summary'!$D$14="Yes",IF(COUNTBLANK('Capacity summary'!$H127:$BG127)&lt;52,IF('Capacity summary'!U127&lt;&gt;"",IF(LOWER('Capacity summary'!U127)="x",$BI8*U8,VALUE('Capacity summary'!U127)),0),U8*$BI8),U8*$BI8),0)</f>
        <v>0</v>
      </c>
      <c r="BY8" s="312">
        <f ca="1">IF($BI8&lt;&gt;"",IF('Capacity summary'!$D$14="Yes",IF(COUNTBLANK('Capacity summary'!$H127:$BG127)&lt;52,IF('Capacity summary'!V127&lt;&gt;"",IF(LOWER('Capacity summary'!V127)="x",$BI8*V8,VALUE('Capacity summary'!V127)),0),V8*$BI8),V8*$BI8),0)</f>
        <v>0</v>
      </c>
      <c r="BZ8" s="312">
        <f ca="1">IF($BI8&lt;&gt;"",IF('Capacity summary'!$D$14="Yes",IF(COUNTBLANK('Capacity summary'!$H127:$BG127)&lt;52,IF('Capacity summary'!W127&lt;&gt;"",IF(LOWER('Capacity summary'!W127)="x",$BI8*W8,VALUE('Capacity summary'!W127)),0),W8*$BI8),W8*$BI8),0)</f>
        <v>0</v>
      </c>
      <c r="CA8" s="312">
        <f ca="1">IF($BI8&lt;&gt;"",IF('Capacity summary'!$D$14="Yes",IF(COUNTBLANK('Capacity summary'!$H127:$BG127)&lt;52,IF('Capacity summary'!X127&lt;&gt;"",IF(LOWER('Capacity summary'!X127)="x",$BI8*X8,VALUE('Capacity summary'!X127)),0),X8*$BI8),X8*$BI8),0)</f>
        <v>0</v>
      </c>
      <c r="CB8" s="312">
        <f ca="1">IF($BI8&lt;&gt;"",IF('Capacity summary'!$D$14="Yes",IF(COUNTBLANK('Capacity summary'!$H127:$BG127)&lt;52,IF('Capacity summary'!Y127&lt;&gt;"",IF(LOWER('Capacity summary'!Y127)="x",$BI8*Y8,VALUE('Capacity summary'!Y127)),0),Y8*$BI8),Y8*$BI8),0)</f>
        <v>0</v>
      </c>
      <c r="CC8" s="312">
        <f ca="1">IF($BI8&lt;&gt;"",IF('Capacity summary'!$D$14="Yes",IF(COUNTBLANK('Capacity summary'!$H127:$BG127)&lt;52,IF('Capacity summary'!Z127&lt;&gt;"",IF(LOWER('Capacity summary'!Z127)="x",$BI8*Z8,VALUE('Capacity summary'!Z127)),0),Z8*$BI8),Z8*$BI8),0)</f>
        <v>0</v>
      </c>
      <c r="CD8" s="312">
        <f ca="1">IF($BI8&lt;&gt;"",IF('Capacity summary'!$D$14="Yes",IF(COUNTBLANK('Capacity summary'!$H127:$BG127)&lt;52,IF('Capacity summary'!AA127&lt;&gt;"",IF(LOWER('Capacity summary'!AA127)="x",$BI8*AA8,VALUE('Capacity summary'!AA127)),0),AA8*$BI8),AA8*$BI8),0)</f>
        <v>0</v>
      </c>
      <c r="CE8" s="312">
        <f ca="1">IF($BI8&lt;&gt;"",IF('Capacity summary'!$D$14="Yes",IF(COUNTBLANK('Capacity summary'!$H127:$BG127)&lt;52,IF('Capacity summary'!AB127&lt;&gt;"",IF(LOWER('Capacity summary'!AB127)="x",$BI8*AB8,VALUE('Capacity summary'!AB127)),0),AB8*$BI8),AB8*$BI8),0)</f>
        <v>0</v>
      </c>
      <c r="CF8" s="312">
        <f ca="1">IF($BI8&lt;&gt;"",IF('Capacity summary'!$D$14="Yes",IF(COUNTBLANK('Capacity summary'!$H127:$BG127)&lt;52,IF('Capacity summary'!AC127&lt;&gt;"",IF(LOWER('Capacity summary'!AC127)="x",$BI8*AC8,VALUE('Capacity summary'!AC127)),0),AC8*$BI8),AC8*$BI8),0)</f>
        <v>0</v>
      </c>
      <c r="CG8" s="312">
        <f ca="1">IF($BI8&lt;&gt;"",IF('Capacity summary'!$D$14="Yes",IF(COUNTBLANK('Capacity summary'!$H127:$BG127)&lt;52,IF('Capacity summary'!AD127&lt;&gt;"",IF(LOWER('Capacity summary'!AD127)="x",$BI8*AD8,VALUE('Capacity summary'!AD127)),0),AD8*$BI8),AD8*$BI8),0)</f>
        <v>0</v>
      </c>
      <c r="CH8" s="312">
        <f ca="1">IF($BI8&lt;&gt;"",IF('Capacity summary'!$D$14="Yes",IF(COUNTBLANK('Capacity summary'!$H127:$BG127)&lt;52,IF('Capacity summary'!AE127&lt;&gt;"",IF(LOWER('Capacity summary'!AE127)="x",$BI8*AE8,VALUE('Capacity summary'!AE127)),0),AE8*$BI8),AE8*$BI8),0)</f>
        <v>0</v>
      </c>
      <c r="CI8" s="312">
        <f ca="1">IF($BI8&lt;&gt;"",IF('Capacity summary'!$D$14="Yes",IF(COUNTBLANK('Capacity summary'!$H127:$BG127)&lt;52,IF('Capacity summary'!AF127&lt;&gt;"",IF(LOWER('Capacity summary'!AF127)="x",$BI8*AF8,VALUE('Capacity summary'!AF127)),0),AF8*$BI8),AF8*$BI8),0)</f>
        <v>0</v>
      </c>
      <c r="CJ8" s="312">
        <f ca="1">IF($BI8&lt;&gt;"",IF('Capacity summary'!$D$14="Yes",IF(COUNTBLANK('Capacity summary'!$H127:$BG127)&lt;52,IF('Capacity summary'!AG127&lt;&gt;"",IF(LOWER('Capacity summary'!AG127)="x",$BI8*AG8,VALUE('Capacity summary'!AG127)),0),AG8*$BI8),AG8*$BI8),0)</f>
        <v>0</v>
      </c>
      <c r="CK8" s="312">
        <f ca="1">IF($BI8&lt;&gt;"",IF('Capacity summary'!$D$14="Yes",IF(COUNTBLANK('Capacity summary'!$H127:$BG127)&lt;52,IF('Capacity summary'!AH127&lt;&gt;"",IF(LOWER('Capacity summary'!AH127)="x",$BI8*AH8,VALUE('Capacity summary'!AH127)),0),AH8*$BI8),AH8*$BI8),0)</f>
        <v>0</v>
      </c>
      <c r="CL8" s="312">
        <f ca="1">IF($BI8&lt;&gt;"",IF('Capacity summary'!$D$14="Yes",IF(COUNTBLANK('Capacity summary'!$H127:$BG127)&lt;52,IF('Capacity summary'!AI127&lt;&gt;"",IF(LOWER('Capacity summary'!AI127)="x",$BI8*AI8,VALUE('Capacity summary'!AI127)),0),AI8*$BI8),AI8*$BI8),0)</f>
        <v>0</v>
      </c>
      <c r="CM8" s="312">
        <f ca="1">IF($BI8&lt;&gt;"",IF('Capacity summary'!$D$14="Yes",IF(COUNTBLANK('Capacity summary'!$H127:$BG127)&lt;52,IF('Capacity summary'!AJ127&lt;&gt;"",IF(LOWER('Capacity summary'!AJ127)="x",$BI8*AJ8,VALUE('Capacity summary'!AJ127)),0),AJ8*$BI8),AJ8*$BI8),0)</f>
        <v>0</v>
      </c>
      <c r="CN8" s="312">
        <f ca="1">IF($BI8&lt;&gt;"",IF('Capacity summary'!$D$14="Yes",IF(COUNTBLANK('Capacity summary'!$H127:$BG127)&lt;52,IF('Capacity summary'!AK127&lt;&gt;"",IF(LOWER('Capacity summary'!AK127)="x",$BI8*AK8,VALUE('Capacity summary'!AK127)),0),AK8*$BI8),AK8*$BI8),0)</f>
        <v>0</v>
      </c>
      <c r="CO8" s="312">
        <f ca="1">IF($BI8&lt;&gt;"",IF('Capacity summary'!$D$14="Yes",IF(COUNTBLANK('Capacity summary'!$H127:$BG127)&lt;52,IF('Capacity summary'!AL127&lt;&gt;"",IF(LOWER('Capacity summary'!AL127)="x",$BI8*AL8,VALUE('Capacity summary'!AL127)),0),AL8*$BI8),AL8*$BI8),0)</f>
        <v>0</v>
      </c>
      <c r="CP8" s="312">
        <f ca="1">IF($BI8&lt;&gt;"",IF('Capacity summary'!$D$14="Yes",IF(COUNTBLANK('Capacity summary'!$H127:$BG127)&lt;52,IF('Capacity summary'!AM127&lt;&gt;"",IF(LOWER('Capacity summary'!AM127)="x",$BI8*AM8,VALUE('Capacity summary'!AM127)),0),AM8*$BI8),AM8*$BI8),0)</f>
        <v>0</v>
      </c>
      <c r="CQ8" s="312">
        <f ca="1">IF($BI8&lt;&gt;"",IF('Capacity summary'!$D$14="Yes",IF(COUNTBLANK('Capacity summary'!$H127:$BG127)&lt;52,IF('Capacity summary'!AN127&lt;&gt;"",IF(LOWER('Capacity summary'!AN127)="x",$BI8*AN8,VALUE('Capacity summary'!AN127)),0),AN8*$BI8),AN8*$BI8),0)</f>
        <v>0</v>
      </c>
      <c r="CR8" s="312">
        <f ca="1">IF($BI8&lt;&gt;"",IF('Capacity summary'!$D$14="Yes",IF(COUNTBLANK('Capacity summary'!$H127:$BG127)&lt;52,IF('Capacity summary'!AO127&lt;&gt;"",IF(LOWER('Capacity summary'!AO127)="x",$BI8*AO8,VALUE('Capacity summary'!AO127)),0),AO8*$BI8),AO8*$BI8),0)</f>
        <v>0</v>
      </c>
      <c r="CS8" s="312">
        <f ca="1">IF($BI8&lt;&gt;"",IF('Capacity summary'!$D$14="Yes",IF(COUNTBLANK('Capacity summary'!$H127:$BG127)&lt;52,IF('Capacity summary'!AP127&lt;&gt;"",IF(LOWER('Capacity summary'!AP127)="x",$BI8*AP8,VALUE('Capacity summary'!AP127)),0),AP8*$BI8),AP8*$BI8),0)</f>
        <v>0</v>
      </c>
      <c r="CT8" s="312">
        <f ca="1">IF($BI8&lt;&gt;"",IF('Capacity summary'!$D$14="Yes",IF(COUNTBLANK('Capacity summary'!$H127:$BG127)&lt;52,IF('Capacity summary'!AQ127&lt;&gt;"",IF(LOWER('Capacity summary'!AQ127)="x",$BI8*AQ8,VALUE('Capacity summary'!AQ127)),0),AQ8*$BI8),AQ8*$BI8),0)</f>
        <v>0</v>
      </c>
      <c r="CU8" s="312">
        <f ca="1">IF($BI8&lt;&gt;"",IF('Capacity summary'!$D$14="Yes",IF(COUNTBLANK('Capacity summary'!$H127:$BG127)&lt;52,IF('Capacity summary'!AR127&lt;&gt;"",IF(LOWER('Capacity summary'!AR127)="x",$BI8*AR8,VALUE('Capacity summary'!AR127)),0),AR8*$BI8),AR8*$BI8),0)</f>
        <v>0</v>
      </c>
      <c r="CV8" s="312">
        <f ca="1">IF($BI8&lt;&gt;"",IF('Capacity summary'!$D$14="Yes",IF(COUNTBLANK('Capacity summary'!$H127:$BG127)&lt;52,IF('Capacity summary'!AS127&lt;&gt;"",IF(LOWER('Capacity summary'!AS127)="x",$BI8*AS8,VALUE('Capacity summary'!AS127)),0),AS8*$BI8),AS8*$BI8),0)</f>
        <v>0</v>
      </c>
      <c r="CW8" s="312">
        <f ca="1">IF($BI8&lt;&gt;"",IF('Capacity summary'!$D$14="Yes",IF(COUNTBLANK('Capacity summary'!$H127:$BG127)&lt;52,IF('Capacity summary'!AT127&lt;&gt;"",IF(LOWER('Capacity summary'!AT127)="x",$BI8*AT8,VALUE('Capacity summary'!AT127)),0),AT8*$BI8),AT8*$BI8),0)</f>
        <v>0</v>
      </c>
      <c r="CX8" s="312">
        <f ca="1">IF($BI8&lt;&gt;"",IF('Capacity summary'!$D$14="Yes",IF(COUNTBLANK('Capacity summary'!$H127:$BG127)&lt;52,IF('Capacity summary'!AU127&lt;&gt;"",IF(LOWER('Capacity summary'!AU127)="x",$BI8*AU8,VALUE('Capacity summary'!AU127)),0),AU8*$BI8),AU8*$BI8),0)</f>
        <v>0</v>
      </c>
      <c r="CY8" s="312">
        <f ca="1">IF($BI8&lt;&gt;"",IF('Capacity summary'!$D$14="Yes",IF(COUNTBLANK('Capacity summary'!$H127:$BG127)&lt;52,IF('Capacity summary'!AV127&lt;&gt;"",IF(LOWER('Capacity summary'!AV127)="x",$BI8*AV8,VALUE('Capacity summary'!AV127)),0),AV8*$BI8),AV8*$BI8),0)</f>
        <v>0</v>
      </c>
      <c r="CZ8" s="312">
        <f ca="1">IF($BI8&lt;&gt;"",IF('Capacity summary'!$D$14="Yes",IF(COUNTBLANK('Capacity summary'!$H127:$BG127)&lt;52,IF('Capacity summary'!AW127&lt;&gt;"",IF(LOWER('Capacity summary'!AW127)="x",$BI8*AW8,VALUE('Capacity summary'!AW127)),0),AW8*$BI8),AW8*$BI8),0)</f>
        <v>0</v>
      </c>
      <c r="DA8" s="312">
        <f ca="1">IF($BI8&lt;&gt;"",IF('Capacity summary'!$D$14="Yes",IF(COUNTBLANK('Capacity summary'!$H127:$BG127)&lt;52,IF('Capacity summary'!AX127&lt;&gt;"",IF(LOWER('Capacity summary'!AX127)="x",$BI8*AX8,VALUE('Capacity summary'!AX127)),0),AX8*$BI8),AX8*$BI8),0)</f>
        <v>0</v>
      </c>
      <c r="DB8" s="312">
        <f ca="1">IF($BI8&lt;&gt;"",IF('Capacity summary'!$D$14="Yes",IF(COUNTBLANK('Capacity summary'!$H127:$BG127)&lt;52,IF('Capacity summary'!AY127&lt;&gt;"",IF(LOWER('Capacity summary'!AY127)="x",$BI8*AY8,VALUE('Capacity summary'!AY127)),0),AY8*$BI8),AY8*$BI8),0)</f>
        <v>0</v>
      </c>
      <c r="DC8" s="312">
        <f ca="1">IF($BI8&lt;&gt;"",IF('Capacity summary'!$D$14="Yes",IF(COUNTBLANK('Capacity summary'!$H127:$BG127)&lt;52,IF('Capacity summary'!AZ127&lt;&gt;"",IF(LOWER('Capacity summary'!AZ127)="x",$BI8*AZ8,VALUE('Capacity summary'!AZ127)),0),AZ8*$BI8),AZ8*$BI8),0)</f>
        <v>0</v>
      </c>
      <c r="DD8" s="312">
        <f ca="1">IF($BI8&lt;&gt;"",IF('Capacity summary'!$D$14="Yes",IF(COUNTBLANK('Capacity summary'!$H127:$BG127)&lt;52,IF('Capacity summary'!BA127&lt;&gt;"",IF(LOWER('Capacity summary'!BA127)="x",$BI8*BA8,VALUE('Capacity summary'!BA127)),0),BA8*$BI8),BA8*$BI8),0)</f>
        <v>0</v>
      </c>
      <c r="DE8" s="312">
        <f ca="1">IF($BI8&lt;&gt;"",IF('Capacity summary'!$D$14="Yes",IF(COUNTBLANK('Capacity summary'!$H127:$BG127)&lt;52,IF('Capacity summary'!BB127&lt;&gt;"",IF(LOWER('Capacity summary'!BB127)="x",$BI8*BB8,VALUE('Capacity summary'!BB127)),0),BB8*$BI8),BB8*$BI8),0)</f>
        <v>0</v>
      </c>
      <c r="DF8" s="312">
        <f ca="1">IF($BI8&lt;&gt;"",IF('Capacity summary'!$D$14="Yes",IF(COUNTBLANK('Capacity summary'!$H127:$BG127)&lt;52,IF('Capacity summary'!BC127&lt;&gt;"",IF(LOWER('Capacity summary'!BC127)="x",$BI8*BC8,VALUE('Capacity summary'!BC127)),0),BC8*$BI8),BC8*$BI8),0)</f>
        <v>0</v>
      </c>
      <c r="DG8" s="312">
        <f ca="1">IF($BI8&lt;&gt;"",IF('Capacity summary'!$D$14="Yes",IF(COUNTBLANK('Capacity summary'!$H127:$BG127)&lt;52,IF('Capacity summary'!BD127&lt;&gt;"",IF(LOWER('Capacity summary'!BD127)="x",$BI8*BD8,VALUE('Capacity summary'!BD127)),0),BD8*$BI8),BD8*$BI8),0)</f>
        <v>0</v>
      </c>
      <c r="DH8" s="312">
        <f ca="1">IF($BI8&lt;&gt;"",IF('Capacity summary'!$D$14="Yes",IF(COUNTBLANK('Capacity summary'!$H127:$BG127)&lt;52,IF('Capacity summary'!BE127&lt;&gt;"",IF(LOWER('Capacity summary'!BE127)="x",$BI8*BE8,VALUE('Capacity summary'!BE127)),0),BE8*$BI8),BE8*$BI8),0)</f>
        <v>0</v>
      </c>
      <c r="DI8" s="312">
        <f ca="1">IF($BI8&lt;&gt;"",IF('Capacity summary'!$D$14="Yes",IF(COUNTBLANK('Capacity summary'!$H127:$BG127)&lt;52,IF('Capacity summary'!BF127&lt;&gt;"",IF(LOWER('Capacity summary'!BF127)="x",$BI8*BF8,VALUE('Capacity summary'!BF127)),0),BF8*$BI8),BF8*$BI8),0)</f>
        <v>0</v>
      </c>
      <c r="DJ8" s="312">
        <f ca="1">IF($BI8&lt;&gt;"",IF('Capacity summary'!$D$14="Yes",IF(COUNTBLANK('Capacity summary'!$H127:$BG127)&lt;52,IF('Capacity summary'!BG127&lt;&gt;"",IF(LOWER('Capacity summary'!BG127)="x",$BI8*BG8,VALUE('Capacity summary'!BG127)),0),BG8*$BI8),BG8*$BI8),0)</f>
        <v>0</v>
      </c>
      <c r="DK8" s="136">
        <f t="shared" ca="1" si="2"/>
        <v>0</v>
      </c>
      <c r="DL8" s="312">
        <f>Capacity!H20</f>
        <v>0</v>
      </c>
      <c r="DP8" s="5"/>
    </row>
    <row r="9" spans="1:120" x14ac:dyDescent="0.25">
      <c r="B9" s="67"/>
      <c r="C9" s="67" t="str">
        <f>ROW(A5)&amp;". "&amp;Capacity!B21</f>
        <v>5. 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0</v>
      </c>
      <c r="BK9" s="312">
        <f ca="1">IF($BI9&lt;&gt;"",IF('Capacity summary'!$D$14="Yes",IF(COUNTBLANK('Capacity summary'!$H128:$BG128)&lt;52,IF('Capacity summary'!H128&lt;&gt;"",IF(LOWER('Capacity summary'!H128)="x",$BI9*H9,VALUE('Capacity summary'!H128)),0),H9*$BI9),H9*$BI9),0)</f>
        <v>0</v>
      </c>
      <c r="BL9" s="312">
        <f ca="1">IF($BI9&lt;&gt;"",IF('Capacity summary'!$D$14="Yes",IF(COUNTBLANK('Capacity summary'!$H128:$BG128)&lt;52,IF('Capacity summary'!I128&lt;&gt;"",IF(LOWER('Capacity summary'!I128)="x",$BI9*I9,VALUE('Capacity summary'!I128)),0),I9*$BI9),I9*$BI9),0)</f>
        <v>0</v>
      </c>
      <c r="BM9" s="312">
        <f ca="1">IF($BI9&lt;&gt;"",IF('Capacity summary'!$D$14="Yes",IF(COUNTBLANK('Capacity summary'!$H128:$BG128)&lt;52,IF('Capacity summary'!J128&lt;&gt;"",IF(LOWER('Capacity summary'!J128)="x",$BI9*J9,VALUE('Capacity summary'!J128)),0),J9*$BI9),J9*$BI9),0)</f>
        <v>0</v>
      </c>
      <c r="BN9" s="312">
        <f ca="1">IF($BI9&lt;&gt;"",IF('Capacity summary'!$D$14="Yes",IF(COUNTBLANK('Capacity summary'!$H128:$BG128)&lt;52,IF('Capacity summary'!K128&lt;&gt;"",IF(LOWER('Capacity summary'!K128)="x",$BI9*K9,VALUE('Capacity summary'!K128)),0),K9*$BI9),K9*$BI9),0)</f>
        <v>0</v>
      </c>
      <c r="BO9" s="312">
        <f ca="1">IF($BI9&lt;&gt;"",IF('Capacity summary'!$D$14="Yes",IF(COUNTBLANK('Capacity summary'!$H128:$BG128)&lt;52,IF('Capacity summary'!L128&lt;&gt;"",IF(LOWER('Capacity summary'!L128)="x",$BI9*L9,VALUE('Capacity summary'!L128)),0),L9*$BI9),L9*$BI9),0)</f>
        <v>0</v>
      </c>
      <c r="BP9" s="312">
        <f ca="1">IF($BI9&lt;&gt;"",IF('Capacity summary'!$D$14="Yes",IF(COUNTBLANK('Capacity summary'!$H128:$BG128)&lt;52,IF('Capacity summary'!M128&lt;&gt;"",IF(LOWER('Capacity summary'!M128)="x",$BI9*M9,VALUE('Capacity summary'!M128)),0),M9*$BI9),M9*$BI9),0)</f>
        <v>0</v>
      </c>
      <c r="BQ9" s="312">
        <f ca="1">IF($BI9&lt;&gt;"",IF('Capacity summary'!$D$14="Yes",IF(COUNTBLANK('Capacity summary'!$H128:$BG128)&lt;52,IF('Capacity summary'!N128&lt;&gt;"",IF(LOWER('Capacity summary'!N128)="x",$BI9*N9,VALUE('Capacity summary'!N128)),0),N9*$BI9),N9*$BI9),0)</f>
        <v>0</v>
      </c>
      <c r="BR9" s="312">
        <f ca="1">IF($BI9&lt;&gt;"",IF('Capacity summary'!$D$14="Yes",IF(COUNTBLANK('Capacity summary'!$H128:$BG128)&lt;52,IF('Capacity summary'!O128&lt;&gt;"",IF(LOWER('Capacity summary'!O128)="x",$BI9*O9,VALUE('Capacity summary'!O128)),0),O9*$BI9),O9*$BI9),0)</f>
        <v>0</v>
      </c>
      <c r="BS9" s="312">
        <f ca="1">IF($BI9&lt;&gt;"",IF('Capacity summary'!$D$14="Yes",IF(COUNTBLANK('Capacity summary'!$H128:$BG128)&lt;52,IF('Capacity summary'!P128&lt;&gt;"",IF(LOWER('Capacity summary'!P128)="x",$BI9*P9,VALUE('Capacity summary'!P128)),0),P9*$BI9),P9*$BI9),0)</f>
        <v>0</v>
      </c>
      <c r="BT9" s="312">
        <f ca="1">IF($BI9&lt;&gt;"",IF('Capacity summary'!$D$14="Yes",IF(COUNTBLANK('Capacity summary'!$H128:$BG128)&lt;52,IF('Capacity summary'!Q128&lt;&gt;"",IF(LOWER('Capacity summary'!Q128)="x",$BI9*Q9,VALUE('Capacity summary'!Q128)),0),Q9*$BI9),Q9*$BI9),0)</f>
        <v>0</v>
      </c>
      <c r="BU9" s="312">
        <f ca="1">IF($BI9&lt;&gt;"",IF('Capacity summary'!$D$14="Yes",IF(COUNTBLANK('Capacity summary'!$H128:$BG128)&lt;52,IF('Capacity summary'!R128&lt;&gt;"",IF(LOWER('Capacity summary'!R128)="x",$BI9*R9,VALUE('Capacity summary'!R128)),0),R9*$BI9),R9*$BI9),0)</f>
        <v>0</v>
      </c>
      <c r="BV9" s="312">
        <f ca="1">IF($BI9&lt;&gt;"",IF('Capacity summary'!$D$14="Yes",IF(COUNTBLANK('Capacity summary'!$H128:$BG128)&lt;52,IF('Capacity summary'!S128&lt;&gt;"",IF(LOWER('Capacity summary'!S128)="x",$BI9*S9,VALUE('Capacity summary'!S128)),0),S9*$BI9),S9*$BI9),0)</f>
        <v>0</v>
      </c>
      <c r="BW9" s="312">
        <f ca="1">IF($BI9&lt;&gt;"",IF('Capacity summary'!$D$14="Yes",IF(COUNTBLANK('Capacity summary'!$H128:$BG128)&lt;52,IF('Capacity summary'!T128&lt;&gt;"",IF(LOWER('Capacity summary'!T128)="x",$BI9*T9,VALUE('Capacity summary'!T128)),0),T9*$BI9),T9*$BI9),0)</f>
        <v>0</v>
      </c>
      <c r="BX9" s="312">
        <f ca="1">IF($BI9&lt;&gt;"",IF('Capacity summary'!$D$14="Yes",IF(COUNTBLANK('Capacity summary'!$H128:$BG128)&lt;52,IF('Capacity summary'!U128&lt;&gt;"",IF(LOWER('Capacity summary'!U128)="x",$BI9*U9,VALUE('Capacity summary'!U128)),0),U9*$BI9),U9*$BI9),0)</f>
        <v>0</v>
      </c>
      <c r="BY9" s="312">
        <f ca="1">IF($BI9&lt;&gt;"",IF('Capacity summary'!$D$14="Yes",IF(COUNTBLANK('Capacity summary'!$H128:$BG128)&lt;52,IF('Capacity summary'!V128&lt;&gt;"",IF(LOWER('Capacity summary'!V128)="x",$BI9*V9,VALUE('Capacity summary'!V128)),0),V9*$BI9),V9*$BI9),0)</f>
        <v>0</v>
      </c>
      <c r="BZ9" s="312">
        <f ca="1">IF($BI9&lt;&gt;"",IF('Capacity summary'!$D$14="Yes",IF(COUNTBLANK('Capacity summary'!$H128:$BG128)&lt;52,IF('Capacity summary'!W128&lt;&gt;"",IF(LOWER('Capacity summary'!W128)="x",$BI9*W9,VALUE('Capacity summary'!W128)),0),W9*$BI9),W9*$BI9),0)</f>
        <v>0</v>
      </c>
      <c r="CA9" s="312">
        <f ca="1">IF($BI9&lt;&gt;"",IF('Capacity summary'!$D$14="Yes",IF(COUNTBLANK('Capacity summary'!$H128:$BG128)&lt;52,IF('Capacity summary'!X128&lt;&gt;"",IF(LOWER('Capacity summary'!X128)="x",$BI9*X9,VALUE('Capacity summary'!X128)),0),X9*$BI9),X9*$BI9),0)</f>
        <v>0</v>
      </c>
      <c r="CB9" s="312">
        <f ca="1">IF($BI9&lt;&gt;"",IF('Capacity summary'!$D$14="Yes",IF(COUNTBLANK('Capacity summary'!$H128:$BG128)&lt;52,IF('Capacity summary'!Y128&lt;&gt;"",IF(LOWER('Capacity summary'!Y128)="x",$BI9*Y9,VALUE('Capacity summary'!Y128)),0),Y9*$BI9),Y9*$BI9),0)</f>
        <v>0</v>
      </c>
      <c r="CC9" s="312">
        <f ca="1">IF($BI9&lt;&gt;"",IF('Capacity summary'!$D$14="Yes",IF(COUNTBLANK('Capacity summary'!$H128:$BG128)&lt;52,IF('Capacity summary'!Z128&lt;&gt;"",IF(LOWER('Capacity summary'!Z128)="x",$BI9*Z9,VALUE('Capacity summary'!Z128)),0),Z9*$BI9),Z9*$BI9),0)</f>
        <v>0</v>
      </c>
      <c r="CD9" s="312">
        <f ca="1">IF($BI9&lt;&gt;"",IF('Capacity summary'!$D$14="Yes",IF(COUNTBLANK('Capacity summary'!$H128:$BG128)&lt;52,IF('Capacity summary'!AA128&lt;&gt;"",IF(LOWER('Capacity summary'!AA128)="x",$BI9*AA9,VALUE('Capacity summary'!AA128)),0),AA9*$BI9),AA9*$BI9),0)</f>
        <v>0</v>
      </c>
      <c r="CE9" s="312">
        <f ca="1">IF($BI9&lt;&gt;"",IF('Capacity summary'!$D$14="Yes",IF(COUNTBLANK('Capacity summary'!$H128:$BG128)&lt;52,IF('Capacity summary'!AB128&lt;&gt;"",IF(LOWER('Capacity summary'!AB128)="x",$BI9*AB9,VALUE('Capacity summary'!AB128)),0),AB9*$BI9),AB9*$BI9),0)</f>
        <v>0</v>
      </c>
      <c r="CF9" s="312">
        <f ca="1">IF($BI9&lt;&gt;"",IF('Capacity summary'!$D$14="Yes",IF(COUNTBLANK('Capacity summary'!$H128:$BG128)&lt;52,IF('Capacity summary'!AC128&lt;&gt;"",IF(LOWER('Capacity summary'!AC128)="x",$BI9*AC9,VALUE('Capacity summary'!AC128)),0),AC9*$BI9),AC9*$BI9),0)</f>
        <v>0</v>
      </c>
      <c r="CG9" s="312">
        <f ca="1">IF($BI9&lt;&gt;"",IF('Capacity summary'!$D$14="Yes",IF(COUNTBLANK('Capacity summary'!$H128:$BG128)&lt;52,IF('Capacity summary'!AD128&lt;&gt;"",IF(LOWER('Capacity summary'!AD128)="x",$BI9*AD9,VALUE('Capacity summary'!AD128)),0),AD9*$BI9),AD9*$BI9),0)</f>
        <v>0</v>
      </c>
      <c r="CH9" s="312">
        <f ca="1">IF($BI9&lt;&gt;"",IF('Capacity summary'!$D$14="Yes",IF(COUNTBLANK('Capacity summary'!$H128:$BG128)&lt;52,IF('Capacity summary'!AE128&lt;&gt;"",IF(LOWER('Capacity summary'!AE128)="x",$BI9*AE9,VALUE('Capacity summary'!AE128)),0),AE9*$BI9),AE9*$BI9),0)</f>
        <v>0</v>
      </c>
      <c r="CI9" s="312">
        <f ca="1">IF($BI9&lt;&gt;"",IF('Capacity summary'!$D$14="Yes",IF(COUNTBLANK('Capacity summary'!$H128:$BG128)&lt;52,IF('Capacity summary'!AF128&lt;&gt;"",IF(LOWER('Capacity summary'!AF128)="x",$BI9*AF9,VALUE('Capacity summary'!AF128)),0),AF9*$BI9),AF9*$BI9),0)</f>
        <v>0</v>
      </c>
      <c r="CJ9" s="312">
        <f ca="1">IF($BI9&lt;&gt;"",IF('Capacity summary'!$D$14="Yes",IF(COUNTBLANK('Capacity summary'!$H128:$BG128)&lt;52,IF('Capacity summary'!AG128&lt;&gt;"",IF(LOWER('Capacity summary'!AG128)="x",$BI9*AG9,VALUE('Capacity summary'!AG128)),0),AG9*$BI9),AG9*$BI9),0)</f>
        <v>0</v>
      </c>
      <c r="CK9" s="312">
        <f ca="1">IF($BI9&lt;&gt;"",IF('Capacity summary'!$D$14="Yes",IF(COUNTBLANK('Capacity summary'!$H128:$BG128)&lt;52,IF('Capacity summary'!AH128&lt;&gt;"",IF(LOWER('Capacity summary'!AH128)="x",$BI9*AH9,VALUE('Capacity summary'!AH128)),0),AH9*$BI9),AH9*$BI9),0)</f>
        <v>0</v>
      </c>
      <c r="CL9" s="312">
        <f ca="1">IF($BI9&lt;&gt;"",IF('Capacity summary'!$D$14="Yes",IF(COUNTBLANK('Capacity summary'!$H128:$BG128)&lt;52,IF('Capacity summary'!AI128&lt;&gt;"",IF(LOWER('Capacity summary'!AI128)="x",$BI9*AI9,VALUE('Capacity summary'!AI128)),0),AI9*$BI9),AI9*$BI9),0)</f>
        <v>0</v>
      </c>
      <c r="CM9" s="312">
        <f ca="1">IF($BI9&lt;&gt;"",IF('Capacity summary'!$D$14="Yes",IF(COUNTBLANK('Capacity summary'!$H128:$BG128)&lt;52,IF('Capacity summary'!AJ128&lt;&gt;"",IF(LOWER('Capacity summary'!AJ128)="x",$BI9*AJ9,VALUE('Capacity summary'!AJ128)),0),AJ9*$BI9),AJ9*$BI9),0)</f>
        <v>0</v>
      </c>
      <c r="CN9" s="312">
        <f ca="1">IF($BI9&lt;&gt;"",IF('Capacity summary'!$D$14="Yes",IF(COUNTBLANK('Capacity summary'!$H128:$BG128)&lt;52,IF('Capacity summary'!AK128&lt;&gt;"",IF(LOWER('Capacity summary'!AK128)="x",$BI9*AK9,VALUE('Capacity summary'!AK128)),0),AK9*$BI9),AK9*$BI9),0)</f>
        <v>0</v>
      </c>
      <c r="CO9" s="312">
        <f ca="1">IF($BI9&lt;&gt;"",IF('Capacity summary'!$D$14="Yes",IF(COUNTBLANK('Capacity summary'!$H128:$BG128)&lt;52,IF('Capacity summary'!AL128&lt;&gt;"",IF(LOWER('Capacity summary'!AL128)="x",$BI9*AL9,VALUE('Capacity summary'!AL128)),0),AL9*$BI9),AL9*$BI9),0)</f>
        <v>0</v>
      </c>
      <c r="CP9" s="312">
        <f ca="1">IF($BI9&lt;&gt;"",IF('Capacity summary'!$D$14="Yes",IF(COUNTBLANK('Capacity summary'!$H128:$BG128)&lt;52,IF('Capacity summary'!AM128&lt;&gt;"",IF(LOWER('Capacity summary'!AM128)="x",$BI9*AM9,VALUE('Capacity summary'!AM128)),0),AM9*$BI9),AM9*$BI9),0)</f>
        <v>0</v>
      </c>
      <c r="CQ9" s="312">
        <f ca="1">IF($BI9&lt;&gt;"",IF('Capacity summary'!$D$14="Yes",IF(COUNTBLANK('Capacity summary'!$H128:$BG128)&lt;52,IF('Capacity summary'!AN128&lt;&gt;"",IF(LOWER('Capacity summary'!AN128)="x",$BI9*AN9,VALUE('Capacity summary'!AN128)),0),AN9*$BI9),AN9*$BI9),0)</f>
        <v>0</v>
      </c>
      <c r="CR9" s="312">
        <f ca="1">IF($BI9&lt;&gt;"",IF('Capacity summary'!$D$14="Yes",IF(COUNTBLANK('Capacity summary'!$H128:$BG128)&lt;52,IF('Capacity summary'!AO128&lt;&gt;"",IF(LOWER('Capacity summary'!AO128)="x",$BI9*AO9,VALUE('Capacity summary'!AO128)),0),AO9*$BI9),AO9*$BI9),0)</f>
        <v>0</v>
      </c>
      <c r="CS9" s="312">
        <f ca="1">IF($BI9&lt;&gt;"",IF('Capacity summary'!$D$14="Yes",IF(COUNTBLANK('Capacity summary'!$H128:$BG128)&lt;52,IF('Capacity summary'!AP128&lt;&gt;"",IF(LOWER('Capacity summary'!AP128)="x",$BI9*AP9,VALUE('Capacity summary'!AP128)),0),AP9*$BI9),AP9*$BI9),0)</f>
        <v>0</v>
      </c>
      <c r="CT9" s="312">
        <f ca="1">IF($BI9&lt;&gt;"",IF('Capacity summary'!$D$14="Yes",IF(COUNTBLANK('Capacity summary'!$H128:$BG128)&lt;52,IF('Capacity summary'!AQ128&lt;&gt;"",IF(LOWER('Capacity summary'!AQ128)="x",$BI9*AQ9,VALUE('Capacity summary'!AQ128)),0),AQ9*$BI9),AQ9*$BI9),0)</f>
        <v>0</v>
      </c>
      <c r="CU9" s="312">
        <f ca="1">IF($BI9&lt;&gt;"",IF('Capacity summary'!$D$14="Yes",IF(COUNTBLANK('Capacity summary'!$H128:$BG128)&lt;52,IF('Capacity summary'!AR128&lt;&gt;"",IF(LOWER('Capacity summary'!AR128)="x",$BI9*AR9,VALUE('Capacity summary'!AR128)),0),AR9*$BI9),AR9*$BI9),0)</f>
        <v>0</v>
      </c>
      <c r="CV9" s="312">
        <f ca="1">IF($BI9&lt;&gt;"",IF('Capacity summary'!$D$14="Yes",IF(COUNTBLANK('Capacity summary'!$H128:$BG128)&lt;52,IF('Capacity summary'!AS128&lt;&gt;"",IF(LOWER('Capacity summary'!AS128)="x",$BI9*AS9,VALUE('Capacity summary'!AS128)),0),AS9*$BI9),AS9*$BI9),0)</f>
        <v>0</v>
      </c>
      <c r="CW9" s="312">
        <f ca="1">IF($BI9&lt;&gt;"",IF('Capacity summary'!$D$14="Yes",IF(COUNTBLANK('Capacity summary'!$H128:$BG128)&lt;52,IF('Capacity summary'!AT128&lt;&gt;"",IF(LOWER('Capacity summary'!AT128)="x",$BI9*AT9,VALUE('Capacity summary'!AT128)),0),AT9*$BI9),AT9*$BI9),0)</f>
        <v>0</v>
      </c>
      <c r="CX9" s="312">
        <f ca="1">IF($BI9&lt;&gt;"",IF('Capacity summary'!$D$14="Yes",IF(COUNTBLANK('Capacity summary'!$H128:$BG128)&lt;52,IF('Capacity summary'!AU128&lt;&gt;"",IF(LOWER('Capacity summary'!AU128)="x",$BI9*AU9,VALUE('Capacity summary'!AU128)),0),AU9*$BI9),AU9*$BI9),0)</f>
        <v>0</v>
      </c>
      <c r="CY9" s="312">
        <f ca="1">IF($BI9&lt;&gt;"",IF('Capacity summary'!$D$14="Yes",IF(COUNTBLANK('Capacity summary'!$H128:$BG128)&lt;52,IF('Capacity summary'!AV128&lt;&gt;"",IF(LOWER('Capacity summary'!AV128)="x",$BI9*AV9,VALUE('Capacity summary'!AV128)),0),AV9*$BI9),AV9*$BI9),0)</f>
        <v>0</v>
      </c>
      <c r="CZ9" s="312">
        <f ca="1">IF($BI9&lt;&gt;"",IF('Capacity summary'!$D$14="Yes",IF(COUNTBLANK('Capacity summary'!$H128:$BG128)&lt;52,IF('Capacity summary'!AW128&lt;&gt;"",IF(LOWER('Capacity summary'!AW128)="x",$BI9*AW9,VALUE('Capacity summary'!AW128)),0),AW9*$BI9),AW9*$BI9),0)</f>
        <v>0</v>
      </c>
      <c r="DA9" s="312">
        <f ca="1">IF($BI9&lt;&gt;"",IF('Capacity summary'!$D$14="Yes",IF(COUNTBLANK('Capacity summary'!$H128:$BG128)&lt;52,IF('Capacity summary'!AX128&lt;&gt;"",IF(LOWER('Capacity summary'!AX128)="x",$BI9*AX9,VALUE('Capacity summary'!AX128)),0),AX9*$BI9),AX9*$BI9),0)</f>
        <v>0</v>
      </c>
      <c r="DB9" s="312">
        <f ca="1">IF($BI9&lt;&gt;"",IF('Capacity summary'!$D$14="Yes",IF(COUNTBLANK('Capacity summary'!$H128:$BG128)&lt;52,IF('Capacity summary'!AY128&lt;&gt;"",IF(LOWER('Capacity summary'!AY128)="x",$BI9*AY9,VALUE('Capacity summary'!AY128)),0),AY9*$BI9),AY9*$BI9),0)</f>
        <v>0</v>
      </c>
      <c r="DC9" s="312">
        <f ca="1">IF($BI9&lt;&gt;"",IF('Capacity summary'!$D$14="Yes",IF(COUNTBLANK('Capacity summary'!$H128:$BG128)&lt;52,IF('Capacity summary'!AZ128&lt;&gt;"",IF(LOWER('Capacity summary'!AZ128)="x",$BI9*AZ9,VALUE('Capacity summary'!AZ128)),0),AZ9*$BI9),AZ9*$BI9),0)</f>
        <v>0</v>
      </c>
      <c r="DD9" s="312">
        <f ca="1">IF($BI9&lt;&gt;"",IF('Capacity summary'!$D$14="Yes",IF(COUNTBLANK('Capacity summary'!$H128:$BG128)&lt;52,IF('Capacity summary'!BA128&lt;&gt;"",IF(LOWER('Capacity summary'!BA128)="x",$BI9*BA9,VALUE('Capacity summary'!BA128)),0),BA9*$BI9),BA9*$BI9),0)</f>
        <v>0</v>
      </c>
      <c r="DE9" s="312">
        <f ca="1">IF($BI9&lt;&gt;"",IF('Capacity summary'!$D$14="Yes",IF(COUNTBLANK('Capacity summary'!$H128:$BG128)&lt;52,IF('Capacity summary'!BB128&lt;&gt;"",IF(LOWER('Capacity summary'!BB128)="x",$BI9*BB9,VALUE('Capacity summary'!BB128)),0),BB9*$BI9),BB9*$BI9),0)</f>
        <v>0</v>
      </c>
      <c r="DF9" s="312">
        <f ca="1">IF($BI9&lt;&gt;"",IF('Capacity summary'!$D$14="Yes",IF(COUNTBLANK('Capacity summary'!$H128:$BG128)&lt;52,IF('Capacity summary'!BC128&lt;&gt;"",IF(LOWER('Capacity summary'!BC128)="x",$BI9*BC9,VALUE('Capacity summary'!BC128)),0),BC9*$BI9),BC9*$BI9),0)</f>
        <v>0</v>
      </c>
      <c r="DG9" s="312">
        <f ca="1">IF($BI9&lt;&gt;"",IF('Capacity summary'!$D$14="Yes",IF(COUNTBLANK('Capacity summary'!$H128:$BG128)&lt;52,IF('Capacity summary'!BD128&lt;&gt;"",IF(LOWER('Capacity summary'!BD128)="x",$BI9*BD9,VALUE('Capacity summary'!BD128)),0),BD9*$BI9),BD9*$BI9),0)</f>
        <v>0</v>
      </c>
      <c r="DH9" s="312">
        <f ca="1">IF($BI9&lt;&gt;"",IF('Capacity summary'!$D$14="Yes",IF(COUNTBLANK('Capacity summary'!$H128:$BG128)&lt;52,IF('Capacity summary'!BE128&lt;&gt;"",IF(LOWER('Capacity summary'!BE128)="x",$BI9*BE9,VALUE('Capacity summary'!BE128)),0),BE9*$BI9),BE9*$BI9),0)</f>
        <v>0</v>
      </c>
      <c r="DI9" s="312">
        <f ca="1">IF($BI9&lt;&gt;"",IF('Capacity summary'!$D$14="Yes",IF(COUNTBLANK('Capacity summary'!$H128:$BG128)&lt;52,IF('Capacity summary'!BF128&lt;&gt;"",IF(LOWER('Capacity summary'!BF128)="x",$BI9*BF9,VALUE('Capacity summary'!BF128)),0),BF9*$BI9),BF9*$BI9),0)</f>
        <v>0</v>
      </c>
      <c r="DJ9" s="312">
        <f ca="1">IF($BI9&lt;&gt;"",IF('Capacity summary'!$D$14="Yes",IF(COUNTBLANK('Capacity summary'!$H128:$BG128)&lt;52,IF('Capacity summary'!BG128&lt;&gt;"",IF(LOWER('Capacity summary'!BG128)="x",$BI9*BG9,VALUE('Capacity summary'!BG128)),0),BG9*$BI9),BG9*$BI9),0)</f>
        <v>0</v>
      </c>
      <c r="DK9" s="136">
        <f t="shared" ca="1" si="2"/>
        <v>0</v>
      </c>
      <c r="DL9" s="312">
        <f>Capacity!H21</f>
        <v>0</v>
      </c>
      <c r="DP9" s="5"/>
    </row>
    <row r="10" spans="1:120" x14ac:dyDescent="0.25">
      <c r="B10" s="67"/>
      <c r="C10" s="67" t="str">
        <f>ROW(A6)&amp;". "&amp;Capacity!B22</f>
        <v>6. c</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2">
        <f ca="1">IF($BI10&lt;&gt;"",IF('Capacity summary'!$D$14="Yes",IF(COUNTBLANK('Capacity summary'!$H129:$BG129)&lt;52,IF('Capacity summary'!H129&lt;&gt;"",IF(LOWER('Capacity summary'!H129)="x",$BI10*H10,VALUE('Capacity summary'!H129)),0),H10*$BI10),H10*$BI10),0)</f>
        <v>0</v>
      </c>
      <c r="BL10" s="312">
        <f ca="1">IF($BI10&lt;&gt;"",IF('Capacity summary'!$D$14="Yes",IF(COUNTBLANK('Capacity summary'!$H129:$BG129)&lt;52,IF('Capacity summary'!I129&lt;&gt;"",IF(LOWER('Capacity summary'!I129)="x",$BI10*I10,VALUE('Capacity summary'!I129)),0),I10*$BI10),I10*$BI10),0)</f>
        <v>0</v>
      </c>
      <c r="BM10" s="312">
        <f ca="1">IF($BI10&lt;&gt;"",IF('Capacity summary'!$D$14="Yes",IF(COUNTBLANK('Capacity summary'!$H129:$BG129)&lt;52,IF('Capacity summary'!J129&lt;&gt;"",IF(LOWER('Capacity summary'!J129)="x",$BI10*J10,VALUE('Capacity summary'!J129)),0),J10*$BI10),J10*$BI10),0)</f>
        <v>0</v>
      </c>
      <c r="BN10" s="312">
        <f ca="1">IF($BI10&lt;&gt;"",IF('Capacity summary'!$D$14="Yes",IF(COUNTBLANK('Capacity summary'!$H129:$BG129)&lt;52,IF('Capacity summary'!K129&lt;&gt;"",IF(LOWER('Capacity summary'!K129)="x",$BI10*K10,VALUE('Capacity summary'!K129)),0),K10*$BI10),K10*$BI10),0)</f>
        <v>0</v>
      </c>
      <c r="BO10" s="312">
        <f ca="1">IF($BI10&lt;&gt;"",IF('Capacity summary'!$D$14="Yes",IF(COUNTBLANK('Capacity summary'!$H129:$BG129)&lt;52,IF('Capacity summary'!L129&lt;&gt;"",IF(LOWER('Capacity summary'!L129)="x",$BI10*L10,VALUE('Capacity summary'!L129)),0),L10*$BI10),L10*$BI10),0)</f>
        <v>0</v>
      </c>
      <c r="BP10" s="312">
        <f ca="1">IF($BI10&lt;&gt;"",IF('Capacity summary'!$D$14="Yes",IF(COUNTBLANK('Capacity summary'!$H129:$BG129)&lt;52,IF('Capacity summary'!M129&lt;&gt;"",IF(LOWER('Capacity summary'!M129)="x",$BI10*M10,VALUE('Capacity summary'!M129)),0),M10*$BI10),M10*$BI10),0)</f>
        <v>0</v>
      </c>
      <c r="BQ10" s="312">
        <f ca="1">IF($BI10&lt;&gt;"",IF('Capacity summary'!$D$14="Yes",IF(COUNTBLANK('Capacity summary'!$H129:$BG129)&lt;52,IF('Capacity summary'!N129&lt;&gt;"",IF(LOWER('Capacity summary'!N129)="x",$BI10*N10,VALUE('Capacity summary'!N129)),0),N10*$BI10),N10*$BI10),0)</f>
        <v>0</v>
      </c>
      <c r="BR10" s="312">
        <f ca="1">IF($BI10&lt;&gt;"",IF('Capacity summary'!$D$14="Yes",IF(COUNTBLANK('Capacity summary'!$H129:$BG129)&lt;52,IF('Capacity summary'!O129&lt;&gt;"",IF(LOWER('Capacity summary'!O129)="x",$BI10*O10,VALUE('Capacity summary'!O129)),0),O10*$BI10),O10*$BI10),0)</f>
        <v>0</v>
      </c>
      <c r="BS10" s="312">
        <f ca="1">IF($BI10&lt;&gt;"",IF('Capacity summary'!$D$14="Yes",IF(COUNTBLANK('Capacity summary'!$H129:$BG129)&lt;52,IF('Capacity summary'!P129&lt;&gt;"",IF(LOWER('Capacity summary'!P129)="x",$BI10*P10,VALUE('Capacity summary'!P129)),0),P10*$BI10),P10*$BI10),0)</f>
        <v>0</v>
      </c>
      <c r="BT10" s="312">
        <f ca="1">IF($BI10&lt;&gt;"",IF('Capacity summary'!$D$14="Yes",IF(COUNTBLANK('Capacity summary'!$H129:$BG129)&lt;52,IF('Capacity summary'!Q129&lt;&gt;"",IF(LOWER('Capacity summary'!Q129)="x",$BI10*Q10,VALUE('Capacity summary'!Q129)),0),Q10*$BI10),Q10*$BI10),0)</f>
        <v>0</v>
      </c>
      <c r="BU10" s="312">
        <f ca="1">IF($BI10&lt;&gt;"",IF('Capacity summary'!$D$14="Yes",IF(COUNTBLANK('Capacity summary'!$H129:$BG129)&lt;52,IF('Capacity summary'!R129&lt;&gt;"",IF(LOWER('Capacity summary'!R129)="x",$BI10*R10,VALUE('Capacity summary'!R129)),0),R10*$BI10),R10*$BI10),0)</f>
        <v>0</v>
      </c>
      <c r="BV10" s="312">
        <f ca="1">IF($BI10&lt;&gt;"",IF('Capacity summary'!$D$14="Yes",IF(COUNTBLANK('Capacity summary'!$H129:$BG129)&lt;52,IF('Capacity summary'!S129&lt;&gt;"",IF(LOWER('Capacity summary'!S129)="x",$BI10*S10,VALUE('Capacity summary'!S129)),0),S10*$BI10),S10*$BI10),0)</f>
        <v>0</v>
      </c>
      <c r="BW10" s="312">
        <f ca="1">IF($BI10&lt;&gt;"",IF('Capacity summary'!$D$14="Yes",IF(COUNTBLANK('Capacity summary'!$H129:$BG129)&lt;52,IF('Capacity summary'!T129&lt;&gt;"",IF(LOWER('Capacity summary'!T129)="x",$BI10*T10,VALUE('Capacity summary'!T129)),0),T10*$BI10),T10*$BI10),0)</f>
        <v>0</v>
      </c>
      <c r="BX10" s="312">
        <f ca="1">IF($BI10&lt;&gt;"",IF('Capacity summary'!$D$14="Yes",IF(COUNTBLANK('Capacity summary'!$H129:$BG129)&lt;52,IF('Capacity summary'!U129&lt;&gt;"",IF(LOWER('Capacity summary'!U129)="x",$BI10*U10,VALUE('Capacity summary'!U129)),0),U10*$BI10),U10*$BI10),0)</f>
        <v>0</v>
      </c>
      <c r="BY10" s="312">
        <f ca="1">IF($BI10&lt;&gt;"",IF('Capacity summary'!$D$14="Yes",IF(COUNTBLANK('Capacity summary'!$H129:$BG129)&lt;52,IF('Capacity summary'!V129&lt;&gt;"",IF(LOWER('Capacity summary'!V129)="x",$BI10*V10,VALUE('Capacity summary'!V129)),0),V10*$BI10),V10*$BI10),0)</f>
        <v>0</v>
      </c>
      <c r="BZ10" s="312">
        <f ca="1">IF($BI10&lt;&gt;"",IF('Capacity summary'!$D$14="Yes",IF(COUNTBLANK('Capacity summary'!$H129:$BG129)&lt;52,IF('Capacity summary'!W129&lt;&gt;"",IF(LOWER('Capacity summary'!W129)="x",$BI10*W10,VALUE('Capacity summary'!W129)),0),W10*$BI10),W10*$BI10),0)</f>
        <v>0</v>
      </c>
      <c r="CA10" s="312">
        <f ca="1">IF($BI10&lt;&gt;"",IF('Capacity summary'!$D$14="Yes",IF(COUNTBLANK('Capacity summary'!$H129:$BG129)&lt;52,IF('Capacity summary'!X129&lt;&gt;"",IF(LOWER('Capacity summary'!X129)="x",$BI10*X10,VALUE('Capacity summary'!X129)),0),X10*$BI10),X10*$BI10),0)</f>
        <v>0</v>
      </c>
      <c r="CB10" s="312">
        <f ca="1">IF($BI10&lt;&gt;"",IF('Capacity summary'!$D$14="Yes",IF(COUNTBLANK('Capacity summary'!$H129:$BG129)&lt;52,IF('Capacity summary'!Y129&lt;&gt;"",IF(LOWER('Capacity summary'!Y129)="x",$BI10*Y10,VALUE('Capacity summary'!Y129)),0),Y10*$BI10),Y10*$BI10),0)</f>
        <v>0</v>
      </c>
      <c r="CC10" s="312">
        <f ca="1">IF($BI10&lt;&gt;"",IF('Capacity summary'!$D$14="Yes",IF(COUNTBLANK('Capacity summary'!$H129:$BG129)&lt;52,IF('Capacity summary'!Z129&lt;&gt;"",IF(LOWER('Capacity summary'!Z129)="x",$BI10*Z10,VALUE('Capacity summary'!Z129)),0),Z10*$BI10),Z10*$BI10),0)</f>
        <v>0</v>
      </c>
      <c r="CD10" s="312">
        <f ca="1">IF($BI10&lt;&gt;"",IF('Capacity summary'!$D$14="Yes",IF(COUNTBLANK('Capacity summary'!$H129:$BG129)&lt;52,IF('Capacity summary'!AA129&lt;&gt;"",IF(LOWER('Capacity summary'!AA129)="x",$BI10*AA10,VALUE('Capacity summary'!AA129)),0),AA10*$BI10),AA10*$BI10),0)</f>
        <v>0</v>
      </c>
      <c r="CE10" s="312">
        <f ca="1">IF($BI10&lt;&gt;"",IF('Capacity summary'!$D$14="Yes",IF(COUNTBLANK('Capacity summary'!$H129:$BG129)&lt;52,IF('Capacity summary'!AB129&lt;&gt;"",IF(LOWER('Capacity summary'!AB129)="x",$BI10*AB10,VALUE('Capacity summary'!AB129)),0),AB10*$BI10),AB10*$BI10),0)</f>
        <v>0</v>
      </c>
      <c r="CF10" s="312">
        <f ca="1">IF($BI10&lt;&gt;"",IF('Capacity summary'!$D$14="Yes",IF(COUNTBLANK('Capacity summary'!$H129:$BG129)&lt;52,IF('Capacity summary'!AC129&lt;&gt;"",IF(LOWER('Capacity summary'!AC129)="x",$BI10*AC10,VALUE('Capacity summary'!AC129)),0),AC10*$BI10),AC10*$BI10),0)</f>
        <v>0</v>
      </c>
      <c r="CG10" s="312">
        <f ca="1">IF($BI10&lt;&gt;"",IF('Capacity summary'!$D$14="Yes",IF(COUNTBLANK('Capacity summary'!$H129:$BG129)&lt;52,IF('Capacity summary'!AD129&lt;&gt;"",IF(LOWER('Capacity summary'!AD129)="x",$BI10*AD10,VALUE('Capacity summary'!AD129)),0),AD10*$BI10),AD10*$BI10),0)</f>
        <v>0</v>
      </c>
      <c r="CH10" s="312">
        <f ca="1">IF($BI10&lt;&gt;"",IF('Capacity summary'!$D$14="Yes",IF(COUNTBLANK('Capacity summary'!$H129:$BG129)&lt;52,IF('Capacity summary'!AE129&lt;&gt;"",IF(LOWER('Capacity summary'!AE129)="x",$BI10*AE10,VALUE('Capacity summary'!AE129)),0),AE10*$BI10),AE10*$BI10),0)</f>
        <v>0</v>
      </c>
      <c r="CI10" s="312">
        <f ca="1">IF($BI10&lt;&gt;"",IF('Capacity summary'!$D$14="Yes",IF(COUNTBLANK('Capacity summary'!$H129:$BG129)&lt;52,IF('Capacity summary'!AF129&lt;&gt;"",IF(LOWER('Capacity summary'!AF129)="x",$BI10*AF10,VALUE('Capacity summary'!AF129)),0),AF10*$BI10),AF10*$BI10),0)</f>
        <v>0</v>
      </c>
      <c r="CJ10" s="312">
        <f ca="1">IF($BI10&lt;&gt;"",IF('Capacity summary'!$D$14="Yes",IF(COUNTBLANK('Capacity summary'!$H129:$BG129)&lt;52,IF('Capacity summary'!AG129&lt;&gt;"",IF(LOWER('Capacity summary'!AG129)="x",$BI10*AG10,VALUE('Capacity summary'!AG129)),0),AG10*$BI10),AG10*$BI10),0)</f>
        <v>0</v>
      </c>
      <c r="CK10" s="312">
        <f ca="1">IF($BI10&lt;&gt;"",IF('Capacity summary'!$D$14="Yes",IF(COUNTBLANK('Capacity summary'!$H129:$BG129)&lt;52,IF('Capacity summary'!AH129&lt;&gt;"",IF(LOWER('Capacity summary'!AH129)="x",$BI10*AH10,VALUE('Capacity summary'!AH129)),0),AH10*$BI10),AH10*$BI10),0)</f>
        <v>0</v>
      </c>
      <c r="CL10" s="312">
        <f ca="1">IF($BI10&lt;&gt;"",IF('Capacity summary'!$D$14="Yes",IF(COUNTBLANK('Capacity summary'!$H129:$BG129)&lt;52,IF('Capacity summary'!AI129&lt;&gt;"",IF(LOWER('Capacity summary'!AI129)="x",$BI10*AI10,VALUE('Capacity summary'!AI129)),0),AI10*$BI10),AI10*$BI10),0)</f>
        <v>0</v>
      </c>
      <c r="CM10" s="312">
        <f ca="1">IF($BI10&lt;&gt;"",IF('Capacity summary'!$D$14="Yes",IF(COUNTBLANK('Capacity summary'!$H129:$BG129)&lt;52,IF('Capacity summary'!AJ129&lt;&gt;"",IF(LOWER('Capacity summary'!AJ129)="x",$BI10*AJ10,VALUE('Capacity summary'!AJ129)),0),AJ10*$BI10),AJ10*$BI10),0)</f>
        <v>0</v>
      </c>
      <c r="CN10" s="312">
        <f ca="1">IF($BI10&lt;&gt;"",IF('Capacity summary'!$D$14="Yes",IF(COUNTBLANK('Capacity summary'!$H129:$BG129)&lt;52,IF('Capacity summary'!AK129&lt;&gt;"",IF(LOWER('Capacity summary'!AK129)="x",$BI10*AK10,VALUE('Capacity summary'!AK129)),0),AK10*$BI10),AK10*$BI10),0)</f>
        <v>0</v>
      </c>
      <c r="CO10" s="312">
        <f ca="1">IF($BI10&lt;&gt;"",IF('Capacity summary'!$D$14="Yes",IF(COUNTBLANK('Capacity summary'!$H129:$BG129)&lt;52,IF('Capacity summary'!AL129&lt;&gt;"",IF(LOWER('Capacity summary'!AL129)="x",$BI10*AL10,VALUE('Capacity summary'!AL129)),0),AL10*$BI10),AL10*$BI10),0)</f>
        <v>0</v>
      </c>
      <c r="CP10" s="312">
        <f ca="1">IF($BI10&lt;&gt;"",IF('Capacity summary'!$D$14="Yes",IF(COUNTBLANK('Capacity summary'!$H129:$BG129)&lt;52,IF('Capacity summary'!AM129&lt;&gt;"",IF(LOWER('Capacity summary'!AM129)="x",$BI10*AM10,VALUE('Capacity summary'!AM129)),0),AM10*$BI10),AM10*$BI10),0)</f>
        <v>0</v>
      </c>
      <c r="CQ10" s="312">
        <f ca="1">IF($BI10&lt;&gt;"",IF('Capacity summary'!$D$14="Yes",IF(COUNTBLANK('Capacity summary'!$H129:$BG129)&lt;52,IF('Capacity summary'!AN129&lt;&gt;"",IF(LOWER('Capacity summary'!AN129)="x",$BI10*AN10,VALUE('Capacity summary'!AN129)),0),AN10*$BI10),AN10*$BI10),0)</f>
        <v>0</v>
      </c>
      <c r="CR10" s="312">
        <f ca="1">IF($BI10&lt;&gt;"",IF('Capacity summary'!$D$14="Yes",IF(COUNTBLANK('Capacity summary'!$H129:$BG129)&lt;52,IF('Capacity summary'!AO129&lt;&gt;"",IF(LOWER('Capacity summary'!AO129)="x",$BI10*AO10,VALUE('Capacity summary'!AO129)),0),AO10*$BI10),AO10*$BI10),0)</f>
        <v>0</v>
      </c>
      <c r="CS10" s="312">
        <f ca="1">IF($BI10&lt;&gt;"",IF('Capacity summary'!$D$14="Yes",IF(COUNTBLANK('Capacity summary'!$H129:$BG129)&lt;52,IF('Capacity summary'!AP129&lt;&gt;"",IF(LOWER('Capacity summary'!AP129)="x",$BI10*AP10,VALUE('Capacity summary'!AP129)),0),AP10*$BI10),AP10*$BI10),0)</f>
        <v>0</v>
      </c>
      <c r="CT10" s="312">
        <f ca="1">IF($BI10&lt;&gt;"",IF('Capacity summary'!$D$14="Yes",IF(COUNTBLANK('Capacity summary'!$H129:$BG129)&lt;52,IF('Capacity summary'!AQ129&lt;&gt;"",IF(LOWER('Capacity summary'!AQ129)="x",$BI10*AQ10,VALUE('Capacity summary'!AQ129)),0),AQ10*$BI10),AQ10*$BI10),0)</f>
        <v>0</v>
      </c>
      <c r="CU10" s="312">
        <f ca="1">IF($BI10&lt;&gt;"",IF('Capacity summary'!$D$14="Yes",IF(COUNTBLANK('Capacity summary'!$H129:$BG129)&lt;52,IF('Capacity summary'!AR129&lt;&gt;"",IF(LOWER('Capacity summary'!AR129)="x",$BI10*AR10,VALUE('Capacity summary'!AR129)),0),AR10*$BI10),AR10*$BI10),0)</f>
        <v>0</v>
      </c>
      <c r="CV10" s="312">
        <f ca="1">IF($BI10&lt;&gt;"",IF('Capacity summary'!$D$14="Yes",IF(COUNTBLANK('Capacity summary'!$H129:$BG129)&lt;52,IF('Capacity summary'!AS129&lt;&gt;"",IF(LOWER('Capacity summary'!AS129)="x",$BI10*AS10,VALUE('Capacity summary'!AS129)),0),AS10*$BI10),AS10*$BI10),0)</f>
        <v>0</v>
      </c>
      <c r="CW10" s="312">
        <f ca="1">IF($BI10&lt;&gt;"",IF('Capacity summary'!$D$14="Yes",IF(COUNTBLANK('Capacity summary'!$H129:$BG129)&lt;52,IF('Capacity summary'!AT129&lt;&gt;"",IF(LOWER('Capacity summary'!AT129)="x",$BI10*AT10,VALUE('Capacity summary'!AT129)),0),AT10*$BI10),AT10*$BI10),0)</f>
        <v>0</v>
      </c>
      <c r="CX10" s="312">
        <f ca="1">IF($BI10&lt;&gt;"",IF('Capacity summary'!$D$14="Yes",IF(COUNTBLANK('Capacity summary'!$H129:$BG129)&lt;52,IF('Capacity summary'!AU129&lt;&gt;"",IF(LOWER('Capacity summary'!AU129)="x",$BI10*AU10,VALUE('Capacity summary'!AU129)),0),AU10*$BI10),AU10*$BI10),0)</f>
        <v>0</v>
      </c>
      <c r="CY10" s="312">
        <f ca="1">IF($BI10&lt;&gt;"",IF('Capacity summary'!$D$14="Yes",IF(COUNTBLANK('Capacity summary'!$H129:$BG129)&lt;52,IF('Capacity summary'!AV129&lt;&gt;"",IF(LOWER('Capacity summary'!AV129)="x",$BI10*AV10,VALUE('Capacity summary'!AV129)),0),AV10*$BI10),AV10*$BI10),0)</f>
        <v>0</v>
      </c>
      <c r="CZ10" s="312">
        <f ca="1">IF($BI10&lt;&gt;"",IF('Capacity summary'!$D$14="Yes",IF(COUNTBLANK('Capacity summary'!$H129:$BG129)&lt;52,IF('Capacity summary'!AW129&lt;&gt;"",IF(LOWER('Capacity summary'!AW129)="x",$BI10*AW10,VALUE('Capacity summary'!AW129)),0),AW10*$BI10),AW10*$BI10),0)</f>
        <v>0</v>
      </c>
      <c r="DA10" s="312">
        <f ca="1">IF($BI10&lt;&gt;"",IF('Capacity summary'!$D$14="Yes",IF(COUNTBLANK('Capacity summary'!$H129:$BG129)&lt;52,IF('Capacity summary'!AX129&lt;&gt;"",IF(LOWER('Capacity summary'!AX129)="x",$BI10*AX10,VALUE('Capacity summary'!AX129)),0),AX10*$BI10),AX10*$BI10),0)</f>
        <v>0</v>
      </c>
      <c r="DB10" s="312">
        <f ca="1">IF($BI10&lt;&gt;"",IF('Capacity summary'!$D$14="Yes",IF(COUNTBLANK('Capacity summary'!$H129:$BG129)&lt;52,IF('Capacity summary'!AY129&lt;&gt;"",IF(LOWER('Capacity summary'!AY129)="x",$BI10*AY10,VALUE('Capacity summary'!AY129)),0),AY10*$BI10),AY10*$BI10),0)</f>
        <v>0</v>
      </c>
      <c r="DC10" s="312">
        <f ca="1">IF($BI10&lt;&gt;"",IF('Capacity summary'!$D$14="Yes",IF(COUNTBLANK('Capacity summary'!$H129:$BG129)&lt;52,IF('Capacity summary'!AZ129&lt;&gt;"",IF(LOWER('Capacity summary'!AZ129)="x",$BI10*AZ10,VALUE('Capacity summary'!AZ129)),0),AZ10*$BI10),AZ10*$BI10),0)</f>
        <v>0</v>
      </c>
      <c r="DD10" s="312">
        <f ca="1">IF($BI10&lt;&gt;"",IF('Capacity summary'!$D$14="Yes",IF(COUNTBLANK('Capacity summary'!$H129:$BG129)&lt;52,IF('Capacity summary'!BA129&lt;&gt;"",IF(LOWER('Capacity summary'!BA129)="x",$BI10*BA10,VALUE('Capacity summary'!BA129)),0),BA10*$BI10),BA10*$BI10),0)</f>
        <v>0</v>
      </c>
      <c r="DE10" s="312">
        <f ca="1">IF($BI10&lt;&gt;"",IF('Capacity summary'!$D$14="Yes",IF(COUNTBLANK('Capacity summary'!$H129:$BG129)&lt;52,IF('Capacity summary'!BB129&lt;&gt;"",IF(LOWER('Capacity summary'!BB129)="x",$BI10*BB10,VALUE('Capacity summary'!BB129)),0),BB10*$BI10),BB10*$BI10),0)</f>
        <v>0</v>
      </c>
      <c r="DF10" s="312">
        <f ca="1">IF($BI10&lt;&gt;"",IF('Capacity summary'!$D$14="Yes",IF(COUNTBLANK('Capacity summary'!$H129:$BG129)&lt;52,IF('Capacity summary'!BC129&lt;&gt;"",IF(LOWER('Capacity summary'!BC129)="x",$BI10*BC10,VALUE('Capacity summary'!BC129)),0),BC10*$BI10),BC10*$BI10),0)</f>
        <v>0</v>
      </c>
      <c r="DG10" s="312">
        <f ca="1">IF($BI10&lt;&gt;"",IF('Capacity summary'!$D$14="Yes",IF(COUNTBLANK('Capacity summary'!$H129:$BG129)&lt;52,IF('Capacity summary'!BD129&lt;&gt;"",IF(LOWER('Capacity summary'!BD129)="x",$BI10*BD10,VALUE('Capacity summary'!BD129)),0),BD10*$BI10),BD10*$BI10),0)</f>
        <v>0</v>
      </c>
      <c r="DH10" s="312">
        <f ca="1">IF($BI10&lt;&gt;"",IF('Capacity summary'!$D$14="Yes",IF(COUNTBLANK('Capacity summary'!$H129:$BG129)&lt;52,IF('Capacity summary'!BE129&lt;&gt;"",IF(LOWER('Capacity summary'!BE129)="x",$BI10*BE10,VALUE('Capacity summary'!BE129)),0),BE10*$BI10),BE10*$BI10),0)</f>
        <v>0</v>
      </c>
      <c r="DI10" s="312">
        <f ca="1">IF($BI10&lt;&gt;"",IF('Capacity summary'!$D$14="Yes",IF(COUNTBLANK('Capacity summary'!$H129:$BG129)&lt;52,IF('Capacity summary'!BF129&lt;&gt;"",IF(LOWER('Capacity summary'!BF129)="x",$BI10*BF10,VALUE('Capacity summary'!BF129)),0),BF10*$BI10),BF10*$BI10),0)</f>
        <v>0</v>
      </c>
      <c r="DJ10" s="312">
        <f ca="1">IF($BI10&lt;&gt;"",IF('Capacity summary'!$D$14="Yes",IF(COUNTBLANK('Capacity summary'!$H129:$BG129)&lt;52,IF('Capacity summary'!BG129&lt;&gt;"",IF(LOWER('Capacity summary'!BG129)="x",$BI10*BG10,VALUE('Capacity summary'!BG129)),0),BG10*$BI10),BG10*$BI10),0)</f>
        <v>0</v>
      </c>
      <c r="DK10" s="136">
        <f t="shared" ca="1" si="2"/>
        <v>0</v>
      </c>
      <c r="DL10" s="312">
        <f>Capacity!H22</f>
        <v>0</v>
      </c>
      <c r="DP10" s="5"/>
    </row>
    <row r="11" spans="1:120" x14ac:dyDescent="0.25">
      <c r="B11" s="67"/>
      <c r="C11" s="67" t="str">
        <f>ROW(A7)&amp;". "&amp;Capacity!B23</f>
        <v>7. c</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 ca="1">IF(ROW(C7)&lt;=Capacity!$A$16,IF('Capacity summary'!$D$14="No",SUM(H11:BG11),'Capacity summary'!$E130),0)</f>
        <v>52</v>
      </c>
      <c r="BI11" s="5">
        <f ca="1">IF(BH11&gt;0,IF(BH11&lt;Capacity!E23,Capacity!F23,Capacity!H23/'Capacity calculation (hide)'!BH11),"")</f>
        <v>0</v>
      </c>
      <c r="BK11" s="312">
        <f ca="1">IF($BI11&lt;&gt;"",IF('Capacity summary'!$D$14="Yes",IF(COUNTBLANK('Capacity summary'!$H130:$BG130)&lt;52,IF('Capacity summary'!H130&lt;&gt;"",IF(LOWER('Capacity summary'!H130)="x",$BI11*H11,VALUE('Capacity summary'!H130)),0),H11*$BI11),H11*$BI11),0)</f>
        <v>0</v>
      </c>
      <c r="BL11" s="312">
        <f ca="1">IF($BI11&lt;&gt;"",IF('Capacity summary'!$D$14="Yes",IF(COUNTBLANK('Capacity summary'!$H130:$BG130)&lt;52,IF('Capacity summary'!I130&lt;&gt;"",IF(LOWER('Capacity summary'!I130)="x",$BI11*I11,VALUE('Capacity summary'!I130)),0),I11*$BI11),I11*$BI11),0)</f>
        <v>0</v>
      </c>
      <c r="BM11" s="312">
        <f ca="1">IF($BI11&lt;&gt;"",IF('Capacity summary'!$D$14="Yes",IF(COUNTBLANK('Capacity summary'!$H130:$BG130)&lt;52,IF('Capacity summary'!J130&lt;&gt;"",IF(LOWER('Capacity summary'!J130)="x",$BI11*J11,VALUE('Capacity summary'!J130)),0),J11*$BI11),J11*$BI11),0)</f>
        <v>0</v>
      </c>
      <c r="BN11" s="312">
        <f ca="1">IF($BI11&lt;&gt;"",IF('Capacity summary'!$D$14="Yes",IF(COUNTBLANK('Capacity summary'!$H130:$BG130)&lt;52,IF('Capacity summary'!K130&lt;&gt;"",IF(LOWER('Capacity summary'!K130)="x",$BI11*K11,VALUE('Capacity summary'!K130)),0),K11*$BI11),K11*$BI11),0)</f>
        <v>0</v>
      </c>
      <c r="BO11" s="312">
        <f ca="1">IF($BI11&lt;&gt;"",IF('Capacity summary'!$D$14="Yes",IF(COUNTBLANK('Capacity summary'!$H130:$BG130)&lt;52,IF('Capacity summary'!L130&lt;&gt;"",IF(LOWER('Capacity summary'!L130)="x",$BI11*L11,VALUE('Capacity summary'!L130)),0),L11*$BI11),L11*$BI11),0)</f>
        <v>0</v>
      </c>
      <c r="BP11" s="312">
        <f ca="1">IF($BI11&lt;&gt;"",IF('Capacity summary'!$D$14="Yes",IF(COUNTBLANK('Capacity summary'!$H130:$BG130)&lt;52,IF('Capacity summary'!M130&lt;&gt;"",IF(LOWER('Capacity summary'!M130)="x",$BI11*M11,VALUE('Capacity summary'!M130)),0),M11*$BI11),M11*$BI11),0)</f>
        <v>0</v>
      </c>
      <c r="BQ11" s="312">
        <f ca="1">IF($BI11&lt;&gt;"",IF('Capacity summary'!$D$14="Yes",IF(COUNTBLANK('Capacity summary'!$H130:$BG130)&lt;52,IF('Capacity summary'!N130&lt;&gt;"",IF(LOWER('Capacity summary'!N130)="x",$BI11*N11,VALUE('Capacity summary'!N130)),0),N11*$BI11),N11*$BI11),0)</f>
        <v>0</v>
      </c>
      <c r="BR11" s="312">
        <f ca="1">IF($BI11&lt;&gt;"",IF('Capacity summary'!$D$14="Yes",IF(COUNTBLANK('Capacity summary'!$H130:$BG130)&lt;52,IF('Capacity summary'!O130&lt;&gt;"",IF(LOWER('Capacity summary'!O130)="x",$BI11*O11,VALUE('Capacity summary'!O130)),0),O11*$BI11),O11*$BI11),0)</f>
        <v>0</v>
      </c>
      <c r="BS11" s="312">
        <f ca="1">IF($BI11&lt;&gt;"",IF('Capacity summary'!$D$14="Yes",IF(COUNTBLANK('Capacity summary'!$H130:$BG130)&lt;52,IF('Capacity summary'!P130&lt;&gt;"",IF(LOWER('Capacity summary'!P130)="x",$BI11*P11,VALUE('Capacity summary'!P130)),0),P11*$BI11),P11*$BI11),0)</f>
        <v>0</v>
      </c>
      <c r="BT11" s="312">
        <f ca="1">IF($BI11&lt;&gt;"",IF('Capacity summary'!$D$14="Yes",IF(COUNTBLANK('Capacity summary'!$H130:$BG130)&lt;52,IF('Capacity summary'!Q130&lt;&gt;"",IF(LOWER('Capacity summary'!Q130)="x",$BI11*Q11,VALUE('Capacity summary'!Q130)),0),Q11*$BI11),Q11*$BI11),0)</f>
        <v>0</v>
      </c>
      <c r="BU11" s="312">
        <f ca="1">IF($BI11&lt;&gt;"",IF('Capacity summary'!$D$14="Yes",IF(COUNTBLANK('Capacity summary'!$H130:$BG130)&lt;52,IF('Capacity summary'!R130&lt;&gt;"",IF(LOWER('Capacity summary'!R130)="x",$BI11*R11,VALUE('Capacity summary'!R130)),0),R11*$BI11),R11*$BI11),0)</f>
        <v>0</v>
      </c>
      <c r="BV11" s="312">
        <f ca="1">IF($BI11&lt;&gt;"",IF('Capacity summary'!$D$14="Yes",IF(COUNTBLANK('Capacity summary'!$H130:$BG130)&lt;52,IF('Capacity summary'!S130&lt;&gt;"",IF(LOWER('Capacity summary'!S130)="x",$BI11*S11,VALUE('Capacity summary'!S130)),0),S11*$BI11),S11*$BI11),0)</f>
        <v>0</v>
      </c>
      <c r="BW11" s="312">
        <f ca="1">IF($BI11&lt;&gt;"",IF('Capacity summary'!$D$14="Yes",IF(COUNTBLANK('Capacity summary'!$H130:$BG130)&lt;52,IF('Capacity summary'!T130&lt;&gt;"",IF(LOWER('Capacity summary'!T130)="x",$BI11*T11,VALUE('Capacity summary'!T130)),0),T11*$BI11),T11*$BI11),0)</f>
        <v>0</v>
      </c>
      <c r="BX11" s="312">
        <f ca="1">IF($BI11&lt;&gt;"",IF('Capacity summary'!$D$14="Yes",IF(COUNTBLANK('Capacity summary'!$H130:$BG130)&lt;52,IF('Capacity summary'!U130&lt;&gt;"",IF(LOWER('Capacity summary'!U130)="x",$BI11*U11,VALUE('Capacity summary'!U130)),0),U11*$BI11),U11*$BI11),0)</f>
        <v>0</v>
      </c>
      <c r="BY11" s="312">
        <f ca="1">IF($BI11&lt;&gt;"",IF('Capacity summary'!$D$14="Yes",IF(COUNTBLANK('Capacity summary'!$H130:$BG130)&lt;52,IF('Capacity summary'!V130&lt;&gt;"",IF(LOWER('Capacity summary'!V130)="x",$BI11*V11,VALUE('Capacity summary'!V130)),0),V11*$BI11),V11*$BI11),0)</f>
        <v>0</v>
      </c>
      <c r="BZ11" s="312">
        <f ca="1">IF($BI11&lt;&gt;"",IF('Capacity summary'!$D$14="Yes",IF(COUNTBLANK('Capacity summary'!$H130:$BG130)&lt;52,IF('Capacity summary'!W130&lt;&gt;"",IF(LOWER('Capacity summary'!W130)="x",$BI11*W11,VALUE('Capacity summary'!W130)),0),W11*$BI11),W11*$BI11),0)</f>
        <v>0</v>
      </c>
      <c r="CA11" s="312">
        <f ca="1">IF($BI11&lt;&gt;"",IF('Capacity summary'!$D$14="Yes",IF(COUNTBLANK('Capacity summary'!$H130:$BG130)&lt;52,IF('Capacity summary'!X130&lt;&gt;"",IF(LOWER('Capacity summary'!X130)="x",$BI11*X11,VALUE('Capacity summary'!X130)),0),X11*$BI11),X11*$BI11),0)</f>
        <v>0</v>
      </c>
      <c r="CB11" s="312">
        <f ca="1">IF($BI11&lt;&gt;"",IF('Capacity summary'!$D$14="Yes",IF(COUNTBLANK('Capacity summary'!$H130:$BG130)&lt;52,IF('Capacity summary'!Y130&lt;&gt;"",IF(LOWER('Capacity summary'!Y130)="x",$BI11*Y11,VALUE('Capacity summary'!Y130)),0),Y11*$BI11),Y11*$BI11),0)</f>
        <v>0</v>
      </c>
      <c r="CC11" s="312">
        <f ca="1">IF($BI11&lt;&gt;"",IF('Capacity summary'!$D$14="Yes",IF(COUNTBLANK('Capacity summary'!$H130:$BG130)&lt;52,IF('Capacity summary'!Z130&lt;&gt;"",IF(LOWER('Capacity summary'!Z130)="x",$BI11*Z11,VALUE('Capacity summary'!Z130)),0),Z11*$BI11),Z11*$BI11),0)</f>
        <v>0</v>
      </c>
      <c r="CD11" s="312">
        <f ca="1">IF($BI11&lt;&gt;"",IF('Capacity summary'!$D$14="Yes",IF(COUNTBLANK('Capacity summary'!$H130:$BG130)&lt;52,IF('Capacity summary'!AA130&lt;&gt;"",IF(LOWER('Capacity summary'!AA130)="x",$BI11*AA11,VALUE('Capacity summary'!AA130)),0),AA11*$BI11),AA11*$BI11),0)</f>
        <v>0</v>
      </c>
      <c r="CE11" s="312">
        <f ca="1">IF($BI11&lt;&gt;"",IF('Capacity summary'!$D$14="Yes",IF(COUNTBLANK('Capacity summary'!$H130:$BG130)&lt;52,IF('Capacity summary'!AB130&lt;&gt;"",IF(LOWER('Capacity summary'!AB130)="x",$BI11*AB11,VALUE('Capacity summary'!AB130)),0),AB11*$BI11),AB11*$BI11),0)</f>
        <v>0</v>
      </c>
      <c r="CF11" s="312">
        <f ca="1">IF($BI11&lt;&gt;"",IF('Capacity summary'!$D$14="Yes",IF(COUNTBLANK('Capacity summary'!$H130:$BG130)&lt;52,IF('Capacity summary'!AC130&lt;&gt;"",IF(LOWER('Capacity summary'!AC130)="x",$BI11*AC11,VALUE('Capacity summary'!AC130)),0),AC11*$BI11),AC11*$BI11),0)</f>
        <v>0</v>
      </c>
      <c r="CG11" s="312">
        <f ca="1">IF($BI11&lt;&gt;"",IF('Capacity summary'!$D$14="Yes",IF(COUNTBLANK('Capacity summary'!$H130:$BG130)&lt;52,IF('Capacity summary'!AD130&lt;&gt;"",IF(LOWER('Capacity summary'!AD130)="x",$BI11*AD11,VALUE('Capacity summary'!AD130)),0),AD11*$BI11),AD11*$BI11),0)</f>
        <v>0</v>
      </c>
      <c r="CH11" s="312">
        <f ca="1">IF($BI11&lt;&gt;"",IF('Capacity summary'!$D$14="Yes",IF(COUNTBLANK('Capacity summary'!$H130:$BG130)&lt;52,IF('Capacity summary'!AE130&lt;&gt;"",IF(LOWER('Capacity summary'!AE130)="x",$BI11*AE11,VALUE('Capacity summary'!AE130)),0),AE11*$BI11),AE11*$BI11),0)</f>
        <v>0</v>
      </c>
      <c r="CI11" s="312">
        <f ca="1">IF($BI11&lt;&gt;"",IF('Capacity summary'!$D$14="Yes",IF(COUNTBLANK('Capacity summary'!$H130:$BG130)&lt;52,IF('Capacity summary'!AF130&lt;&gt;"",IF(LOWER('Capacity summary'!AF130)="x",$BI11*AF11,VALUE('Capacity summary'!AF130)),0),AF11*$BI11),AF11*$BI11),0)</f>
        <v>0</v>
      </c>
      <c r="CJ11" s="312">
        <f ca="1">IF($BI11&lt;&gt;"",IF('Capacity summary'!$D$14="Yes",IF(COUNTBLANK('Capacity summary'!$H130:$BG130)&lt;52,IF('Capacity summary'!AG130&lt;&gt;"",IF(LOWER('Capacity summary'!AG130)="x",$BI11*AG11,VALUE('Capacity summary'!AG130)),0),AG11*$BI11),AG11*$BI11),0)</f>
        <v>0</v>
      </c>
      <c r="CK11" s="312">
        <f ca="1">IF($BI11&lt;&gt;"",IF('Capacity summary'!$D$14="Yes",IF(COUNTBLANK('Capacity summary'!$H130:$BG130)&lt;52,IF('Capacity summary'!AH130&lt;&gt;"",IF(LOWER('Capacity summary'!AH130)="x",$BI11*AH11,VALUE('Capacity summary'!AH130)),0),AH11*$BI11),AH11*$BI11),0)</f>
        <v>0</v>
      </c>
      <c r="CL11" s="312">
        <f ca="1">IF($BI11&lt;&gt;"",IF('Capacity summary'!$D$14="Yes",IF(COUNTBLANK('Capacity summary'!$H130:$BG130)&lt;52,IF('Capacity summary'!AI130&lt;&gt;"",IF(LOWER('Capacity summary'!AI130)="x",$BI11*AI11,VALUE('Capacity summary'!AI130)),0),AI11*$BI11),AI11*$BI11),0)</f>
        <v>0</v>
      </c>
      <c r="CM11" s="312">
        <f ca="1">IF($BI11&lt;&gt;"",IF('Capacity summary'!$D$14="Yes",IF(COUNTBLANK('Capacity summary'!$H130:$BG130)&lt;52,IF('Capacity summary'!AJ130&lt;&gt;"",IF(LOWER('Capacity summary'!AJ130)="x",$BI11*AJ11,VALUE('Capacity summary'!AJ130)),0),AJ11*$BI11),AJ11*$BI11),0)</f>
        <v>0</v>
      </c>
      <c r="CN11" s="312">
        <f ca="1">IF($BI11&lt;&gt;"",IF('Capacity summary'!$D$14="Yes",IF(COUNTBLANK('Capacity summary'!$H130:$BG130)&lt;52,IF('Capacity summary'!AK130&lt;&gt;"",IF(LOWER('Capacity summary'!AK130)="x",$BI11*AK11,VALUE('Capacity summary'!AK130)),0),AK11*$BI11),AK11*$BI11),0)</f>
        <v>0</v>
      </c>
      <c r="CO11" s="312">
        <f ca="1">IF($BI11&lt;&gt;"",IF('Capacity summary'!$D$14="Yes",IF(COUNTBLANK('Capacity summary'!$H130:$BG130)&lt;52,IF('Capacity summary'!AL130&lt;&gt;"",IF(LOWER('Capacity summary'!AL130)="x",$BI11*AL11,VALUE('Capacity summary'!AL130)),0),AL11*$BI11),AL11*$BI11),0)</f>
        <v>0</v>
      </c>
      <c r="CP11" s="312">
        <f ca="1">IF($BI11&lt;&gt;"",IF('Capacity summary'!$D$14="Yes",IF(COUNTBLANK('Capacity summary'!$H130:$BG130)&lt;52,IF('Capacity summary'!AM130&lt;&gt;"",IF(LOWER('Capacity summary'!AM130)="x",$BI11*AM11,VALUE('Capacity summary'!AM130)),0),AM11*$BI11),AM11*$BI11),0)</f>
        <v>0</v>
      </c>
      <c r="CQ11" s="312">
        <f ca="1">IF($BI11&lt;&gt;"",IF('Capacity summary'!$D$14="Yes",IF(COUNTBLANK('Capacity summary'!$H130:$BG130)&lt;52,IF('Capacity summary'!AN130&lt;&gt;"",IF(LOWER('Capacity summary'!AN130)="x",$BI11*AN11,VALUE('Capacity summary'!AN130)),0),AN11*$BI11),AN11*$BI11),0)</f>
        <v>0</v>
      </c>
      <c r="CR11" s="312">
        <f ca="1">IF($BI11&lt;&gt;"",IF('Capacity summary'!$D$14="Yes",IF(COUNTBLANK('Capacity summary'!$H130:$BG130)&lt;52,IF('Capacity summary'!AO130&lt;&gt;"",IF(LOWER('Capacity summary'!AO130)="x",$BI11*AO11,VALUE('Capacity summary'!AO130)),0),AO11*$BI11),AO11*$BI11),0)</f>
        <v>0</v>
      </c>
      <c r="CS11" s="312">
        <f ca="1">IF($BI11&lt;&gt;"",IF('Capacity summary'!$D$14="Yes",IF(COUNTBLANK('Capacity summary'!$H130:$BG130)&lt;52,IF('Capacity summary'!AP130&lt;&gt;"",IF(LOWER('Capacity summary'!AP130)="x",$BI11*AP11,VALUE('Capacity summary'!AP130)),0),AP11*$BI11),AP11*$BI11),0)</f>
        <v>0</v>
      </c>
      <c r="CT11" s="312">
        <f ca="1">IF($BI11&lt;&gt;"",IF('Capacity summary'!$D$14="Yes",IF(COUNTBLANK('Capacity summary'!$H130:$BG130)&lt;52,IF('Capacity summary'!AQ130&lt;&gt;"",IF(LOWER('Capacity summary'!AQ130)="x",$BI11*AQ11,VALUE('Capacity summary'!AQ130)),0),AQ11*$BI11),AQ11*$BI11),0)</f>
        <v>0</v>
      </c>
      <c r="CU11" s="312">
        <f ca="1">IF($BI11&lt;&gt;"",IF('Capacity summary'!$D$14="Yes",IF(COUNTBLANK('Capacity summary'!$H130:$BG130)&lt;52,IF('Capacity summary'!AR130&lt;&gt;"",IF(LOWER('Capacity summary'!AR130)="x",$BI11*AR11,VALUE('Capacity summary'!AR130)),0),AR11*$BI11),AR11*$BI11),0)</f>
        <v>0</v>
      </c>
      <c r="CV11" s="312">
        <f ca="1">IF($BI11&lt;&gt;"",IF('Capacity summary'!$D$14="Yes",IF(COUNTBLANK('Capacity summary'!$H130:$BG130)&lt;52,IF('Capacity summary'!AS130&lt;&gt;"",IF(LOWER('Capacity summary'!AS130)="x",$BI11*AS11,VALUE('Capacity summary'!AS130)),0),AS11*$BI11),AS11*$BI11),0)</f>
        <v>0</v>
      </c>
      <c r="CW11" s="312">
        <f ca="1">IF($BI11&lt;&gt;"",IF('Capacity summary'!$D$14="Yes",IF(COUNTBLANK('Capacity summary'!$H130:$BG130)&lt;52,IF('Capacity summary'!AT130&lt;&gt;"",IF(LOWER('Capacity summary'!AT130)="x",$BI11*AT11,VALUE('Capacity summary'!AT130)),0),AT11*$BI11),AT11*$BI11),0)</f>
        <v>0</v>
      </c>
      <c r="CX11" s="312">
        <f ca="1">IF($BI11&lt;&gt;"",IF('Capacity summary'!$D$14="Yes",IF(COUNTBLANK('Capacity summary'!$H130:$BG130)&lt;52,IF('Capacity summary'!AU130&lt;&gt;"",IF(LOWER('Capacity summary'!AU130)="x",$BI11*AU11,VALUE('Capacity summary'!AU130)),0),AU11*$BI11),AU11*$BI11),0)</f>
        <v>0</v>
      </c>
      <c r="CY11" s="312">
        <f ca="1">IF($BI11&lt;&gt;"",IF('Capacity summary'!$D$14="Yes",IF(COUNTBLANK('Capacity summary'!$H130:$BG130)&lt;52,IF('Capacity summary'!AV130&lt;&gt;"",IF(LOWER('Capacity summary'!AV130)="x",$BI11*AV11,VALUE('Capacity summary'!AV130)),0),AV11*$BI11),AV11*$BI11),0)</f>
        <v>0</v>
      </c>
      <c r="CZ11" s="312">
        <f ca="1">IF($BI11&lt;&gt;"",IF('Capacity summary'!$D$14="Yes",IF(COUNTBLANK('Capacity summary'!$H130:$BG130)&lt;52,IF('Capacity summary'!AW130&lt;&gt;"",IF(LOWER('Capacity summary'!AW130)="x",$BI11*AW11,VALUE('Capacity summary'!AW130)),0),AW11*$BI11),AW11*$BI11),0)</f>
        <v>0</v>
      </c>
      <c r="DA11" s="312">
        <f ca="1">IF($BI11&lt;&gt;"",IF('Capacity summary'!$D$14="Yes",IF(COUNTBLANK('Capacity summary'!$H130:$BG130)&lt;52,IF('Capacity summary'!AX130&lt;&gt;"",IF(LOWER('Capacity summary'!AX130)="x",$BI11*AX11,VALUE('Capacity summary'!AX130)),0),AX11*$BI11),AX11*$BI11),0)</f>
        <v>0</v>
      </c>
      <c r="DB11" s="312">
        <f ca="1">IF($BI11&lt;&gt;"",IF('Capacity summary'!$D$14="Yes",IF(COUNTBLANK('Capacity summary'!$H130:$BG130)&lt;52,IF('Capacity summary'!AY130&lt;&gt;"",IF(LOWER('Capacity summary'!AY130)="x",$BI11*AY11,VALUE('Capacity summary'!AY130)),0),AY11*$BI11),AY11*$BI11),0)</f>
        <v>0</v>
      </c>
      <c r="DC11" s="312">
        <f ca="1">IF($BI11&lt;&gt;"",IF('Capacity summary'!$D$14="Yes",IF(COUNTBLANK('Capacity summary'!$H130:$BG130)&lt;52,IF('Capacity summary'!AZ130&lt;&gt;"",IF(LOWER('Capacity summary'!AZ130)="x",$BI11*AZ11,VALUE('Capacity summary'!AZ130)),0),AZ11*$BI11),AZ11*$BI11),0)</f>
        <v>0</v>
      </c>
      <c r="DD11" s="312">
        <f ca="1">IF($BI11&lt;&gt;"",IF('Capacity summary'!$D$14="Yes",IF(COUNTBLANK('Capacity summary'!$H130:$BG130)&lt;52,IF('Capacity summary'!BA130&lt;&gt;"",IF(LOWER('Capacity summary'!BA130)="x",$BI11*BA11,VALUE('Capacity summary'!BA130)),0),BA11*$BI11),BA11*$BI11),0)</f>
        <v>0</v>
      </c>
      <c r="DE11" s="312">
        <f ca="1">IF($BI11&lt;&gt;"",IF('Capacity summary'!$D$14="Yes",IF(COUNTBLANK('Capacity summary'!$H130:$BG130)&lt;52,IF('Capacity summary'!BB130&lt;&gt;"",IF(LOWER('Capacity summary'!BB130)="x",$BI11*BB11,VALUE('Capacity summary'!BB130)),0),BB11*$BI11),BB11*$BI11),0)</f>
        <v>0</v>
      </c>
      <c r="DF11" s="312">
        <f ca="1">IF($BI11&lt;&gt;"",IF('Capacity summary'!$D$14="Yes",IF(COUNTBLANK('Capacity summary'!$H130:$BG130)&lt;52,IF('Capacity summary'!BC130&lt;&gt;"",IF(LOWER('Capacity summary'!BC130)="x",$BI11*BC11,VALUE('Capacity summary'!BC130)),0),BC11*$BI11),BC11*$BI11),0)</f>
        <v>0</v>
      </c>
      <c r="DG11" s="312">
        <f ca="1">IF($BI11&lt;&gt;"",IF('Capacity summary'!$D$14="Yes",IF(COUNTBLANK('Capacity summary'!$H130:$BG130)&lt;52,IF('Capacity summary'!BD130&lt;&gt;"",IF(LOWER('Capacity summary'!BD130)="x",$BI11*BD11,VALUE('Capacity summary'!BD130)),0),BD11*$BI11),BD11*$BI11),0)</f>
        <v>0</v>
      </c>
      <c r="DH11" s="312">
        <f ca="1">IF($BI11&lt;&gt;"",IF('Capacity summary'!$D$14="Yes",IF(COUNTBLANK('Capacity summary'!$H130:$BG130)&lt;52,IF('Capacity summary'!BE130&lt;&gt;"",IF(LOWER('Capacity summary'!BE130)="x",$BI11*BE11,VALUE('Capacity summary'!BE130)),0),BE11*$BI11),BE11*$BI11),0)</f>
        <v>0</v>
      </c>
      <c r="DI11" s="312">
        <f ca="1">IF($BI11&lt;&gt;"",IF('Capacity summary'!$D$14="Yes",IF(COUNTBLANK('Capacity summary'!$H130:$BG130)&lt;52,IF('Capacity summary'!BF130&lt;&gt;"",IF(LOWER('Capacity summary'!BF130)="x",$BI11*BF11,VALUE('Capacity summary'!BF130)),0),BF11*$BI11),BF11*$BI11),0)</f>
        <v>0</v>
      </c>
      <c r="DJ11" s="312">
        <f ca="1">IF($BI11&lt;&gt;"",IF('Capacity summary'!$D$14="Yes",IF(COUNTBLANK('Capacity summary'!$H130:$BG130)&lt;52,IF('Capacity summary'!BG130&lt;&gt;"",IF(LOWER('Capacity summary'!BG130)="x",$BI11*BG11,VALUE('Capacity summary'!BG130)),0),BG11*$BI11),BG11*$BI11),0)</f>
        <v>0</v>
      </c>
      <c r="DK11" s="136">
        <f t="shared" ca="1" si="2"/>
        <v>0</v>
      </c>
      <c r="DL11" s="312">
        <f>Capacity!H23</f>
        <v>0</v>
      </c>
      <c r="DP11" s="5"/>
    </row>
    <row r="12" spans="1:120" x14ac:dyDescent="0.25">
      <c r="B12" s="67"/>
      <c r="C12" s="67" t="str">
        <f>ROW(A8)&amp;". "&amp;Capacity!B24</f>
        <v>8. c</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 ca="1">IF(ROW(C8)&lt;=Capacity!$A$16,IF('Capacity summary'!$D$14="No",SUM(H12:BG12),'Capacity summary'!$E131),0)</f>
        <v>52</v>
      </c>
      <c r="BI12" s="5">
        <f ca="1">IF(BH12&gt;0,IF(BH12&lt;Capacity!E24,Capacity!F24,Capacity!H24/'Capacity calculation (hide)'!BH12),"")</f>
        <v>0</v>
      </c>
      <c r="BK12" s="312">
        <f ca="1">IF($BI12&lt;&gt;"",IF('Capacity summary'!$D$14="Yes",IF(COUNTBLANK('Capacity summary'!$H131:$BG131)&lt;52,IF('Capacity summary'!H131&lt;&gt;"",IF(LOWER('Capacity summary'!H131)="x",$BI12*H12,VALUE('Capacity summary'!H131)),0),H12*$BI12),H12*$BI12),0)</f>
        <v>0</v>
      </c>
      <c r="BL12" s="312">
        <f ca="1">IF($BI12&lt;&gt;"",IF('Capacity summary'!$D$14="Yes",IF(COUNTBLANK('Capacity summary'!$H131:$BG131)&lt;52,IF('Capacity summary'!I131&lt;&gt;"",IF(LOWER('Capacity summary'!I131)="x",$BI12*I12,VALUE('Capacity summary'!I131)),0),I12*$BI12),I12*$BI12),0)</f>
        <v>0</v>
      </c>
      <c r="BM12" s="312">
        <f ca="1">IF($BI12&lt;&gt;"",IF('Capacity summary'!$D$14="Yes",IF(COUNTBLANK('Capacity summary'!$H131:$BG131)&lt;52,IF('Capacity summary'!J131&lt;&gt;"",IF(LOWER('Capacity summary'!J131)="x",$BI12*J12,VALUE('Capacity summary'!J131)),0),J12*$BI12),J12*$BI12),0)</f>
        <v>0</v>
      </c>
      <c r="BN12" s="312">
        <f ca="1">IF($BI12&lt;&gt;"",IF('Capacity summary'!$D$14="Yes",IF(COUNTBLANK('Capacity summary'!$H131:$BG131)&lt;52,IF('Capacity summary'!K131&lt;&gt;"",IF(LOWER('Capacity summary'!K131)="x",$BI12*K12,VALUE('Capacity summary'!K131)),0),K12*$BI12),K12*$BI12),0)</f>
        <v>0</v>
      </c>
      <c r="BO12" s="312">
        <f ca="1">IF($BI12&lt;&gt;"",IF('Capacity summary'!$D$14="Yes",IF(COUNTBLANK('Capacity summary'!$H131:$BG131)&lt;52,IF('Capacity summary'!L131&lt;&gt;"",IF(LOWER('Capacity summary'!L131)="x",$BI12*L12,VALUE('Capacity summary'!L131)),0),L12*$BI12),L12*$BI12),0)</f>
        <v>0</v>
      </c>
      <c r="BP12" s="312">
        <f ca="1">IF($BI12&lt;&gt;"",IF('Capacity summary'!$D$14="Yes",IF(COUNTBLANK('Capacity summary'!$H131:$BG131)&lt;52,IF('Capacity summary'!M131&lt;&gt;"",IF(LOWER('Capacity summary'!M131)="x",$BI12*M12,VALUE('Capacity summary'!M131)),0),M12*$BI12),M12*$BI12),0)</f>
        <v>0</v>
      </c>
      <c r="BQ12" s="312">
        <f ca="1">IF($BI12&lt;&gt;"",IF('Capacity summary'!$D$14="Yes",IF(COUNTBLANK('Capacity summary'!$H131:$BG131)&lt;52,IF('Capacity summary'!N131&lt;&gt;"",IF(LOWER('Capacity summary'!N131)="x",$BI12*N12,VALUE('Capacity summary'!N131)),0),N12*$BI12),N12*$BI12),0)</f>
        <v>0</v>
      </c>
      <c r="BR12" s="312">
        <f ca="1">IF($BI12&lt;&gt;"",IF('Capacity summary'!$D$14="Yes",IF(COUNTBLANK('Capacity summary'!$H131:$BG131)&lt;52,IF('Capacity summary'!O131&lt;&gt;"",IF(LOWER('Capacity summary'!O131)="x",$BI12*O12,VALUE('Capacity summary'!O131)),0),O12*$BI12),O12*$BI12),0)</f>
        <v>0</v>
      </c>
      <c r="BS12" s="312">
        <f ca="1">IF($BI12&lt;&gt;"",IF('Capacity summary'!$D$14="Yes",IF(COUNTBLANK('Capacity summary'!$H131:$BG131)&lt;52,IF('Capacity summary'!P131&lt;&gt;"",IF(LOWER('Capacity summary'!P131)="x",$BI12*P12,VALUE('Capacity summary'!P131)),0),P12*$BI12),P12*$BI12),0)</f>
        <v>0</v>
      </c>
      <c r="BT12" s="312">
        <f ca="1">IF($BI12&lt;&gt;"",IF('Capacity summary'!$D$14="Yes",IF(COUNTBLANK('Capacity summary'!$H131:$BG131)&lt;52,IF('Capacity summary'!Q131&lt;&gt;"",IF(LOWER('Capacity summary'!Q131)="x",$BI12*Q12,VALUE('Capacity summary'!Q131)),0),Q12*$BI12),Q12*$BI12),0)</f>
        <v>0</v>
      </c>
      <c r="BU12" s="312">
        <f ca="1">IF($BI12&lt;&gt;"",IF('Capacity summary'!$D$14="Yes",IF(COUNTBLANK('Capacity summary'!$H131:$BG131)&lt;52,IF('Capacity summary'!R131&lt;&gt;"",IF(LOWER('Capacity summary'!R131)="x",$BI12*R12,VALUE('Capacity summary'!R131)),0),R12*$BI12),R12*$BI12),0)</f>
        <v>0</v>
      </c>
      <c r="BV12" s="312">
        <f ca="1">IF($BI12&lt;&gt;"",IF('Capacity summary'!$D$14="Yes",IF(COUNTBLANK('Capacity summary'!$H131:$BG131)&lt;52,IF('Capacity summary'!S131&lt;&gt;"",IF(LOWER('Capacity summary'!S131)="x",$BI12*S12,VALUE('Capacity summary'!S131)),0),S12*$BI12),S12*$BI12),0)</f>
        <v>0</v>
      </c>
      <c r="BW12" s="312">
        <f ca="1">IF($BI12&lt;&gt;"",IF('Capacity summary'!$D$14="Yes",IF(COUNTBLANK('Capacity summary'!$H131:$BG131)&lt;52,IF('Capacity summary'!T131&lt;&gt;"",IF(LOWER('Capacity summary'!T131)="x",$BI12*T12,VALUE('Capacity summary'!T131)),0),T12*$BI12),T12*$BI12),0)</f>
        <v>0</v>
      </c>
      <c r="BX12" s="312">
        <f ca="1">IF($BI12&lt;&gt;"",IF('Capacity summary'!$D$14="Yes",IF(COUNTBLANK('Capacity summary'!$H131:$BG131)&lt;52,IF('Capacity summary'!U131&lt;&gt;"",IF(LOWER('Capacity summary'!U131)="x",$BI12*U12,VALUE('Capacity summary'!U131)),0),U12*$BI12),U12*$BI12),0)</f>
        <v>0</v>
      </c>
      <c r="BY12" s="312">
        <f ca="1">IF($BI12&lt;&gt;"",IF('Capacity summary'!$D$14="Yes",IF(COUNTBLANK('Capacity summary'!$H131:$BG131)&lt;52,IF('Capacity summary'!V131&lt;&gt;"",IF(LOWER('Capacity summary'!V131)="x",$BI12*V12,VALUE('Capacity summary'!V131)),0),V12*$BI12),V12*$BI12),0)</f>
        <v>0</v>
      </c>
      <c r="BZ12" s="312">
        <f ca="1">IF($BI12&lt;&gt;"",IF('Capacity summary'!$D$14="Yes",IF(COUNTBLANK('Capacity summary'!$H131:$BG131)&lt;52,IF('Capacity summary'!W131&lt;&gt;"",IF(LOWER('Capacity summary'!W131)="x",$BI12*W12,VALUE('Capacity summary'!W131)),0),W12*$BI12),W12*$BI12),0)</f>
        <v>0</v>
      </c>
      <c r="CA12" s="312">
        <f ca="1">IF($BI12&lt;&gt;"",IF('Capacity summary'!$D$14="Yes",IF(COUNTBLANK('Capacity summary'!$H131:$BG131)&lt;52,IF('Capacity summary'!X131&lt;&gt;"",IF(LOWER('Capacity summary'!X131)="x",$BI12*X12,VALUE('Capacity summary'!X131)),0),X12*$BI12),X12*$BI12),0)</f>
        <v>0</v>
      </c>
      <c r="CB12" s="312">
        <f ca="1">IF($BI12&lt;&gt;"",IF('Capacity summary'!$D$14="Yes",IF(COUNTBLANK('Capacity summary'!$H131:$BG131)&lt;52,IF('Capacity summary'!Y131&lt;&gt;"",IF(LOWER('Capacity summary'!Y131)="x",$BI12*Y12,VALUE('Capacity summary'!Y131)),0),Y12*$BI12),Y12*$BI12),0)</f>
        <v>0</v>
      </c>
      <c r="CC12" s="312">
        <f ca="1">IF($BI12&lt;&gt;"",IF('Capacity summary'!$D$14="Yes",IF(COUNTBLANK('Capacity summary'!$H131:$BG131)&lt;52,IF('Capacity summary'!Z131&lt;&gt;"",IF(LOWER('Capacity summary'!Z131)="x",$BI12*Z12,VALUE('Capacity summary'!Z131)),0),Z12*$BI12),Z12*$BI12),0)</f>
        <v>0</v>
      </c>
      <c r="CD12" s="312">
        <f ca="1">IF($BI12&lt;&gt;"",IF('Capacity summary'!$D$14="Yes",IF(COUNTBLANK('Capacity summary'!$H131:$BG131)&lt;52,IF('Capacity summary'!AA131&lt;&gt;"",IF(LOWER('Capacity summary'!AA131)="x",$BI12*AA12,VALUE('Capacity summary'!AA131)),0),AA12*$BI12),AA12*$BI12),0)</f>
        <v>0</v>
      </c>
      <c r="CE12" s="312">
        <f ca="1">IF($BI12&lt;&gt;"",IF('Capacity summary'!$D$14="Yes",IF(COUNTBLANK('Capacity summary'!$H131:$BG131)&lt;52,IF('Capacity summary'!AB131&lt;&gt;"",IF(LOWER('Capacity summary'!AB131)="x",$BI12*AB12,VALUE('Capacity summary'!AB131)),0),AB12*$BI12),AB12*$BI12),0)</f>
        <v>0</v>
      </c>
      <c r="CF12" s="312">
        <f ca="1">IF($BI12&lt;&gt;"",IF('Capacity summary'!$D$14="Yes",IF(COUNTBLANK('Capacity summary'!$H131:$BG131)&lt;52,IF('Capacity summary'!AC131&lt;&gt;"",IF(LOWER('Capacity summary'!AC131)="x",$BI12*AC12,VALUE('Capacity summary'!AC131)),0),AC12*$BI12),AC12*$BI12),0)</f>
        <v>0</v>
      </c>
      <c r="CG12" s="312">
        <f ca="1">IF($BI12&lt;&gt;"",IF('Capacity summary'!$D$14="Yes",IF(COUNTBLANK('Capacity summary'!$H131:$BG131)&lt;52,IF('Capacity summary'!AD131&lt;&gt;"",IF(LOWER('Capacity summary'!AD131)="x",$BI12*AD12,VALUE('Capacity summary'!AD131)),0),AD12*$BI12),AD12*$BI12),0)</f>
        <v>0</v>
      </c>
      <c r="CH12" s="312">
        <f ca="1">IF($BI12&lt;&gt;"",IF('Capacity summary'!$D$14="Yes",IF(COUNTBLANK('Capacity summary'!$H131:$BG131)&lt;52,IF('Capacity summary'!AE131&lt;&gt;"",IF(LOWER('Capacity summary'!AE131)="x",$BI12*AE12,VALUE('Capacity summary'!AE131)),0),AE12*$BI12),AE12*$BI12),0)</f>
        <v>0</v>
      </c>
      <c r="CI12" s="312">
        <f ca="1">IF($BI12&lt;&gt;"",IF('Capacity summary'!$D$14="Yes",IF(COUNTBLANK('Capacity summary'!$H131:$BG131)&lt;52,IF('Capacity summary'!AF131&lt;&gt;"",IF(LOWER('Capacity summary'!AF131)="x",$BI12*AF12,VALUE('Capacity summary'!AF131)),0),AF12*$BI12),AF12*$BI12),0)</f>
        <v>0</v>
      </c>
      <c r="CJ12" s="312">
        <f ca="1">IF($BI12&lt;&gt;"",IF('Capacity summary'!$D$14="Yes",IF(COUNTBLANK('Capacity summary'!$H131:$BG131)&lt;52,IF('Capacity summary'!AG131&lt;&gt;"",IF(LOWER('Capacity summary'!AG131)="x",$BI12*AG12,VALUE('Capacity summary'!AG131)),0),AG12*$BI12),AG12*$BI12),0)</f>
        <v>0</v>
      </c>
      <c r="CK12" s="312">
        <f ca="1">IF($BI12&lt;&gt;"",IF('Capacity summary'!$D$14="Yes",IF(COUNTBLANK('Capacity summary'!$H131:$BG131)&lt;52,IF('Capacity summary'!AH131&lt;&gt;"",IF(LOWER('Capacity summary'!AH131)="x",$BI12*AH12,VALUE('Capacity summary'!AH131)),0),AH12*$BI12),AH12*$BI12),0)</f>
        <v>0</v>
      </c>
      <c r="CL12" s="312">
        <f ca="1">IF($BI12&lt;&gt;"",IF('Capacity summary'!$D$14="Yes",IF(COUNTBLANK('Capacity summary'!$H131:$BG131)&lt;52,IF('Capacity summary'!AI131&lt;&gt;"",IF(LOWER('Capacity summary'!AI131)="x",$BI12*AI12,VALUE('Capacity summary'!AI131)),0),AI12*$BI12),AI12*$BI12),0)</f>
        <v>0</v>
      </c>
      <c r="CM12" s="312">
        <f ca="1">IF($BI12&lt;&gt;"",IF('Capacity summary'!$D$14="Yes",IF(COUNTBLANK('Capacity summary'!$H131:$BG131)&lt;52,IF('Capacity summary'!AJ131&lt;&gt;"",IF(LOWER('Capacity summary'!AJ131)="x",$BI12*AJ12,VALUE('Capacity summary'!AJ131)),0),AJ12*$BI12),AJ12*$BI12),0)</f>
        <v>0</v>
      </c>
      <c r="CN12" s="312">
        <f ca="1">IF($BI12&lt;&gt;"",IF('Capacity summary'!$D$14="Yes",IF(COUNTBLANK('Capacity summary'!$H131:$BG131)&lt;52,IF('Capacity summary'!AK131&lt;&gt;"",IF(LOWER('Capacity summary'!AK131)="x",$BI12*AK12,VALUE('Capacity summary'!AK131)),0),AK12*$BI12),AK12*$BI12),0)</f>
        <v>0</v>
      </c>
      <c r="CO12" s="312">
        <f ca="1">IF($BI12&lt;&gt;"",IF('Capacity summary'!$D$14="Yes",IF(COUNTBLANK('Capacity summary'!$H131:$BG131)&lt;52,IF('Capacity summary'!AL131&lt;&gt;"",IF(LOWER('Capacity summary'!AL131)="x",$BI12*AL12,VALUE('Capacity summary'!AL131)),0),AL12*$BI12),AL12*$BI12),0)</f>
        <v>0</v>
      </c>
      <c r="CP12" s="312">
        <f ca="1">IF($BI12&lt;&gt;"",IF('Capacity summary'!$D$14="Yes",IF(COUNTBLANK('Capacity summary'!$H131:$BG131)&lt;52,IF('Capacity summary'!AM131&lt;&gt;"",IF(LOWER('Capacity summary'!AM131)="x",$BI12*AM12,VALUE('Capacity summary'!AM131)),0),AM12*$BI12),AM12*$BI12),0)</f>
        <v>0</v>
      </c>
      <c r="CQ12" s="312">
        <f ca="1">IF($BI12&lt;&gt;"",IF('Capacity summary'!$D$14="Yes",IF(COUNTBLANK('Capacity summary'!$H131:$BG131)&lt;52,IF('Capacity summary'!AN131&lt;&gt;"",IF(LOWER('Capacity summary'!AN131)="x",$BI12*AN12,VALUE('Capacity summary'!AN131)),0),AN12*$BI12),AN12*$BI12),0)</f>
        <v>0</v>
      </c>
      <c r="CR12" s="312">
        <f ca="1">IF($BI12&lt;&gt;"",IF('Capacity summary'!$D$14="Yes",IF(COUNTBLANK('Capacity summary'!$H131:$BG131)&lt;52,IF('Capacity summary'!AO131&lt;&gt;"",IF(LOWER('Capacity summary'!AO131)="x",$BI12*AO12,VALUE('Capacity summary'!AO131)),0),AO12*$BI12),AO12*$BI12),0)</f>
        <v>0</v>
      </c>
      <c r="CS12" s="312">
        <f ca="1">IF($BI12&lt;&gt;"",IF('Capacity summary'!$D$14="Yes",IF(COUNTBLANK('Capacity summary'!$H131:$BG131)&lt;52,IF('Capacity summary'!AP131&lt;&gt;"",IF(LOWER('Capacity summary'!AP131)="x",$BI12*AP12,VALUE('Capacity summary'!AP131)),0),AP12*$BI12),AP12*$BI12),0)</f>
        <v>0</v>
      </c>
      <c r="CT12" s="312">
        <f ca="1">IF($BI12&lt;&gt;"",IF('Capacity summary'!$D$14="Yes",IF(COUNTBLANK('Capacity summary'!$H131:$BG131)&lt;52,IF('Capacity summary'!AQ131&lt;&gt;"",IF(LOWER('Capacity summary'!AQ131)="x",$BI12*AQ12,VALUE('Capacity summary'!AQ131)),0),AQ12*$BI12),AQ12*$BI12),0)</f>
        <v>0</v>
      </c>
      <c r="CU12" s="312">
        <f ca="1">IF($BI12&lt;&gt;"",IF('Capacity summary'!$D$14="Yes",IF(COUNTBLANK('Capacity summary'!$H131:$BG131)&lt;52,IF('Capacity summary'!AR131&lt;&gt;"",IF(LOWER('Capacity summary'!AR131)="x",$BI12*AR12,VALUE('Capacity summary'!AR131)),0),AR12*$BI12),AR12*$BI12),0)</f>
        <v>0</v>
      </c>
      <c r="CV12" s="312">
        <f ca="1">IF($BI12&lt;&gt;"",IF('Capacity summary'!$D$14="Yes",IF(COUNTBLANK('Capacity summary'!$H131:$BG131)&lt;52,IF('Capacity summary'!AS131&lt;&gt;"",IF(LOWER('Capacity summary'!AS131)="x",$BI12*AS12,VALUE('Capacity summary'!AS131)),0),AS12*$BI12),AS12*$BI12),0)</f>
        <v>0</v>
      </c>
      <c r="CW12" s="312">
        <f ca="1">IF($BI12&lt;&gt;"",IF('Capacity summary'!$D$14="Yes",IF(COUNTBLANK('Capacity summary'!$H131:$BG131)&lt;52,IF('Capacity summary'!AT131&lt;&gt;"",IF(LOWER('Capacity summary'!AT131)="x",$BI12*AT12,VALUE('Capacity summary'!AT131)),0),AT12*$BI12),AT12*$BI12),0)</f>
        <v>0</v>
      </c>
      <c r="CX12" s="312">
        <f ca="1">IF($BI12&lt;&gt;"",IF('Capacity summary'!$D$14="Yes",IF(COUNTBLANK('Capacity summary'!$H131:$BG131)&lt;52,IF('Capacity summary'!AU131&lt;&gt;"",IF(LOWER('Capacity summary'!AU131)="x",$BI12*AU12,VALUE('Capacity summary'!AU131)),0),AU12*$BI12),AU12*$BI12),0)</f>
        <v>0</v>
      </c>
      <c r="CY12" s="312">
        <f ca="1">IF($BI12&lt;&gt;"",IF('Capacity summary'!$D$14="Yes",IF(COUNTBLANK('Capacity summary'!$H131:$BG131)&lt;52,IF('Capacity summary'!AV131&lt;&gt;"",IF(LOWER('Capacity summary'!AV131)="x",$BI12*AV12,VALUE('Capacity summary'!AV131)),0),AV12*$BI12),AV12*$BI12),0)</f>
        <v>0</v>
      </c>
      <c r="CZ12" s="312">
        <f ca="1">IF($BI12&lt;&gt;"",IF('Capacity summary'!$D$14="Yes",IF(COUNTBLANK('Capacity summary'!$H131:$BG131)&lt;52,IF('Capacity summary'!AW131&lt;&gt;"",IF(LOWER('Capacity summary'!AW131)="x",$BI12*AW12,VALUE('Capacity summary'!AW131)),0),AW12*$BI12),AW12*$BI12),0)</f>
        <v>0</v>
      </c>
      <c r="DA12" s="312">
        <f ca="1">IF($BI12&lt;&gt;"",IF('Capacity summary'!$D$14="Yes",IF(COUNTBLANK('Capacity summary'!$H131:$BG131)&lt;52,IF('Capacity summary'!AX131&lt;&gt;"",IF(LOWER('Capacity summary'!AX131)="x",$BI12*AX12,VALUE('Capacity summary'!AX131)),0),AX12*$BI12),AX12*$BI12),0)</f>
        <v>0</v>
      </c>
      <c r="DB12" s="312">
        <f ca="1">IF($BI12&lt;&gt;"",IF('Capacity summary'!$D$14="Yes",IF(COUNTBLANK('Capacity summary'!$H131:$BG131)&lt;52,IF('Capacity summary'!AY131&lt;&gt;"",IF(LOWER('Capacity summary'!AY131)="x",$BI12*AY12,VALUE('Capacity summary'!AY131)),0),AY12*$BI12),AY12*$BI12),0)</f>
        <v>0</v>
      </c>
      <c r="DC12" s="312">
        <f ca="1">IF($BI12&lt;&gt;"",IF('Capacity summary'!$D$14="Yes",IF(COUNTBLANK('Capacity summary'!$H131:$BG131)&lt;52,IF('Capacity summary'!AZ131&lt;&gt;"",IF(LOWER('Capacity summary'!AZ131)="x",$BI12*AZ12,VALUE('Capacity summary'!AZ131)),0),AZ12*$BI12),AZ12*$BI12),0)</f>
        <v>0</v>
      </c>
      <c r="DD12" s="312">
        <f ca="1">IF($BI12&lt;&gt;"",IF('Capacity summary'!$D$14="Yes",IF(COUNTBLANK('Capacity summary'!$H131:$BG131)&lt;52,IF('Capacity summary'!BA131&lt;&gt;"",IF(LOWER('Capacity summary'!BA131)="x",$BI12*BA12,VALUE('Capacity summary'!BA131)),0),BA12*$BI12),BA12*$BI12),0)</f>
        <v>0</v>
      </c>
      <c r="DE12" s="312">
        <f ca="1">IF($BI12&lt;&gt;"",IF('Capacity summary'!$D$14="Yes",IF(COUNTBLANK('Capacity summary'!$H131:$BG131)&lt;52,IF('Capacity summary'!BB131&lt;&gt;"",IF(LOWER('Capacity summary'!BB131)="x",$BI12*BB12,VALUE('Capacity summary'!BB131)),0),BB12*$BI12),BB12*$BI12),0)</f>
        <v>0</v>
      </c>
      <c r="DF12" s="312">
        <f ca="1">IF($BI12&lt;&gt;"",IF('Capacity summary'!$D$14="Yes",IF(COUNTBLANK('Capacity summary'!$H131:$BG131)&lt;52,IF('Capacity summary'!BC131&lt;&gt;"",IF(LOWER('Capacity summary'!BC131)="x",$BI12*BC12,VALUE('Capacity summary'!BC131)),0),BC12*$BI12),BC12*$BI12),0)</f>
        <v>0</v>
      </c>
      <c r="DG12" s="312">
        <f ca="1">IF($BI12&lt;&gt;"",IF('Capacity summary'!$D$14="Yes",IF(COUNTBLANK('Capacity summary'!$H131:$BG131)&lt;52,IF('Capacity summary'!BD131&lt;&gt;"",IF(LOWER('Capacity summary'!BD131)="x",$BI12*BD12,VALUE('Capacity summary'!BD131)),0),BD12*$BI12),BD12*$BI12),0)</f>
        <v>0</v>
      </c>
      <c r="DH12" s="312">
        <f ca="1">IF($BI12&lt;&gt;"",IF('Capacity summary'!$D$14="Yes",IF(COUNTBLANK('Capacity summary'!$H131:$BG131)&lt;52,IF('Capacity summary'!BE131&lt;&gt;"",IF(LOWER('Capacity summary'!BE131)="x",$BI12*BE12,VALUE('Capacity summary'!BE131)),0),BE12*$BI12),BE12*$BI12),0)</f>
        <v>0</v>
      </c>
      <c r="DI12" s="312">
        <f ca="1">IF($BI12&lt;&gt;"",IF('Capacity summary'!$D$14="Yes",IF(COUNTBLANK('Capacity summary'!$H131:$BG131)&lt;52,IF('Capacity summary'!BF131&lt;&gt;"",IF(LOWER('Capacity summary'!BF131)="x",$BI12*BF12,VALUE('Capacity summary'!BF131)),0),BF12*$BI12),BF12*$BI12),0)</f>
        <v>0</v>
      </c>
      <c r="DJ12" s="312">
        <f ca="1">IF($BI12&lt;&gt;"",IF('Capacity summary'!$D$14="Yes",IF(COUNTBLANK('Capacity summary'!$H131:$BG131)&lt;52,IF('Capacity summary'!BG131&lt;&gt;"",IF(LOWER('Capacity summary'!BG131)="x",$BI12*BG12,VALUE('Capacity summary'!BG131)),0),BG12*$BI12),BG12*$BI12),0)</f>
        <v>0</v>
      </c>
      <c r="DK12" s="136">
        <f t="shared" ca="1" si="2"/>
        <v>0</v>
      </c>
      <c r="DL12" s="312">
        <f>Capacity!H24</f>
        <v>0</v>
      </c>
      <c r="DP12" s="5"/>
    </row>
    <row r="13" spans="1:120" x14ac:dyDescent="0.25">
      <c r="B13" s="67"/>
      <c r="C13" s="67" t="str">
        <f>ROW(A9)&amp;". "&amp;Capacity!B25</f>
        <v>9. c</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 ca="1">IF(ROW(C9)&lt;=Capacity!$A$16,IF('Capacity summary'!$D$14="No",SUM(H13:BG13),'Capacity summary'!$E132),0)</f>
        <v>52</v>
      </c>
      <c r="BI13" s="5">
        <f ca="1">IF(BH13&gt;0,IF(BH13&lt;Capacity!E25,Capacity!F25,Capacity!H25/'Capacity calculation (hide)'!BH13),"")</f>
        <v>0</v>
      </c>
      <c r="BK13" s="312">
        <f ca="1">IF($BI13&lt;&gt;"",IF('Capacity summary'!$D$14="Yes",IF(COUNTBLANK('Capacity summary'!$H132:$BG132)&lt;52,IF('Capacity summary'!H132&lt;&gt;"",IF(LOWER('Capacity summary'!H132)="x",$BI13*H13,VALUE('Capacity summary'!H132)),0),H13*$BI13),H13*$BI13),0)</f>
        <v>0</v>
      </c>
      <c r="BL13" s="312">
        <f ca="1">IF($BI13&lt;&gt;"",IF('Capacity summary'!$D$14="Yes",IF(COUNTBLANK('Capacity summary'!$H132:$BG132)&lt;52,IF('Capacity summary'!I132&lt;&gt;"",IF(LOWER('Capacity summary'!I132)="x",$BI13*I13,VALUE('Capacity summary'!I132)),0),I13*$BI13),I13*$BI13),0)</f>
        <v>0</v>
      </c>
      <c r="BM13" s="312">
        <f ca="1">IF($BI13&lt;&gt;"",IF('Capacity summary'!$D$14="Yes",IF(COUNTBLANK('Capacity summary'!$H132:$BG132)&lt;52,IF('Capacity summary'!J132&lt;&gt;"",IF(LOWER('Capacity summary'!J132)="x",$BI13*J13,VALUE('Capacity summary'!J132)),0),J13*$BI13),J13*$BI13),0)</f>
        <v>0</v>
      </c>
      <c r="BN13" s="312">
        <f ca="1">IF($BI13&lt;&gt;"",IF('Capacity summary'!$D$14="Yes",IF(COUNTBLANK('Capacity summary'!$H132:$BG132)&lt;52,IF('Capacity summary'!K132&lt;&gt;"",IF(LOWER('Capacity summary'!K132)="x",$BI13*K13,VALUE('Capacity summary'!K132)),0),K13*$BI13),K13*$BI13),0)</f>
        <v>0</v>
      </c>
      <c r="BO13" s="312">
        <f ca="1">IF($BI13&lt;&gt;"",IF('Capacity summary'!$D$14="Yes",IF(COUNTBLANK('Capacity summary'!$H132:$BG132)&lt;52,IF('Capacity summary'!L132&lt;&gt;"",IF(LOWER('Capacity summary'!L132)="x",$BI13*L13,VALUE('Capacity summary'!L132)),0),L13*$BI13),L13*$BI13),0)</f>
        <v>0</v>
      </c>
      <c r="BP13" s="312">
        <f ca="1">IF($BI13&lt;&gt;"",IF('Capacity summary'!$D$14="Yes",IF(COUNTBLANK('Capacity summary'!$H132:$BG132)&lt;52,IF('Capacity summary'!M132&lt;&gt;"",IF(LOWER('Capacity summary'!M132)="x",$BI13*M13,VALUE('Capacity summary'!M132)),0),M13*$BI13),M13*$BI13),0)</f>
        <v>0</v>
      </c>
      <c r="BQ13" s="312">
        <f ca="1">IF($BI13&lt;&gt;"",IF('Capacity summary'!$D$14="Yes",IF(COUNTBLANK('Capacity summary'!$H132:$BG132)&lt;52,IF('Capacity summary'!N132&lt;&gt;"",IF(LOWER('Capacity summary'!N132)="x",$BI13*N13,VALUE('Capacity summary'!N132)),0),N13*$BI13),N13*$BI13),0)</f>
        <v>0</v>
      </c>
      <c r="BR13" s="312">
        <f ca="1">IF($BI13&lt;&gt;"",IF('Capacity summary'!$D$14="Yes",IF(COUNTBLANK('Capacity summary'!$H132:$BG132)&lt;52,IF('Capacity summary'!O132&lt;&gt;"",IF(LOWER('Capacity summary'!O132)="x",$BI13*O13,VALUE('Capacity summary'!O132)),0),O13*$BI13),O13*$BI13),0)</f>
        <v>0</v>
      </c>
      <c r="BS13" s="312">
        <f ca="1">IF($BI13&lt;&gt;"",IF('Capacity summary'!$D$14="Yes",IF(COUNTBLANK('Capacity summary'!$H132:$BG132)&lt;52,IF('Capacity summary'!P132&lt;&gt;"",IF(LOWER('Capacity summary'!P132)="x",$BI13*P13,VALUE('Capacity summary'!P132)),0),P13*$BI13),P13*$BI13),0)</f>
        <v>0</v>
      </c>
      <c r="BT13" s="312">
        <f ca="1">IF($BI13&lt;&gt;"",IF('Capacity summary'!$D$14="Yes",IF(COUNTBLANK('Capacity summary'!$H132:$BG132)&lt;52,IF('Capacity summary'!Q132&lt;&gt;"",IF(LOWER('Capacity summary'!Q132)="x",$BI13*Q13,VALUE('Capacity summary'!Q132)),0),Q13*$BI13),Q13*$BI13),0)</f>
        <v>0</v>
      </c>
      <c r="BU13" s="312">
        <f ca="1">IF($BI13&lt;&gt;"",IF('Capacity summary'!$D$14="Yes",IF(COUNTBLANK('Capacity summary'!$H132:$BG132)&lt;52,IF('Capacity summary'!R132&lt;&gt;"",IF(LOWER('Capacity summary'!R132)="x",$BI13*R13,VALUE('Capacity summary'!R132)),0),R13*$BI13),R13*$BI13),0)</f>
        <v>0</v>
      </c>
      <c r="BV13" s="312">
        <f ca="1">IF($BI13&lt;&gt;"",IF('Capacity summary'!$D$14="Yes",IF(COUNTBLANK('Capacity summary'!$H132:$BG132)&lt;52,IF('Capacity summary'!S132&lt;&gt;"",IF(LOWER('Capacity summary'!S132)="x",$BI13*S13,VALUE('Capacity summary'!S132)),0),S13*$BI13),S13*$BI13),0)</f>
        <v>0</v>
      </c>
      <c r="BW13" s="312">
        <f ca="1">IF($BI13&lt;&gt;"",IF('Capacity summary'!$D$14="Yes",IF(COUNTBLANK('Capacity summary'!$H132:$BG132)&lt;52,IF('Capacity summary'!T132&lt;&gt;"",IF(LOWER('Capacity summary'!T132)="x",$BI13*T13,VALUE('Capacity summary'!T132)),0),T13*$BI13),T13*$BI13),0)</f>
        <v>0</v>
      </c>
      <c r="BX13" s="312">
        <f ca="1">IF($BI13&lt;&gt;"",IF('Capacity summary'!$D$14="Yes",IF(COUNTBLANK('Capacity summary'!$H132:$BG132)&lt;52,IF('Capacity summary'!U132&lt;&gt;"",IF(LOWER('Capacity summary'!U132)="x",$BI13*U13,VALUE('Capacity summary'!U132)),0),U13*$BI13),U13*$BI13),0)</f>
        <v>0</v>
      </c>
      <c r="BY13" s="312">
        <f ca="1">IF($BI13&lt;&gt;"",IF('Capacity summary'!$D$14="Yes",IF(COUNTBLANK('Capacity summary'!$H132:$BG132)&lt;52,IF('Capacity summary'!V132&lt;&gt;"",IF(LOWER('Capacity summary'!V132)="x",$BI13*V13,VALUE('Capacity summary'!V132)),0),V13*$BI13),V13*$BI13),0)</f>
        <v>0</v>
      </c>
      <c r="BZ13" s="312">
        <f ca="1">IF($BI13&lt;&gt;"",IF('Capacity summary'!$D$14="Yes",IF(COUNTBLANK('Capacity summary'!$H132:$BG132)&lt;52,IF('Capacity summary'!W132&lt;&gt;"",IF(LOWER('Capacity summary'!W132)="x",$BI13*W13,VALUE('Capacity summary'!W132)),0),W13*$BI13),W13*$BI13),0)</f>
        <v>0</v>
      </c>
      <c r="CA13" s="312">
        <f ca="1">IF($BI13&lt;&gt;"",IF('Capacity summary'!$D$14="Yes",IF(COUNTBLANK('Capacity summary'!$H132:$BG132)&lt;52,IF('Capacity summary'!X132&lt;&gt;"",IF(LOWER('Capacity summary'!X132)="x",$BI13*X13,VALUE('Capacity summary'!X132)),0),X13*$BI13),X13*$BI13),0)</f>
        <v>0</v>
      </c>
      <c r="CB13" s="312">
        <f ca="1">IF($BI13&lt;&gt;"",IF('Capacity summary'!$D$14="Yes",IF(COUNTBLANK('Capacity summary'!$H132:$BG132)&lt;52,IF('Capacity summary'!Y132&lt;&gt;"",IF(LOWER('Capacity summary'!Y132)="x",$BI13*Y13,VALUE('Capacity summary'!Y132)),0),Y13*$BI13),Y13*$BI13),0)</f>
        <v>0</v>
      </c>
      <c r="CC13" s="312">
        <f ca="1">IF($BI13&lt;&gt;"",IF('Capacity summary'!$D$14="Yes",IF(COUNTBLANK('Capacity summary'!$H132:$BG132)&lt;52,IF('Capacity summary'!Z132&lt;&gt;"",IF(LOWER('Capacity summary'!Z132)="x",$BI13*Z13,VALUE('Capacity summary'!Z132)),0),Z13*$BI13),Z13*$BI13),0)</f>
        <v>0</v>
      </c>
      <c r="CD13" s="312">
        <f ca="1">IF($BI13&lt;&gt;"",IF('Capacity summary'!$D$14="Yes",IF(COUNTBLANK('Capacity summary'!$H132:$BG132)&lt;52,IF('Capacity summary'!AA132&lt;&gt;"",IF(LOWER('Capacity summary'!AA132)="x",$BI13*AA13,VALUE('Capacity summary'!AA132)),0),AA13*$BI13),AA13*$BI13),0)</f>
        <v>0</v>
      </c>
      <c r="CE13" s="312">
        <f ca="1">IF($BI13&lt;&gt;"",IF('Capacity summary'!$D$14="Yes",IF(COUNTBLANK('Capacity summary'!$H132:$BG132)&lt;52,IF('Capacity summary'!AB132&lt;&gt;"",IF(LOWER('Capacity summary'!AB132)="x",$BI13*AB13,VALUE('Capacity summary'!AB132)),0),AB13*$BI13),AB13*$BI13),0)</f>
        <v>0</v>
      </c>
      <c r="CF13" s="312">
        <f ca="1">IF($BI13&lt;&gt;"",IF('Capacity summary'!$D$14="Yes",IF(COUNTBLANK('Capacity summary'!$H132:$BG132)&lt;52,IF('Capacity summary'!AC132&lt;&gt;"",IF(LOWER('Capacity summary'!AC132)="x",$BI13*AC13,VALUE('Capacity summary'!AC132)),0),AC13*$BI13),AC13*$BI13),0)</f>
        <v>0</v>
      </c>
      <c r="CG13" s="312">
        <f ca="1">IF($BI13&lt;&gt;"",IF('Capacity summary'!$D$14="Yes",IF(COUNTBLANK('Capacity summary'!$H132:$BG132)&lt;52,IF('Capacity summary'!AD132&lt;&gt;"",IF(LOWER('Capacity summary'!AD132)="x",$BI13*AD13,VALUE('Capacity summary'!AD132)),0),AD13*$BI13),AD13*$BI13),0)</f>
        <v>0</v>
      </c>
      <c r="CH13" s="312">
        <f ca="1">IF($BI13&lt;&gt;"",IF('Capacity summary'!$D$14="Yes",IF(COUNTBLANK('Capacity summary'!$H132:$BG132)&lt;52,IF('Capacity summary'!AE132&lt;&gt;"",IF(LOWER('Capacity summary'!AE132)="x",$BI13*AE13,VALUE('Capacity summary'!AE132)),0),AE13*$BI13),AE13*$BI13),0)</f>
        <v>0</v>
      </c>
      <c r="CI13" s="312">
        <f ca="1">IF($BI13&lt;&gt;"",IF('Capacity summary'!$D$14="Yes",IF(COUNTBLANK('Capacity summary'!$H132:$BG132)&lt;52,IF('Capacity summary'!AF132&lt;&gt;"",IF(LOWER('Capacity summary'!AF132)="x",$BI13*AF13,VALUE('Capacity summary'!AF132)),0),AF13*$BI13),AF13*$BI13),0)</f>
        <v>0</v>
      </c>
      <c r="CJ13" s="312">
        <f ca="1">IF($BI13&lt;&gt;"",IF('Capacity summary'!$D$14="Yes",IF(COUNTBLANK('Capacity summary'!$H132:$BG132)&lt;52,IF('Capacity summary'!AG132&lt;&gt;"",IF(LOWER('Capacity summary'!AG132)="x",$BI13*AG13,VALUE('Capacity summary'!AG132)),0),AG13*$BI13),AG13*$BI13),0)</f>
        <v>0</v>
      </c>
      <c r="CK13" s="312">
        <f ca="1">IF($BI13&lt;&gt;"",IF('Capacity summary'!$D$14="Yes",IF(COUNTBLANK('Capacity summary'!$H132:$BG132)&lt;52,IF('Capacity summary'!AH132&lt;&gt;"",IF(LOWER('Capacity summary'!AH132)="x",$BI13*AH13,VALUE('Capacity summary'!AH132)),0),AH13*$BI13),AH13*$BI13),0)</f>
        <v>0</v>
      </c>
      <c r="CL13" s="312">
        <f ca="1">IF($BI13&lt;&gt;"",IF('Capacity summary'!$D$14="Yes",IF(COUNTBLANK('Capacity summary'!$H132:$BG132)&lt;52,IF('Capacity summary'!AI132&lt;&gt;"",IF(LOWER('Capacity summary'!AI132)="x",$BI13*AI13,VALUE('Capacity summary'!AI132)),0),AI13*$BI13),AI13*$BI13),0)</f>
        <v>0</v>
      </c>
      <c r="CM13" s="312">
        <f ca="1">IF($BI13&lt;&gt;"",IF('Capacity summary'!$D$14="Yes",IF(COUNTBLANK('Capacity summary'!$H132:$BG132)&lt;52,IF('Capacity summary'!AJ132&lt;&gt;"",IF(LOWER('Capacity summary'!AJ132)="x",$BI13*AJ13,VALUE('Capacity summary'!AJ132)),0),AJ13*$BI13),AJ13*$BI13),0)</f>
        <v>0</v>
      </c>
      <c r="CN13" s="312">
        <f ca="1">IF($BI13&lt;&gt;"",IF('Capacity summary'!$D$14="Yes",IF(COUNTBLANK('Capacity summary'!$H132:$BG132)&lt;52,IF('Capacity summary'!AK132&lt;&gt;"",IF(LOWER('Capacity summary'!AK132)="x",$BI13*AK13,VALUE('Capacity summary'!AK132)),0),AK13*$BI13),AK13*$BI13),0)</f>
        <v>0</v>
      </c>
      <c r="CO13" s="312">
        <f ca="1">IF($BI13&lt;&gt;"",IF('Capacity summary'!$D$14="Yes",IF(COUNTBLANK('Capacity summary'!$H132:$BG132)&lt;52,IF('Capacity summary'!AL132&lt;&gt;"",IF(LOWER('Capacity summary'!AL132)="x",$BI13*AL13,VALUE('Capacity summary'!AL132)),0),AL13*$BI13),AL13*$BI13),0)</f>
        <v>0</v>
      </c>
      <c r="CP13" s="312">
        <f ca="1">IF($BI13&lt;&gt;"",IF('Capacity summary'!$D$14="Yes",IF(COUNTBLANK('Capacity summary'!$H132:$BG132)&lt;52,IF('Capacity summary'!AM132&lt;&gt;"",IF(LOWER('Capacity summary'!AM132)="x",$BI13*AM13,VALUE('Capacity summary'!AM132)),0),AM13*$BI13),AM13*$BI13),0)</f>
        <v>0</v>
      </c>
      <c r="CQ13" s="312">
        <f ca="1">IF($BI13&lt;&gt;"",IF('Capacity summary'!$D$14="Yes",IF(COUNTBLANK('Capacity summary'!$H132:$BG132)&lt;52,IF('Capacity summary'!AN132&lt;&gt;"",IF(LOWER('Capacity summary'!AN132)="x",$BI13*AN13,VALUE('Capacity summary'!AN132)),0),AN13*$BI13),AN13*$BI13),0)</f>
        <v>0</v>
      </c>
      <c r="CR13" s="312">
        <f ca="1">IF($BI13&lt;&gt;"",IF('Capacity summary'!$D$14="Yes",IF(COUNTBLANK('Capacity summary'!$H132:$BG132)&lt;52,IF('Capacity summary'!AO132&lt;&gt;"",IF(LOWER('Capacity summary'!AO132)="x",$BI13*AO13,VALUE('Capacity summary'!AO132)),0),AO13*$BI13),AO13*$BI13),0)</f>
        <v>0</v>
      </c>
      <c r="CS13" s="312">
        <f ca="1">IF($BI13&lt;&gt;"",IF('Capacity summary'!$D$14="Yes",IF(COUNTBLANK('Capacity summary'!$H132:$BG132)&lt;52,IF('Capacity summary'!AP132&lt;&gt;"",IF(LOWER('Capacity summary'!AP132)="x",$BI13*AP13,VALUE('Capacity summary'!AP132)),0),AP13*$BI13),AP13*$BI13),0)</f>
        <v>0</v>
      </c>
      <c r="CT13" s="312">
        <f ca="1">IF($BI13&lt;&gt;"",IF('Capacity summary'!$D$14="Yes",IF(COUNTBLANK('Capacity summary'!$H132:$BG132)&lt;52,IF('Capacity summary'!AQ132&lt;&gt;"",IF(LOWER('Capacity summary'!AQ132)="x",$BI13*AQ13,VALUE('Capacity summary'!AQ132)),0),AQ13*$BI13),AQ13*$BI13),0)</f>
        <v>0</v>
      </c>
      <c r="CU13" s="312">
        <f ca="1">IF($BI13&lt;&gt;"",IF('Capacity summary'!$D$14="Yes",IF(COUNTBLANK('Capacity summary'!$H132:$BG132)&lt;52,IF('Capacity summary'!AR132&lt;&gt;"",IF(LOWER('Capacity summary'!AR132)="x",$BI13*AR13,VALUE('Capacity summary'!AR132)),0),AR13*$BI13),AR13*$BI13),0)</f>
        <v>0</v>
      </c>
      <c r="CV13" s="312">
        <f ca="1">IF($BI13&lt;&gt;"",IF('Capacity summary'!$D$14="Yes",IF(COUNTBLANK('Capacity summary'!$H132:$BG132)&lt;52,IF('Capacity summary'!AS132&lt;&gt;"",IF(LOWER('Capacity summary'!AS132)="x",$BI13*AS13,VALUE('Capacity summary'!AS132)),0),AS13*$BI13),AS13*$BI13),0)</f>
        <v>0</v>
      </c>
      <c r="CW13" s="312">
        <f ca="1">IF($BI13&lt;&gt;"",IF('Capacity summary'!$D$14="Yes",IF(COUNTBLANK('Capacity summary'!$H132:$BG132)&lt;52,IF('Capacity summary'!AT132&lt;&gt;"",IF(LOWER('Capacity summary'!AT132)="x",$BI13*AT13,VALUE('Capacity summary'!AT132)),0),AT13*$BI13),AT13*$BI13),0)</f>
        <v>0</v>
      </c>
      <c r="CX13" s="312">
        <f ca="1">IF($BI13&lt;&gt;"",IF('Capacity summary'!$D$14="Yes",IF(COUNTBLANK('Capacity summary'!$H132:$BG132)&lt;52,IF('Capacity summary'!AU132&lt;&gt;"",IF(LOWER('Capacity summary'!AU132)="x",$BI13*AU13,VALUE('Capacity summary'!AU132)),0),AU13*$BI13),AU13*$BI13),0)</f>
        <v>0</v>
      </c>
      <c r="CY13" s="312">
        <f ca="1">IF($BI13&lt;&gt;"",IF('Capacity summary'!$D$14="Yes",IF(COUNTBLANK('Capacity summary'!$H132:$BG132)&lt;52,IF('Capacity summary'!AV132&lt;&gt;"",IF(LOWER('Capacity summary'!AV132)="x",$BI13*AV13,VALUE('Capacity summary'!AV132)),0),AV13*$BI13),AV13*$BI13),0)</f>
        <v>0</v>
      </c>
      <c r="CZ13" s="312">
        <f ca="1">IF($BI13&lt;&gt;"",IF('Capacity summary'!$D$14="Yes",IF(COUNTBLANK('Capacity summary'!$H132:$BG132)&lt;52,IF('Capacity summary'!AW132&lt;&gt;"",IF(LOWER('Capacity summary'!AW132)="x",$BI13*AW13,VALUE('Capacity summary'!AW132)),0),AW13*$BI13),AW13*$BI13),0)</f>
        <v>0</v>
      </c>
      <c r="DA13" s="312">
        <f ca="1">IF($BI13&lt;&gt;"",IF('Capacity summary'!$D$14="Yes",IF(COUNTBLANK('Capacity summary'!$H132:$BG132)&lt;52,IF('Capacity summary'!AX132&lt;&gt;"",IF(LOWER('Capacity summary'!AX132)="x",$BI13*AX13,VALUE('Capacity summary'!AX132)),0),AX13*$BI13),AX13*$BI13),0)</f>
        <v>0</v>
      </c>
      <c r="DB13" s="312">
        <f ca="1">IF($BI13&lt;&gt;"",IF('Capacity summary'!$D$14="Yes",IF(COUNTBLANK('Capacity summary'!$H132:$BG132)&lt;52,IF('Capacity summary'!AY132&lt;&gt;"",IF(LOWER('Capacity summary'!AY132)="x",$BI13*AY13,VALUE('Capacity summary'!AY132)),0),AY13*$BI13),AY13*$BI13),0)</f>
        <v>0</v>
      </c>
      <c r="DC13" s="312">
        <f ca="1">IF($BI13&lt;&gt;"",IF('Capacity summary'!$D$14="Yes",IF(COUNTBLANK('Capacity summary'!$H132:$BG132)&lt;52,IF('Capacity summary'!AZ132&lt;&gt;"",IF(LOWER('Capacity summary'!AZ132)="x",$BI13*AZ13,VALUE('Capacity summary'!AZ132)),0),AZ13*$BI13),AZ13*$BI13),0)</f>
        <v>0</v>
      </c>
      <c r="DD13" s="312">
        <f ca="1">IF($BI13&lt;&gt;"",IF('Capacity summary'!$D$14="Yes",IF(COUNTBLANK('Capacity summary'!$H132:$BG132)&lt;52,IF('Capacity summary'!BA132&lt;&gt;"",IF(LOWER('Capacity summary'!BA132)="x",$BI13*BA13,VALUE('Capacity summary'!BA132)),0),BA13*$BI13),BA13*$BI13),0)</f>
        <v>0</v>
      </c>
      <c r="DE13" s="312">
        <f ca="1">IF($BI13&lt;&gt;"",IF('Capacity summary'!$D$14="Yes",IF(COUNTBLANK('Capacity summary'!$H132:$BG132)&lt;52,IF('Capacity summary'!BB132&lt;&gt;"",IF(LOWER('Capacity summary'!BB132)="x",$BI13*BB13,VALUE('Capacity summary'!BB132)),0),BB13*$BI13),BB13*$BI13),0)</f>
        <v>0</v>
      </c>
      <c r="DF13" s="312">
        <f ca="1">IF($BI13&lt;&gt;"",IF('Capacity summary'!$D$14="Yes",IF(COUNTBLANK('Capacity summary'!$H132:$BG132)&lt;52,IF('Capacity summary'!BC132&lt;&gt;"",IF(LOWER('Capacity summary'!BC132)="x",$BI13*BC13,VALUE('Capacity summary'!BC132)),0),BC13*$BI13),BC13*$BI13),0)</f>
        <v>0</v>
      </c>
      <c r="DG13" s="312">
        <f ca="1">IF($BI13&lt;&gt;"",IF('Capacity summary'!$D$14="Yes",IF(COUNTBLANK('Capacity summary'!$H132:$BG132)&lt;52,IF('Capacity summary'!BD132&lt;&gt;"",IF(LOWER('Capacity summary'!BD132)="x",$BI13*BD13,VALUE('Capacity summary'!BD132)),0),BD13*$BI13),BD13*$BI13),0)</f>
        <v>0</v>
      </c>
      <c r="DH13" s="312">
        <f ca="1">IF($BI13&lt;&gt;"",IF('Capacity summary'!$D$14="Yes",IF(COUNTBLANK('Capacity summary'!$H132:$BG132)&lt;52,IF('Capacity summary'!BE132&lt;&gt;"",IF(LOWER('Capacity summary'!BE132)="x",$BI13*BE13,VALUE('Capacity summary'!BE132)),0),BE13*$BI13),BE13*$BI13),0)</f>
        <v>0</v>
      </c>
      <c r="DI13" s="312">
        <f ca="1">IF($BI13&lt;&gt;"",IF('Capacity summary'!$D$14="Yes",IF(COUNTBLANK('Capacity summary'!$H132:$BG132)&lt;52,IF('Capacity summary'!BF132&lt;&gt;"",IF(LOWER('Capacity summary'!BF132)="x",$BI13*BF13,VALUE('Capacity summary'!BF132)),0),BF13*$BI13),BF13*$BI13),0)</f>
        <v>0</v>
      </c>
      <c r="DJ13" s="312">
        <f ca="1">IF($BI13&lt;&gt;"",IF('Capacity summary'!$D$14="Yes",IF(COUNTBLANK('Capacity summary'!$H132:$BG132)&lt;52,IF('Capacity summary'!BG132&lt;&gt;"",IF(LOWER('Capacity summary'!BG132)="x",$BI13*BG13,VALUE('Capacity summary'!BG132)),0),BG13*$BI13),BG13*$BI13),0)</f>
        <v>0</v>
      </c>
      <c r="DK13" s="136">
        <f t="shared" ca="1" si="2"/>
        <v>0</v>
      </c>
      <c r="DL13" s="312">
        <f>Capacity!H25</f>
        <v>0</v>
      </c>
      <c r="DP13" s="5"/>
    </row>
    <row r="14" spans="1:120" x14ac:dyDescent="0.25">
      <c r="B14" s="67"/>
      <c r="C14" s="67" t="str">
        <f>ROW(A10)&amp;". "&amp;Capacity!B26</f>
        <v>10. c</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 ca="1">IF(ROW(C10)&lt;=Capacity!$A$16,IF('Capacity summary'!$D$14="No",SUM(H14:BG14),'Capacity summary'!$E133),0)</f>
        <v>52</v>
      </c>
      <c r="BI14" s="5">
        <f ca="1">IF(BH14&gt;0,IF(BH14&lt;Capacity!E26,Capacity!F26,Capacity!H26/'Capacity calculation (hide)'!BH14),"")</f>
        <v>0</v>
      </c>
      <c r="BK14" s="312">
        <f ca="1">IF($BI14&lt;&gt;"",IF('Capacity summary'!$D$14="Yes",IF(COUNTBLANK('Capacity summary'!$H133:$BG133)&lt;52,IF('Capacity summary'!H133&lt;&gt;"",IF(LOWER('Capacity summary'!H133)="x",$BI14*H14,VALUE('Capacity summary'!H133)),0),H14*$BI14),H14*$BI14),0)</f>
        <v>0</v>
      </c>
      <c r="BL14" s="312">
        <f ca="1">IF($BI14&lt;&gt;"",IF('Capacity summary'!$D$14="Yes",IF(COUNTBLANK('Capacity summary'!$H133:$BG133)&lt;52,IF('Capacity summary'!I133&lt;&gt;"",IF(LOWER('Capacity summary'!I133)="x",$BI14*I14,VALUE('Capacity summary'!I133)),0),I14*$BI14),I14*$BI14),0)</f>
        <v>0</v>
      </c>
      <c r="BM14" s="312">
        <f ca="1">IF($BI14&lt;&gt;"",IF('Capacity summary'!$D$14="Yes",IF(COUNTBLANK('Capacity summary'!$H133:$BG133)&lt;52,IF('Capacity summary'!J133&lt;&gt;"",IF(LOWER('Capacity summary'!J133)="x",$BI14*J14,VALUE('Capacity summary'!J133)),0),J14*$BI14),J14*$BI14),0)</f>
        <v>0</v>
      </c>
      <c r="BN14" s="312">
        <f ca="1">IF($BI14&lt;&gt;"",IF('Capacity summary'!$D$14="Yes",IF(COUNTBLANK('Capacity summary'!$H133:$BG133)&lt;52,IF('Capacity summary'!K133&lt;&gt;"",IF(LOWER('Capacity summary'!K133)="x",$BI14*K14,VALUE('Capacity summary'!K133)),0),K14*$BI14),K14*$BI14),0)</f>
        <v>0</v>
      </c>
      <c r="BO14" s="312">
        <f ca="1">IF($BI14&lt;&gt;"",IF('Capacity summary'!$D$14="Yes",IF(COUNTBLANK('Capacity summary'!$H133:$BG133)&lt;52,IF('Capacity summary'!L133&lt;&gt;"",IF(LOWER('Capacity summary'!L133)="x",$BI14*L14,VALUE('Capacity summary'!L133)),0),L14*$BI14),L14*$BI14),0)</f>
        <v>0</v>
      </c>
      <c r="BP14" s="312">
        <f ca="1">IF($BI14&lt;&gt;"",IF('Capacity summary'!$D$14="Yes",IF(COUNTBLANK('Capacity summary'!$H133:$BG133)&lt;52,IF('Capacity summary'!M133&lt;&gt;"",IF(LOWER('Capacity summary'!M133)="x",$BI14*M14,VALUE('Capacity summary'!M133)),0),M14*$BI14),M14*$BI14),0)</f>
        <v>0</v>
      </c>
      <c r="BQ14" s="312">
        <f ca="1">IF($BI14&lt;&gt;"",IF('Capacity summary'!$D$14="Yes",IF(COUNTBLANK('Capacity summary'!$H133:$BG133)&lt;52,IF('Capacity summary'!N133&lt;&gt;"",IF(LOWER('Capacity summary'!N133)="x",$BI14*N14,VALUE('Capacity summary'!N133)),0),N14*$BI14),N14*$BI14),0)</f>
        <v>0</v>
      </c>
      <c r="BR14" s="312">
        <f ca="1">IF($BI14&lt;&gt;"",IF('Capacity summary'!$D$14="Yes",IF(COUNTBLANK('Capacity summary'!$H133:$BG133)&lt;52,IF('Capacity summary'!O133&lt;&gt;"",IF(LOWER('Capacity summary'!O133)="x",$BI14*O14,VALUE('Capacity summary'!O133)),0),O14*$BI14),O14*$BI14),0)</f>
        <v>0</v>
      </c>
      <c r="BS14" s="312">
        <f ca="1">IF($BI14&lt;&gt;"",IF('Capacity summary'!$D$14="Yes",IF(COUNTBLANK('Capacity summary'!$H133:$BG133)&lt;52,IF('Capacity summary'!P133&lt;&gt;"",IF(LOWER('Capacity summary'!P133)="x",$BI14*P14,VALUE('Capacity summary'!P133)),0),P14*$BI14),P14*$BI14),0)</f>
        <v>0</v>
      </c>
      <c r="BT14" s="312">
        <f ca="1">IF($BI14&lt;&gt;"",IF('Capacity summary'!$D$14="Yes",IF(COUNTBLANK('Capacity summary'!$H133:$BG133)&lt;52,IF('Capacity summary'!Q133&lt;&gt;"",IF(LOWER('Capacity summary'!Q133)="x",$BI14*Q14,VALUE('Capacity summary'!Q133)),0),Q14*$BI14),Q14*$BI14),0)</f>
        <v>0</v>
      </c>
      <c r="BU14" s="312">
        <f ca="1">IF($BI14&lt;&gt;"",IF('Capacity summary'!$D$14="Yes",IF(COUNTBLANK('Capacity summary'!$H133:$BG133)&lt;52,IF('Capacity summary'!R133&lt;&gt;"",IF(LOWER('Capacity summary'!R133)="x",$BI14*R14,VALUE('Capacity summary'!R133)),0),R14*$BI14),R14*$BI14),0)</f>
        <v>0</v>
      </c>
      <c r="BV14" s="312">
        <f ca="1">IF($BI14&lt;&gt;"",IF('Capacity summary'!$D$14="Yes",IF(COUNTBLANK('Capacity summary'!$H133:$BG133)&lt;52,IF('Capacity summary'!S133&lt;&gt;"",IF(LOWER('Capacity summary'!S133)="x",$BI14*S14,VALUE('Capacity summary'!S133)),0),S14*$BI14),S14*$BI14),0)</f>
        <v>0</v>
      </c>
      <c r="BW14" s="312">
        <f ca="1">IF($BI14&lt;&gt;"",IF('Capacity summary'!$D$14="Yes",IF(COUNTBLANK('Capacity summary'!$H133:$BG133)&lt;52,IF('Capacity summary'!T133&lt;&gt;"",IF(LOWER('Capacity summary'!T133)="x",$BI14*T14,VALUE('Capacity summary'!T133)),0),T14*$BI14),T14*$BI14),0)</f>
        <v>0</v>
      </c>
      <c r="BX14" s="312">
        <f ca="1">IF($BI14&lt;&gt;"",IF('Capacity summary'!$D$14="Yes",IF(COUNTBLANK('Capacity summary'!$H133:$BG133)&lt;52,IF('Capacity summary'!U133&lt;&gt;"",IF(LOWER('Capacity summary'!U133)="x",$BI14*U14,VALUE('Capacity summary'!U133)),0),U14*$BI14),U14*$BI14),0)</f>
        <v>0</v>
      </c>
      <c r="BY14" s="312">
        <f ca="1">IF($BI14&lt;&gt;"",IF('Capacity summary'!$D$14="Yes",IF(COUNTBLANK('Capacity summary'!$H133:$BG133)&lt;52,IF('Capacity summary'!V133&lt;&gt;"",IF(LOWER('Capacity summary'!V133)="x",$BI14*V14,VALUE('Capacity summary'!V133)),0),V14*$BI14),V14*$BI14),0)</f>
        <v>0</v>
      </c>
      <c r="BZ14" s="312">
        <f ca="1">IF($BI14&lt;&gt;"",IF('Capacity summary'!$D$14="Yes",IF(COUNTBLANK('Capacity summary'!$H133:$BG133)&lt;52,IF('Capacity summary'!W133&lt;&gt;"",IF(LOWER('Capacity summary'!W133)="x",$BI14*W14,VALUE('Capacity summary'!W133)),0),W14*$BI14),W14*$BI14),0)</f>
        <v>0</v>
      </c>
      <c r="CA14" s="312">
        <f ca="1">IF($BI14&lt;&gt;"",IF('Capacity summary'!$D$14="Yes",IF(COUNTBLANK('Capacity summary'!$H133:$BG133)&lt;52,IF('Capacity summary'!X133&lt;&gt;"",IF(LOWER('Capacity summary'!X133)="x",$BI14*X14,VALUE('Capacity summary'!X133)),0),X14*$BI14),X14*$BI14),0)</f>
        <v>0</v>
      </c>
      <c r="CB14" s="312">
        <f ca="1">IF($BI14&lt;&gt;"",IF('Capacity summary'!$D$14="Yes",IF(COUNTBLANK('Capacity summary'!$H133:$BG133)&lt;52,IF('Capacity summary'!Y133&lt;&gt;"",IF(LOWER('Capacity summary'!Y133)="x",$BI14*Y14,VALUE('Capacity summary'!Y133)),0),Y14*$BI14),Y14*$BI14),0)</f>
        <v>0</v>
      </c>
      <c r="CC14" s="312">
        <f ca="1">IF($BI14&lt;&gt;"",IF('Capacity summary'!$D$14="Yes",IF(COUNTBLANK('Capacity summary'!$H133:$BG133)&lt;52,IF('Capacity summary'!Z133&lt;&gt;"",IF(LOWER('Capacity summary'!Z133)="x",$BI14*Z14,VALUE('Capacity summary'!Z133)),0),Z14*$BI14),Z14*$BI14),0)</f>
        <v>0</v>
      </c>
      <c r="CD14" s="312">
        <f ca="1">IF($BI14&lt;&gt;"",IF('Capacity summary'!$D$14="Yes",IF(COUNTBLANK('Capacity summary'!$H133:$BG133)&lt;52,IF('Capacity summary'!AA133&lt;&gt;"",IF(LOWER('Capacity summary'!AA133)="x",$BI14*AA14,VALUE('Capacity summary'!AA133)),0),AA14*$BI14),AA14*$BI14),0)</f>
        <v>0</v>
      </c>
      <c r="CE14" s="312">
        <f ca="1">IF($BI14&lt;&gt;"",IF('Capacity summary'!$D$14="Yes",IF(COUNTBLANK('Capacity summary'!$H133:$BG133)&lt;52,IF('Capacity summary'!AB133&lt;&gt;"",IF(LOWER('Capacity summary'!AB133)="x",$BI14*AB14,VALUE('Capacity summary'!AB133)),0),AB14*$BI14),AB14*$BI14),0)</f>
        <v>0</v>
      </c>
      <c r="CF14" s="312">
        <f ca="1">IF($BI14&lt;&gt;"",IF('Capacity summary'!$D$14="Yes",IF(COUNTBLANK('Capacity summary'!$H133:$BG133)&lt;52,IF('Capacity summary'!AC133&lt;&gt;"",IF(LOWER('Capacity summary'!AC133)="x",$BI14*AC14,VALUE('Capacity summary'!AC133)),0),AC14*$BI14),AC14*$BI14),0)</f>
        <v>0</v>
      </c>
      <c r="CG14" s="312">
        <f ca="1">IF($BI14&lt;&gt;"",IF('Capacity summary'!$D$14="Yes",IF(COUNTBLANK('Capacity summary'!$H133:$BG133)&lt;52,IF('Capacity summary'!AD133&lt;&gt;"",IF(LOWER('Capacity summary'!AD133)="x",$BI14*AD14,VALUE('Capacity summary'!AD133)),0),AD14*$BI14),AD14*$BI14),0)</f>
        <v>0</v>
      </c>
      <c r="CH14" s="312">
        <f ca="1">IF($BI14&lt;&gt;"",IF('Capacity summary'!$D$14="Yes",IF(COUNTBLANK('Capacity summary'!$H133:$BG133)&lt;52,IF('Capacity summary'!AE133&lt;&gt;"",IF(LOWER('Capacity summary'!AE133)="x",$BI14*AE14,VALUE('Capacity summary'!AE133)),0),AE14*$BI14),AE14*$BI14),0)</f>
        <v>0</v>
      </c>
      <c r="CI14" s="312">
        <f ca="1">IF($BI14&lt;&gt;"",IF('Capacity summary'!$D$14="Yes",IF(COUNTBLANK('Capacity summary'!$H133:$BG133)&lt;52,IF('Capacity summary'!AF133&lt;&gt;"",IF(LOWER('Capacity summary'!AF133)="x",$BI14*AF14,VALUE('Capacity summary'!AF133)),0),AF14*$BI14),AF14*$BI14),0)</f>
        <v>0</v>
      </c>
      <c r="CJ14" s="312">
        <f ca="1">IF($BI14&lt;&gt;"",IF('Capacity summary'!$D$14="Yes",IF(COUNTBLANK('Capacity summary'!$H133:$BG133)&lt;52,IF('Capacity summary'!AG133&lt;&gt;"",IF(LOWER('Capacity summary'!AG133)="x",$BI14*AG14,VALUE('Capacity summary'!AG133)),0),AG14*$BI14),AG14*$BI14),0)</f>
        <v>0</v>
      </c>
      <c r="CK14" s="312">
        <f ca="1">IF($BI14&lt;&gt;"",IF('Capacity summary'!$D$14="Yes",IF(COUNTBLANK('Capacity summary'!$H133:$BG133)&lt;52,IF('Capacity summary'!AH133&lt;&gt;"",IF(LOWER('Capacity summary'!AH133)="x",$BI14*AH14,VALUE('Capacity summary'!AH133)),0),AH14*$BI14),AH14*$BI14),0)</f>
        <v>0</v>
      </c>
      <c r="CL14" s="312">
        <f ca="1">IF($BI14&lt;&gt;"",IF('Capacity summary'!$D$14="Yes",IF(COUNTBLANK('Capacity summary'!$H133:$BG133)&lt;52,IF('Capacity summary'!AI133&lt;&gt;"",IF(LOWER('Capacity summary'!AI133)="x",$BI14*AI14,VALUE('Capacity summary'!AI133)),0),AI14*$BI14),AI14*$BI14),0)</f>
        <v>0</v>
      </c>
      <c r="CM14" s="312">
        <f ca="1">IF($BI14&lt;&gt;"",IF('Capacity summary'!$D$14="Yes",IF(COUNTBLANK('Capacity summary'!$H133:$BG133)&lt;52,IF('Capacity summary'!AJ133&lt;&gt;"",IF(LOWER('Capacity summary'!AJ133)="x",$BI14*AJ14,VALUE('Capacity summary'!AJ133)),0),AJ14*$BI14),AJ14*$BI14),0)</f>
        <v>0</v>
      </c>
      <c r="CN14" s="312">
        <f ca="1">IF($BI14&lt;&gt;"",IF('Capacity summary'!$D$14="Yes",IF(COUNTBLANK('Capacity summary'!$H133:$BG133)&lt;52,IF('Capacity summary'!AK133&lt;&gt;"",IF(LOWER('Capacity summary'!AK133)="x",$BI14*AK14,VALUE('Capacity summary'!AK133)),0),AK14*$BI14),AK14*$BI14),0)</f>
        <v>0</v>
      </c>
      <c r="CO14" s="312">
        <f ca="1">IF($BI14&lt;&gt;"",IF('Capacity summary'!$D$14="Yes",IF(COUNTBLANK('Capacity summary'!$H133:$BG133)&lt;52,IF('Capacity summary'!AL133&lt;&gt;"",IF(LOWER('Capacity summary'!AL133)="x",$BI14*AL14,VALUE('Capacity summary'!AL133)),0),AL14*$BI14),AL14*$BI14),0)</f>
        <v>0</v>
      </c>
      <c r="CP14" s="312">
        <f ca="1">IF($BI14&lt;&gt;"",IF('Capacity summary'!$D$14="Yes",IF(COUNTBLANK('Capacity summary'!$H133:$BG133)&lt;52,IF('Capacity summary'!AM133&lt;&gt;"",IF(LOWER('Capacity summary'!AM133)="x",$BI14*AM14,VALUE('Capacity summary'!AM133)),0),AM14*$BI14),AM14*$BI14),0)</f>
        <v>0</v>
      </c>
      <c r="CQ14" s="312">
        <f ca="1">IF($BI14&lt;&gt;"",IF('Capacity summary'!$D$14="Yes",IF(COUNTBLANK('Capacity summary'!$H133:$BG133)&lt;52,IF('Capacity summary'!AN133&lt;&gt;"",IF(LOWER('Capacity summary'!AN133)="x",$BI14*AN14,VALUE('Capacity summary'!AN133)),0),AN14*$BI14),AN14*$BI14),0)</f>
        <v>0</v>
      </c>
      <c r="CR14" s="312">
        <f ca="1">IF($BI14&lt;&gt;"",IF('Capacity summary'!$D$14="Yes",IF(COUNTBLANK('Capacity summary'!$H133:$BG133)&lt;52,IF('Capacity summary'!AO133&lt;&gt;"",IF(LOWER('Capacity summary'!AO133)="x",$BI14*AO14,VALUE('Capacity summary'!AO133)),0),AO14*$BI14),AO14*$BI14),0)</f>
        <v>0</v>
      </c>
      <c r="CS14" s="312">
        <f ca="1">IF($BI14&lt;&gt;"",IF('Capacity summary'!$D$14="Yes",IF(COUNTBLANK('Capacity summary'!$H133:$BG133)&lt;52,IF('Capacity summary'!AP133&lt;&gt;"",IF(LOWER('Capacity summary'!AP133)="x",$BI14*AP14,VALUE('Capacity summary'!AP133)),0),AP14*$BI14),AP14*$BI14),0)</f>
        <v>0</v>
      </c>
      <c r="CT14" s="312">
        <f ca="1">IF($BI14&lt;&gt;"",IF('Capacity summary'!$D$14="Yes",IF(COUNTBLANK('Capacity summary'!$H133:$BG133)&lt;52,IF('Capacity summary'!AQ133&lt;&gt;"",IF(LOWER('Capacity summary'!AQ133)="x",$BI14*AQ14,VALUE('Capacity summary'!AQ133)),0),AQ14*$BI14),AQ14*$BI14),0)</f>
        <v>0</v>
      </c>
      <c r="CU14" s="312">
        <f ca="1">IF($BI14&lt;&gt;"",IF('Capacity summary'!$D$14="Yes",IF(COUNTBLANK('Capacity summary'!$H133:$BG133)&lt;52,IF('Capacity summary'!AR133&lt;&gt;"",IF(LOWER('Capacity summary'!AR133)="x",$BI14*AR14,VALUE('Capacity summary'!AR133)),0),AR14*$BI14),AR14*$BI14),0)</f>
        <v>0</v>
      </c>
      <c r="CV14" s="312">
        <f ca="1">IF($BI14&lt;&gt;"",IF('Capacity summary'!$D$14="Yes",IF(COUNTBLANK('Capacity summary'!$H133:$BG133)&lt;52,IF('Capacity summary'!AS133&lt;&gt;"",IF(LOWER('Capacity summary'!AS133)="x",$BI14*AS14,VALUE('Capacity summary'!AS133)),0),AS14*$BI14),AS14*$BI14),0)</f>
        <v>0</v>
      </c>
      <c r="CW14" s="312">
        <f ca="1">IF($BI14&lt;&gt;"",IF('Capacity summary'!$D$14="Yes",IF(COUNTBLANK('Capacity summary'!$H133:$BG133)&lt;52,IF('Capacity summary'!AT133&lt;&gt;"",IF(LOWER('Capacity summary'!AT133)="x",$BI14*AT14,VALUE('Capacity summary'!AT133)),0),AT14*$BI14),AT14*$BI14),0)</f>
        <v>0</v>
      </c>
      <c r="CX14" s="312">
        <f ca="1">IF($BI14&lt;&gt;"",IF('Capacity summary'!$D$14="Yes",IF(COUNTBLANK('Capacity summary'!$H133:$BG133)&lt;52,IF('Capacity summary'!AU133&lt;&gt;"",IF(LOWER('Capacity summary'!AU133)="x",$BI14*AU14,VALUE('Capacity summary'!AU133)),0),AU14*$BI14),AU14*$BI14),0)</f>
        <v>0</v>
      </c>
      <c r="CY14" s="312">
        <f ca="1">IF($BI14&lt;&gt;"",IF('Capacity summary'!$D$14="Yes",IF(COUNTBLANK('Capacity summary'!$H133:$BG133)&lt;52,IF('Capacity summary'!AV133&lt;&gt;"",IF(LOWER('Capacity summary'!AV133)="x",$BI14*AV14,VALUE('Capacity summary'!AV133)),0),AV14*$BI14),AV14*$BI14),0)</f>
        <v>0</v>
      </c>
      <c r="CZ14" s="312">
        <f ca="1">IF($BI14&lt;&gt;"",IF('Capacity summary'!$D$14="Yes",IF(COUNTBLANK('Capacity summary'!$H133:$BG133)&lt;52,IF('Capacity summary'!AW133&lt;&gt;"",IF(LOWER('Capacity summary'!AW133)="x",$BI14*AW14,VALUE('Capacity summary'!AW133)),0),AW14*$BI14),AW14*$BI14),0)</f>
        <v>0</v>
      </c>
      <c r="DA14" s="312">
        <f ca="1">IF($BI14&lt;&gt;"",IF('Capacity summary'!$D$14="Yes",IF(COUNTBLANK('Capacity summary'!$H133:$BG133)&lt;52,IF('Capacity summary'!AX133&lt;&gt;"",IF(LOWER('Capacity summary'!AX133)="x",$BI14*AX14,VALUE('Capacity summary'!AX133)),0),AX14*$BI14),AX14*$BI14),0)</f>
        <v>0</v>
      </c>
      <c r="DB14" s="312">
        <f ca="1">IF($BI14&lt;&gt;"",IF('Capacity summary'!$D$14="Yes",IF(COUNTBLANK('Capacity summary'!$H133:$BG133)&lt;52,IF('Capacity summary'!AY133&lt;&gt;"",IF(LOWER('Capacity summary'!AY133)="x",$BI14*AY14,VALUE('Capacity summary'!AY133)),0),AY14*$BI14),AY14*$BI14),0)</f>
        <v>0</v>
      </c>
      <c r="DC14" s="312">
        <f ca="1">IF($BI14&lt;&gt;"",IF('Capacity summary'!$D$14="Yes",IF(COUNTBLANK('Capacity summary'!$H133:$BG133)&lt;52,IF('Capacity summary'!AZ133&lt;&gt;"",IF(LOWER('Capacity summary'!AZ133)="x",$BI14*AZ14,VALUE('Capacity summary'!AZ133)),0),AZ14*$BI14),AZ14*$BI14),0)</f>
        <v>0</v>
      </c>
      <c r="DD14" s="312">
        <f ca="1">IF($BI14&lt;&gt;"",IF('Capacity summary'!$D$14="Yes",IF(COUNTBLANK('Capacity summary'!$H133:$BG133)&lt;52,IF('Capacity summary'!BA133&lt;&gt;"",IF(LOWER('Capacity summary'!BA133)="x",$BI14*BA14,VALUE('Capacity summary'!BA133)),0),BA14*$BI14),BA14*$BI14),0)</f>
        <v>0</v>
      </c>
      <c r="DE14" s="312">
        <f ca="1">IF($BI14&lt;&gt;"",IF('Capacity summary'!$D$14="Yes",IF(COUNTBLANK('Capacity summary'!$H133:$BG133)&lt;52,IF('Capacity summary'!BB133&lt;&gt;"",IF(LOWER('Capacity summary'!BB133)="x",$BI14*BB14,VALUE('Capacity summary'!BB133)),0),BB14*$BI14),BB14*$BI14),0)</f>
        <v>0</v>
      </c>
      <c r="DF14" s="312">
        <f ca="1">IF($BI14&lt;&gt;"",IF('Capacity summary'!$D$14="Yes",IF(COUNTBLANK('Capacity summary'!$H133:$BG133)&lt;52,IF('Capacity summary'!BC133&lt;&gt;"",IF(LOWER('Capacity summary'!BC133)="x",$BI14*BC14,VALUE('Capacity summary'!BC133)),0),BC14*$BI14),BC14*$BI14),0)</f>
        <v>0</v>
      </c>
      <c r="DG14" s="312">
        <f ca="1">IF($BI14&lt;&gt;"",IF('Capacity summary'!$D$14="Yes",IF(COUNTBLANK('Capacity summary'!$H133:$BG133)&lt;52,IF('Capacity summary'!BD133&lt;&gt;"",IF(LOWER('Capacity summary'!BD133)="x",$BI14*BD14,VALUE('Capacity summary'!BD133)),0),BD14*$BI14),BD14*$BI14),0)</f>
        <v>0</v>
      </c>
      <c r="DH14" s="312">
        <f ca="1">IF($BI14&lt;&gt;"",IF('Capacity summary'!$D$14="Yes",IF(COUNTBLANK('Capacity summary'!$H133:$BG133)&lt;52,IF('Capacity summary'!BE133&lt;&gt;"",IF(LOWER('Capacity summary'!BE133)="x",$BI14*BE14,VALUE('Capacity summary'!BE133)),0),BE14*$BI14),BE14*$BI14),0)</f>
        <v>0</v>
      </c>
      <c r="DI14" s="312">
        <f ca="1">IF($BI14&lt;&gt;"",IF('Capacity summary'!$D$14="Yes",IF(COUNTBLANK('Capacity summary'!$H133:$BG133)&lt;52,IF('Capacity summary'!BF133&lt;&gt;"",IF(LOWER('Capacity summary'!BF133)="x",$BI14*BF14,VALUE('Capacity summary'!BF133)),0),BF14*$BI14),BF14*$BI14),0)</f>
        <v>0</v>
      </c>
      <c r="DJ14" s="312">
        <f ca="1">IF($BI14&lt;&gt;"",IF('Capacity summary'!$D$14="Yes",IF(COUNTBLANK('Capacity summary'!$H133:$BG133)&lt;52,IF('Capacity summary'!BG133&lt;&gt;"",IF(LOWER('Capacity summary'!BG133)="x",$BI14*BG14,VALUE('Capacity summary'!BG133)),0),BG14*$BI14),BG14*$BI14),0)</f>
        <v>0</v>
      </c>
      <c r="DK14" s="136">
        <f t="shared" ca="1" si="2"/>
        <v>0</v>
      </c>
      <c r="DL14" s="312">
        <f>Capacity!H26</f>
        <v>0</v>
      </c>
      <c r="DP14" s="5"/>
    </row>
    <row r="15" spans="1:120" x14ac:dyDescent="0.25">
      <c r="B15" s="67"/>
      <c r="C15" s="67" t="str">
        <f>ROW(A11)&amp;". "&amp;Capacity!B27</f>
        <v>11. c</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 ca="1">IF(ROW(C11)&lt;=Capacity!$A$16,IF('Capacity summary'!$D$14="No",SUM(H15:BG15),'Capacity summary'!$E134),0)</f>
        <v>52</v>
      </c>
      <c r="BI15" s="5">
        <f ca="1">IF(BH15&gt;0,IF(BH15&lt;Capacity!E27,Capacity!F27,Capacity!H27/'Capacity calculation (hide)'!BH15),"")</f>
        <v>0</v>
      </c>
      <c r="BK15" s="312">
        <f ca="1">IF($BI15&lt;&gt;"",IF('Capacity summary'!$D$14="Yes",IF(COUNTBLANK('Capacity summary'!$H134:$BG134)&lt;52,IF('Capacity summary'!H134&lt;&gt;"",IF(LOWER('Capacity summary'!H134)="x",$BI15*H15,VALUE('Capacity summary'!H134)),0),H15*$BI15),H15*$BI15),0)</f>
        <v>0</v>
      </c>
      <c r="BL15" s="312">
        <f ca="1">IF($BI15&lt;&gt;"",IF('Capacity summary'!$D$14="Yes",IF(COUNTBLANK('Capacity summary'!$H134:$BG134)&lt;52,IF('Capacity summary'!I134&lt;&gt;"",IF(LOWER('Capacity summary'!I134)="x",$BI15*I15,VALUE('Capacity summary'!I134)),0),I15*$BI15),I15*$BI15),0)</f>
        <v>0</v>
      </c>
      <c r="BM15" s="312">
        <f ca="1">IF($BI15&lt;&gt;"",IF('Capacity summary'!$D$14="Yes",IF(COUNTBLANK('Capacity summary'!$H134:$BG134)&lt;52,IF('Capacity summary'!J134&lt;&gt;"",IF(LOWER('Capacity summary'!J134)="x",$BI15*J15,VALUE('Capacity summary'!J134)),0),J15*$BI15),J15*$BI15),0)</f>
        <v>0</v>
      </c>
      <c r="BN15" s="312">
        <f ca="1">IF($BI15&lt;&gt;"",IF('Capacity summary'!$D$14="Yes",IF(COUNTBLANK('Capacity summary'!$H134:$BG134)&lt;52,IF('Capacity summary'!K134&lt;&gt;"",IF(LOWER('Capacity summary'!K134)="x",$BI15*K15,VALUE('Capacity summary'!K134)),0),K15*$BI15),K15*$BI15),0)</f>
        <v>0</v>
      </c>
      <c r="BO15" s="312">
        <f ca="1">IF($BI15&lt;&gt;"",IF('Capacity summary'!$D$14="Yes",IF(COUNTBLANK('Capacity summary'!$H134:$BG134)&lt;52,IF('Capacity summary'!L134&lt;&gt;"",IF(LOWER('Capacity summary'!L134)="x",$BI15*L15,VALUE('Capacity summary'!L134)),0),L15*$BI15),L15*$BI15),0)</f>
        <v>0</v>
      </c>
      <c r="BP15" s="312">
        <f ca="1">IF($BI15&lt;&gt;"",IF('Capacity summary'!$D$14="Yes",IF(COUNTBLANK('Capacity summary'!$H134:$BG134)&lt;52,IF('Capacity summary'!M134&lt;&gt;"",IF(LOWER('Capacity summary'!M134)="x",$BI15*M15,VALUE('Capacity summary'!M134)),0),M15*$BI15),M15*$BI15),0)</f>
        <v>0</v>
      </c>
      <c r="BQ15" s="312">
        <f ca="1">IF($BI15&lt;&gt;"",IF('Capacity summary'!$D$14="Yes",IF(COUNTBLANK('Capacity summary'!$H134:$BG134)&lt;52,IF('Capacity summary'!N134&lt;&gt;"",IF(LOWER('Capacity summary'!N134)="x",$BI15*N15,VALUE('Capacity summary'!N134)),0),N15*$BI15),N15*$BI15),0)</f>
        <v>0</v>
      </c>
      <c r="BR15" s="312">
        <f ca="1">IF($BI15&lt;&gt;"",IF('Capacity summary'!$D$14="Yes",IF(COUNTBLANK('Capacity summary'!$H134:$BG134)&lt;52,IF('Capacity summary'!O134&lt;&gt;"",IF(LOWER('Capacity summary'!O134)="x",$BI15*O15,VALUE('Capacity summary'!O134)),0),O15*$BI15),O15*$BI15),0)</f>
        <v>0</v>
      </c>
      <c r="BS15" s="312">
        <f ca="1">IF($BI15&lt;&gt;"",IF('Capacity summary'!$D$14="Yes",IF(COUNTBLANK('Capacity summary'!$H134:$BG134)&lt;52,IF('Capacity summary'!P134&lt;&gt;"",IF(LOWER('Capacity summary'!P134)="x",$BI15*P15,VALUE('Capacity summary'!P134)),0),P15*$BI15),P15*$BI15),0)</f>
        <v>0</v>
      </c>
      <c r="BT15" s="312">
        <f ca="1">IF($BI15&lt;&gt;"",IF('Capacity summary'!$D$14="Yes",IF(COUNTBLANK('Capacity summary'!$H134:$BG134)&lt;52,IF('Capacity summary'!Q134&lt;&gt;"",IF(LOWER('Capacity summary'!Q134)="x",$BI15*Q15,VALUE('Capacity summary'!Q134)),0),Q15*$BI15),Q15*$BI15),0)</f>
        <v>0</v>
      </c>
      <c r="BU15" s="312">
        <f ca="1">IF($BI15&lt;&gt;"",IF('Capacity summary'!$D$14="Yes",IF(COUNTBLANK('Capacity summary'!$H134:$BG134)&lt;52,IF('Capacity summary'!R134&lt;&gt;"",IF(LOWER('Capacity summary'!R134)="x",$BI15*R15,VALUE('Capacity summary'!R134)),0),R15*$BI15),R15*$BI15),0)</f>
        <v>0</v>
      </c>
      <c r="BV15" s="312">
        <f ca="1">IF($BI15&lt;&gt;"",IF('Capacity summary'!$D$14="Yes",IF(COUNTBLANK('Capacity summary'!$H134:$BG134)&lt;52,IF('Capacity summary'!S134&lt;&gt;"",IF(LOWER('Capacity summary'!S134)="x",$BI15*S15,VALUE('Capacity summary'!S134)),0),S15*$BI15),S15*$BI15),0)</f>
        <v>0</v>
      </c>
      <c r="BW15" s="312">
        <f ca="1">IF($BI15&lt;&gt;"",IF('Capacity summary'!$D$14="Yes",IF(COUNTBLANK('Capacity summary'!$H134:$BG134)&lt;52,IF('Capacity summary'!T134&lt;&gt;"",IF(LOWER('Capacity summary'!T134)="x",$BI15*T15,VALUE('Capacity summary'!T134)),0),T15*$BI15),T15*$BI15),0)</f>
        <v>0</v>
      </c>
      <c r="BX15" s="312">
        <f ca="1">IF($BI15&lt;&gt;"",IF('Capacity summary'!$D$14="Yes",IF(COUNTBLANK('Capacity summary'!$H134:$BG134)&lt;52,IF('Capacity summary'!U134&lt;&gt;"",IF(LOWER('Capacity summary'!U134)="x",$BI15*U15,VALUE('Capacity summary'!U134)),0),U15*$BI15),U15*$BI15),0)</f>
        <v>0</v>
      </c>
      <c r="BY15" s="312">
        <f ca="1">IF($BI15&lt;&gt;"",IF('Capacity summary'!$D$14="Yes",IF(COUNTBLANK('Capacity summary'!$H134:$BG134)&lt;52,IF('Capacity summary'!V134&lt;&gt;"",IF(LOWER('Capacity summary'!V134)="x",$BI15*V15,VALUE('Capacity summary'!V134)),0),V15*$BI15),V15*$BI15),0)</f>
        <v>0</v>
      </c>
      <c r="BZ15" s="312">
        <f ca="1">IF($BI15&lt;&gt;"",IF('Capacity summary'!$D$14="Yes",IF(COUNTBLANK('Capacity summary'!$H134:$BG134)&lt;52,IF('Capacity summary'!W134&lt;&gt;"",IF(LOWER('Capacity summary'!W134)="x",$BI15*W15,VALUE('Capacity summary'!W134)),0),W15*$BI15),W15*$BI15),0)</f>
        <v>0</v>
      </c>
      <c r="CA15" s="312">
        <f ca="1">IF($BI15&lt;&gt;"",IF('Capacity summary'!$D$14="Yes",IF(COUNTBLANK('Capacity summary'!$H134:$BG134)&lt;52,IF('Capacity summary'!X134&lt;&gt;"",IF(LOWER('Capacity summary'!X134)="x",$BI15*X15,VALUE('Capacity summary'!X134)),0),X15*$BI15),X15*$BI15),0)</f>
        <v>0</v>
      </c>
      <c r="CB15" s="312">
        <f ca="1">IF($BI15&lt;&gt;"",IF('Capacity summary'!$D$14="Yes",IF(COUNTBLANK('Capacity summary'!$H134:$BG134)&lt;52,IF('Capacity summary'!Y134&lt;&gt;"",IF(LOWER('Capacity summary'!Y134)="x",$BI15*Y15,VALUE('Capacity summary'!Y134)),0),Y15*$BI15),Y15*$BI15),0)</f>
        <v>0</v>
      </c>
      <c r="CC15" s="312">
        <f ca="1">IF($BI15&lt;&gt;"",IF('Capacity summary'!$D$14="Yes",IF(COUNTBLANK('Capacity summary'!$H134:$BG134)&lt;52,IF('Capacity summary'!Z134&lt;&gt;"",IF(LOWER('Capacity summary'!Z134)="x",$BI15*Z15,VALUE('Capacity summary'!Z134)),0),Z15*$BI15),Z15*$BI15),0)</f>
        <v>0</v>
      </c>
      <c r="CD15" s="312">
        <f ca="1">IF($BI15&lt;&gt;"",IF('Capacity summary'!$D$14="Yes",IF(COUNTBLANK('Capacity summary'!$H134:$BG134)&lt;52,IF('Capacity summary'!AA134&lt;&gt;"",IF(LOWER('Capacity summary'!AA134)="x",$BI15*AA15,VALUE('Capacity summary'!AA134)),0),AA15*$BI15),AA15*$BI15),0)</f>
        <v>0</v>
      </c>
      <c r="CE15" s="312">
        <f ca="1">IF($BI15&lt;&gt;"",IF('Capacity summary'!$D$14="Yes",IF(COUNTBLANK('Capacity summary'!$H134:$BG134)&lt;52,IF('Capacity summary'!AB134&lt;&gt;"",IF(LOWER('Capacity summary'!AB134)="x",$BI15*AB15,VALUE('Capacity summary'!AB134)),0),AB15*$BI15),AB15*$BI15),0)</f>
        <v>0</v>
      </c>
      <c r="CF15" s="312">
        <f ca="1">IF($BI15&lt;&gt;"",IF('Capacity summary'!$D$14="Yes",IF(COUNTBLANK('Capacity summary'!$H134:$BG134)&lt;52,IF('Capacity summary'!AC134&lt;&gt;"",IF(LOWER('Capacity summary'!AC134)="x",$BI15*AC15,VALUE('Capacity summary'!AC134)),0),AC15*$BI15),AC15*$BI15),0)</f>
        <v>0</v>
      </c>
      <c r="CG15" s="312">
        <f ca="1">IF($BI15&lt;&gt;"",IF('Capacity summary'!$D$14="Yes",IF(COUNTBLANK('Capacity summary'!$H134:$BG134)&lt;52,IF('Capacity summary'!AD134&lt;&gt;"",IF(LOWER('Capacity summary'!AD134)="x",$BI15*AD15,VALUE('Capacity summary'!AD134)),0),AD15*$BI15),AD15*$BI15),0)</f>
        <v>0</v>
      </c>
      <c r="CH15" s="312">
        <f ca="1">IF($BI15&lt;&gt;"",IF('Capacity summary'!$D$14="Yes",IF(COUNTBLANK('Capacity summary'!$H134:$BG134)&lt;52,IF('Capacity summary'!AE134&lt;&gt;"",IF(LOWER('Capacity summary'!AE134)="x",$BI15*AE15,VALUE('Capacity summary'!AE134)),0),AE15*$BI15),AE15*$BI15),0)</f>
        <v>0</v>
      </c>
      <c r="CI15" s="312">
        <f ca="1">IF($BI15&lt;&gt;"",IF('Capacity summary'!$D$14="Yes",IF(COUNTBLANK('Capacity summary'!$H134:$BG134)&lt;52,IF('Capacity summary'!AF134&lt;&gt;"",IF(LOWER('Capacity summary'!AF134)="x",$BI15*AF15,VALUE('Capacity summary'!AF134)),0),AF15*$BI15),AF15*$BI15),0)</f>
        <v>0</v>
      </c>
      <c r="CJ15" s="312">
        <f ca="1">IF($BI15&lt;&gt;"",IF('Capacity summary'!$D$14="Yes",IF(COUNTBLANK('Capacity summary'!$H134:$BG134)&lt;52,IF('Capacity summary'!AG134&lt;&gt;"",IF(LOWER('Capacity summary'!AG134)="x",$BI15*AG15,VALUE('Capacity summary'!AG134)),0),AG15*$BI15),AG15*$BI15),0)</f>
        <v>0</v>
      </c>
      <c r="CK15" s="312">
        <f ca="1">IF($BI15&lt;&gt;"",IF('Capacity summary'!$D$14="Yes",IF(COUNTBLANK('Capacity summary'!$H134:$BG134)&lt;52,IF('Capacity summary'!AH134&lt;&gt;"",IF(LOWER('Capacity summary'!AH134)="x",$BI15*AH15,VALUE('Capacity summary'!AH134)),0),AH15*$BI15),AH15*$BI15),0)</f>
        <v>0</v>
      </c>
      <c r="CL15" s="312">
        <f ca="1">IF($BI15&lt;&gt;"",IF('Capacity summary'!$D$14="Yes",IF(COUNTBLANK('Capacity summary'!$H134:$BG134)&lt;52,IF('Capacity summary'!AI134&lt;&gt;"",IF(LOWER('Capacity summary'!AI134)="x",$BI15*AI15,VALUE('Capacity summary'!AI134)),0),AI15*$BI15),AI15*$BI15),0)</f>
        <v>0</v>
      </c>
      <c r="CM15" s="312">
        <f ca="1">IF($BI15&lt;&gt;"",IF('Capacity summary'!$D$14="Yes",IF(COUNTBLANK('Capacity summary'!$H134:$BG134)&lt;52,IF('Capacity summary'!AJ134&lt;&gt;"",IF(LOWER('Capacity summary'!AJ134)="x",$BI15*AJ15,VALUE('Capacity summary'!AJ134)),0),AJ15*$BI15),AJ15*$BI15),0)</f>
        <v>0</v>
      </c>
      <c r="CN15" s="312">
        <f ca="1">IF($BI15&lt;&gt;"",IF('Capacity summary'!$D$14="Yes",IF(COUNTBLANK('Capacity summary'!$H134:$BG134)&lt;52,IF('Capacity summary'!AK134&lt;&gt;"",IF(LOWER('Capacity summary'!AK134)="x",$BI15*AK15,VALUE('Capacity summary'!AK134)),0),AK15*$BI15),AK15*$BI15),0)</f>
        <v>0</v>
      </c>
      <c r="CO15" s="312">
        <f ca="1">IF($BI15&lt;&gt;"",IF('Capacity summary'!$D$14="Yes",IF(COUNTBLANK('Capacity summary'!$H134:$BG134)&lt;52,IF('Capacity summary'!AL134&lt;&gt;"",IF(LOWER('Capacity summary'!AL134)="x",$BI15*AL15,VALUE('Capacity summary'!AL134)),0),AL15*$BI15),AL15*$BI15),0)</f>
        <v>0</v>
      </c>
      <c r="CP15" s="312">
        <f ca="1">IF($BI15&lt;&gt;"",IF('Capacity summary'!$D$14="Yes",IF(COUNTBLANK('Capacity summary'!$H134:$BG134)&lt;52,IF('Capacity summary'!AM134&lt;&gt;"",IF(LOWER('Capacity summary'!AM134)="x",$BI15*AM15,VALUE('Capacity summary'!AM134)),0),AM15*$BI15),AM15*$BI15),0)</f>
        <v>0</v>
      </c>
      <c r="CQ15" s="312">
        <f ca="1">IF($BI15&lt;&gt;"",IF('Capacity summary'!$D$14="Yes",IF(COUNTBLANK('Capacity summary'!$H134:$BG134)&lt;52,IF('Capacity summary'!AN134&lt;&gt;"",IF(LOWER('Capacity summary'!AN134)="x",$BI15*AN15,VALUE('Capacity summary'!AN134)),0),AN15*$BI15),AN15*$BI15),0)</f>
        <v>0</v>
      </c>
      <c r="CR15" s="312">
        <f ca="1">IF($BI15&lt;&gt;"",IF('Capacity summary'!$D$14="Yes",IF(COUNTBLANK('Capacity summary'!$H134:$BG134)&lt;52,IF('Capacity summary'!AO134&lt;&gt;"",IF(LOWER('Capacity summary'!AO134)="x",$BI15*AO15,VALUE('Capacity summary'!AO134)),0),AO15*$BI15),AO15*$BI15),0)</f>
        <v>0</v>
      </c>
      <c r="CS15" s="312">
        <f ca="1">IF($BI15&lt;&gt;"",IF('Capacity summary'!$D$14="Yes",IF(COUNTBLANK('Capacity summary'!$H134:$BG134)&lt;52,IF('Capacity summary'!AP134&lt;&gt;"",IF(LOWER('Capacity summary'!AP134)="x",$BI15*AP15,VALUE('Capacity summary'!AP134)),0),AP15*$BI15),AP15*$BI15),0)</f>
        <v>0</v>
      </c>
      <c r="CT15" s="312">
        <f ca="1">IF($BI15&lt;&gt;"",IF('Capacity summary'!$D$14="Yes",IF(COUNTBLANK('Capacity summary'!$H134:$BG134)&lt;52,IF('Capacity summary'!AQ134&lt;&gt;"",IF(LOWER('Capacity summary'!AQ134)="x",$BI15*AQ15,VALUE('Capacity summary'!AQ134)),0),AQ15*$BI15),AQ15*$BI15),0)</f>
        <v>0</v>
      </c>
      <c r="CU15" s="312">
        <f ca="1">IF($BI15&lt;&gt;"",IF('Capacity summary'!$D$14="Yes",IF(COUNTBLANK('Capacity summary'!$H134:$BG134)&lt;52,IF('Capacity summary'!AR134&lt;&gt;"",IF(LOWER('Capacity summary'!AR134)="x",$BI15*AR15,VALUE('Capacity summary'!AR134)),0),AR15*$BI15),AR15*$BI15),0)</f>
        <v>0</v>
      </c>
      <c r="CV15" s="312">
        <f ca="1">IF($BI15&lt;&gt;"",IF('Capacity summary'!$D$14="Yes",IF(COUNTBLANK('Capacity summary'!$H134:$BG134)&lt;52,IF('Capacity summary'!AS134&lt;&gt;"",IF(LOWER('Capacity summary'!AS134)="x",$BI15*AS15,VALUE('Capacity summary'!AS134)),0),AS15*$BI15),AS15*$BI15),0)</f>
        <v>0</v>
      </c>
      <c r="CW15" s="312">
        <f ca="1">IF($BI15&lt;&gt;"",IF('Capacity summary'!$D$14="Yes",IF(COUNTBLANK('Capacity summary'!$H134:$BG134)&lt;52,IF('Capacity summary'!AT134&lt;&gt;"",IF(LOWER('Capacity summary'!AT134)="x",$BI15*AT15,VALUE('Capacity summary'!AT134)),0),AT15*$BI15),AT15*$BI15),0)</f>
        <v>0</v>
      </c>
      <c r="CX15" s="312">
        <f ca="1">IF($BI15&lt;&gt;"",IF('Capacity summary'!$D$14="Yes",IF(COUNTBLANK('Capacity summary'!$H134:$BG134)&lt;52,IF('Capacity summary'!AU134&lt;&gt;"",IF(LOWER('Capacity summary'!AU134)="x",$BI15*AU15,VALUE('Capacity summary'!AU134)),0),AU15*$BI15),AU15*$BI15),0)</f>
        <v>0</v>
      </c>
      <c r="CY15" s="312">
        <f ca="1">IF($BI15&lt;&gt;"",IF('Capacity summary'!$D$14="Yes",IF(COUNTBLANK('Capacity summary'!$H134:$BG134)&lt;52,IF('Capacity summary'!AV134&lt;&gt;"",IF(LOWER('Capacity summary'!AV134)="x",$BI15*AV15,VALUE('Capacity summary'!AV134)),0),AV15*$BI15),AV15*$BI15),0)</f>
        <v>0</v>
      </c>
      <c r="CZ15" s="312">
        <f ca="1">IF($BI15&lt;&gt;"",IF('Capacity summary'!$D$14="Yes",IF(COUNTBLANK('Capacity summary'!$H134:$BG134)&lt;52,IF('Capacity summary'!AW134&lt;&gt;"",IF(LOWER('Capacity summary'!AW134)="x",$BI15*AW15,VALUE('Capacity summary'!AW134)),0),AW15*$BI15),AW15*$BI15),0)</f>
        <v>0</v>
      </c>
      <c r="DA15" s="312">
        <f ca="1">IF($BI15&lt;&gt;"",IF('Capacity summary'!$D$14="Yes",IF(COUNTBLANK('Capacity summary'!$H134:$BG134)&lt;52,IF('Capacity summary'!AX134&lt;&gt;"",IF(LOWER('Capacity summary'!AX134)="x",$BI15*AX15,VALUE('Capacity summary'!AX134)),0),AX15*$BI15),AX15*$BI15),0)</f>
        <v>0</v>
      </c>
      <c r="DB15" s="312">
        <f ca="1">IF($BI15&lt;&gt;"",IF('Capacity summary'!$D$14="Yes",IF(COUNTBLANK('Capacity summary'!$H134:$BG134)&lt;52,IF('Capacity summary'!AY134&lt;&gt;"",IF(LOWER('Capacity summary'!AY134)="x",$BI15*AY15,VALUE('Capacity summary'!AY134)),0),AY15*$BI15),AY15*$BI15),0)</f>
        <v>0</v>
      </c>
      <c r="DC15" s="312">
        <f ca="1">IF($BI15&lt;&gt;"",IF('Capacity summary'!$D$14="Yes",IF(COUNTBLANK('Capacity summary'!$H134:$BG134)&lt;52,IF('Capacity summary'!AZ134&lt;&gt;"",IF(LOWER('Capacity summary'!AZ134)="x",$BI15*AZ15,VALUE('Capacity summary'!AZ134)),0),AZ15*$BI15),AZ15*$BI15),0)</f>
        <v>0</v>
      </c>
      <c r="DD15" s="312">
        <f ca="1">IF($BI15&lt;&gt;"",IF('Capacity summary'!$D$14="Yes",IF(COUNTBLANK('Capacity summary'!$H134:$BG134)&lt;52,IF('Capacity summary'!BA134&lt;&gt;"",IF(LOWER('Capacity summary'!BA134)="x",$BI15*BA15,VALUE('Capacity summary'!BA134)),0),BA15*$BI15),BA15*$BI15),0)</f>
        <v>0</v>
      </c>
      <c r="DE15" s="312">
        <f ca="1">IF($BI15&lt;&gt;"",IF('Capacity summary'!$D$14="Yes",IF(COUNTBLANK('Capacity summary'!$H134:$BG134)&lt;52,IF('Capacity summary'!BB134&lt;&gt;"",IF(LOWER('Capacity summary'!BB134)="x",$BI15*BB15,VALUE('Capacity summary'!BB134)),0),BB15*$BI15),BB15*$BI15),0)</f>
        <v>0</v>
      </c>
      <c r="DF15" s="312">
        <f ca="1">IF($BI15&lt;&gt;"",IF('Capacity summary'!$D$14="Yes",IF(COUNTBLANK('Capacity summary'!$H134:$BG134)&lt;52,IF('Capacity summary'!BC134&lt;&gt;"",IF(LOWER('Capacity summary'!BC134)="x",$BI15*BC15,VALUE('Capacity summary'!BC134)),0),BC15*$BI15),BC15*$BI15),0)</f>
        <v>0</v>
      </c>
      <c r="DG15" s="312">
        <f ca="1">IF($BI15&lt;&gt;"",IF('Capacity summary'!$D$14="Yes",IF(COUNTBLANK('Capacity summary'!$H134:$BG134)&lt;52,IF('Capacity summary'!BD134&lt;&gt;"",IF(LOWER('Capacity summary'!BD134)="x",$BI15*BD15,VALUE('Capacity summary'!BD134)),0),BD15*$BI15),BD15*$BI15),0)</f>
        <v>0</v>
      </c>
      <c r="DH15" s="312">
        <f ca="1">IF($BI15&lt;&gt;"",IF('Capacity summary'!$D$14="Yes",IF(COUNTBLANK('Capacity summary'!$H134:$BG134)&lt;52,IF('Capacity summary'!BE134&lt;&gt;"",IF(LOWER('Capacity summary'!BE134)="x",$BI15*BE15,VALUE('Capacity summary'!BE134)),0),BE15*$BI15),BE15*$BI15),0)</f>
        <v>0</v>
      </c>
      <c r="DI15" s="312">
        <f ca="1">IF($BI15&lt;&gt;"",IF('Capacity summary'!$D$14="Yes",IF(COUNTBLANK('Capacity summary'!$H134:$BG134)&lt;52,IF('Capacity summary'!BF134&lt;&gt;"",IF(LOWER('Capacity summary'!BF134)="x",$BI15*BF15,VALUE('Capacity summary'!BF134)),0),BF15*$BI15),BF15*$BI15),0)</f>
        <v>0</v>
      </c>
      <c r="DJ15" s="312">
        <f ca="1">IF($BI15&lt;&gt;"",IF('Capacity summary'!$D$14="Yes",IF(COUNTBLANK('Capacity summary'!$H134:$BG134)&lt;52,IF('Capacity summary'!BG134&lt;&gt;"",IF(LOWER('Capacity summary'!BG134)="x",$BI15*BG15,VALUE('Capacity summary'!BG134)),0),BG15*$BI15),BG15*$BI15),0)</f>
        <v>0</v>
      </c>
      <c r="DK15" s="136">
        <f t="shared" ca="1" si="2"/>
        <v>0</v>
      </c>
      <c r="DL15" s="312">
        <f>Capacity!H27</f>
        <v>0</v>
      </c>
      <c r="DP15" s="5"/>
    </row>
    <row r="16" spans="1:120" x14ac:dyDescent="0.25">
      <c r="B16" s="67"/>
      <c r="C16" s="67" t="str">
        <f>ROW(A12)&amp;". "&amp;Capacity!B28</f>
        <v>12. c</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 ca="1">IF(ROW(C12)&lt;=Capacity!$A$16,IF('Capacity summary'!$D$14="No",SUM(H16:BG16),'Capacity summary'!$E135),0)</f>
        <v>52</v>
      </c>
      <c r="BI16" s="5">
        <f ca="1">IF(BH16&gt;0,IF(BH16&lt;Capacity!E28,Capacity!F28,Capacity!H28/'Capacity calculation (hide)'!BH16),"")</f>
        <v>0</v>
      </c>
      <c r="BK16" s="312">
        <f ca="1">IF($BI16&lt;&gt;"",IF('Capacity summary'!$D$14="Yes",IF(COUNTBLANK('Capacity summary'!$H135:$BG135)&lt;52,IF('Capacity summary'!H135&lt;&gt;"",IF(LOWER('Capacity summary'!H135)="x",$BI16*H16,VALUE('Capacity summary'!H135)),0),H16*$BI16),H16*$BI16),0)</f>
        <v>0</v>
      </c>
      <c r="BL16" s="312">
        <f ca="1">IF($BI16&lt;&gt;"",IF('Capacity summary'!$D$14="Yes",IF(COUNTBLANK('Capacity summary'!$H135:$BG135)&lt;52,IF('Capacity summary'!I135&lt;&gt;"",IF(LOWER('Capacity summary'!I135)="x",$BI16*I16,VALUE('Capacity summary'!I135)),0),I16*$BI16),I16*$BI16),0)</f>
        <v>0</v>
      </c>
      <c r="BM16" s="312">
        <f ca="1">IF($BI16&lt;&gt;"",IF('Capacity summary'!$D$14="Yes",IF(COUNTBLANK('Capacity summary'!$H135:$BG135)&lt;52,IF('Capacity summary'!J135&lt;&gt;"",IF(LOWER('Capacity summary'!J135)="x",$BI16*J16,VALUE('Capacity summary'!J135)),0),J16*$BI16),J16*$BI16),0)</f>
        <v>0</v>
      </c>
      <c r="BN16" s="312">
        <f ca="1">IF($BI16&lt;&gt;"",IF('Capacity summary'!$D$14="Yes",IF(COUNTBLANK('Capacity summary'!$H135:$BG135)&lt;52,IF('Capacity summary'!K135&lt;&gt;"",IF(LOWER('Capacity summary'!K135)="x",$BI16*K16,VALUE('Capacity summary'!K135)),0),K16*$BI16),K16*$BI16),0)</f>
        <v>0</v>
      </c>
      <c r="BO16" s="312">
        <f ca="1">IF($BI16&lt;&gt;"",IF('Capacity summary'!$D$14="Yes",IF(COUNTBLANK('Capacity summary'!$H135:$BG135)&lt;52,IF('Capacity summary'!L135&lt;&gt;"",IF(LOWER('Capacity summary'!L135)="x",$BI16*L16,VALUE('Capacity summary'!L135)),0),L16*$BI16),L16*$BI16),0)</f>
        <v>0</v>
      </c>
      <c r="BP16" s="312">
        <f ca="1">IF($BI16&lt;&gt;"",IF('Capacity summary'!$D$14="Yes",IF(COUNTBLANK('Capacity summary'!$H135:$BG135)&lt;52,IF('Capacity summary'!M135&lt;&gt;"",IF(LOWER('Capacity summary'!M135)="x",$BI16*M16,VALUE('Capacity summary'!M135)),0),M16*$BI16),M16*$BI16),0)</f>
        <v>0</v>
      </c>
      <c r="BQ16" s="312">
        <f ca="1">IF($BI16&lt;&gt;"",IF('Capacity summary'!$D$14="Yes",IF(COUNTBLANK('Capacity summary'!$H135:$BG135)&lt;52,IF('Capacity summary'!N135&lt;&gt;"",IF(LOWER('Capacity summary'!N135)="x",$BI16*N16,VALUE('Capacity summary'!N135)),0),N16*$BI16),N16*$BI16),0)</f>
        <v>0</v>
      </c>
      <c r="BR16" s="312">
        <f ca="1">IF($BI16&lt;&gt;"",IF('Capacity summary'!$D$14="Yes",IF(COUNTBLANK('Capacity summary'!$H135:$BG135)&lt;52,IF('Capacity summary'!O135&lt;&gt;"",IF(LOWER('Capacity summary'!O135)="x",$BI16*O16,VALUE('Capacity summary'!O135)),0),O16*$BI16),O16*$BI16),0)</f>
        <v>0</v>
      </c>
      <c r="BS16" s="312">
        <f ca="1">IF($BI16&lt;&gt;"",IF('Capacity summary'!$D$14="Yes",IF(COUNTBLANK('Capacity summary'!$H135:$BG135)&lt;52,IF('Capacity summary'!P135&lt;&gt;"",IF(LOWER('Capacity summary'!P135)="x",$BI16*P16,VALUE('Capacity summary'!P135)),0),P16*$BI16),P16*$BI16),0)</f>
        <v>0</v>
      </c>
      <c r="BT16" s="312">
        <f ca="1">IF($BI16&lt;&gt;"",IF('Capacity summary'!$D$14="Yes",IF(COUNTBLANK('Capacity summary'!$H135:$BG135)&lt;52,IF('Capacity summary'!Q135&lt;&gt;"",IF(LOWER('Capacity summary'!Q135)="x",$BI16*Q16,VALUE('Capacity summary'!Q135)),0),Q16*$BI16),Q16*$BI16),0)</f>
        <v>0</v>
      </c>
      <c r="BU16" s="312">
        <f ca="1">IF($BI16&lt;&gt;"",IF('Capacity summary'!$D$14="Yes",IF(COUNTBLANK('Capacity summary'!$H135:$BG135)&lt;52,IF('Capacity summary'!R135&lt;&gt;"",IF(LOWER('Capacity summary'!R135)="x",$BI16*R16,VALUE('Capacity summary'!R135)),0),R16*$BI16),R16*$BI16),0)</f>
        <v>0</v>
      </c>
      <c r="BV16" s="312">
        <f ca="1">IF($BI16&lt;&gt;"",IF('Capacity summary'!$D$14="Yes",IF(COUNTBLANK('Capacity summary'!$H135:$BG135)&lt;52,IF('Capacity summary'!S135&lt;&gt;"",IF(LOWER('Capacity summary'!S135)="x",$BI16*S16,VALUE('Capacity summary'!S135)),0),S16*$BI16),S16*$BI16),0)</f>
        <v>0</v>
      </c>
      <c r="BW16" s="312">
        <f ca="1">IF($BI16&lt;&gt;"",IF('Capacity summary'!$D$14="Yes",IF(COUNTBLANK('Capacity summary'!$H135:$BG135)&lt;52,IF('Capacity summary'!T135&lt;&gt;"",IF(LOWER('Capacity summary'!T135)="x",$BI16*T16,VALUE('Capacity summary'!T135)),0),T16*$BI16),T16*$BI16),0)</f>
        <v>0</v>
      </c>
      <c r="BX16" s="312">
        <f ca="1">IF($BI16&lt;&gt;"",IF('Capacity summary'!$D$14="Yes",IF(COUNTBLANK('Capacity summary'!$H135:$BG135)&lt;52,IF('Capacity summary'!U135&lt;&gt;"",IF(LOWER('Capacity summary'!U135)="x",$BI16*U16,VALUE('Capacity summary'!U135)),0),U16*$BI16),U16*$BI16),0)</f>
        <v>0</v>
      </c>
      <c r="BY16" s="312">
        <f ca="1">IF($BI16&lt;&gt;"",IF('Capacity summary'!$D$14="Yes",IF(COUNTBLANK('Capacity summary'!$H135:$BG135)&lt;52,IF('Capacity summary'!V135&lt;&gt;"",IF(LOWER('Capacity summary'!V135)="x",$BI16*V16,VALUE('Capacity summary'!V135)),0),V16*$BI16),V16*$BI16),0)</f>
        <v>0</v>
      </c>
      <c r="BZ16" s="312">
        <f ca="1">IF($BI16&lt;&gt;"",IF('Capacity summary'!$D$14="Yes",IF(COUNTBLANK('Capacity summary'!$H135:$BG135)&lt;52,IF('Capacity summary'!W135&lt;&gt;"",IF(LOWER('Capacity summary'!W135)="x",$BI16*W16,VALUE('Capacity summary'!W135)),0),W16*$BI16),W16*$BI16),0)</f>
        <v>0</v>
      </c>
      <c r="CA16" s="312">
        <f ca="1">IF($BI16&lt;&gt;"",IF('Capacity summary'!$D$14="Yes",IF(COUNTBLANK('Capacity summary'!$H135:$BG135)&lt;52,IF('Capacity summary'!X135&lt;&gt;"",IF(LOWER('Capacity summary'!X135)="x",$BI16*X16,VALUE('Capacity summary'!X135)),0),X16*$BI16),X16*$BI16),0)</f>
        <v>0</v>
      </c>
      <c r="CB16" s="312">
        <f ca="1">IF($BI16&lt;&gt;"",IF('Capacity summary'!$D$14="Yes",IF(COUNTBLANK('Capacity summary'!$H135:$BG135)&lt;52,IF('Capacity summary'!Y135&lt;&gt;"",IF(LOWER('Capacity summary'!Y135)="x",$BI16*Y16,VALUE('Capacity summary'!Y135)),0),Y16*$BI16),Y16*$BI16),0)</f>
        <v>0</v>
      </c>
      <c r="CC16" s="312">
        <f ca="1">IF($BI16&lt;&gt;"",IF('Capacity summary'!$D$14="Yes",IF(COUNTBLANK('Capacity summary'!$H135:$BG135)&lt;52,IF('Capacity summary'!Z135&lt;&gt;"",IF(LOWER('Capacity summary'!Z135)="x",$BI16*Z16,VALUE('Capacity summary'!Z135)),0),Z16*$BI16),Z16*$BI16),0)</f>
        <v>0</v>
      </c>
      <c r="CD16" s="312">
        <f ca="1">IF($BI16&lt;&gt;"",IF('Capacity summary'!$D$14="Yes",IF(COUNTBLANK('Capacity summary'!$H135:$BG135)&lt;52,IF('Capacity summary'!AA135&lt;&gt;"",IF(LOWER('Capacity summary'!AA135)="x",$BI16*AA16,VALUE('Capacity summary'!AA135)),0),AA16*$BI16),AA16*$BI16),0)</f>
        <v>0</v>
      </c>
      <c r="CE16" s="312">
        <f ca="1">IF($BI16&lt;&gt;"",IF('Capacity summary'!$D$14="Yes",IF(COUNTBLANK('Capacity summary'!$H135:$BG135)&lt;52,IF('Capacity summary'!AB135&lt;&gt;"",IF(LOWER('Capacity summary'!AB135)="x",$BI16*AB16,VALUE('Capacity summary'!AB135)),0),AB16*$BI16),AB16*$BI16),0)</f>
        <v>0</v>
      </c>
      <c r="CF16" s="312">
        <f ca="1">IF($BI16&lt;&gt;"",IF('Capacity summary'!$D$14="Yes",IF(COUNTBLANK('Capacity summary'!$H135:$BG135)&lt;52,IF('Capacity summary'!AC135&lt;&gt;"",IF(LOWER('Capacity summary'!AC135)="x",$BI16*AC16,VALUE('Capacity summary'!AC135)),0),AC16*$BI16),AC16*$BI16),0)</f>
        <v>0</v>
      </c>
      <c r="CG16" s="312">
        <f ca="1">IF($BI16&lt;&gt;"",IF('Capacity summary'!$D$14="Yes",IF(COUNTBLANK('Capacity summary'!$H135:$BG135)&lt;52,IF('Capacity summary'!AD135&lt;&gt;"",IF(LOWER('Capacity summary'!AD135)="x",$BI16*AD16,VALUE('Capacity summary'!AD135)),0),AD16*$BI16),AD16*$BI16),0)</f>
        <v>0</v>
      </c>
      <c r="CH16" s="312">
        <f ca="1">IF($BI16&lt;&gt;"",IF('Capacity summary'!$D$14="Yes",IF(COUNTBLANK('Capacity summary'!$H135:$BG135)&lt;52,IF('Capacity summary'!AE135&lt;&gt;"",IF(LOWER('Capacity summary'!AE135)="x",$BI16*AE16,VALUE('Capacity summary'!AE135)),0),AE16*$BI16),AE16*$BI16),0)</f>
        <v>0</v>
      </c>
      <c r="CI16" s="312">
        <f ca="1">IF($BI16&lt;&gt;"",IF('Capacity summary'!$D$14="Yes",IF(COUNTBLANK('Capacity summary'!$H135:$BG135)&lt;52,IF('Capacity summary'!AF135&lt;&gt;"",IF(LOWER('Capacity summary'!AF135)="x",$BI16*AF16,VALUE('Capacity summary'!AF135)),0),AF16*$BI16),AF16*$BI16),0)</f>
        <v>0</v>
      </c>
      <c r="CJ16" s="312">
        <f ca="1">IF($BI16&lt;&gt;"",IF('Capacity summary'!$D$14="Yes",IF(COUNTBLANK('Capacity summary'!$H135:$BG135)&lt;52,IF('Capacity summary'!AG135&lt;&gt;"",IF(LOWER('Capacity summary'!AG135)="x",$BI16*AG16,VALUE('Capacity summary'!AG135)),0),AG16*$BI16),AG16*$BI16),0)</f>
        <v>0</v>
      </c>
      <c r="CK16" s="312">
        <f ca="1">IF($BI16&lt;&gt;"",IF('Capacity summary'!$D$14="Yes",IF(COUNTBLANK('Capacity summary'!$H135:$BG135)&lt;52,IF('Capacity summary'!AH135&lt;&gt;"",IF(LOWER('Capacity summary'!AH135)="x",$BI16*AH16,VALUE('Capacity summary'!AH135)),0),AH16*$BI16),AH16*$BI16),0)</f>
        <v>0</v>
      </c>
      <c r="CL16" s="312">
        <f ca="1">IF($BI16&lt;&gt;"",IF('Capacity summary'!$D$14="Yes",IF(COUNTBLANK('Capacity summary'!$H135:$BG135)&lt;52,IF('Capacity summary'!AI135&lt;&gt;"",IF(LOWER('Capacity summary'!AI135)="x",$BI16*AI16,VALUE('Capacity summary'!AI135)),0),AI16*$BI16),AI16*$BI16),0)</f>
        <v>0</v>
      </c>
      <c r="CM16" s="312">
        <f ca="1">IF($BI16&lt;&gt;"",IF('Capacity summary'!$D$14="Yes",IF(COUNTBLANK('Capacity summary'!$H135:$BG135)&lt;52,IF('Capacity summary'!AJ135&lt;&gt;"",IF(LOWER('Capacity summary'!AJ135)="x",$BI16*AJ16,VALUE('Capacity summary'!AJ135)),0),AJ16*$BI16),AJ16*$BI16),0)</f>
        <v>0</v>
      </c>
      <c r="CN16" s="312">
        <f ca="1">IF($BI16&lt;&gt;"",IF('Capacity summary'!$D$14="Yes",IF(COUNTBLANK('Capacity summary'!$H135:$BG135)&lt;52,IF('Capacity summary'!AK135&lt;&gt;"",IF(LOWER('Capacity summary'!AK135)="x",$BI16*AK16,VALUE('Capacity summary'!AK135)),0),AK16*$BI16),AK16*$BI16),0)</f>
        <v>0</v>
      </c>
      <c r="CO16" s="312">
        <f ca="1">IF($BI16&lt;&gt;"",IF('Capacity summary'!$D$14="Yes",IF(COUNTBLANK('Capacity summary'!$H135:$BG135)&lt;52,IF('Capacity summary'!AL135&lt;&gt;"",IF(LOWER('Capacity summary'!AL135)="x",$BI16*AL16,VALUE('Capacity summary'!AL135)),0),AL16*$BI16),AL16*$BI16),0)</f>
        <v>0</v>
      </c>
      <c r="CP16" s="312">
        <f ca="1">IF($BI16&lt;&gt;"",IF('Capacity summary'!$D$14="Yes",IF(COUNTBLANK('Capacity summary'!$H135:$BG135)&lt;52,IF('Capacity summary'!AM135&lt;&gt;"",IF(LOWER('Capacity summary'!AM135)="x",$BI16*AM16,VALUE('Capacity summary'!AM135)),0),AM16*$BI16),AM16*$BI16),0)</f>
        <v>0</v>
      </c>
      <c r="CQ16" s="312">
        <f ca="1">IF($BI16&lt;&gt;"",IF('Capacity summary'!$D$14="Yes",IF(COUNTBLANK('Capacity summary'!$H135:$BG135)&lt;52,IF('Capacity summary'!AN135&lt;&gt;"",IF(LOWER('Capacity summary'!AN135)="x",$BI16*AN16,VALUE('Capacity summary'!AN135)),0),AN16*$BI16),AN16*$BI16),0)</f>
        <v>0</v>
      </c>
      <c r="CR16" s="312">
        <f ca="1">IF($BI16&lt;&gt;"",IF('Capacity summary'!$D$14="Yes",IF(COUNTBLANK('Capacity summary'!$H135:$BG135)&lt;52,IF('Capacity summary'!AO135&lt;&gt;"",IF(LOWER('Capacity summary'!AO135)="x",$BI16*AO16,VALUE('Capacity summary'!AO135)),0),AO16*$BI16),AO16*$BI16),0)</f>
        <v>0</v>
      </c>
      <c r="CS16" s="312">
        <f ca="1">IF($BI16&lt;&gt;"",IF('Capacity summary'!$D$14="Yes",IF(COUNTBLANK('Capacity summary'!$H135:$BG135)&lt;52,IF('Capacity summary'!AP135&lt;&gt;"",IF(LOWER('Capacity summary'!AP135)="x",$BI16*AP16,VALUE('Capacity summary'!AP135)),0),AP16*$BI16),AP16*$BI16),0)</f>
        <v>0</v>
      </c>
      <c r="CT16" s="312">
        <f ca="1">IF($BI16&lt;&gt;"",IF('Capacity summary'!$D$14="Yes",IF(COUNTBLANK('Capacity summary'!$H135:$BG135)&lt;52,IF('Capacity summary'!AQ135&lt;&gt;"",IF(LOWER('Capacity summary'!AQ135)="x",$BI16*AQ16,VALUE('Capacity summary'!AQ135)),0),AQ16*$BI16),AQ16*$BI16),0)</f>
        <v>0</v>
      </c>
      <c r="CU16" s="312">
        <f ca="1">IF($BI16&lt;&gt;"",IF('Capacity summary'!$D$14="Yes",IF(COUNTBLANK('Capacity summary'!$H135:$BG135)&lt;52,IF('Capacity summary'!AR135&lt;&gt;"",IF(LOWER('Capacity summary'!AR135)="x",$BI16*AR16,VALUE('Capacity summary'!AR135)),0),AR16*$BI16),AR16*$BI16),0)</f>
        <v>0</v>
      </c>
      <c r="CV16" s="312">
        <f ca="1">IF($BI16&lt;&gt;"",IF('Capacity summary'!$D$14="Yes",IF(COUNTBLANK('Capacity summary'!$H135:$BG135)&lt;52,IF('Capacity summary'!AS135&lt;&gt;"",IF(LOWER('Capacity summary'!AS135)="x",$BI16*AS16,VALUE('Capacity summary'!AS135)),0),AS16*$BI16),AS16*$BI16),0)</f>
        <v>0</v>
      </c>
      <c r="CW16" s="312">
        <f ca="1">IF($BI16&lt;&gt;"",IF('Capacity summary'!$D$14="Yes",IF(COUNTBLANK('Capacity summary'!$H135:$BG135)&lt;52,IF('Capacity summary'!AT135&lt;&gt;"",IF(LOWER('Capacity summary'!AT135)="x",$BI16*AT16,VALUE('Capacity summary'!AT135)),0),AT16*$BI16),AT16*$BI16),0)</f>
        <v>0</v>
      </c>
      <c r="CX16" s="312">
        <f ca="1">IF($BI16&lt;&gt;"",IF('Capacity summary'!$D$14="Yes",IF(COUNTBLANK('Capacity summary'!$H135:$BG135)&lt;52,IF('Capacity summary'!AU135&lt;&gt;"",IF(LOWER('Capacity summary'!AU135)="x",$BI16*AU16,VALUE('Capacity summary'!AU135)),0),AU16*$BI16),AU16*$BI16),0)</f>
        <v>0</v>
      </c>
      <c r="CY16" s="312">
        <f ca="1">IF($BI16&lt;&gt;"",IF('Capacity summary'!$D$14="Yes",IF(COUNTBLANK('Capacity summary'!$H135:$BG135)&lt;52,IF('Capacity summary'!AV135&lt;&gt;"",IF(LOWER('Capacity summary'!AV135)="x",$BI16*AV16,VALUE('Capacity summary'!AV135)),0),AV16*$BI16),AV16*$BI16),0)</f>
        <v>0</v>
      </c>
      <c r="CZ16" s="312">
        <f ca="1">IF($BI16&lt;&gt;"",IF('Capacity summary'!$D$14="Yes",IF(COUNTBLANK('Capacity summary'!$H135:$BG135)&lt;52,IF('Capacity summary'!AW135&lt;&gt;"",IF(LOWER('Capacity summary'!AW135)="x",$BI16*AW16,VALUE('Capacity summary'!AW135)),0),AW16*$BI16),AW16*$BI16),0)</f>
        <v>0</v>
      </c>
      <c r="DA16" s="312">
        <f ca="1">IF($BI16&lt;&gt;"",IF('Capacity summary'!$D$14="Yes",IF(COUNTBLANK('Capacity summary'!$H135:$BG135)&lt;52,IF('Capacity summary'!AX135&lt;&gt;"",IF(LOWER('Capacity summary'!AX135)="x",$BI16*AX16,VALUE('Capacity summary'!AX135)),0),AX16*$BI16),AX16*$BI16),0)</f>
        <v>0</v>
      </c>
      <c r="DB16" s="312">
        <f ca="1">IF($BI16&lt;&gt;"",IF('Capacity summary'!$D$14="Yes",IF(COUNTBLANK('Capacity summary'!$H135:$BG135)&lt;52,IF('Capacity summary'!AY135&lt;&gt;"",IF(LOWER('Capacity summary'!AY135)="x",$BI16*AY16,VALUE('Capacity summary'!AY135)),0),AY16*$BI16),AY16*$BI16),0)</f>
        <v>0</v>
      </c>
      <c r="DC16" s="312">
        <f ca="1">IF($BI16&lt;&gt;"",IF('Capacity summary'!$D$14="Yes",IF(COUNTBLANK('Capacity summary'!$H135:$BG135)&lt;52,IF('Capacity summary'!AZ135&lt;&gt;"",IF(LOWER('Capacity summary'!AZ135)="x",$BI16*AZ16,VALUE('Capacity summary'!AZ135)),0),AZ16*$BI16),AZ16*$BI16),0)</f>
        <v>0</v>
      </c>
      <c r="DD16" s="312">
        <f ca="1">IF($BI16&lt;&gt;"",IF('Capacity summary'!$D$14="Yes",IF(COUNTBLANK('Capacity summary'!$H135:$BG135)&lt;52,IF('Capacity summary'!BA135&lt;&gt;"",IF(LOWER('Capacity summary'!BA135)="x",$BI16*BA16,VALUE('Capacity summary'!BA135)),0),BA16*$BI16),BA16*$BI16),0)</f>
        <v>0</v>
      </c>
      <c r="DE16" s="312">
        <f ca="1">IF($BI16&lt;&gt;"",IF('Capacity summary'!$D$14="Yes",IF(COUNTBLANK('Capacity summary'!$H135:$BG135)&lt;52,IF('Capacity summary'!BB135&lt;&gt;"",IF(LOWER('Capacity summary'!BB135)="x",$BI16*BB16,VALUE('Capacity summary'!BB135)),0),BB16*$BI16),BB16*$BI16),0)</f>
        <v>0</v>
      </c>
      <c r="DF16" s="312">
        <f ca="1">IF($BI16&lt;&gt;"",IF('Capacity summary'!$D$14="Yes",IF(COUNTBLANK('Capacity summary'!$H135:$BG135)&lt;52,IF('Capacity summary'!BC135&lt;&gt;"",IF(LOWER('Capacity summary'!BC135)="x",$BI16*BC16,VALUE('Capacity summary'!BC135)),0),BC16*$BI16),BC16*$BI16),0)</f>
        <v>0</v>
      </c>
      <c r="DG16" s="312">
        <f ca="1">IF($BI16&lt;&gt;"",IF('Capacity summary'!$D$14="Yes",IF(COUNTBLANK('Capacity summary'!$H135:$BG135)&lt;52,IF('Capacity summary'!BD135&lt;&gt;"",IF(LOWER('Capacity summary'!BD135)="x",$BI16*BD16,VALUE('Capacity summary'!BD135)),0),BD16*$BI16),BD16*$BI16),0)</f>
        <v>0</v>
      </c>
      <c r="DH16" s="312">
        <f ca="1">IF($BI16&lt;&gt;"",IF('Capacity summary'!$D$14="Yes",IF(COUNTBLANK('Capacity summary'!$H135:$BG135)&lt;52,IF('Capacity summary'!BE135&lt;&gt;"",IF(LOWER('Capacity summary'!BE135)="x",$BI16*BE16,VALUE('Capacity summary'!BE135)),0),BE16*$BI16),BE16*$BI16),0)</f>
        <v>0</v>
      </c>
      <c r="DI16" s="312">
        <f ca="1">IF($BI16&lt;&gt;"",IF('Capacity summary'!$D$14="Yes",IF(COUNTBLANK('Capacity summary'!$H135:$BG135)&lt;52,IF('Capacity summary'!BF135&lt;&gt;"",IF(LOWER('Capacity summary'!BF135)="x",$BI16*BF16,VALUE('Capacity summary'!BF135)),0),BF16*$BI16),BF16*$BI16),0)</f>
        <v>0</v>
      </c>
      <c r="DJ16" s="312">
        <f ca="1">IF($BI16&lt;&gt;"",IF('Capacity summary'!$D$14="Yes",IF(COUNTBLANK('Capacity summary'!$H135:$BG135)&lt;52,IF('Capacity summary'!BG135&lt;&gt;"",IF(LOWER('Capacity summary'!BG135)="x",$BI16*BG16,VALUE('Capacity summary'!BG135)),0),BG16*$BI16),BG16*$BI16),0)</f>
        <v>0</v>
      </c>
      <c r="DK16" s="136">
        <f t="shared" ca="1" si="2"/>
        <v>0</v>
      </c>
      <c r="DL16" s="312">
        <f>Capacity!H28</f>
        <v>0</v>
      </c>
      <c r="DP16" s="5"/>
    </row>
    <row r="17" spans="2:120" x14ac:dyDescent="0.25">
      <c r="B17" s="67"/>
      <c r="C17" s="67" t="str">
        <f>ROW(A13)&amp;". "&amp;Capacity!B29</f>
        <v>13. c</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 ca="1">IF(ROW(C13)&lt;=Capacity!$A$16,IF('Capacity summary'!$D$14="No",SUM(H17:BG17),'Capacity summary'!$E136),0)</f>
        <v>52</v>
      </c>
      <c r="BI17" s="5">
        <f ca="1">IF(BH17&gt;0,IF(BH17&lt;Capacity!E29,Capacity!F29,Capacity!H29/'Capacity calculation (hide)'!BH17),"")</f>
        <v>0</v>
      </c>
      <c r="BK17" s="312">
        <f ca="1">IF($BI17&lt;&gt;"",IF('Capacity summary'!$D$14="Yes",IF(COUNTBLANK('Capacity summary'!$H136:$BG136)&lt;52,IF('Capacity summary'!H136&lt;&gt;"",IF(LOWER('Capacity summary'!H136)="x",$BI17*H17,VALUE('Capacity summary'!H136)),0),H17*$BI17),H17*$BI17),0)</f>
        <v>0</v>
      </c>
      <c r="BL17" s="312">
        <f ca="1">IF($BI17&lt;&gt;"",IF('Capacity summary'!$D$14="Yes",IF(COUNTBLANK('Capacity summary'!$H136:$BG136)&lt;52,IF('Capacity summary'!I136&lt;&gt;"",IF(LOWER('Capacity summary'!I136)="x",$BI17*I17,VALUE('Capacity summary'!I136)),0),I17*$BI17),I17*$BI17),0)</f>
        <v>0</v>
      </c>
      <c r="BM17" s="312">
        <f ca="1">IF($BI17&lt;&gt;"",IF('Capacity summary'!$D$14="Yes",IF(COUNTBLANK('Capacity summary'!$H136:$BG136)&lt;52,IF('Capacity summary'!J136&lt;&gt;"",IF(LOWER('Capacity summary'!J136)="x",$BI17*J17,VALUE('Capacity summary'!J136)),0),J17*$BI17),J17*$BI17),0)</f>
        <v>0</v>
      </c>
      <c r="BN17" s="312">
        <f ca="1">IF($BI17&lt;&gt;"",IF('Capacity summary'!$D$14="Yes",IF(COUNTBLANK('Capacity summary'!$H136:$BG136)&lt;52,IF('Capacity summary'!K136&lt;&gt;"",IF(LOWER('Capacity summary'!K136)="x",$BI17*K17,VALUE('Capacity summary'!K136)),0),K17*$BI17),K17*$BI17),0)</f>
        <v>0</v>
      </c>
      <c r="BO17" s="312">
        <f ca="1">IF($BI17&lt;&gt;"",IF('Capacity summary'!$D$14="Yes",IF(COUNTBLANK('Capacity summary'!$H136:$BG136)&lt;52,IF('Capacity summary'!L136&lt;&gt;"",IF(LOWER('Capacity summary'!L136)="x",$BI17*L17,VALUE('Capacity summary'!L136)),0),L17*$BI17),L17*$BI17),0)</f>
        <v>0</v>
      </c>
      <c r="BP17" s="312">
        <f ca="1">IF($BI17&lt;&gt;"",IF('Capacity summary'!$D$14="Yes",IF(COUNTBLANK('Capacity summary'!$H136:$BG136)&lt;52,IF('Capacity summary'!M136&lt;&gt;"",IF(LOWER('Capacity summary'!M136)="x",$BI17*M17,VALUE('Capacity summary'!M136)),0),M17*$BI17),M17*$BI17),0)</f>
        <v>0</v>
      </c>
      <c r="BQ17" s="312">
        <f ca="1">IF($BI17&lt;&gt;"",IF('Capacity summary'!$D$14="Yes",IF(COUNTBLANK('Capacity summary'!$H136:$BG136)&lt;52,IF('Capacity summary'!N136&lt;&gt;"",IF(LOWER('Capacity summary'!N136)="x",$BI17*N17,VALUE('Capacity summary'!N136)),0),N17*$BI17),N17*$BI17),0)</f>
        <v>0</v>
      </c>
      <c r="BR17" s="312">
        <f ca="1">IF($BI17&lt;&gt;"",IF('Capacity summary'!$D$14="Yes",IF(COUNTBLANK('Capacity summary'!$H136:$BG136)&lt;52,IF('Capacity summary'!O136&lt;&gt;"",IF(LOWER('Capacity summary'!O136)="x",$BI17*O17,VALUE('Capacity summary'!O136)),0),O17*$BI17),O17*$BI17),0)</f>
        <v>0</v>
      </c>
      <c r="BS17" s="312">
        <f ca="1">IF($BI17&lt;&gt;"",IF('Capacity summary'!$D$14="Yes",IF(COUNTBLANK('Capacity summary'!$H136:$BG136)&lt;52,IF('Capacity summary'!P136&lt;&gt;"",IF(LOWER('Capacity summary'!P136)="x",$BI17*P17,VALUE('Capacity summary'!P136)),0),P17*$BI17),P17*$BI17),0)</f>
        <v>0</v>
      </c>
      <c r="BT17" s="312">
        <f ca="1">IF($BI17&lt;&gt;"",IF('Capacity summary'!$D$14="Yes",IF(COUNTBLANK('Capacity summary'!$H136:$BG136)&lt;52,IF('Capacity summary'!Q136&lt;&gt;"",IF(LOWER('Capacity summary'!Q136)="x",$BI17*Q17,VALUE('Capacity summary'!Q136)),0),Q17*$BI17),Q17*$BI17),0)</f>
        <v>0</v>
      </c>
      <c r="BU17" s="312">
        <f ca="1">IF($BI17&lt;&gt;"",IF('Capacity summary'!$D$14="Yes",IF(COUNTBLANK('Capacity summary'!$H136:$BG136)&lt;52,IF('Capacity summary'!R136&lt;&gt;"",IF(LOWER('Capacity summary'!R136)="x",$BI17*R17,VALUE('Capacity summary'!R136)),0),R17*$BI17),R17*$BI17),0)</f>
        <v>0</v>
      </c>
      <c r="BV17" s="312">
        <f ca="1">IF($BI17&lt;&gt;"",IF('Capacity summary'!$D$14="Yes",IF(COUNTBLANK('Capacity summary'!$H136:$BG136)&lt;52,IF('Capacity summary'!S136&lt;&gt;"",IF(LOWER('Capacity summary'!S136)="x",$BI17*S17,VALUE('Capacity summary'!S136)),0),S17*$BI17),S17*$BI17),0)</f>
        <v>0</v>
      </c>
      <c r="BW17" s="312">
        <f ca="1">IF($BI17&lt;&gt;"",IF('Capacity summary'!$D$14="Yes",IF(COUNTBLANK('Capacity summary'!$H136:$BG136)&lt;52,IF('Capacity summary'!T136&lt;&gt;"",IF(LOWER('Capacity summary'!T136)="x",$BI17*T17,VALUE('Capacity summary'!T136)),0),T17*$BI17),T17*$BI17),0)</f>
        <v>0</v>
      </c>
      <c r="BX17" s="312">
        <f ca="1">IF($BI17&lt;&gt;"",IF('Capacity summary'!$D$14="Yes",IF(COUNTBLANK('Capacity summary'!$H136:$BG136)&lt;52,IF('Capacity summary'!U136&lt;&gt;"",IF(LOWER('Capacity summary'!U136)="x",$BI17*U17,VALUE('Capacity summary'!U136)),0),U17*$BI17),U17*$BI17),0)</f>
        <v>0</v>
      </c>
      <c r="BY17" s="312">
        <f ca="1">IF($BI17&lt;&gt;"",IF('Capacity summary'!$D$14="Yes",IF(COUNTBLANK('Capacity summary'!$H136:$BG136)&lt;52,IF('Capacity summary'!V136&lt;&gt;"",IF(LOWER('Capacity summary'!V136)="x",$BI17*V17,VALUE('Capacity summary'!V136)),0),V17*$BI17),V17*$BI17),0)</f>
        <v>0</v>
      </c>
      <c r="BZ17" s="312">
        <f ca="1">IF($BI17&lt;&gt;"",IF('Capacity summary'!$D$14="Yes",IF(COUNTBLANK('Capacity summary'!$H136:$BG136)&lt;52,IF('Capacity summary'!W136&lt;&gt;"",IF(LOWER('Capacity summary'!W136)="x",$BI17*W17,VALUE('Capacity summary'!W136)),0),W17*$BI17),W17*$BI17),0)</f>
        <v>0</v>
      </c>
      <c r="CA17" s="312">
        <f ca="1">IF($BI17&lt;&gt;"",IF('Capacity summary'!$D$14="Yes",IF(COUNTBLANK('Capacity summary'!$H136:$BG136)&lt;52,IF('Capacity summary'!X136&lt;&gt;"",IF(LOWER('Capacity summary'!X136)="x",$BI17*X17,VALUE('Capacity summary'!X136)),0),X17*$BI17),X17*$BI17),0)</f>
        <v>0</v>
      </c>
      <c r="CB17" s="312">
        <f ca="1">IF($BI17&lt;&gt;"",IF('Capacity summary'!$D$14="Yes",IF(COUNTBLANK('Capacity summary'!$H136:$BG136)&lt;52,IF('Capacity summary'!Y136&lt;&gt;"",IF(LOWER('Capacity summary'!Y136)="x",$BI17*Y17,VALUE('Capacity summary'!Y136)),0),Y17*$BI17),Y17*$BI17),0)</f>
        <v>0</v>
      </c>
      <c r="CC17" s="312">
        <f ca="1">IF($BI17&lt;&gt;"",IF('Capacity summary'!$D$14="Yes",IF(COUNTBLANK('Capacity summary'!$H136:$BG136)&lt;52,IF('Capacity summary'!Z136&lt;&gt;"",IF(LOWER('Capacity summary'!Z136)="x",$BI17*Z17,VALUE('Capacity summary'!Z136)),0),Z17*$BI17),Z17*$BI17),0)</f>
        <v>0</v>
      </c>
      <c r="CD17" s="312">
        <f ca="1">IF($BI17&lt;&gt;"",IF('Capacity summary'!$D$14="Yes",IF(COUNTBLANK('Capacity summary'!$H136:$BG136)&lt;52,IF('Capacity summary'!AA136&lt;&gt;"",IF(LOWER('Capacity summary'!AA136)="x",$BI17*AA17,VALUE('Capacity summary'!AA136)),0),AA17*$BI17),AA17*$BI17),0)</f>
        <v>0</v>
      </c>
      <c r="CE17" s="312">
        <f ca="1">IF($BI17&lt;&gt;"",IF('Capacity summary'!$D$14="Yes",IF(COUNTBLANK('Capacity summary'!$H136:$BG136)&lt;52,IF('Capacity summary'!AB136&lt;&gt;"",IF(LOWER('Capacity summary'!AB136)="x",$BI17*AB17,VALUE('Capacity summary'!AB136)),0),AB17*$BI17),AB17*$BI17),0)</f>
        <v>0</v>
      </c>
      <c r="CF17" s="312">
        <f ca="1">IF($BI17&lt;&gt;"",IF('Capacity summary'!$D$14="Yes",IF(COUNTBLANK('Capacity summary'!$H136:$BG136)&lt;52,IF('Capacity summary'!AC136&lt;&gt;"",IF(LOWER('Capacity summary'!AC136)="x",$BI17*AC17,VALUE('Capacity summary'!AC136)),0),AC17*$BI17),AC17*$BI17),0)</f>
        <v>0</v>
      </c>
      <c r="CG17" s="312">
        <f ca="1">IF($BI17&lt;&gt;"",IF('Capacity summary'!$D$14="Yes",IF(COUNTBLANK('Capacity summary'!$H136:$BG136)&lt;52,IF('Capacity summary'!AD136&lt;&gt;"",IF(LOWER('Capacity summary'!AD136)="x",$BI17*AD17,VALUE('Capacity summary'!AD136)),0),AD17*$BI17),AD17*$BI17),0)</f>
        <v>0</v>
      </c>
      <c r="CH17" s="312">
        <f ca="1">IF($BI17&lt;&gt;"",IF('Capacity summary'!$D$14="Yes",IF(COUNTBLANK('Capacity summary'!$H136:$BG136)&lt;52,IF('Capacity summary'!AE136&lt;&gt;"",IF(LOWER('Capacity summary'!AE136)="x",$BI17*AE17,VALUE('Capacity summary'!AE136)),0),AE17*$BI17),AE17*$BI17),0)</f>
        <v>0</v>
      </c>
      <c r="CI17" s="312">
        <f ca="1">IF($BI17&lt;&gt;"",IF('Capacity summary'!$D$14="Yes",IF(COUNTBLANK('Capacity summary'!$H136:$BG136)&lt;52,IF('Capacity summary'!AF136&lt;&gt;"",IF(LOWER('Capacity summary'!AF136)="x",$BI17*AF17,VALUE('Capacity summary'!AF136)),0),AF17*$BI17),AF17*$BI17),0)</f>
        <v>0</v>
      </c>
      <c r="CJ17" s="312">
        <f ca="1">IF($BI17&lt;&gt;"",IF('Capacity summary'!$D$14="Yes",IF(COUNTBLANK('Capacity summary'!$H136:$BG136)&lt;52,IF('Capacity summary'!AG136&lt;&gt;"",IF(LOWER('Capacity summary'!AG136)="x",$BI17*AG17,VALUE('Capacity summary'!AG136)),0),AG17*$BI17),AG17*$BI17),0)</f>
        <v>0</v>
      </c>
      <c r="CK17" s="312">
        <f ca="1">IF($BI17&lt;&gt;"",IF('Capacity summary'!$D$14="Yes",IF(COUNTBLANK('Capacity summary'!$H136:$BG136)&lt;52,IF('Capacity summary'!AH136&lt;&gt;"",IF(LOWER('Capacity summary'!AH136)="x",$BI17*AH17,VALUE('Capacity summary'!AH136)),0),AH17*$BI17),AH17*$BI17),0)</f>
        <v>0</v>
      </c>
      <c r="CL17" s="312">
        <f ca="1">IF($BI17&lt;&gt;"",IF('Capacity summary'!$D$14="Yes",IF(COUNTBLANK('Capacity summary'!$H136:$BG136)&lt;52,IF('Capacity summary'!AI136&lt;&gt;"",IF(LOWER('Capacity summary'!AI136)="x",$BI17*AI17,VALUE('Capacity summary'!AI136)),0),AI17*$BI17),AI17*$BI17),0)</f>
        <v>0</v>
      </c>
      <c r="CM17" s="312">
        <f ca="1">IF($BI17&lt;&gt;"",IF('Capacity summary'!$D$14="Yes",IF(COUNTBLANK('Capacity summary'!$H136:$BG136)&lt;52,IF('Capacity summary'!AJ136&lt;&gt;"",IF(LOWER('Capacity summary'!AJ136)="x",$BI17*AJ17,VALUE('Capacity summary'!AJ136)),0),AJ17*$BI17),AJ17*$BI17),0)</f>
        <v>0</v>
      </c>
      <c r="CN17" s="312">
        <f ca="1">IF($BI17&lt;&gt;"",IF('Capacity summary'!$D$14="Yes",IF(COUNTBLANK('Capacity summary'!$H136:$BG136)&lt;52,IF('Capacity summary'!AK136&lt;&gt;"",IF(LOWER('Capacity summary'!AK136)="x",$BI17*AK17,VALUE('Capacity summary'!AK136)),0),AK17*$BI17),AK17*$BI17),0)</f>
        <v>0</v>
      </c>
      <c r="CO17" s="312">
        <f ca="1">IF($BI17&lt;&gt;"",IF('Capacity summary'!$D$14="Yes",IF(COUNTBLANK('Capacity summary'!$H136:$BG136)&lt;52,IF('Capacity summary'!AL136&lt;&gt;"",IF(LOWER('Capacity summary'!AL136)="x",$BI17*AL17,VALUE('Capacity summary'!AL136)),0),AL17*$BI17),AL17*$BI17),0)</f>
        <v>0</v>
      </c>
      <c r="CP17" s="312">
        <f ca="1">IF($BI17&lt;&gt;"",IF('Capacity summary'!$D$14="Yes",IF(COUNTBLANK('Capacity summary'!$H136:$BG136)&lt;52,IF('Capacity summary'!AM136&lt;&gt;"",IF(LOWER('Capacity summary'!AM136)="x",$BI17*AM17,VALUE('Capacity summary'!AM136)),0),AM17*$BI17),AM17*$BI17),0)</f>
        <v>0</v>
      </c>
      <c r="CQ17" s="312">
        <f ca="1">IF($BI17&lt;&gt;"",IF('Capacity summary'!$D$14="Yes",IF(COUNTBLANK('Capacity summary'!$H136:$BG136)&lt;52,IF('Capacity summary'!AN136&lt;&gt;"",IF(LOWER('Capacity summary'!AN136)="x",$BI17*AN17,VALUE('Capacity summary'!AN136)),0),AN17*$BI17),AN17*$BI17),0)</f>
        <v>0</v>
      </c>
      <c r="CR17" s="312">
        <f ca="1">IF($BI17&lt;&gt;"",IF('Capacity summary'!$D$14="Yes",IF(COUNTBLANK('Capacity summary'!$H136:$BG136)&lt;52,IF('Capacity summary'!AO136&lt;&gt;"",IF(LOWER('Capacity summary'!AO136)="x",$BI17*AO17,VALUE('Capacity summary'!AO136)),0),AO17*$BI17),AO17*$BI17),0)</f>
        <v>0</v>
      </c>
      <c r="CS17" s="312">
        <f ca="1">IF($BI17&lt;&gt;"",IF('Capacity summary'!$D$14="Yes",IF(COUNTBLANK('Capacity summary'!$H136:$BG136)&lt;52,IF('Capacity summary'!AP136&lt;&gt;"",IF(LOWER('Capacity summary'!AP136)="x",$BI17*AP17,VALUE('Capacity summary'!AP136)),0),AP17*$BI17),AP17*$BI17),0)</f>
        <v>0</v>
      </c>
      <c r="CT17" s="312">
        <f ca="1">IF($BI17&lt;&gt;"",IF('Capacity summary'!$D$14="Yes",IF(COUNTBLANK('Capacity summary'!$H136:$BG136)&lt;52,IF('Capacity summary'!AQ136&lt;&gt;"",IF(LOWER('Capacity summary'!AQ136)="x",$BI17*AQ17,VALUE('Capacity summary'!AQ136)),0),AQ17*$BI17),AQ17*$BI17),0)</f>
        <v>0</v>
      </c>
      <c r="CU17" s="312">
        <f ca="1">IF($BI17&lt;&gt;"",IF('Capacity summary'!$D$14="Yes",IF(COUNTBLANK('Capacity summary'!$H136:$BG136)&lt;52,IF('Capacity summary'!AR136&lt;&gt;"",IF(LOWER('Capacity summary'!AR136)="x",$BI17*AR17,VALUE('Capacity summary'!AR136)),0),AR17*$BI17),AR17*$BI17),0)</f>
        <v>0</v>
      </c>
      <c r="CV17" s="312">
        <f ca="1">IF($BI17&lt;&gt;"",IF('Capacity summary'!$D$14="Yes",IF(COUNTBLANK('Capacity summary'!$H136:$BG136)&lt;52,IF('Capacity summary'!AS136&lt;&gt;"",IF(LOWER('Capacity summary'!AS136)="x",$BI17*AS17,VALUE('Capacity summary'!AS136)),0),AS17*$BI17),AS17*$BI17),0)</f>
        <v>0</v>
      </c>
      <c r="CW17" s="312">
        <f ca="1">IF($BI17&lt;&gt;"",IF('Capacity summary'!$D$14="Yes",IF(COUNTBLANK('Capacity summary'!$H136:$BG136)&lt;52,IF('Capacity summary'!AT136&lt;&gt;"",IF(LOWER('Capacity summary'!AT136)="x",$BI17*AT17,VALUE('Capacity summary'!AT136)),0),AT17*$BI17),AT17*$BI17),0)</f>
        <v>0</v>
      </c>
      <c r="CX17" s="312">
        <f ca="1">IF($BI17&lt;&gt;"",IF('Capacity summary'!$D$14="Yes",IF(COUNTBLANK('Capacity summary'!$H136:$BG136)&lt;52,IF('Capacity summary'!AU136&lt;&gt;"",IF(LOWER('Capacity summary'!AU136)="x",$BI17*AU17,VALUE('Capacity summary'!AU136)),0),AU17*$BI17),AU17*$BI17),0)</f>
        <v>0</v>
      </c>
      <c r="CY17" s="312">
        <f ca="1">IF($BI17&lt;&gt;"",IF('Capacity summary'!$D$14="Yes",IF(COUNTBLANK('Capacity summary'!$H136:$BG136)&lt;52,IF('Capacity summary'!AV136&lt;&gt;"",IF(LOWER('Capacity summary'!AV136)="x",$BI17*AV17,VALUE('Capacity summary'!AV136)),0),AV17*$BI17),AV17*$BI17),0)</f>
        <v>0</v>
      </c>
      <c r="CZ17" s="312">
        <f ca="1">IF($BI17&lt;&gt;"",IF('Capacity summary'!$D$14="Yes",IF(COUNTBLANK('Capacity summary'!$H136:$BG136)&lt;52,IF('Capacity summary'!AW136&lt;&gt;"",IF(LOWER('Capacity summary'!AW136)="x",$BI17*AW17,VALUE('Capacity summary'!AW136)),0),AW17*$BI17),AW17*$BI17),0)</f>
        <v>0</v>
      </c>
      <c r="DA17" s="312">
        <f ca="1">IF($BI17&lt;&gt;"",IF('Capacity summary'!$D$14="Yes",IF(COUNTBLANK('Capacity summary'!$H136:$BG136)&lt;52,IF('Capacity summary'!AX136&lt;&gt;"",IF(LOWER('Capacity summary'!AX136)="x",$BI17*AX17,VALUE('Capacity summary'!AX136)),0),AX17*$BI17),AX17*$BI17),0)</f>
        <v>0</v>
      </c>
      <c r="DB17" s="312">
        <f ca="1">IF($BI17&lt;&gt;"",IF('Capacity summary'!$D$14="Yes",IF(COUNTBLANK('Capacity summary'!$H136:$BG136)&lt;52,IF('Capacity summary'!AY136&lt;&gt;"",IF(LOWER('Capacity summary'!AY136)="x",$BI17*AY17,VALUE('Capacity summary'!AY136)),0),AY17*$BI17),AY17*$BI17),0)</f>
        <v>0</v>
      </c>
      <c r="DC17" s="312">
        <f ca="1">IF($BI17&lt;&gt;"",IF('Capacity summary'!$D$14="Yes",IF(COUNTBLANK('Capacity summary'!$H136:$BG136)&lt;52,IF('Capacity summary'!AZ136&lt;&gt;"",IF(LOWER('Capacity summary'!AZ136)="x",$BI17*AZ17,VALUE('Capacity summary'!AZ136)),0),AZ17*$BI17),AZ17*$BI17),0)</f>
        <v>0</v>
      </c>
      <c r="DD17" s="312">
        <f ca="1">IF($BI17&lt;&gt;"",IF('Capacity summary'!$D$14="Yes",IF(COUNTBLANK('Capacity summary'!$H136:$BG136)&lt;52,IF('Capacity summary'!BA136&lt;&gt;"",IF(LOWER('Capacity summary'!BA136)="x",$BI17*BA17,VALUE('Capacity summary'!BA136)),0),BA17*$BI17),BA17*$BI17),0)</f>
        <v>0</v>
      </c>
      <c r="DE17" s="312">
        <f ca="1">IF($BI17&lt;&gt;"",IF('Capacity summary'!$D$14="Yes",IF(COUNTBLANK('Capacity summary'!$H136:$BG136)&lt;52,IF('Capacity summary'!BB136&lt;&gt;"",IF(LOWER('Capacity summary'!BB136)="x",$BI17*BB17,VALUE('Capacity summary'!BB136)),0),BB17*$BI17),BB17*$BI17),0)</f>
        <v>0</v>
      </c>
      <c r="DF17" s="312">
        <f ca="1">IF($BI17&lt;&gt;"",IF('Capacity summary'!$D$14="Yes",IF(COUNTBLANK('Capacity summary'!$H136:$BG136)&lt;52,IF('Capacity summary'!BC136&lt;&gt;"",IF(LOWER('Capacity summary'!BC136)="x",$BI17*BC17,VALUE('Capacity summary'!BC136)),0),BC17*$BI17),BC17*$BI17),0)</f>
        <v>0</v>
      </c>
      <c r="DG17" s="312">
        <f ca="1">IF($BI17&lt;&gt;"",IF('Capacity summary'!$D$14="Yes",IF(COUNTBLANK('Capacity summary'!$H136:$BG136)&lt;52,IF('Capacity summary'!BD136&lt;&gt;"",IF(LOWER('Capacity summary'!BD136)="x",$BI17*BD17,VALUE('Capacity summary'!BD136)),0),BD17*$BI17),BD17*$BI17),0)</f>
        <v>0</v>
      </c>
      <c r="DH17" s="312">
        <f ca="1">IF($BI17&lt;&gt;"",IF('Capacity summary'!$D$14="Yes",IF(COUNTBLANK('Capacity summary'!$H136:$BG136)&lt;52,IF('Capacity summary'!BE136&lt;&gt;"",IF(LOWER('Capacity summary'!BE136)="x",$BI17*BE17,VALUE('Capacity summary'!BE136)),0),BE17*$BI17),BE17*$BI17),0)</f>
        <v>0</v>
      </c>
      <c r="DI17" s="312">
        <f ca="1">IF($BI17&lt;&gt;"",IF('Capacity summary'!$D$14="Yes",IF(COUNTBLANK('Capacity summary'!$H136:$BG136)&lt;52,IF('Capacity summary'!BF136&lt;&gt;"",IF(LOWER('Capacity summary'!BF136)="x",$BI17*BF17,VALUE('Capacity summary'!BF136)),0),BF17*$BI17),BF17*$BI17),0)</f>
        <v>0</v>
      </c>
      <c r="DJ17" s="312">
        <f ca="1">IF($BI17&lt;&gt;"",IF('Capacity summary'!$D$14="Yes",IF(COUNTBLANK('Capacity summary'!$H136:$BG136)&lt;52,IF('Capacity summary'!BG136&lt;&gt;"",IF(LOWER('Capacity summary'!BG136)="x",$BI17*BG17,VALUE('Capacity summary'!BG136)),0),BG17*$BI17),BG17*$BI17),0)</f>
        <v>0</v>
      </c>
      <c r="DK17" s="136">
        <f t="shared" ca="1" si="2"/>
        <v>0</v>
      </c>
      <c r="DL17" s="312">
        <f>Capacity!H29</f>
        <v>0</v>
      </c>
      <c r="DP17" s="5"/>
    </row>
    <row r="18" spans="2:120" x14ac:dyDescent="0.25">
      <c r="B18" s="67"/>
      <c r="C18" s="67" t="str">
        <f>ROW(A14)&amp;". "&amp;Capacity!B30</f>
        <v>14. c</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 ca="1">IF(ROW(C14)&lt;=Capacity!$A$16,IF('Capacity summary'!$D$14="No",SUM(H18:BG18),'Capacity summary'!$E137),0)</f>
        <v>52</v>
      </c>
      <c r="BI18" s="5">
        <f ca="1">IF(BH18&gt;0,IF(BH18&lt;Capacity!E30,Capacity!F30,Capacity!H30/'Capacity calculation (hide)'!BH18),"")</f>
        <v>0</v>
      </c>
      <c r="BK18" s="312">
        <f ca="1">IF($BI18&lt;&gt;"",IF('Capacity summary'!$D$14="Yes",IF(COUNTBLANK('Capacity summary'!$H137:$BG137)&lt;52,IF('Capacity summary'!H137&lt;&gt;"",IF(LOWER('Capacity summary'!H137)="x",$BI18*H18,VALUE('Capacity summary'!H137)),0),H18*$BI18),H18*$BI18),0)</f>
        <v>0</v>
      </c>
      <c r="BL18" s="312">
        <f ca="1">IF($BI18&lt;&gt;"",IF('Capacity summary'!$D$14="Yes",IF(COUNTBLANK('Capacity summary'!$H137:$BG137)&lt;52,IF('Capacity summary'!I137&lt;&gt;"",IF(LOWER('Capacity summary'!I137)="x",$BI18*I18,VALUE('Capacity summary'!I137)),0),I18*$BI18),I18*$BI18),0)</f>
        <v>0</v>
      </c>
      <c r="BM18" s="312">
        <f ca="1">IF($BI18&lt;&gt;"",IF('Capacity summary'!$D$14="Yes",IF(COUNTBLANK('Capacity summary'!$H137:$BG137)&lt;52,IF('Capacity summary'!J137&lt;&gt;"",IF(LOWER('Capacity summary'!J137)="x",$BI18*J18,VALUE('Capacity summary'!J137)),0),J18*$BI18),J18*$BI18),0)</f>
        <v>0</v>
      </c>
      <c r="BN18" s="312">
        <f ca="1">IF($BI18&lt;&gt;"",IF('Capacity summary'!$D$14="Yes",IF(COUNTBLANK('Capacity summary'!$H137:$BG137)&lt;52,IF('Capacity summary'!K137&lt;&gt;"",IF(LOWER('Capacity summary'!K137)="x",$BI18*K18,VALUE('Capacity summary'!K137)),0),K18*$BI18),K18*$BI18),0)</f>
        <v>0</v>
      </c>
      <c r="BO18" s="312">
        <f ca="1">IF($BI18&lt;&gt;"",IF('Capacity summary'!$D$14="Yes",IF(COUNTBLANK('Capacity summary'!$H137:$BG137)&lt;52,IF('Capacity summary'!L137&lt;&gt;"",IF(LOWER('Capacity summary'!L137)="x",$BI18*L18,VALUE('Capacity summary'!L137)),0),L18*$BI18),L18*$BI18),0)</f>
        <v>0</v>
      </c>
      <c r="BP18" s="312">
        <f ca="1">IF($BI18&lt;&gt;"",IF('Capacity summary'!$D$14="Yes",IF(COUNTBLANK('Capacity summary'!$H137:$BG137)&lt;52,IF('Capacity summary'!M137&lt;&gt;"",IF(LOWER('Capacity summary'!M137)="x",$BI18*M18,VALUE('Capacity summary'!M137)),0),M18*$BI18),M18*$BI18),0)</f>
        <v>0</v>
      </c>
      <c r="BQ18" s="312">
        <f ca="1">IF($BI18&lt;&gt;"",IF('Capacity summary'!$D$14="Yes",IF(COUNTBLANK('Capacity summary'!$H137:$BG137)&lt;52,IF('Capacity summary'!N137&lt;&gt;"",IF(LOWER('Capacity summary'!N137)="x",$BI18*N18,VALUE('Capacity summary'!N137)),0),N18*$BI18),N18*$BI18),0)</f>
        <v>0</v>
      </c>
      <c r="BR18" s="312">
        <f ca="1">IF($BI18&lt;&gt;"",IF('Capacity summary'!$D$14="Yes",IF(COUNTBLANK('Capacity summary'!$H137:$BG137)&lt;52,IF('Capacity summary'!O137&lt;&gt;"",IF(LOWER('Capacity summary'!O137)="x",$BI18*O18,VALUE('Capacity summary'!O137)),0),O18*$BI18),O18*$BI18),0)</f>
        <v>0</v>
      </c>
      <c r="BS18" s="312">
        <f ca="1">IF($BI18&lt;&gt;"",IF('Capacity summary'!$D$14="Yes",IF(COUNTBLANK('Capacity summary'!$H137:$BG137)&lt;52,IF('Capacity summary'!P137&lt;&gt;"",IF(LOWER('Capacity summary'!P137)="x",$BI18*P18,VALUE('Capacity summary'!P137)),0),P18*$BI18),P18*$BI18),0)</f>
        <v>0</v>
      </c>
      <c r="BT18" s="312">
        <f ca="1">IF($BI18&lt;&gt;"",IF('Capacity summary'!$D$14="Yes",IF(COUNTBLANK('Capacity summary'!$H137:$BG137)&lt;52,IF('Capacity summary'!Q137&lt;&gt;"",IF(LOWER('Capacity summary'!Q137)="x",$BI18*Q18,VALUE('Capacity summary'!Q137)),0),Q18*$BI18),Q18*$BI18),0)</f>
        <v>0</v>
      </c>
      <c r="BU18" s="312">
        <f ca="1">IF($BI18&lt;&gt;"",IF('Capacity summary'!$D$14="Yes",IF(COUNTBLANK('Capacity summary'!$H137:$BG137)&lt;52,IF('Capacity summary'!R137&lt;&gt;"",IF(LOWER('Capacity summary'!R137)="x",$BI18*R18,VALUE('Capacity summary'!R137)),0),R18*$BI18),R18*$BI18),0)</f>
        <v>0</v>
      </c>
      <c r="BV18" s="312">
        <f ca="1">IF($BI18&lt;&gt;"",IF('Capacity summary'!$D$14="Yes",IF(COUNTBLANK('Capacity summary'!$H137:$BG137)&lt;52,IF('Capacity summary'!S137&lt;&gt;"",IF(LOWER('Capacity summary'!S137)="x",$BI18*S18,VALUE('Capacity summary'!S137)),0),S18*$BI18),S18*$BI18),0)</f>
        <v>0</v>
      </c>
      <c r="BW18" s="312">
        <f ca="1">IF($BI18&lt;&gt;"",IF('Capacity summary'!$D$14="Yes",IF(COUNTBLANK('Capacity summary'!$H137:$BG137)&lt;52,IF('Capacity summary'!T137&lt;&gt;"",IF(LOWER('Capacity summary'!T137)="x",$BI18*T18,VALUE('Capacity summary'!T137)),0),T18*$BI18),T18*$BI18),0)</f>
        <v>0</v>
      </c>
      <c r="BX18" s="312">
        <f ca="1">IF($BI18&lt;&gt;"",IF('Capacity summary'!$D$14="Yes",IF(COUNTBLANK('Capacity summary'!$H137:$BG137)&lt;52,IF('Capacity summary'!U137&lt;&gt;"",IF(LOWER('Capacity summary'!U137)="x",$BI18*U18,VALUE('Capacity summary'!U137)),0),U18*$BI18),U18*$BI18),0)</f>
        <v>0</v>
      </c>
      <c r="BY18" s="312">
        <f ca="1">IF($BI18&lt;&gt;"",IF('Capacity summary'!$D$14="Yes",IF(COUNTBLANK('Capacity summary'!$H137:$BG137)&lt;52,IF('Capacity summary'!V137&lt;&gt;"",IF(LOWER('Capacity summary'!V137)="x",$BI18*V18,VALUE('Capacity summary'!V137)),0),V18*$BI18),V18*$BI18),0)</f>
        <v>0</v>
      </c>
      <c r="BZ18" s="312">
        <f ca="1">IF($BI18&lt;&gt;"",IF('Capacity summary'!$D$14="Yes",IF(COUNTBLANK('Capacity summary'!$H137:$BG137)&lt;52,IF('Capacity summary'!W137&lt;&gt;"",IF(LOWER('Capacity summary'!W137)="x",$BI18*W18,VALUE('Capacity summary'!W137)),0),W18*$BI18),W18*$BI18),0)</f>
        <v>0</v>
      </c>
      <c r="CA18" s="312">
        <f ca="1">IF($BI18&lt;&gt;"",IF('Capacity summary'!$D$14="Yes",IF(COUNTBLANK('Capacity summary'!$H137:$BG137)&lt;52,IF('Capacity summary'!X137&lt;&gt;"",IF(LOWER('Capacity summary'!X137)="x",$BI18*X18,VALUE('Capacity summary'!X137)),0),X18*$BI18),X18*$BI18),0)</f>
        <v>0</v>
      </c>
      <c r="CB18" s="312">
        <f ca="1">IF($BI18&lt;&gt;"",IF('Capacity summary'!$D$14="Yes",IF(COUNTBLANK('Capacity summary'!$H137:$BG137)&lt;52,IF('Capacity summary'!Y137&lt;&gt;"",IF(LOWER('Capacity summary'!Y137)="x",$BI18*Y18,VALUE('Capacity summary'!Y137)),0),Y18*$BI18),Y18*$BI18),0)</f>
        <v>0</v>
      </c>
      <c r="CC18" s="312">
        <f ca="1">IF($BI18&lt;&gt;"",IF('Capacity summary'!$D$14="Yes",IF(COUNTBLANK('Capacity summary'!$H137:$BG137)&lt;52,IF('Capacity summary'!Z137&lt;&gt;"",IF(LOWER('Capacity summary'!Z137)="x",$BI18*Z18,VALUE('Capacity summary'!Z137)),0),Z18*$BI18),Z18*$BI18),0)</f>
        <v>0</v>
      </c>
      <c r="CD18" s="312">
        <f ca="1">IF($BI18&lt;&gt;"",IF('Capacity summary'!$D$14="Yes",IF(COUNTBLANK('Capacity summary'!$H137:$BG137)&lt;52,IF('Capacity summary'!AA137&lt;&gt;"",IF(LOWER('Capacity summary'!AA137)="x",$BI18*AA18,VALUE('Capacity summary'!AA137)),0),AA18*$BI18),AA18*$BI18),0)</f>
        <v>0</v>
      </c>
      <c r="CE18" s="312">
        <f ca="1">IF($BI18&lt;&gt;"",IF('Capacity summary'!$D$14="Yes",IF(COUNTBLANK('Capacity summary'!$H137:$BG137)&lt;52,IF('Capacity summary'!AB137&lt;&gt;"",IF(LOWER('Capacity summary'!AB137)="x",$BI18*AB18,VALUE('Capacity summary'!AB137)),0),AB18*$BI18),AB18*$BI18),0)</f>
        <v>0</v>
      </c>
      <c r="CF18" s="312">
        <f ca="1">IF($BI18&lt;&gt;"",IF('Capacity summary'!$D$14="Yes",IF(COUNTBLANK('Capacity summary'!$H137:$BG137)&lt;52,IF('Capacity summary'!AC137&lt;&gt;"",IF(LOWER('Capacity summary'!AC137)="x",$BI18*AC18,VALUE('Capacity summary'!AC137)),0),AC18*$BI18),AC18*$BI18),0)</f>
        <v>0</v>
      </c>
      <c r="CG18" s="312">
        <f ca="1">IF($BI18&lt;&gt;"",IF('Capacity summary'!$D$14="Yes",IF(COUNTBLANK('Capacity summary'!$H137:$BG137)&lt;52,IF('Capacity summary'!AD137&lt;&gt;"",IF(LOWER('Capacity summary'!AD137)="x",$BI18*AD18,VALUE('Capacity summary'!AD137)),0),AD18*$BI18),AD18*$BI18),0)</f>
        <v>0</v>
      </c>
      <c r="CH18" s="312">
        <f ca="1">IF($BI18&lt;&gt;"",IF('Capacity summary'!$D$14="Yes",IF(COUNTBLANK('Capacity summary'!$H137:$BG137)&lt;52,IF('Capacity summary'!AE137&lt;&gt;"",IF(LOWER('Capacity summary'!AE137)="x",$BI18*AE18,VALUE('Capacity summary'!AE137)),0),AE18*$BI18),AE18*$BI18),0)</f>
        <v>0</v>
      </c>
      <c r="CI18" s="312">
        <f ca="1">IF($BI18&lt;&gt;"",IF('Capacity summary'!$D$14="Yes",IF(COUNTBLANK('Capacity summary'!$H137:$BG137)&lt;52,IF('Capacity summary'!AF137&lt;&gt;"",IF(LOWER('Capacity summary'!AF137)="x",$BI18*AF18,VALUE('Capacity summary'!AF137)),0),AF18*$BI18),AF18*$BI18),0)</f>
        <v>0</v>
      </c>
      <c r="CJ18" s="312">
        <f ca="1">IF($BI18&lt;&gt;"",IF('Capacity summary'!$D$14="Yes",IF(COUNTBLANK('Capacity summary'!$H137:$BG137)&lt;52,IF('Capacity summary'!AG137&lt;&gt;"",IF(LOWER('Capacity summary'!AG137)="x",$BI18*AG18,VALUE('Capacity summary'!AG137)),0),AG18*$BI18),AG18*$BI18),0)</f>
        <v>0</v>
      </c>
      <c r="CK18" s="312">
        <f ca="1">IF($BI18&lt;&gt;"",IF('Capacity summary'!$D$14="Yes",IF(COUNTBLANK('Capacity summary'!$H137:$BG137)&lt;52,IF('Capacity summary'!AH137&lt;&gt;"",IF(LOWER('Capacity summary'!AH137)="x",$BI18*AH18,VALUE('Capacity summary'!AH137)),0),AH18*$BI18),AH18*$BI18),0)</f>
        <v>0</v>
      </c>
      <c r="CL18" s="312">
        <f ca="1">IF($BI18&lt;&gt;"",IF('Capacity summary'!$D$14="Yes",IF(COUNTBLANK('Capacity summary'!$H137:$BG137)&lt;52,IF('Capacity summary'!AI137&lt;&gt;"",IF(LOWER('Capacity summary'!AI137)="x",$BI18*AI18,VALUE('Capacity summary'!AI137)),0),AI18*$BI18),AI18*$BI18),0)</f>
        <v>0</v>
      </c>
      <c r="CM18" s="312">
        <f ca="1">IF($BI18&lt;&gt;"",IF('Capacity summary'!$D$14="Yes",IF(COUNTBLANK('Capacity summary'!$H137:$BG137)&lt;52,IF('Capacity summary'!AJ137&lt;&gt;"",IF(LOWER('Capacity summary'!AJ137)="x",$BI18*AJ18,VALUE('Capacity summary'!AJ137)),0),AJ18*$BI18),AJ18*$BI18),0)</f>
        <v>0</v>
      </c>
      <c r="CN18" s="312">
        <f ca="1">IF($BI18&lt;&gt;"",IF('Capacity summary'!$D$14="Yes",IF(COUNTBLANK('Capacity summary'!$H137:$BG137)&lt;52,IF('Capacity summary'!AK137&lt;&gt;"",IF(LOWER('Capacity summary'!AK137)="x",$BI18*AK18,VALUE('Capacity summary'!AK137)),0),AK18*$BI18),AK18*$BI18),0)</f>
        <v>0</v>
      </c>
      <c r="CO18" s="312">
        <f ca="1">IF($BI18&lt;&gt;"",IF('Capacity summary'!$D$14="Yes",IF(COUNTBLANK('Capacity summary'!$H137:$BG137)&lt;52,IF('Capacity summary'!AL137&lt;&gt;"",IF(LOWER('Capacity summary'!AL137)="x",$BI18*AL18,VALUE('Capacity summary'!AL137)),0),AL18*$BI18),AL18*$BI18),0)</f>
        <v>0</v>
      </c>
      <c r="CP18" s="312">
        <f ca="1">IF($BI18&lt;&gt;"",IF('Capacity summary'!$D$14="Yes",IF(COUNTBLANK('Capacity summary'!$H137:$BG137)&lt;52,IF('Capacity summary'!AM137&lt;&gt;"",IF(LOWER('Capacity summary'!AM137)="x",$BI18*AM18,VALUE('Capacity summary'!AM137)),0),AM18*$BI18),AM18*$BI18),0)</f>
        <v>0</v>
      </c>
      <c r="CQ18" s="312">
        <f ca="1">IF($BI18&lt;&gt;"",IF('Capacity summary'!$D$14="Yes",IF(COUNTBLANK('Capacity summary'!$H137:$BG137)&lt;52,IF('Capacity summary'!AN137&lt;&gt;"",IF(LOWER('Capacity summary'!AN137)="x",$BI18*AN18,VALUE('Capacity summary'!AN137)),0),AN18*$BI18),AN18*$BI18),0)</f>
        <v>0</v>
      </c>
      <c r="CR18" s="312">
        <f ca="1">IF($BI18&lt;&gt;"",IF('Capacity summary'!$D$14="Yes",IF(COUNTBLANK('Capacity summary'!$H137:$BG137)&lt;52,IF('Capacity summary'!AO137&lt;&gt;"",IF(LOWER('Capacity summary'!AO137)="x",$BI18*AO18,VALUE('Capacity summary'!AO137)),0),AO18*$BI18),AO18*$BI18),0)</f>
        <v>0</v>
      </c>
      <c r="CS18" s="312">
        <f ca="1">IF($BI18&lt;&gt;"",IF('Capacity summary'!$D$14="Yes",IF(COUNTBLANK('Capacity summary'!$H137:$BG137)&lt;52,IF('Capacity summary'!AP137&lt;&gt;"",IF(LOWER('Capacity summary'!AP137)="x",$BI18*AP18,VALUE('Capacity summary'!AP137)),0),AP18*$BI18),AP18*$BI18),0)</f>
        <v>0</v>
      </c>
      <c r="CT18" s="312">
        <f ca="1">IF($BI18&lt;&gt;"",IF('Capacity summary'!$D$14="Yes",IF(COUNTBLANK('Capacity summary'!$H137:$BG137)&lt;52,IF('Capacity summary'!AQ137&lt;&gt;"",IF(LOWER('Capacity summary'!AQ137)="x",$BI18*AQ18,VALUE('Capacity summary'!AQ137)),0),AQ18*$BI18),AQ18*$BI18),0)</f>
        <v>0</v>
      </c>
      <c r="CU18" s="312">
        <f ca="1">IF($BI18&lt;&gt;"",IF('Capacity summary'!$D$14="Yes",IF(COUNTBLANK('Capacity summary'!$H137:$BG137)&lt;52,IF('Capacity summary'!AR137&lt;&gt;"",IF(LOWER('Capacity summary'!AR137)="x",$BI18*AR18,VALUE('Capacity summary'!AR137)),0),AR18*$BI18),AR18*$BI18),0)</f>
        <v>0</v>
      </c>
      <c r="CV18" s="312">
        <f ca="1">IF($BI18&lt;&gt;"",IF('Capacity summary'!$D$14="Yes",IF(COUNTBLANK('Capacity summary'!$H137:$BG137)&lt;52,IF('Capacity summary'!AS137&lt;&gt;"",IF(LOWER('Capacity summary'!AS137)="x",$BI18*AS18,VALUE('Capacity summary'!AS137)),0),AS18*$BI18),AS18*$BI18),0)</f>
        <v>0</v>
      </c>
      <c r="CW18" s="312">
        <f ca="1">IF($BI18&lt;&gt;"",IF('Capacity summary'!$D$14="Yes",IF(COUNTBLANK('Capacity summary'!$H137:$BG137)&lt;52,IF('Capacity summary'!AT137&lt;&gt;"",IF(LOWER('Capacity summary'!AT137)="x",$BI18*AT18,VALUE('Capacity summary'!AT137)),0),AT18*$BI18),AT18*$BI18),0)</f>
        <v>0</v>
      </c>
      <c r="CX18" s="312">
        <f ca="1">IF($BI18&lt;&gt;"",IF('Capacity summary'!$D$14="Yes",IF(COUNTBLANK('Capacity summary'!$H137:$BG137)&lt;52,IF('Capacity summary'!AU137&lt;&gt;"",IF(LOWER('Capacity summary'!AU137)="x",$BI18*AU18,VALUE('Capacity summary'!AU137)),0),AU18*$BI18),AU18*$BI18),0)</f>
        <v>0</v>
      </c>
      <c r="CY18" s="312">
        <f ca="1">IF($BI18&lt;&gt;"",IF('Capacity summary'!$D$14="Yes",IF(COUNTBLANK('Capacity summary'!$H137:$BG137)&lt;52,IF('Capacity summary'!AV137&lt;&gt;"",IF(LOWER('Capacity summary'!AV137)="x",$BI18*AV18,VALUE('Capacity summary'!AV137)),0),AV18*$BI18),AV18*$BI18),0)</f>
        <v>0</v>
      </c>
      <c r="CZ18" s="312">
        <f ca="1">IF($BI18&lt;&gt;"",IF('Capacity summary'!$D$14="Yes",IF(COUNTBLANK('Capacity summary'!$H137:$BG137)&lt;52,IF('Capacity summary'!AW137&lt;&gt;"",IF(LOWER('Capacity summary'!AW137)="x",$BI18*AW18,VALUE('Capacity summary'!AW137)),0),AW18*$BI18),AW18*$BI18),0)</f>
        <v>0</v>
      </c>
      <c r="DA18" s="312">
        <f ca="1">IF($BI18&lt;&gt;"",IF('Capacity summary'!$D$14="Yes",IF(COUNTBLANK('Capacity summary'!$H137:$BG137)&lt;52,IF('Capacity summary'!AX137&lt;&gt;"",IF(LOWER('Capacity summary'!AX137)="x",$BI18*AX18,VALUE('Capacity summary'!AX137)),0),AX18*$BI18),AX18*$BI18),0)</f>
        <v>0</v>
      </c>
      <c r="DB18" s="312">
        <f ca="1">IF($BI18&lt;&gt;"",IF('Capacity summary'!$D$14="Yes",IF(COUNTBLANK('Capacity summary'!$H137:$BG137)&lt;52,IF('Capacity summary'!AY137&lt;&gt;"",IF(LOWER('Capacity summary'!AY137)="x",$BI18*AY18,VALUE('Capacity summary'!AY137)),0),AY18*$BI18),AY18*$BI18),0)</f>
        <v>0</v>
      </c>
      <c r="DC18" s="312">
        <f ca="1">IF($BI18&lt;&gt;"",IF('Capacity summary'!$D$14="Yes",IF(COUNTBLANK('Capacity summary'!$H137:$BG137)&lt;52,IF('Capacity summary'!AZ137&lt;&gt;"",IF(LOWER('Capacity summary'!AZ137)="x",$BI18*AZ18,VALUE('Capacity summary'!AZ137)),0),AZ18*$BI18),AZ18*$BI18),0)</f>
        <v>0</v>
      </c>
      <c r="DD18" s="312">
        <f ca="1">IF($BI18&lt;&gt;"",IF('Capacity summary'!$D$14="Yes",IF(COUNTBLANK('Capacity summary'!$H137:$BG137)&lt;52,IF('Capacity summary'!BA137&lt;&gt;"",IF(LOWER('Capacity summary'!BA137)="x",$BI18*BA18,VALUE('Capacity summary'!BA137)),0),BA18*$BI18),BA18*$BI18),0)</f>
        <v>0</v>
      </c>
      <c r="DE18" s="312">
        <f ca="1">IF($BI18&lt;&gt;"",IF('Capacity summary'!$D$14="Yes",IF(COUNTBLANK('Capacity summary'!$H137:$BG137)&lt;52,IF('Capacity summary'!BB137&lt;&gt;"",IF(LOWER('Capacity summary'!BB137)="x",$BI18*BB18,VALUE('Capacity summary'!BB137)),0),BB18*$BI18),BB18*$BI18),0)</f>
        <v>0</v>
      </c>
      <c r="DF18" s="312">
        <f ca="1">IF($BI18&lt;&gt;"",IF('Capacity summary'!$D$14="Yes",IF(COUNTBLANK('Capacity summary'!$H137:$BG137)&lt;52,IF('Capacity summary'!BC137&lt;&gt;"",IF(LOWER('Capacity summary'!BC137)="x",$BI18*BC18,VALUE('Capacity summary'!BC137)),0),BC18*$BI18),BC18*$BI18),0)</f>
        <v>0</v>
      </c>
      <c r="DG18" s="312">
        <f ca="1">IF($BI18&lt;&gt;"",IF('Capacity summary'!$D$14="Yes",IF(COUNTBLANK('Capacity summary'!$H137:$BG137)&lt;52,IF('Capacity summary'!BD137&lt;&gt;"",IF(LOWER('Capacity summary'!BD137)="x",$BI18*BD18,VALUE('Capacity summary'!BD137)),0),BD18*$BI18),BD18*$BI18),0)</f>
        <v>0</v>
      </c>
      <c r="DH18" s="312">
        <f ca="1">IF($BI18&lt;&gt;"",IF('Capacity summary'!$D$14="Yes",IF(COUNTBLANK('Capacity summary'!$H137:$BG137)&lt;52,IF('Capacity summary'!BE137&lt;&gt;"",IF(LOWER('Capacity summary'!BE137)="x",$BI18*BE18,VALUE('Capacity summary'!BE137)),0),BE18*$BI18),BE18*$BI18),0)</f>
        <v>0</v>
      </c>
      <c r="DI18" s="312">
        <f ca="1">IF($BI18&lt;&gt;"",IF('Capacity summary'!$D$14="Yes",IF(COUNTBLANK('Capacity summary'!$H137:$BG137)&lt;52,IF('Capacity summary'!BF137&lt;&gt;"",IF(LOWER('Capacity summary'!BF137)="x",$BI18*BF18,VALUE('Capacity summary'!BF137)),0),BF18*$BI18),BF18*$BI18),0)</f>
        <v>0</v>
      </c>
      <c r="DJ18" s="312">
        <f ca="1">IF($BI18&lt;&gt;"",IF('Capacity summary'!$D$14="Yes",IF(COUNTBLANK('Capacity summary'!$H137:$BG137)&lt;52,IF('Capacity summary'!BG137&lt;&gt;"",IF(LOWER('Capacity summary'!BG137)="x",$BI18*BG18,VALUE('Capacity summary'!BG137)),0),BG18*$BI18),BG18*$BI18),0)</f>
        <v>0</v>
      </c>
      <c r="DK18" s="136">
        <f t="shared" ca="1" si="2"/>
        <v>0</v>
      </c>
      <c r="DL18" s="312">
        <f>Capacity!H30</f>
        <v>0</v>
      </c>
      <c r="DP18" s="5"/>
    </row>
    <row r="19" spans="2:120" x14ac:dyDescent="0.25">
      <c r="B19" s="67"/>
      <c r="C19" s="67" t="str">
        <f>ROW(A15)&amp;". "&amp;Capacity!B31</f>
        <v>15. c</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 ca="1">IF(ROW(C15)&lt;=Capacity!$A$16,IF('Capacity summary'!$D$14="No",SUM(H19:BG19),'Capacity summary'!$E138),0)</f>
        <v>52</v>
      </c>
      <c r="BI19" s="5">
        <f ca="1">IF(BH19&gt;0,IF(BH19&lt;Capacity!E31,Capacity!F31,Capacity!H31/'Capacity calculation (hide)'!BH19),"")</f>
        <v>0</v>
      </c>
      <c r="BK19" s="312">
        <f ca="1">IF($BI19&lt;&gt;"",IF('Capacity summary'!$D$14="Yes",IF(COUNTBLANK('Capacity summary'!$H138:$BG138)&lt;52,IF('Capacity summary'!H138&lt;&gt;"",IF(LOWER('Capacity summary'!H138)="x",$BI19*H19,VALUE('Capacity summary'!H138)),0),H19*$BI19),H19*$BI19),0)</f>
        <v>0</v>
      </c>
      <c r="BL19" s="312">
        <f ca="1">IF($BI19&lt;&gt;"",IF('Capacity summary'!$D$14="Yes",IF(COUNTBLANK('Capacity summary'!$H138:$BG138)&lt;52,IF('Capacity summary'!I138&lt;&gt;"",IF(LOWER('Capacity summary'!I138)="x",$BI19*I19,VALUE('Capacity summary'!I138)),0),I19*$BI19),I19*$BI19),0)</f>
        <v>0</v>
      </c>
      <c r="BM19" s="312">
        <f ca="1">IF($BI19&lt;&gt;"",IF('Capacity summary'!$D$14="Yes",IF(COUNTBLANK('Capacity summary'!$H138:$BG138)&lt;52,IF('Capacity summary'!J138&lt;&gt;"",IF(LOWER('Capacity summary'!J138)="x",$BI19*J19,VALUE('Capacity summary'!J138)),0),J19*$BI19),J19*$BI19),0)</f>
        <v>0</v>
      </c>
      <c r="BN19" s="312">
        <f ca="1">IF($BI19&lt;&gt;"",IF('Capacity summary'!$D$14="Yes",IF(COUNTBLANK('Capacity summary'!$H138:$BG138)&lt;52,IF('Capacity summary'!K138&lt;&gt;"",IF(LOWER('Capacity summary'!K138)="x",$BI19*K19,VALUE('Capacity summary'!K138)),0),K19*$BI19),K19*$BI19),0)</f>
        <v>0</v>
      </c>
      <c r="BO19" s="312">
        <f ca="1">IF($BI19&lt;&gt;"",IF('Capacity summary'!$D$14="Yes",IF(COUNTBLANK('Capacity summary'!$H138:$BG138)&lt;52,IF('Capacity summary'!L138&lt;&gt;"",IF(LOWER('Capacity summary'!L138)="x",$BI19*L19,VALUE('Capacity summary'!L138)),0),L19*$BI19),L19*$BI19),0)</f>
        <v>0</v>
      </c>
      <c r="BP19" s="312">
        <f ca="1">IF($BI19&lt;&gt;"",IF('Capacity summary'!$D$14="Yes",IF(COUNTBLANK('Capacity summary'!$H138:$BG138)&lt;52,IF('Capacity summary'!M138&lt;&gt;"",IF(LOWER('Capacity summary'!M138)="x",$BI19*M19,VALUE('Capacity summary'!M138)),0),M19*$BI19),M19*$BI19),0)</f>
        <v>0</v>
      </c>
      <c r="BQ19" s="312">
        <f ca="1">IF($BI19&lt;&gt;"",IF('Capacity summary'!$D$14="Yes",IF(COUNTBLANK('Capacity summary'!$H138:$BG138)&lt;52,IF('Capacity summary'!N138&lt;&gt;"",IF(LOWER('Capacity summary'!N138)="x",$BI19*N19,VALUE('Capacity summary'!N138)),0),N19*$BI19),N19*$BI19),0)</f>
        <v>0</v>
      </c>
      <c r="BR19" s="312">
        <f ca="1">IF($BI19&lt;&gt;"",IF('Capacity summary'!$D$14="Yes",IF(COUNTBLANK('Capacity summary'!$H138:$BG138)&lt;52,IF('Capacity summary'!O138&lt;&gt;"",IF(LOWER('Capacity summary'!O138)="x",$BI19*O19,VALUE('Capacity summary'!O138)),0),O19*$BI19),O19*$BI19),0)</f>
        <v>0</v>
      </c>
      <c r="BS19" s="312">
        <f ca="1">IF($BI19&lt;&gt;"",IF('Capacity summary'!$D$14="Yes",IF(COUNTBLANK('Capacity summary'!$H138:$BG138)&lt;52,IF('Capacity summary'!P138&lt;&gt;"",IF(LOWER('Capacity summary'!P138)="x",$BI19*P19,VALUE('Capacity summary'!P138)),0),P19*$BI19),P19*$BI19),0)</f>
        <v>0</v>
      </c>
      <c r="BT19" s="312">
        <f ca="1">IF($BI19&lt;&gt;"",IF('Capacity summary'!$D$14="Yes",IF(COUNTBLANK('Capacity summary'!$H138:$BG138)&lt;52,IF('Capacity summary'!Q138&lt;&gt;"",IF(LOWER('Capacity summary'!Q138)="x",$BI19*Q19,VALUE('Capacity summary'!Q138)),0),Q19*$BI19),Q19*$BI19),0)</f>
        <v>0</v>
      </c>
      <c r="BU19" s="312">
        <f ca="1">IF($BI19&lt;&gt;"",IF('Capacity summary'!$D$14="Yes",IF(COUNTBLANK('Capacity summary'!$H138:$BG138)&lt;52,IF('Capacity summary'!R138&lt;&gt;"",IF(LOWER('Capacity summary'!R138)="x",$BI19*R19,VALUE('Capacity summary'!R138)),0),R19*$BI19),R19*$BI19),0)</f>
        <v>0</v>
      </c>
      <c r="BV19" s="312">
        <f ca="1">IF($BI19&lt;&gt;"",IF('Capacity summary'!$D$14="Yes",IF(COUNTBLANK('Capacity summary'!$H138:$BG138)&lt;52,IF('Capacity summary'!S138&lt;&gt;"",IF(LOWER('Capacity summary'!S138)="x",$BI19*S19,VALUE('Capacity summary'!S138)),0),S19*$BI19),S19*$BI19),0)</f>
        <v>0</v>
      </c>
      <c r="BW19" s="312">
        <f ca="1">IF($BI19&lt;&gt;"",IF('Capacity summary'!$D$14="Yes",IF(COUNTBLANK('Capacity summary'!$H138:$BG138)&lt;52,IF('Capacity summary'!T138&lt;&gt;"",IF(LOWER('Capacity summary'!T138)="x",$BI19*T19,VALUE('Capacity summary'!T138)),0),T19*$BI19),T19*$BI19),0)</f>
        <v>0</v>
      </c>
      <c r="BX19" s="312">
        <f ca="1">IF($BI19&lt;&gt;"",IF('Capacity summary'!$D$14="Yes",IF(COUNTBLANK('Capacity summary'!$H138:$BG138)&lt;52,IF('Capacity summary'!U138&lt;&gt;"",IF(LOWER('Capacity summary'!U138)="x",$BI19*U19,VALUE('Capacity summary'!U138)),0),U19*$BI19),U19*$BI19),0)</f>
        <v>0</v>
      </c>
      <c r="BY19" s="312">
        <f ca="1">IF($BI19&lt;&gt;"",IF('Capacity summary'!$D$14="Yes",IF(COUNTBLANK('Capacity summary'!$H138:$BG138)&lt;52,IF('Capacity summary'!V138&lt;&gt;"",IF(LOWER('Capacity summary'!V138)="x",$BI19*V19,VALUE('Capacity summary'!V138)),0),V19*$BI19),V19*$BI19),0)</f>
        <v>0</v>
      </c>
      <c r="BZ19" s="312">
        <f ca="1">IF($BI19&lt;&gt;"",IF('Capacity summary'!$D$14="Yes",IF(COUNTBLANK('Capacity summary'!$H138:$BG138)&lt;52,IF('Capacity summary'!W138&lt;&gt;"",IF(LOWER('Capacity summary'!W138)="x",$BI19*W19,VALUE('Capacity summary'!W138)),0),W19*$BI19),W19*$BI19),0)</f>
        <v>0</v>
      </c>
      <c r="CA19" s="312">
        <f ca="1">IF($BI19&lt;&gt;"",IF('Capacity summary'!$D$14="Yes",IF(COUNTBLANK('Capacity summary'!$H138:$BG138)&lt;52,IF('Capacity summary'!X138&lt;&gt;"",IF(LOWER('Capacity summary'!X138)="x",$BI19*X19,VALUE('Capacity summary'!X138)),0),X19*$BI19),X19*$BI19),0)</f>
        <v>0</v>
      </c>
      <c r="CB19" s="312">
        <f ca="1">IF($BI19&lt;&gt;"",IF('Capacity summary'!$D$14="Yes",IF(COUNTBLANK('Capacity summary'!$H138:$BG138)&lt;52,IF('Capacity summary'!Y138&lt;&gt;"",IF(LOWER('Capacity summary'!Y138)="x",$BI19*Y19,VALUE('Capacity summary'!Y138)),0),Y19*$BI19),Y19*$BI19),0)</f>
        <v>0</v>
      </c>
      <c r="CC19" s="312">
        <f ca="1">IF($BI19&lt;&gt;"",IF('Capacity summary'!$D$14="Yes",IF(COUNTBLANK('Capacity summary'!$H138:$BG138)&lt;52,IF('Capacity summary'!Z138&lt;&gt;"",IF(LOWER('Capacity summary'!Z138)="x",$BI19*Z19,VALUE('Capacity summary'!Z138)),0),Z19*$BI19),Z19*$BI19),0)</f>
        <v>0</v>
      </c>
      <c r="CD19" s="312">
        <f ca="1">IF($BI19&lt;&gt;"",IF('Capacity summary'!$D$14="Yes",IF(COUNTBLANK('Capacity summary'!$H138:$BG138)&lt;52,IF('Capacity summary'!AA138&lt;&gt;"",IF(LOWER('Capacity summary'!AA138)="x",$BI19*AA19,VALUE('Capacity summary'!AA138)),0),AA19*$BI19),AA19*$BI19),0)</f>
        <v>0</v>
      </c>
      <c r="CE19" s="312">
        <f ca="1">IF($BI19&lt;&gt;"",IF('Capacity summary'!$D$14="Yes",IF(COUNTBLANK('Capacity summary'!$H138:$BG138)&lt;52,IF('Capacity summary'!AB138&lt;&gt;"",IF(LOWER('Capacity summary'!AB138)="x",$BI19*AB19,VALUE('Capacity summary'!AB138)),0),AB19*$BI19),AB19*$BI19),0)</f>
        <v>0</v>
      </c>
      <c r="CF19" s="312">
        <f ca="1">IF($BI19&lt;&gt;"",IF('Capacity summary'!$D$14="Yes",IF(COUNTBLANK('Capacity summary'!$H138:$BG138)&lt;52,IF('Capacity summary'!AC138&lt;&gt;"",IF(LOWER('Capacity summary'!AC138)="x",$BI19*AC19,VALUE('Capacity summary'!AC138)),0),AC19*$BI19),AC19*$BI19),0)</f>
        <v>0</v>
      </c>
      <c r="CG19" s="312">
        <f ca="1">IF($BI19&lt;&gt;"",IF('Capacity summary'!$D$14="Yes",IF(COUNTBLANK('Capacity summary'!$H138:$BG138)&lt;52,IF('Capacity summary'!AD138&lt;&gt;"",IF(LOWER('Capacity summary'!AD138)="x",$BI19*AD19,VALUE('Capacity summary'!AD138)),0),AD19*$BI19),AD19*$BI19),0)</f>
        <v>0</v>
      </c>
      <c r="CH19" s="312">
        <f ca="1">IF($BI19&lt;&gt;"",IF('Capacity summary'!$D$14="Yes",IF(COUNTBLANK('Capacity summary'!$H138:$BG138)&lt;52,IF('Capacity summary'!AE138&lt;&gt;"",IF(LOWER('Capacity summary'!AE138)="x",$BI19*AE19,VALUE('Capacity summary'!AE138)),0),AE19*$BI19),AE19*$BI19),0)</f>
        <v>0</v>
      </c>
      <c r="CI19" s="312">
        <f ca="1">IF($BI19&lt;&gt;"",IF('Capacity summary'!$D$14="Yes",IF(COUNTBLANK('Capacity summary'!$H138:$BG138)&lt;52,IF('Capacity summary'!AF138&lt;&gt;"",IF(LOWER('Capacity summary'!AF138)="x",$BI19*AF19,VALUE('Capacity summary'!AF138)),0),AF19*$BI19),AF19*$BI19),0)</f>
        <v>0</v>
      </c>
      <c r="CJ19" s="312">
        <f ca="1">IF($BI19&lt;&gt;"",IF('Capacity summary'!$D$14="Yes",IF(COUNTBLANK('Capacity summary'!$H138:$BG138)&lt;52,IF('Capacity summary'!AG138&lt;&gt;"",IF(LOWER('Capacity summary'!AG138)="x",$BI19*AG19,VALUE('Capacity summary'!AG138)),0),AG19*$BI19),AG19*$BI19),0)</f>
        <v>0</v>
      </c>
      <c r="CK19" s="312">
        <f ca="1">IF($BI19&lt;&gt;"",IF('Capacity summary'!$D$14="Yes",IF(COUNTBLANK('Capacity summary'!$H138:$BG138)&lt;52,IF('Capacity summary'!AH138&lt;&gt;"",IF(LOWER('Capacity summary'!AH138)="x",$BI19*AH19,VALUE('Capacity summary'!AH138)),0),AH19*$BI19),AH19*$BI19),0)</f>
        <v>0</v>
      </c>
      <c r="CL19" s="312">
        <f ca="1">IF($BI19&lt;&gt;"",IF('Capacity summary'!$D$14="Yes",IF(COUNTBLANK('Capacity summary'!$H138:$BG138)&lt;52,IF('Capacity summary'!AI138&lt;&gt;"",IF(LOWER('Capacity summary'!AI138)="x",$BI19*AI19,VALUE('Capacity summary'!AI138)),0),AI19*$BI19),AI19*$BI19),0)</f>
        <v>0</v>
      </c>
      <c r="CM19" s="312">
        <f ca="1">IF($BI19&lt;&gt;"",IF('Capacity summary'!$D$14="Yes",IF(COUNTBLANK('Capacity summary'!$H138:$BG138)&lt;52,IF('Capacity summary'!AJ138&lt;&gt;"",IF(LOWER('Capacity summary'!AJ138)="x",$BI19*AJ19,VALUE('Capacity summary'!AJ138)),0),AJ19*$BI19),AJ19*$BI19),0)</f>
        <v>0</v>
      </c>
      <c r="CN19" s="312">
        <f ca="1">IF($BI19&lt;&gt;"",IF('Capacity summary'!$D$14="Yes",IF(COUNTBLANK('Capacity summary'!$H138:$BG138)&lt;52,IF('Capacity summary'!AK138&lt;&gt;"",IF(LOWER('Capacity summary'!AK138)="x",$BI19*AK19,VALUE('Capacity summary'!AK138)),0),AK19*$BI19),AK19*$BI19),0)</f>
        <v>0</v>
      </c>
      <c r="CO19" s="312">
        <f ca="1">IF($BI19&lt;&gt;"",IF('Capacity summary'!$D$14="Yes",IF(COUNTBLANK('Capacity summary'!$H138:$BG138)&lt;52,IF('Capacity summary'!AL138&lt;&gt;"",IF(LOWER('Capacity summary'!AL138)="x",$BI19*AL19,VALUE('Capacity summary'!AL138)),0),AL19*$BI19),AL19*$BI19),0)</f>
        <v>0</v>
      </c>
      <c r="CP19" s="312">
        <f ca="1">IF($BI19&lt;&gt;"",IF('Capacity summary'!$D$14="Yes",IF(COUNTBLANK('Capacity summary'!$H138:$BG138)&lt;52,IF('Capacity summary'!AM138&lt;&gt;"",IF(LOWER('Capacity summary'!AM138)="x",$BI19*AM19,VALUE('Capacity summary'!AM138)),0),AM19*$BI19),AM19*$BI19),0)</f>
        <v>0</v>
      </c>
      <c r="CQ19" s="312">
        <f ca="1">IF($BI19&lt;&gt;"",IF('Capacity summary'!$D$14="Yes",IF(COUNTBLANK('Capacity summary'!$H138:$BG138)&lt;52,IF('Capacity summary'!AN138&lt;&gt;"",IF(LOWER('Capacity summary'!AN138)="x",$BI19*AN19,VALUE('Capacity summary'!AN138)),0),AN19*$BI19),AN19*$BI19),0)</f>
        <v>0</v>
      </c>
      <c r="CR19" s="312">
        <f ca="1">IF($BI19&lt;&gt;"",IF('Capacity summary'!$D$14="Yes",IF(COUNTBLANK('Capacity summary'!$H138:$BG138)&lt;52,IF('Capacity summary'!AO138&lt;&gt;"",IF(LOWER('Capacity summary'!AO138)="x",$BI19*AO19,VALUE('Capacity summary'!AO138)),0),AO19*$BI19),AO19*$BI19),0)</f>
        <v>0</v>
      </c>
      <c r="CS19" s="312">
        <f ca="1">IF($BI19&lt;&gt;"",IF('Capacity summary'!$D$14="Yes",IF(COUNTBLANK('Capacity summary'!$H138:$BG138)&lt;52,IF('Capacity summary'!AP138&lt;&gt;"",IF(LOWER('Capacity summary'!AP138)="x",$BI19*AP19,VALUE('Capacity summary'!AP138)),0),AP19*$BI19),AP19*$BI19),0)</f>
        <v>0</v>
      </c>
      <c r="CT19" s="312">
        <f ca="1">IF($BI19&lt;&gt;"",IF('Capacity summary'!$D$14="Yes",IF(COUNTBLANK('Capacity summary'!$H138:$BG138)&lt;52,IF('Capacity summary'!AQ138&lt;&gt;"",IF(LOWER('Capacity summary'!AQ138)="x",$BI19*AQ19,VALUE('Capacity summary'!AQ138)),0),AQ19*$BI19),AQ19*$BI19),0)</f>
        <v>0</v>
      </c>
      <c r="CU19" s="312">
        <f ca="1">IF($BI19&lt;&gt;"",IF('Capacity summary'!$D$14="Yes",IF(COUNTBLANK('Capacity summary'!$H138:$BG138)&lt;52,IF('Capacity summary'!AR138&lt;&gt;"",IF(LOWER('Capacity summary'!AR138)="x",$BI19*AR19,VALUE('Capacity summary'!AR138)),0),AR19*$BI19),AR19*$BI19),0)</f>
        <v>0</v>
      </c>
      <c r="CV19" s="312">
        <f ca="1">IF($BI19&lt;&gt;"",IF('Capacity summary'!$D$14="Yes",IF(COUNTBLANK('Capacity summary'!$H138:$BG138)&lt;52,IF('Capacity summary'!AS138&lt;&gt;"",IF(LOWER('Capacity summary'!AS138)="x",$BI19*AS19,VALUE('Capacity summary'!AS138)),0),AS19*$BI19),AS19*$BI19),0)</f>
        <v>0</v>
      </c>
      <c r="CW19" s="312">
        <f ca="1">IF($BI19&lt;&gt;"",IF('Capacity summary'!$D$14="Yes",IF(COUNTBLANK('Capacity summary'!$H138:$BG138)&lt;52,IF('Capacity summary'!AT138&lt;&gt;"",IF(LOWER('Capacity summary'!AT138)="x",$BI19*AT19,VALUE('Capacity summary'!AT138)),0),AT19*$BI19),AT19*$BI19),0)</f>
        <v>0</v>
      </c>
      <c r="CX19" s="312">
        <f ca="1">IF($BI19&lt;&gt;"",IF('Capacity summary'!$D$14="Yes",IF(COUNTBLANK('Capacity summary'!$H138:$BG138)&lt;52,IF('Capacity summary'!AU138&lt;&gt;"",IF(LOWER('Capacity summary'!AU138)="x",$BI19*AU19,VALUE('Capacity summary'!AU138)),0),AU19*$BI19),AU19*$BI19),0)</f>
        <v>0</v>
      </c>
      <c r="CY19" s="312">
        <f ca="1">IF($BI19&lt;&gt;"",IF('Capacity summary'!$D$14="Yes",IF(COUNTBLANK('Capacity summary'!$H138:$BG138)&lt;52,IF('Capacity summary'!AV138&lt;&gt;"",IF(LOWER('Capacity summary'!AV138)="x",$BI19*AV19,VALUE('Capacity summary'!AV138)),0),AV19*$BI19),AV19*$BI19),0)</f>
        <v>0</v>
      </c>
      <c r="CZ19" s="312">
        <f ca="1">IF($BI19&lt;&gt;"",IF('Capacity summary'!$D$14="Yes",IF(COUNTBLANK('Capacity summary'!$H138:$BG138)&lt;52,IF('Capacity summary'!AW138&lt;&gt;"",IF(LOWER('Capacity summary'!AW138)="x",$BI19*AW19,VALUE('Capacity summary'!AW138)),0),AW19*$BI19),AW19*$BI19),0)</f>
        <v>0</v>
      </c>
      <c r="DA19" s="312">
        <f ca="1">IF($BI19&lt;&gt;"",IF('Capacity summary'!$D$14="Yes",IF(COUNTBLANK('Capacity summary'!$H138:$BG138)&lt;52,IF('Capacity summary'!AX138&lt;&gt;"",IF(LOWER('Capacity summary'!AX138)="x",$BI19*AX19,VALUE('Capacity summary'!AX138)),0),AX19*$BI19),AX19*$BI19),0)</f>
        <v>0</v>
      </c>
      <c r="DB19" s="312">
        <f ca="1">IF($BI19&lt;&gt;"",IF('Capacity summary'!$D$14="Yes",IF(COUNTBLANK('Capacity summary'!$H138:$BG138)&lt;52,IF('Capacity summary'!AY138&lt;&gt;"",IF(LOWER('Capacity summary'!AY138)="x",$BI19*AY19,VALUE('Capacity summary'!AY138)),0),AY19*$BI19),AY19*$BI19),0)</f>
        <v>0</v>
      </c>
      <c r="DC19" s="312">
        <f ca="1">IF($BI19&lt;&gt;"",IF('Capacity summary'!$D$14="Yes",IF(COUNTBLANK('Capacity summary'!$H138:$BG138)&lt;52,IF('Capacity summary'!AZ138&lt;&gt;"",IF(LOWER('Capacity summary'!AZ138)="x",$BI19*AZ19,VALUE('Capacity summary'!AZ138)),0),AZ19*$BI19),AZ19*$BI19),0)</f>
        <v>0</v>
      </c>
      <c r="DD19" s="312">
        <f ca="1">IF($BI19&lt;&gt;"",IF('Capacity summary'!$D$14="Yes",IF(COUNTBLANK('Capacity summary'!$H138:$BG138)&lt;52,IF('Capacity summary'!BA138&lt;&gt;"",IF(LOWER('Capacity summary'!BA138)="x",$BI19*BA19,VALUE('Capacity summary'!BA138)),0),BA19*$BI19),BA19*$BI19),0)</f>
        <v>0</v>
      </c>
      <c r="DE19" s="312">
        <f ca="1">IF($BI19&lt;&gt;"",IF('Capacity summary'!$D$14="Yes",IF(COUNTBLANK('Capacity summary'!$H138:$BG138)&lt;52,IF('Capacity summary'!BB138&lt;&gt;"",IF(LOWER('Capacity summary'!BB138)="x",$BI19*BB19,VALUE('Capacity summary'!BB138)),0),BB19*$BI19),BB19*$BI19),0)</f>
        <v>0</v>
      </c>
      <c r="DF19" s="312">
        <f ca="1">IF($BI19&lt;&gt;"",IF('Capacity summary'!$D$14="Yes",IF(COUNTBLANK('Capacity summary'!$H138:$BG138)&lt;52,IF('Capacity summary'!BC138&lt;&gt;"",IF(LOWER('Capacity summary'!BC138)="x",$BI19*BC19,VALUE('Capacity summary'!BC138)),0),BC19*$BI19),BC19*$BI19),0)</f>
        <v>0</v>
      </c>
      <c r="DG19" s="312">
        <f ca="1">IF($BI19&lt;&gt;"",IF('Capacity summary'!$D$14="Yes",IF(COUNTBLANK('Capacity summary'!$H138:$BG138)&lt;52,IF('Capacity summary'!BD138&lt;&gt;"",IF(LOWER('Capacity summary'!BD138)="x",$BI19*BD19,VALUE('Capacity summary'!BD138)),0),BD19*$BI19),BD19*$BI19),0)</f>
        <v>0</v>
      </c>
      <c r="DH19" s="312">
        <f ca="1">IF($BI19&lt;&gt;"",IF('Capacity summary'!$D$14="Yes",IF(COUNTBLANK('Capacity summary'!$H138:$BG138)&lt;52,IF('Capacity summary'!BE138&lt;&gt;"",IF(LOWER('Capacity summary'!BE138)="x",$BI19*BE19,VALUE('Capacity summary'!BE138)),0),BE19*$BI19),BE19*$BI19),0)</f>
        <v>0</v>
      </c>
      <c r="DI19" s="312">
        <f ca="1">IF($BI19&lt;&gt;"",IF('Capacity summary'!$D$14="Yes",IF(COUNTBLANK('Capacity summary'!$H138:$BG138)&lt;52,IF('Capacity summary'!BF138&lt;&gt;"",IF(LOWER('Capacity summary'!BF138)="x",$BI19*BF19,VALUE('Capacity summary'!BF138)),0),BF19*$BI19),BF19*$BI19),0)</f>
        <v>0</v>
      </c>
      <c r="DJ19" s="312">
        <f ca="1">IF($BI19&lt;&gt;"",IF('Capacity summary'!$D$14="Yes",IF(COUNTBLANK('Capacity summary'!$H138:$BG138)&lt;52,IF('Capacity summary'!BG138&lt;&gt;"",IF(LOWER('Capacity summary'!BG138)="x",$BI19*BG19,VALUE('Capacity summary'!BG138)),0),BG19*$BI19),BG19*$BI19),0)</f>
        <v>0</v>
      </c>
      <c r="DK19" s="136">
        <f t="shared" ca="1" si="2"/>
        <v>0</v>
      </c>
      <c r="DL19" s="312">
        <f>Capacity!H31</f>
        <v>0</v>
      </c>
      <c r="DP19" s="5"/>
    </row>
    <row r="20" spans="2:120" x14ac:dyDescent="0.25">
      <c r="B20" s="67"/>
      <c r="C20" s="67" t="str">
        <f>ROW(A16)&amp;". "&amp;Capacity!B32</f>
        <v>16. c</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 ca="1">IF(ROW(C16)&lt;=Capacity!$A$16,IF('Capacity summary'!$D$14="No",SUM(H20:BG20),'Capacity summary'!$E139),0)</f>
        <v>52</v>
      </c>
      <c r="BI20" s="5">
        <f ca="1">IF(BH20&gt;0,IF(BH20&lt;Capacity!E32,Capacity!F32,Capacity!H32/'Capacity calculation (hide)'!BH20),"")</f>
        <v>0</v>
      </c>
      <c r="BK20" s="312">
        <f ca="1">IF($BI20&lt;&gt;"",IF('Capacity summary'!$D$14="Yes",IF(COUNTBLANK('Capacity summary'!$H139:$BG139)&lt;52,IF('Capacity summary'!H139&lt;&gt;"",IF(LOWER('Capacity summary'!H139)="x",$BI20*H20,VALUE('Capacity summary'!H139)),0),H20*$BI20),H20*$BI20),0)</f>
        <v>0</v>
      </c>
      <c r="BL20" s="312">
        <f ca="1">IF($BI20&lt;&gt;"",IF('Capacity summary'!$D$14="Yes",IF(COUNTBLANK('Capacity summary'!$H139:$BG139)&lt;52,IF('Capacity summary'!I139&lt;&gt;"",IF(LOWER('Capacity summary'!I139)="x",$BI20*I20,VALUE('Capacity summary'!I139)),0),I20*$BI20),I20*$BI20),0)</f>
        <v>0</v>
      </c>
      <c r="BM20" s="312">
        <f ca="1">IF($BI20&lt;&gt;"",IF('Capacity summary'!$D$14="Yes",IF(COUNTBLANK('Capacity summary'!$H139:$BG139)&lt;52,IF('Capacity summary'!J139&lt;&gt;"",IF(LOWER('Capacity summary'!J139)="x",$BI20*J20,VALUE('Capacity summary'!J139)),0),J20*$BI20),J20*$BI20),0)</f>
        <v>0</v>
      </c>
      <c r="BN20" s="312">
        <f ca="1">IF($BI20&lt;&gt;"",IF('Capacity summary'!$D$14="Yes",IF(COUNTBLANK('Capacity summary'!$H139:$BG139)&lt;52,IF('Capacity summary'!K139&lt;&gt;"",IF(LOWER('Capacity summary'!K139)="x",$BI20*K20,VALUE('Capacity summary'!K139)),0),K20*$BI20),K20*$BI20),0)</f>
        <v>0</v>
      </c>
      <c r="BO20" s="312">
        <f ca="1">IF($BI20&lt;&gt;"",IF('Capacity summary'!$D$14="Yes",IF(COUNTBLANK('Capacity summary'!$H139:$BG139)&lt;52,IF('Capacity summary'!L139&lt;&gt;"",IF(LOWER('Capacity summary'!L139)="x",$BI20*L20,VALUE('Capacity summary'!L139)),0),L20*$BI20),L20*$BI20),0)</f>
        <v>0</v>
      </c>
      <c r="BP20" s="312">
        <f ca="1">IF($BI20&lt;&gt;"",IF('Capacity summary'!$D$14="Yes",IF(COUNTBLANK('Capacity summary'!$H139:$BG139)&lt;52,IF('Capacity summary'!M139&lt;&gt;"",IF(LOWER('Capacity summary'!M139)="x",$BI20*M20,VALUE('Capacity summary'!M139)),0),M20*$BI20),M20*$BI20),0)</f>
        <v>0</v>
      </c>
      <c r="BQ20" s="312">
        <f ca="1">IF($BI20&lt;&gt;"",IF('Capacity summary'!$D$14="Yes",IF(COUNTBLANK('Capacity summary'!$H139:$BG139)&lt;52,IF('Capacity summary'!N139&lt;&gt;"",IF(LOWER('Capacity summary'!N139)="x",$BI20*N20,VALUE('Capacity summary'!N139)),0),N20*$BI20),N20*$BI20),0)</f>
        <v>0</v>
      </c>
      <c r="BR20" s="312">
        <f ca="1">IF($BI20&lt;&gt;"",IF('Capacity summary'!$D$14="Yes",IF(COUNTBLANK('Capacity summary'!$H139:$BG139)&lt;52,IF('Capacity summary'!O139&lt;&gt;"",IF(LOWER('Capacity summary'!O139)="x",$BI20*O20,VALUE('Capacity summary'!O139)),0),O20*$BI20),O20*$BI20),0)</f>
        <v>0</v>
      </c>
      <c r="BS20" s="312">
        <f ca="1">IF($BI20&lt;&gt;"",IF('Capacity summary'!$D$14="Yes",IF(COUNTBLANK('Capacity summary'!$H139:$BG139)&lt;52,IF('Capacity summary'!P139&lt;&gt;"",IF(LOWER('Capacity summary'!P139)="x",$BI20*P20,VALUE('Capacity summary'!P139)),0),P20*$BI20),P20*$BI20),0)</f>
        <v>0</v>
      </c>
      <c r="BT20" s="312">
        <f ca="1">IF($BI20&lt;&gt;"",IF('Capacity summary'!$D$14="Yes",IF(COUNTBLANK('Capacity summary'!$H139:$BG139)&lt;52,IF('Capacity summary'!Q139&lt;&gt;"",IF(LOWER('Capacity summary'!Q139)="x",$BI20*Q20,VALUE('Capacity summary'!Q139)),0),Q20*$BI20),Q20*$BI20),0)</f>
        <v>0</v>
      </c>
      <c r="BU20" s="312">
        <f ca="1">IF($BI20&lt;&gt;"",IF('Capacity summary'!$D$14="Yes",IF(COUNTBLANK('Capacity summary'!$H139:$BG139)&lt;52,IF('Capacity summary'!R139&lt;&gt;"",IF(LOWER('Capacity summary'!R139)="x",$BI20*R20,VALUE('Capacity summary'!R139)),0),R20*$BI20),R20*$BI20),0)</f>
        <v>0</v>
      </c>
      <c r="BV20" s="312">
        <f ca="1">IF($BI20&lt;&gt;"",IF('Capacity summary'!$D$14="Yes",IF(COUNTBLANK('Capacity summary'!$H139:$BG139)&lt;52,IF('Capacity summary'!S139&lt;&gt;"",IF(LOWER('Capacity summary'!S139)="x",$BI20*S20,VALUE('Capacity summary'!S139)),0),S20*$BI20),S20*$BI20),0)</f>
        <v>0</v>
      </c>
      <c r="BW20" s="312">
        <f ca="1">IF($BI20&lt;&gt;"",IF('Capacity summary'!$D$14="Yes",IF(COUNTBLANK('Capacity summary'!$H139:$BG139)&lt;52,IF('Capacity summary'!T139&lt;&gt;"",IF(LOWER('Capacity summary'!T139)="x",$BI20*T20,VALUE('Capacity summary'!T139)),0),T20*$BI20),T20*$BI20),0)</f>
        <v>0</v>
      </c>
      <c r="BX20" s="312">
        <f ca="1">IF($BI20&lt;&gt;"",IF('Capacity summary'!$D$14="Yes",IF(COUNTBLANK('Capacity summary'!$H139:$BG139)&lt;52,IF('Capacity summary'!U139&lt;&gt;"",IF(LOWER('Capacity summary'!U139)="x",$BI20*U20,VALUE('Capacity summary'!U139)),0),U20*$BI20),U20*$BI20),0)</f>
        <v>0</v>
      </c>
      <c r="BY20" s="312">
        <f ca="1">IF($BI20&lt;&gt;"",IF('Capacity summary'!$D$14="Yes",IF(COUNTBLANK('Capacity summary'!$H139:$BG139)&lt;52,IF('Capacity summary'!V139&lt;&gt;"",IF(LOWER('Capacity summary'!V139)="x",$BI20*V20,VALUE('Capacity summary'!V139)),0),V20*$BI20),V20*$BI20),0)</f>
        <v>0</v>
      </c>
      <c r="BZ20" s="312">
        <f ca="1">IF($BI20&lt;&gt;"",IF('Capacity summary'!$D$14="Yes",IF(COUNTBLANK('Capacity summary'!$H139:$BG139)&lt;52,IF('Capacity summary'!W139&lt;&gt;"",IF(LOWER('Capacity summary'!W139)="x",$BI20*W20,VALUE('Capacity summary'!W139)),0),W20*$BI20),W20*$BI20),0)</f>
        <v>0</v>
      </c>
      <c r="CA20" s="312">
        <f ca="1">IF($BI20&lt;&gt;"",IF('Capacity summary'!$D$14="Yes",IF(COUNTBLANK('Capacity summary'!$H139:$BG139)&lt;52,IF('Capacity summary'!X139&lt;&gt;"",IF(LOWER('Capacity summary'!X139)="x",$BI20*X20,VALUE('Capacity summary'!X139)),0),X20*$BI20),X20*$BI20),0)</f>
        <v>0</v>
      </c>
      <c r="CB20" s="312">
        <f ca="1">IF($BI20&lt;&gt;"",IF('Capacity summary'!$D$14="Yes",IF(COUNTBLANK('Capacity summary'!$H139:$BG139)&lt;52,IF('Capacity summary'!Y139&lt;&gt;"",IF(LOWER('Capacity summary'!Y139)="x",$BI20*Y20,VALUE('Capacity summary'!Y139)),0),Y20*$BI20),Y20*$BI20),0)</f>
        <v>0</v>
      </c>
      <c r="CC20" s="312">
        <f ca="1">IF($BI20&lt;&gt;"",IF('Capacity summary'!$D$14="Yes",IF(COUNTBLANK('Capacity summary'!$H139:$BG139)&lt;52,IF('Capacity summary'!Z139&lt;&gt;"",IF(LOWER('Capacity summary'!Z139)="x",$BI20*Z20,VALUE('Capacity summary'!Z139)),0),Z20*$BI20),Z20*$BI20),0)</f>
        <v>0</v>
      </c>
      <c r="CD20" s="312">
        <f ca="1">IF($BI20&lt;&gt;"",IF('Capacity summary'!$D$14="Yes",IF(COUNTBLANK('Capacity summary'!$H139:$BG139)&lt;52,IF('Capacity summary'!AA139&lt;&gt;"",IF(LOWER('Capacity summary'!AA139)="x",$BI20*AA20,VALUE('Capacity summary'!AA139)),0),AA20*$BI20),AA20*$BI20),0)</f>
        <v>0</v>
      </c>
      <c r="CE20" s="312">
        <f ca="1">IF($BI20&lt;&gt;"",IF('Capacity summary'!$D$14="Yes",IF(COUNTBLANK('Capacity summary'!$H139:$BG139)&lt;52,IF('Capacity summary'!AB139&lt;&gt;"",IF(LOWER('Capacity summary'!AB139)="x",$BI20*AB20,VALUE('Capacity summary'!AB139)),0),AB20*$BI20),AB20*$BI20),0)</f>
        <v>0</v>
      </c>
      <c r="CF20" s="312">
        <f ca="1">IF($BI20&lt;&gt;"",IF('Capacity summary'!$D$14="Yes",IF(COUNTBLANK('Capacity summary'!$H139:$BG139)&lt;52,IF('Capacity summary'!AC139&lt;&gt;"",IF(LOWER('Capacity summary'!AC139)="x",$BI20*AC20,VALUE('Capacity summary'!AC139)),0),AC20*$BI20),AC20*$BI20),0)</f>
        <v>0</v>
      </c>
      <c r="CG20" s="312">
        <f ca="1">IF($BI20&lt;&gt;"",IF('Capacity summary'!$D$14="Yes",IF(COUNTBLANK('Capacity summary'!$H139:$BG139)&lt;52,IF('Capacity summary'!AD139&lt;&gt;"",IF(LOWER('Capacity summary'!AD139)="x",$BI20*AD20,VALUE('Capacity summary'!AD139)),0),AD20*$BI20),AD20*$BI20),0)</f>
        <v>0</v>
      </c>
      <c r="CH20" s="312">
        <f ca="1">IF($BI20&lt;&gt;"",IF('Capacity summary'!$D$14="Yes",IF(COUNTBLANK('Capacity summary'!$H139:$BG139)&lt;52,IF('Capacity summary'!AE139&lt;&gt;"",IF(LOWER('Capacity summary'!AE139)="x",$BI20*AE20,VALUE('Capacity summary'!AE139)),0),AE20*$BI20),AE20*$BI20),0)</f>
        <v>0</v>
      </c>
      <c r="CI20" s="312">
        <f ca="1">IF($BI20&lt;&gt;"",IF('Capacity summary'!$D$14="Yes",IF(COUNTBLANK('Capacity summary'!$H139:$BG139)&lt;52,IF('Capacity summary'!AF139&lt;&gt;"",IF(LOWER('Capacity summary'!AF139)="x",$BI20*AF20,VALUE('Capacity summary'!AF139)),0),AF20*$BI20),AF20*$BI20),0)</f>
        <v>0</v>
      </c>
      <c r="CJ20" s="312">
        <f ca="1">IF($BI20&lt;&gt;"",IF('Capacity summary'!$D$14="Yes",IF(COUNTBLANK('Capacity summary'!$H139:$BG139)&lt;52,IF('Capacity summary'!AG139&lt;&gt;"",IF(LOWER('Capacity summary'!AG139)="x",$BI20*AG20,VALUE('Capacity summary'!AG139)),0),AG20*$BI20),AG20*$BI20),0)</f>
        <v>0</v>
      </c>
      <c r="CK20" s="312">
        <f ca="1">IF($BI20&lt;&gt;"",IF('Capacity summary'!$D$14="Yes",IF(COUNTBLANK('Capacity summary'!$H139:$BG139)&lt;52,IF('Capacity summary'!AH139&lt;&gt;"",IF(LOWER('Capacity summary'!AH139)="x",$BI20*AH20,VALUE('Capacity summary'!AH139)),0),AH20*$BI20),AH20*$BI20),0)</f>
        <v>0</v>
      </c>
      <c r="CL20" s="312">
        <f ca="1">IF($BI20&lt;&gt;"",IF('Capacity summary'!$D$14="Yes",IF(COUNTBLANK('Capacity summary'!$H139:$BG139)&lt;52,IF('Capacity summary'!AI139&lt;&gt;"",IF(LOWER('Capacity summary'!AI139)="x",$BI20*AI20,VALUE('Capacity summary'!AI139)),0),AI20*$BI20),AI20*$BI20),0)</f>
        <v>0</v>
      </c>
      <c r="CM20" s="312">
        <f ca="1">IF($BI20&lt;&gt;"",IF('Capacity summary'!$D$14="Yes",IF(COUNTBLANK('Capacity summary'!$H139:$BG139)&lt;52,IF('Capacity summary'!AJ139&lt;&gt;"",IF(LOWER('Capacity summary'!AJ139)="x",$BI20*AJ20,VALUE('Capacity summary'!AJ139)),0),AJ20*$BI20),AJ20*$BI20),0)</f>
        <v>0</v>
      </c>
      <c r="CN20" s="312">
        <f ca="1">IF($BI20&lt;&gt;"",IF('Capacity summary'!$D$14="Yes",IF(COUNTBLANK('Capacity summary'!$H139:$BG139)&lt;52,IF('Capacity summary'!AK139&lt;&gt;"",IF(LOWER('Capacity summary'!AK139)="x",$BI20*AK20,VALUE('Capacity summary'!AK139)),0),AK20*$BI20),AK20*$BI20),0)</f>
        <v>0</v>
      </c>
      <c r="CO20" s="312">
        <f ca="1">IF($BI20&lt;&gt;"",IF('Capacity summary'!$D$14="Yes",IF(COUNTBLANK('Capacity summary'!$H139:$BG139)&lt;52,IF('Capacity summary'!AL139&lt;&gt;"",IF(LOWER('Capacity summary'!AL139)="x",$BI20*AL20,VALUE('Capacity summary'!AL139)),0),AL20*$BI20),AL20*$BI20),0)</f>
        <v>0</v>
      </c>
      <c r="CP20" s="312">
        <f ca="1">IF($BI20&lt;&gt;"",IF('Capacity summary'!$D$14="Yes",IF(COUNTBLANK('Capacity summary'!$H139:$BG139)&lt;52,IF('Capacity summary'!AM139&lt;&gt;"",IF(LOWER('Capacity summary'!AM139)="x",$BI20*AM20,VALUE('Capacity summary'!AM139)),0),AM20*$BI20),AM20*$BI20),0)</f>
        <v>0</v>
      </c>
      <c r="CQ20" s="312">
        <f ca="1">IF($BI20&lt;&gt;"",IF('Capacity summary'!$D$14="Yes",IF(COUNTBLANK('Capacity summary'!$H139:$BG139)&lt;52,IF('Capacity summary'!AN139&lt;&gt;"",IF(LOWER('Capacity summary'!AN139)="x",$BI20*AN20,VALUE('Capacity summary'!AN139)),0),AN20*$BI20),AN20*$BI20),0)</f>
        <v>0</v>
      </c>
      <c r="CR20" s="312">
        <f ca="1">IF($BI20&lt;&gt;"",IF('Capacity summary'!$D$14="Yes",IF(COUNTBLANK('Capacity summary'!$H139:$BG139)&lt;52,IF('Capacity summary'!AO139&lt;&gt;"",IF(LOWER('Capacity summary'!AO139)="x",$BI20*AO20,VALUE('Capacity summary'!AO139)),0),AO20*$BI20),AO20*$BI20),0)</f>
        <v>0</v>
      </c>
      <c r="CS20" s="312">
        <f ca="1">IF($BI20&lt;&gt;"",IF('Capacity summary'!$D$14="Yes",IF(COUNTBLANK('Capacity summary'!$H139:$BG139)&lt;52,IF('Capacity summary'!AP139&lt;&gt;"",IF(LOWER('Capacity summary'!AP139)="x",$BI20*AP20,VALUE('Capacity summary'!AP139)),0),AP20*$BI20),AP20*$BI20),0)</f>
        <v>0</v>
      </c>
      <c r="CT20" s="312">
        <f ca="1">IF($BI20&lt;&gt;"",IF('Capacity summary'!$D$14="Yes",IF(COUNTBLANK('Capacity summary'!$H139:$BG139)&lt;52,IF('Capacity summary'!AQ139&lt;&gt;"",IF(LOWER('Capacity summary'!AQ139)="x",$BI20*AQ20,VALUE('Capacity summary'!AQ139)),0),AQ20*$BI20),AQ20*$BI20),0)</f>
        <v>0</v>
      </c>
      <c r="CU20" s="312">
        <f ca="1">IF($BI20&lt;&gt;"",IF('Capacity summary'!$D$14="Yes",IF(COUNTBLANK('Capacity summary'!$H139:$BG139)&lt;52,IF('Capacity summary'!AR139&lt;&gt;"",IF(LOWER('Capacity summary'!AR139)="x",$BI20*AR20,VALUE('Capacity summary'!AR139)),0),AR20*$BI20),AR20*$BI20),0)</f>
        <v>0</v>
      </c>
      <c r="CV20" s="312">
        <f ca="1">IF($BI20&lt;&gt;"",IF('Capacity summary'!$D$14="Yes",IF(COUNTBLANK('Capacity summary'!$H139:$BG139)&lt;52,IF('Capacity summary'!AS139&lt;&gt;"",IF(LOWER('Capacity summary'!AS139)="x",$BI20*AS20,VALUE('Capacity summary'!AS139)),0),AS20*$BI20),AS20*$BI20),0)</f>
        <v>0</v>
      </c>
      <c r="CW20" s="312">
        <f ca="1">IF($BI20&lt;&gt;"",IF('Capacity summary'!$D$14="Yes",IF(COUNTBLANK('Capacity summary'!$H139:$BG139)&lt;52,IF('Capacity summary'!AT139&lt;&gt;"",IF(LOWER('Capacity summary'!AT139)="x",$BI20*AT20,VALUE('Capacity summary'!AT139)),0),AT20*$BI20),AT20*$BI20),0)</f>
        <v>0</v>
      </c>
      <c r="CX20" s="312">
        <f ca="1">IF($BI20&lt;&gt;"",IF('Capacity summary'!$D$14="Yes",IF(COUNTBLANK('Capacity summary'!$H139:$BG139)&lt;52,IF('Capacity summary'!AU139&lt;&gt;"",IF(LOWER('Capacity summary'!AU139)="x",$BI20*AU20,VALUE('Capacity summary'!AU139)),0),AU20*$BI20),AU20*$BI20),0)</f>
        <v>0</v>
      </c>
      <c r="CY20" s="312">
        <f ca="1">IF($BI20&lt;&gt;"",IF('Capacity summary'!$D$14="Yes",IF(COUNTBLANK('Capacity summary'!$H139:$BG139)&lt;52,IF('Capacity summary'!AV139&lt;&gt;"",IF(LOWER('Capacity summary'!AV139)="x",$BI20*AV20,VALUE('Capacity summary'!AV139)),0),AV20*$BI20),AV20*$BI20),0)</f>
        <v>0</v>
      </c>
      <c r="CZ20" s="312">
        <f ca="1">IF($BI20&lt;&gt;"",IF('Capacity summary'!$D$14="Yes",IF(COUNTBLANK('Capacity summary'!$H139:$BG139)&lt;52,IF('Capacity summary'!AW139&lt;&gt;"",IF(LOWER('Capacity summary'!AW139)="x",$BI20*AW20,VALUE('Capacity summary'!AW139)),0),AW20*$BI20),AW20*$BI20),0)</f>
        <v>0</v>
      </c>
      <c r="DA20" s="312">
        <f ca="1">IF($BI20&lt;&gt;"",IF('Capacity summary'!$D$14="Yes",IF(COUNTBLANK('Capacity summary'!$H139:$BG139)&lt;52,IF('Capacity summary'!AX139&lt;&gt;"",IF(LOWER('Capacity summary'!AX139)="x",$BI20*AX20,VALUE('Capacity summary'!AX139)),0),AX20*$BI20),AX20*$BI20),0)</f>
        <v>0</v>
      </c>
      <c r="DB20" s="312">
        <f ca="1">IF($BI20&lt;&gt;"",IF('Capacity summary'!$D$14="Yes",IF(COUNTBLANK('Capacity summary'!$H139:$BG139)&lt;52,IF('Capacity summary'!AY139&lt;&gt;"",IF(LOWER('Capacity summary'!AY139)="x",$BI20*AY20,VALUE('Capacity summary'!AY139)),0),AY20*$BI20),AY20*$BI20),0)</f>
        <v>0</v>
      </c>
      <c r="DC20" s="312">
        <f ca="1">IF($BI20&lt;&gt;"",IF('Capacity summary'!$D$14="Yes",IF(COUNTBLANK('Capacity summary'!$H139:$BG139)&lt;52,IF('Capacity summary'!AZ139&lt;&gt;"",IF(LOWER('Capacity summary'!AZ139)="x",$BI20*AZ20,VALUE('Capacity summary'!AZ139)),0),AZ20*$BI20),AZ20*$BI20),0)</f>
        <v>0</v>
      </c>
      <c r="DD20" s="312">
        <f ca="1">IF($BI20&lt;&gt;"",IF('Capacity summary'!$D$14="Yes",IF(COUNTBLANK('Capacity summary'!$H139:$BG139)&lt;52,IF('Capacity summary'!BA139&lt;&gt;"",IF(LOWER('Capacity summary'!BA139)="x",$BI20*BA20,VALUE('Capacity summary'!BA139)),0),BA20*$BI20),BA20*$BI20),0)</f>
        <v>0</v>
      </c>
      <c r="DE20" s="312">
        <f ca="1">IF($BI20&lt;&gt;"",IF('Capacity summary'!$D$14="Yes",IF(COUNTBLANK('Capacity summary'!$H139:$BG139)&lt;52,IF('Capacity summary'!BB139&lt;&gt;"",IF(LOWER('Capacity summary'!BB139)="x",$BI20*BB20,VALUE('Capacity summary'!BB139)),0),BB20*$BI20),BB20*$BI20),0)</f>
        <v>0</v>
      </c>
      <c r="DF20" s="312">
        <f ca="1">IF($BI20&lt;&gt;"",IF('Capacity summary'!$D$14="Yes",IF(COUNTBLANK('Capacity summary'!$H139:$BG139)&lt;52,IF('Capacity summary'!BC139&lt;&gt;"",IF(LOWER('Capacity summary'!BC139)="x",$BI20*BC20,VALUE('Capacity summary'!BC139)),0),BC20*$BI20),BC20*$BI20),0)</f>
        <v>0</v>
      </c>
      <c r="DG20" s="312">
        <f ca="1">IF($BI20&lt;&gt;"",IF('Capacity summary'!$D$14="Yes",IF(COUNTBLANK('Capacity summary'!$H139:$BG139)&lt;52,IF('Capacity summary'!BD139&lt;&gt;"",IF(LOWER('Capacity summary'!BD139)="x",$BI20*BD20,VALUE('Capacity summary'!BD139)),0),BD20*$BI20),BD20*$BI20),0)</f>
        <v>0</v>
      </c>
      <c r="DH20" s="312">
        <f ca="1">IF($BI20&lt;&gt;"",IF('Capacity summary'!$D$14="Yes",IF(COUNTBLANK('Capacity summary'!$H139:$BG139)&lt;52,IF('Capacity summary'!BE139&lt;&gt;"",IF(LOWER('Capacity summary'!BE139)="x",$BI20*BE20,VALUE('Capacity summary'!BE139)),0),BE20*$BI20),BE20*$BI20),0)</f>
        <v>0</v>
      </c>
      <c r="DI20" s="312">
        <f ca="1">IF($BI20&lt;&gt;"",IF('Capacity summary'!$D$14="Yes",IF(COUNTBLANK('Capacity summary'!$H139:$BG139)&lt;52,IF('Capacity summary'!BF139&lt;&gt;"",IF(LOWER('Capacity summary'!BF139)="x",$BI20*BF20,VALUE('Capacity summary'!BF139)),0),BF20*$BI20),BF20*$BI20),0)</f>
        <v>0</v>
      </c>
      <c r="DJ20" s="312">
        <f ca="1">IF($BI20&lt;&gt;"",IF('Capacity summary'!$D$14="Yes",IF(COUNTBLANK('Capacity summary'!$H139:$BG139)&lt;52,IF('Capacity summary'!BG139&lt;&gt;"",IF(LOWER('Capacity summary'!BG139)="x",$BI20*BG20,VALUE('Capacity summary'!BG139)),0),BG20*$BI20),BG20*$BI20),0)</f>
        <v>0</v>
      </c>
      <c r="DK20" s="136">
        <f t="shared" ca="1" si="2"/>
        <v>0</v>
      </c>
      <c r="DL20" s="312">
        <f>Capacity!H32</f>
        <v>0</v>
      </c>
      <c r="DP20" s="5"/>
    </row>
    <row r="21" spans="2:120" x14ac:dyDescent="0.25">
      <c r="B21" s="67"/>
      <c r="C21" s="67" t="str">
        <f>ROW(A17)&amp;". "&amp;Capacity!B33</f>
        <v>17. c</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 ca="1">IF(ROW(C17)&lt;=Capacity!$A$16,IF('Capacity summary'!$D$14="No",SUM(H21:BG21),'Capacity summary'!$E140),0)</f>
        <v>52</v>
      </c>
      <c r="BI21" s="5">
        <f ca="1">IF(BH21&gt;0,IF(BH21&lt;Capacity!E33,Capacity!F33,Capacity!H33/'Capacity calculation (hide)'!BH21),"")</f>
        <v>0</v>
      </c>
      <c r="BK21" s="312">
        <f ca="1">IF($BI21&lt;&gt;"",IF('Capacity summary'!$D$14="Yes",IF(COUNTBLANK('Capacity summary'!$H140:$BG140)&lt;52,IF('Capacity summary'!H140&lt;&gt;"",IF(LOWER('Capacity summary'!H140)="x",$BI21*H21,VALUE('Capacity summary'!H140)),0),H21*$BI21),H21*$BI21),0)</f>
        <v>0</v>
      </c>
      <c r="BL21" s="312">
        <f ca="1">IF($BI21&lt;&gt;"",IF('Capacity summary'!$D$14="Yes",IF(COUNTBLANK('Capacity summary'!$H140:$BG140)&lt;52,IF('Capacity summary'!I140&lt;&gt;"",IF(LOWER('Capacity summary'!I140)="x",$BI21*I21,VALUE('Capacity summary'!I140)),0),I21*$BI21),I21*$BI21),0)</f>
        <v>0</v>
      </c>
      <c r="BM21" s="312">
        <f ca="1">IF($BI21&lt;&gt;"",IF('Capacity summary'!$D$14="Yes",IF(COUNTBLANK('Capacity summary'!$H140:$BG140)&lt;52,IF('Capacity summary'!J140&lt;&gt;"",IF(LOWER('Capacity summary'!J140)="x",$BI21*J21,VALUE('Capacity summary'!J140)),0),J21*$BI21),J21*$BI21),0)</f>
        <v>0</v>
      </c>
      <c r="BN21" s="312">
        <f ca="1">IF($BI21&lt;&gt;"",IF('Capacity summary'!$D$14="Yes",IF(COUNTBLANK('Capacity summary'!$H140:$BG140)&lt;52,IF('Capacity summary'!K140&lt;&gt;"",IF(LOWER('Capacity summary'!K140)="x",$BI21*K21,VALUE('Capacity summary'!K140)),0),K21*$BI21),K21*$BI21),0)</f>
        <v>0</v>
      </c>
      <c r="BO21" s="312">
        <f ca="1">IF($BI21&lt;&gt;"",IF('Capacity summary'!$D$14="Yes",IF(COUNTBLANK('Capacity summary'!$H140:$BG140)&lt;52,IF('Capacity summary'!L140&lt;&gt;"",IF(LOWER('Capacity summary'!L140)="x",$BI21*L21,VALUE('Capacity summary'!L140)),0),L21*$BI21),L21*$BI21),0)</f>
        <v>0</v>
      </c>
      <c r="BP21" s="312">
        <f ca="1">IF($BI21&lt;&gt;"",IF('Capacity summary'!$D$14="Yes",IF(COUNTBLANK('Capacity summary'!$H140:$BG140)&lt;52,IF('Capacity summary'!M140&lt;&gt;"",IF(LOWER('Capacity summary'!M140)="x",$BI21*M21,VALUE('Capacity summary'!M140)),0),M21*$BI21),M21*$BI21),0)</f>
        <v>0</v>
      </c>
      <c r="BQ21" s="312">
        <f ca="1">IF($BI21&lt;&gt;"",IF('Capacity summary'!$D$14="Yes",IF(COUNTBLANK('Capacity summary'!$H140:$BG140)&lt;52,IF('Capacity summary'!N140&lt;&gt;"",IF(LOWER('Capacity summary'!N140)="x",$BI21*N21,VALUE('Capacity summary'!N140)),0),N21*$BI21),N21*$BI21),0)</f>
        <v>0</v>
      </c>
      <c r="BR21" s="312">
        <f ca="1">IF($BI21&lt;&gt;"",IF('Capacity summary'!$D$14="Yes",IF(COUNTBLANK('Capacity summary'!$H140:$BG140)&lt;52,IF('Capacity summary'!O140&lt;&gt;"",IF(LOWER('Capacity summary'!O140)="x",$BI21*O21,VALUE('Capacity summary'!O140)),0),O21*$BI21),O21*$BI21),0)</f>
        <v>0</v>
      </c>
      <c r="BS21" s="312">
        <f ca="1">IF($BI21&lt;&gt;"",IF('Capacity summary'!$D$14="Yes",IF(COUNTBLANK('Capacity summary'!$H140:$BG140)&lt;52,IF('Capacity summary'!P140&lt;&gt;"",IF(LOWER('Capacity summary'!P140)="x",$BI21*P21,VALUE('Capacity summary'!P140)),0),P21*$BI21),P21*$BI21),0)</f>
        <v>0</v>
      </c>
      <c r="BT21" s="312">
        <f ca="1">IF($BI21&lt;&gt;"",IF('Capacity summary'!$D$14="Yes",IF(COUNTBLANK('Capacity summary'!$H140:$BG140)&lt;52,IF('Capacity summary'!Q140&lt;&gt;"",IF(LOWER('Capacity summary'!Q140)="x",$BI21*Q21,VALUE('Capacity summary'!Q140)),0),Q21*$BI21),Q21*$BI21),0)</f>
        <v>0</v>
      </c>
      <c r="BU21" s="312">
        <f ca="1">IF($BI21&lt;&gt;"",IF('Capacity summary'!$D$14="Yes",IF(COUNTBLANK('Capacity summary'!$H140:$BG140)&lt;52,IF('Capacity summary'!R140&lt;&gt;"",IF(LOWER('Capacity summary'!R140)="x",$BI21*R21,VALUE('Capacity summary'!R140)),0),R21*$BI21),R21*$BI21),0)</f>
        <v>0</v>
      </c>
      <c r="BV21" s="312">
        <f ca="1">IF($BI21&lt;&gt;"",IF('Capacity summary'!$D$14="Yes",IF(COUNTBLANK('Capacity summary'!$H140:$BG140)&lt;52,IF('Capacity summary'!S140&lt;&gt;"",IF(LOWER('Capacity summary'!S140)="x",$BI21*S21,VALUE('Capacity summary'!S140)),0),S21*$BI21),S21*$BI21),0)</f>
        <v>0</v>
      </c>
      <c r="BW21" s="312">
        <f ca="1">IF($BI21&lt;&gt;"",IF('Capacity summary'!$D$14="Yes",IF(COUNTBLANK('Capacity summary'!$H140:$BG140)&lt;52,IF('Capacity summary'!T140&lt;&gt;"",IF(LOWER('Capacity summary'!T140)="x",$BI21*T21,VALUE('Capacity summary'!T140)),0),T21*$BI21),T21*$BI21),0)</f>
        <v>0</v>
      </c>
      <c r="BX21" s="312">
        <f ca="1">IF($BI21&lt;&gt;"",IF('Capacity summary'!$D$14="Yes",IF(COUNTBLANK('Capacity summary'!$H140:$BG140)&lt;52,IF('Capacity summary'!U140&lt;&gt;"",IF(LOWER('Capacity summary'!U140)="x",$BI21*U21,VALUE('Capacity summary'!U140)),0),U21*$BI21),U21*$BI21),0)</f>
        <v>0</v>
      </c>
      <c r="BY21" s="312">
        <f ca="1">IF($BI21&lt;&gt;"",IF('Capacity summary'!$D$14="Yes",IF(COUNTBLANK('Capacity summary'!$H140:$BG140)&lt;52,IF('Capacity summary'!V140&lt;&gt;"",IF(LOWER('Capacity summary'!V140)="x",$BI21*V21,VALUE('Capacity summary'!V140)),0),V21*$BI21),V21*$BI21),0)</f>
        <v>0</v>
      </c>
      <c r="BZ21" s="312">
        <f ca="1">IF($BI21&lt;&gt;"",IF('Capacity summary'!$D$14="Yes",IF(COUNTBLANK('Capacity summary'!$H140:$BG140)&lt;52,IF('Capacity summary'!W140&lt;&gt;"",IF(LOWER('Capacity summary'!W140)="x",$BI21*W21,VALUE('Capacity summary'!W140)),0),W21*$BI21),W21*$BI21),0)</f>
        <v>0</v>
      </c>
      <c r="CA21" s="312">
        <f ca="1">IF($BI21&lt;&gt;"",IF('Capacity summary'!$D$14="Yes",IF(COUNTBLANK('Capacity summary'!$H140:$BG140)&lt;52,IF('Capacity summary'!X140&lt;&gt;"",IF(LOWER('Capacity summary'!X140)="x",$BI21*X21,VALUE('Capacity summary'!X140)),0),X21*$BI21),X21*$BI21),0)</f>
        <v>0</v>
      </c>
      <c r="CB21" s="312">
        <f ca="1">IF($BI21&lt;&gt;"",IF('Capacity summary'!$D$14="Yes",IF(COUNTBLANK('Capacity summary'!$H140:$BG140)&lt;52,IF('Capacity summary'!Y140&lt;&gt;"",IF(LOWER('Capacity summary'!Y140)="x",$BI21*Y21,VALUE('Capacity summary'!Y140)),0),Y21*$BI21),Y21*$BI21),0)</f>
        <v>0</v>
      </c>
      <c r="CC21" s="312">
        <f ca="1">IF($BI21&lt;&gt;"",IF('Capacity summary'!$D$14="Yes",IF(COUNTBLANK('Capacity summary'!$H140:$BG140)&lt;52,IF('Capacity summary'!Z140&lt;&gt;"",IF(LOWER('Capacity summary'!Z140)="x",$BI21*Z21,VALUE('Capacity summary'!Z140)),0),Z21*$BI21),Z21*$BI21),0)</f>
        <v>0</v>
      </c>
      <c r="CD21" s="312">
        <f ca="1">IF($BI21&lt;&gt;"",IF('Capacity summary'!$D$14="Yes",IF(COUNTBLANK('Capacity summary'!$H140:$BG140)&lt;52,IF('Capacity summary'!AA140&lt;&gt;"",IF(LOWER('Capacity summary'!AA140)="x",$BI21*AA21,VALUE('Capacity summary'!AA140)),0),AA21*$BI21),AA21*$BI21),0)</f>
        <v>0</v>
      </c>
      <c r="CE21" s="312">
        <f ca="1">IF($BI21&lt;&gt;"",IF('Capacity summary'!$D$14="Yes",IF(COUNTBLANK('Capacity summary'!$H140:$BG140)&lt;52,IF('Capacity summary'!AB140&lt;&gt;"",IF(LOWER('Capacity summary'!AB140)="x",$BI21*AB21,VALUE('Capacity summary'!AB140)),0),AB21*$BI21),AB21*$BI21),0)</f>
        <v>0</v>
      </c>
      <c r="CF21" s="312">
        <f ca="1">IF($BI21&lt;&gt;"",IF('Capacity summary'!$D$14="Yes",IF(COUNTBLANK('Capacity summary'!$H140:$BG140)&lt;52,IF('Capacity summary'!AC140&lt;&gt;"",IF(LOWER('Capacity summary'!AC140)="x",$BI21*AC21,VALUE('Capacity summary'!AC140)),0),AC21*$BI21),AC21*$BI21),0)</f>
        <v>0</v>
      </c>
      <c r="CG21" s="312">
        <f ca="1">IF($BI21&lt;&gt;"",IF('Capacity summary'!$D$14="Yes",IF(COUNTBLANK('Capacity summary'!$H140:$BG140)&lt;52,IF('Capacity summary'!AD140&lt;&gt;"",IF(LOWER('Capacity summary'!AD140)="x",$BI21*AD21,VALUE('Capacity summary'!AD140)),0),AD21*$BI21),AD21*$BI21),0)</f>
        <v>0</v>
      </c>
      <c r="CH21" s="312">
        <f ca="1">IF($BI21&lt;&gt;"",IF('Capacity summary'!$D$14="Yes",IF(COUNTBLANK('Capacity summary'!$H140:$BG140)&lt;52,IF('Capacity summary'!AE140&lt;&gt;"",IF(LOWER('Capacity summary'!AE140)="x",$BI21*AE21,VALUE('Capacity summary'!AE140)),0),AE21*$BI21),AE21*$BI21),0)</f>
        <v>0</v>
      </c>
      <c r="CI21" s="312">
        <f ca="1">IF($BI21&lt;&gt;"",IF('Capacity summary'!$D$14="Yes",IF(COUNTBLANK('Capacity summary'!$H140:$BG140)&lt;52,IF('Capacity summary'!AF140&lt;&gt;"",IF(LOWER('Capacity summary'!AF140)="x",$BI21*AF21,VALUE('Capacity summary'!AF140)),0),AF21*$BI21),AF21*$BI21),0)</f>
        <v>0</v>
      </c>
      <c r="CJ21" s="312">
        <f ca="1">IF($BI21&lt;&gt;"",IF('Capacity summary'!$D$14="Yes",IF(COUNTBLANK('Capacity summary'!$H140:$BG140)&lt;52,IF('Capacity summary'!AG140&lt;&gt;"",IF(LOWER('Capacity summary'!AG140)="x",$BI21*AG21,VALUE('Capacity summary'!AG140)),0),AG21*$BI21),AG21*$BI21),0)</f>
        <v>0</v>
      </c>
      <c r="CK21" s="312">
        <f ca="1">IF($BI21&lt;&gt;"",IF('Capacity summary'!$D$14="Yes",IF(COUNTBLANK('Capacity summary'!$H140:$BG140)&lt;52,IF('Capacity summary'!AH140&lt;&gt;"",IF(LOWER('Capacity summary'!AH140)="x",$BI21*AH21,VALUE('Capacity summary'!AH140)),0),AH21*$BI21),AH21*$BI21),0)</f>
        <v>0</v>
      </c>
      <c r="CL21" s="312">
        <f ca="1">IF($BI21&lt;&gt;"",IF('Capacity summary'!$D$14="Yes",IF(COUNTBLANK('Capacity summary'!$H140:$BG140)&lt;52,IF('Capacity summary'!AI140&lt;&gt;"",IF(LOWER('Capacity summary'!AI140)="x",$BI21*AI21,VALUE('Capacity summary'!AI140)),0),AI21*$BI21),AI21*$BI21),0)</f>
        <v>0</v>
      </c>
      <c r="CM21" s="312">
        <f ca="1">IF($BI21&lt;&gt;"",IF('Capacity summary'!$D$14="Yes",IF(COUNTBLANK('Capacity summary'!$H140:$BG140)&lt;52,IF('Capacity summary'!AJ140&lt;&gt;"",IF(LOWER('Capacity summary'!AJ140)="x",$BI21*AJ21,VALUE('Capacity summary'!AJ140)),0),AJ21*$BI21),AJ21*$BI21),0)</f>
        <v>0</v>
      </c>
      <c r="CN21" s="312">
        <f ca="1">IF($BI21&lt;&gt;"",IF('Capacity summary'!$D$14="Yes",IF(COUNTBLANK('Capacity summary'!$H140:$BG140)&lt;52,IF('Capacity summary'!AK140&lt;&gt;"",IF(LOWER('Capacity summary'!AK140)="x",$BI21*AK21,VALUE('Capacity summary'!AK140)),0),AK21*$BI21),AK21*$BI21),0)</f>
        <v>0</v>
      </c>
      <c r="CO21" s="312">
        <f ca="1">IF($BI21&lt;&gt;"",IF('Capacity summary'!$D$14="Yes",IF(COUNTBLANK('Capacity summary'!$H140:$BG140)&lt;52,IF('Capacity summary'!AL140&lt;&gt;"",IF(LOWER('Capacity summary'!AL140)="x",$BI21*AL21,VALUE('Capacity summary'!AL140)),0),AL21*$BI21),AL21*$BI21),0)</f>
        <v>0</v>
      </c>
      <c r="CP21" s="312">
        <f ca="1">IF($BI21&lt;&gt;"",IF('Capacity summary'!$D$14="Yes",IF(COUNTBLANK('Capacity summary'!$H140:$BG140)&lt;52,IF('Capacity summary'!AM140&lt;&gt;"",IF(LOWER('Capacity summary'!AM140)="x",$BI21*AM21,VALUE('Capacity summary'!AM140)),0),AM21*$BI21),AM21*$BI21),0)</f>
        <v>0</v>
      </c>
      <c r="CQ21" s="312">
        <f ca="1">IF($BI21&lt;&gt;"",IF('Capacity summary'!$D$14="Yes",IF(COUNTBLANK('Capacity summary'!$H140:$BG140)&lt;52,IF('Capacity summary'!AN140&lt;&gt;"",IF(LOWER('Capacity summary'!AN140)="x",$BI21*AN21,VALUE('Capacity summary'!AN140)),0),AN21*$BI21),AN21*$BI21),0)</f>
        <v>0</v>
      </c>
      <c r="CR21" s="312">
        <f ca="1">IF($BI21&lt;&gt;"",IF('Capacity summary'!$D$14="Yes",IF(COUNTBLANK('Capacity summary'!$H140:$BG140)&lt;52,IF('Capacity summary'!AO140&lt;&gt;"",IF(LOWER('Capacity summary'!AO140)="x",$BI21*AO21,VALUE('Capacity summary'!AO140)),0),AO21*$BI21),AO21*$BI21),0)</f>
        <v>0</v>
      </c>
      <c r="CS21" s="312">
        <f ca="1">IF($BI21&lt;&gt;"",IF('Capacity summary'!$D$14="Yes",IF(COUNTBLANK('Capacity summary'!$H140:$BG140)&lt;52,IF('Capacity summary'!AP140&lt;&gt;"",IF(LOWER('Capacity summary'!AP140)="x",$BI21*AP21,VALUE('Capacity summary'!AP140)),0),AP21*$BI21),AP21*$BI21),0)</f>
        <v>0</v>
      </c>
      <c r="CT21" s="312">
        <f ca="1">IF($BI21&lt;&gt;"",IF('Capacity summary'!$D$14="Yes",IF(COUNTBLANK('Capacity summary'!$H140:$BG140)&lt;52,IF('Capacity summary'!AQ140&lt;&gt;"",IF(LOWER('Capacity summary'!AQ140)="x",$BI21*AQ21,VALUE('Capacity summary'!AQ140)),0),AQ21*$BI21),AQ21*$BI21),0)</f>
        <v>0</v>
      </c>
      <c r="CU21" s="312">
        <f ca="1">IF($BI21&lt;&gt;"",IF('Capacity summary'!$D$14="Yes",IF(COUNTBLANK('Capacity summary'!$H140:$BG140)&lt;52,IF('Capacity summary'!AR140&lt;&gt;"",IF(LOWER('Capacity summary'!AR140)="x",$BI21*AR21,VALUE('Capacity summary'!AR140)),0),AR21*$BI21),AR21*$BI21),0)</f>
        <v>0</v>
      </c>
      <c r="CV21" s="312">
        <f ca="1">IF($BI21&lt;&gt;"",IF('Capacity summary'!$D$14="Yes",IF(COUNTBLANK('Capacity summary'!$H140:$BG140)&lt;52,IF('Capacity summary'!AS140&lt;&gt;"",IF(LOWER('Capacity summary'!AS140)="x",$BI21*AS21,VALUE('Capacity summary'!AS140)),0),AS21*$BI21),AS21*$BI21),0)</f>
        <v>0</v>
      </c>
      <c r="CW21" s="312">
        <f ca="1">IF($BI21&lt;&gt;"",IF('Capacity summary'!$D$14="Yes",IF(COUNTBLANK('Capacity summary'!$H140:$BG140)&lt;52,IF('Capacity summary'!AT140&lt;&gt;"",IF(LOWER('Capacity summary'!AT140)="x",$BI21*AT21,VALUE('Capacity summary'!AT140)),0),AT21*$BI21),AT21*$BI21),0)</f>
        <v>0</v>
      </c>
      <c r="CX21" s="312">
        <f ca="1">IF($BI21&lt;&gt;"",IF('Capacity summary'!$D$14="Yes",IF(COUNTBLANK('Capacity summary'!$H140:$BG140)&lt;52,IF('Capacity summary'!AU140&lt;&gt;"",IF(LOWER('Capacity summary'!AU140)="x",$BI21*AU21,VALUE('Capacity summary'!AU140)),0),AU21*$BI21),AU21*$BI21),0)</f>
        <v>0</v>
      </c>
      <c r="CY21" s="312">
        <f ca="1">IF($BI21&lt;&gt;"",IF('Capacity summary'!$D$14="Yes",IF(COUNTBLANK('Capacity summary'!$H140:$BG140)&lt;52,IF('Capacity summary'!AV140&lt;&gt;"",IF(LOWER('Capacity summary'!AV140)="x",$BI21*AV21,VALUE('Capacity summary'!AV140)),0),AV21*$BI21),AV21*$BI21),0)</f>
        <v>0</v>
      </c>
      <c r="CZ21" s="312">
        <f ca="1">IF($BI21&lt;&gt;"",IF('Capacity summary'!$D$14="Yes",IF(COUNTBLANK('Capacity summary'!$H140:$BG140)&lt;52,IF('Capacity summary'!AW140&lt;&gt;"",IF(LOWER('Capacity summary'!AW140)="x",$BI21*AW21,VALUE('Capacity summary'!AW140)),0),AW21*$BI21),AW21*$BI21),0)</f>
        <v>0</v>
      </c>
      <c r="DA21" s="312">
        <f ca="1">IF($BI21&lt;&gt;"",IF('Capacity summary'!$D$14="Yes",IF(COUNTBLANK('Capacity summary'!$H140:$BG140)&lt;52,IF('Capacity summary'!AX140&lt;&gt;"",IF(LOWER('Capacity summary'!AX140)="x",$BI21*AX21,VALUE('Capacity summary'!AX140)),0),AX21*$BI21),AX21*$BI21),0)</f>
        <v>0</v>
      </c>
      <c r="DB21" s="312">
        <f ca="1">IF($BI21&lt;&gt;"",IF('Capacity summary'!$D$14="Yes",IF(COUNTBLANK('Capacity summary'!$H140:$BG140)&lt;52,IF('Capacity summary'!AY140&lt;&gt;"",IF(LOWER('Capacity summary'!AY140)="x",$BI21*AY21,VALUE('Capacity summary'!AY140)),0),AY21*$BI21),AY21*$BI21),0)</f>
        <v>0</v>
      </c>
      <c r="DC21" s="312">
        <f ca="1">IF($BI21&lt;&gt;"",IF('Capacity summary'!$D$14="Yes",IF(COUNTBLANK('Capacity summary'!$H140:$BG140)&lt;52,IF('Capacity summary'!AZ140&lt;&gt;"",IF(LOWER('Capacity summary'!AZ140)="x",$BI21*AZ21,VALUE('Capacity summary'!AZ140)),0),AZ21*$BI21),AZ21*$BI21),0)</f>
        <v>0</v>
      </c>
      <c r="DD21" s="312">
        <f ca="1">IF($BI21&lt;&gt;"",IF('Capacity summary'!$D$14="Yes",IF(COUNTBLANK('Capacity summary'!$H140:$BG140)&lt;52,IF('Capacity summary'!BA140&lt;&gt;"",IF(LOWER('Capacity summary'!BA140)="x",$BI21*BA21,VALUE('Capacity summary'!BA140)),0),BA21*$BI21),BA21*$BI21),0)</f>
        <v>0</v>
      </c>
      <c r="DE21" s="312">
        <f ca="1">IF($BI21&lt;&gt;"",IF('Capacity summary'!$D$14="Yes",IF(COUNTBLANK('Capacity summary'!$H140:$BG140)&lt;52,IF('Capacity summary'!BB140&lt;&gt;"",IF(LOWER('Capacity summary'!BB140)="x",$BI21*BB21,VALUE('Capacity summary'!BB140)),0),BB21*$BI21),BB21*$BI21),0)</f>
        <v>0</v>
      </c>
      <c r="DF21" s="312">
        <f ca="1">IF($BI21&lt;&gt;"",IF('Capacity summary'!$D$14="Yes",IF(COUNTBLANK('Capacity summary'!$H140:$BG140)&lt;52,IF('Capacity summary'!BC140&lt;&gt;"",IF(LOWER('Capacity summary'!BC140)="x",$BI21*BC21,VALUE('Capacity summary'!BC140)),0),BC21*$BI21),BC21*$BI21),0)</f>
        <v>0</v>
      </c>
      <c r="DG21" s="312">
        <f ca="1">IF($BI21&lt;&gt;"",IF('Capacity summary'!$D$14="Yes",IF(COUNTBLANK('Capacity summary'!$H140:$BG140)&lt;52,IF('Capacity summary'!BD140&lt;&gt;"",IF(LOWER('Capacity summary'!BD140)="x",$BI21*BD21,VALUE('Capacity summary'!BD140)),0),BD21*$BI21),BD21*$BI21),0)</f>
        <v>0</v>
      </c>
      <c r="DH21" s="312">
        <f ca="1">IF($BI21&lt;&gt;"",IF('Capacity summary'!$D$14="Yes",IF(COUNTBLANK('Capacity summary'!$H140:$BG140)&lt;52,IF('Capacity summary'!BE140&lt;&gt;"",IF(LOWER('Capacity summary'!BE140)="x",$BI21*BE21,VALUE('Capacity summary'!BE140)),0),BE21*$BI21),BE21*$BI21),0)</f>
        <v>0</v>
      </c>
      <c r="DI21" s="312">
        <f ca="1">IF($BI21&lt;&gt;"",IF('Capacity summary'!$D$14="Yes",IF(COUNTBLANK('Capacity summary'!$H140:$BG140)&lt;52,IF('Capacity summary'!BF140&lt;&gt;"",IF(LOWER('Capacity summary'!BF140)="x",$BI21*BF21,VALUE('Capacity summary'!BF140)),0),BF21*$BI21),BF21*$BI21),0)</f>
        <v>0</v>
      </c>
      <c r="DJ21" s="312">
        <f ca="1">IF($BI21&lt;&gt;"",IF('Capacity summary'!$D$14="Yes",IF(COUNTBLANK('Capacity summary'!$H140:$BG140)&lt;52,IF('Capacity summary'!BG140&lt;&gt;"",IF(LOWER('Capacity summary'!BG140)="x",$BI21*BG21,VALUE('Capacity summary'!BG140)),0),BG21*$BI21),BG21*$BI21),0)</f>
        <v>0</v>
      </c>
      <c r="DK21" s="136">
        <f t="shared" ca="1" si="2"/>
        <v>0</v>
      </c>
      <c r="DL21" s="312">
        <f>Capacity!H33</f>
        <v>0</v>
      </c>
      <c r="DP21" s="5"/>
    </row>
    <row r="22" spans="2:120" x14ac:dyDescent="0.25">
      <c r="B22" s="67"/>
      <c r="C22" s="67" t="str">
        <f>ROW(A18)&amp;". "&amp;Capacity!B34</f>
        <v>18. c</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 ca="1">IF(ROW(C18)&lt;=Capacity!$A$16,IF('Capacity summary'!$D$14="No",SUM(H22:BG22),'Capacity summary'!$E141),0)</f>
        <v>52</v>
      </c>
      <c r="BI22" s="5">
        <f ca="1">IF(BH22&gt;0,IF(BH22&lt;Capacity!E34,Capacity!F34,Capacity!H34/'Capacity calculation (hide)'!BH22),"")</f>
        <v>0</v>
      </c>
      <c r="BK22" s="312">
        <f ca="1">IF($BI22&lt;&gt;"",IF('Capacity summary'!$D$14="Yes",IF(COUNTBLANK('Capacity summary'!$H141:$BG141)&lt;52,IF('Capacity summary'!H141&lt;&gt;"",IF(LOWER('Capacity summary'!H141)="x",$BI22*H22,VALUE('Capacity summary'!H141)),0),H22*$BI22),H22*$BI22),0)</f>
        <v>0</v>
      </c>
      <c r="BL22" s="312">
        <f ca="1">IF($BI22&lt;&gt;"",IF('Capacity summary'!$D$14="Yes",IF(COUNTBLANK('Capacity summary'!$H141:$BG141)&lt;52,IF('Capacity summary'!I141&lt;&gt;"",IF(LOWER('Capacity summary'!I141)="x",$BI22*I22,VALUE('Capacity summary'!I141)),0),I22*$BI22),I22*$BI22),0)</f>
        <v>0</v>
      </c>
      <c r="BM22" s="312">
        <f ca="1">IF($BI22&lt;&gt;"",IF('Capacity summary'!$D$14="Yes",IF(COUNTBLANK('Capacity summary'!$H141:$BG141)&lt;52,IF('Capacity summary'!J141&lt;&gt;"",IF(LOWER('Capacity summary'!J141)="x",$BI22*J22,VALUE('Capacity summary'!J141)),0),J22*$BI22),J22*$BI22),0)</f>
        <v>0</v>
      </c>
      <c r="BN22" s="312">
        <f ca="1">IF($BI22&lt;&gt;"",IF('Capacity summary'!$D$14="Yes",IF(COUNTBLANK('Capacity summary'!$H141:$BG141)&lt;52,IF('Capacity summary'!K141&lt;&gt;"",IF(LOWER('Capacity summary'!K141)="x",$BI22*K22,VALUE('Capacity summary'!K141)),0),K22*$BI22),K22*$BI22),0)</f>
        <v>0</v>
      </c>
      <c r="BO22" s="312">
        <f ca="1">IF($BI22&lt;&gt;"",IF('Capacity summary'!$D$14="Yes",IF(COUNTBLANK('Capacity summary'!$H141:$BG141)&lt;52,IF('Capacity summary'!L141&lt;&gt;"",IF(LOWER('Capacity summary'!L141)="x",$BI22*L22,VALUE('Capacity summary'!L141)),0),L22*$BI22),L22*$BI22),0)</f>
        <v>0</v>
      </c>
      <c r="BP22" s="312">
        <f ca="1">IF($BI22&lt;&gt;"",IF('Capacity summary'!$D$14="Yes",IF(COUNTBLANK('Capacity summary'!$H141:$BG141)&lt;52,IF('Capacity summary'!M141&lt;&gt;"",IF(LOWER('Capacity summary'!M141)="x",$BI22*M22,VALUE('Capacity summary'!M141)),0),M22*$BI22),M22*$BI22),0)</f>
        <v>0</v>
      </c>
      <c r="BQ22" s="312">
        <f ca="1">IF($BI22&lt;&gt;"",IF('Capacity summary'!$D$14="Yes",IF(COUNTBLANK('Capacity summary'!$H141:$BG141)&lt;52,IF('Capacity summary'!N141&lt;&gt;"",IF(LOWER('Capacity summary'!N141)="x",$BI22*N22,VALUE('Capacity summary'!N141)),0),N22*$BI22),N22*$BI22),0)</f>
        <v>0</v>
      </c>
      <c r="BR22" s="312">
        <f ca="1">IF($BI22&lt;&gt;"",IF('Capacity summary'!$D$14="Yes",IF(COUNTBLANK('Capacity summary'!$H141:$BG141)&lt;52,IF('Capacity summary'!O141&lt;&gt;"",IF(LOWER('Capacity summary'!O141)="x",$BI22*O22,VALUE('Capacity summary'!O141)),0),O22*$BI22),O22*$BI22),0)</f>
        <v>0</v>
      </c>
      <c r="BS22" s="312">
        <f ca="1">IF($BI22&lt;&gt;"",IF('Capacity summary'!$D$14="Yes",IF(COUNTBLANK('Capacity summary'!$H141:$BG141)&lt;52,IF('Capacity summary'!P141&lt;&gt;"",IF(LOWER('Capacity summary'!P141)="x",$BI22*P22,VALUE('Capacity summary'!P141)),0),P22*$BI22),P22*$BI22),0)</f>
        <v>0</v>
      </c>
      <c r="BT22" s="312">
        <f ca="1">IF($BI22&lt;&gt;"",IF('Capacity summary'!$D$14="Yes",IF(COUNTBLANK('Capacity summary'!$H141:$BG141)&lt;52,IF('Capacity summary'!Q141&lt;&gt;"",IF(LOWER('Capacity summary'!Q141)="x",$BI22*Q22,VALUE('Capacity summary'!Q141)),0),Q22*$BI22),Q22*$BI22),0)</f>
        <v>0</v>
      </c>
      <c r="BU22" s="312">
        <f ca="1">IF($BI22&lt;&gt;"",IF('Capacity summary'!$D$14="Yes",IF(COUNTBLANK('Capacity summary'!$H141:$BG141)&lt;52,IF('Capacity summary'!R141&lt;&gt;"",IF(LOWER('Capacity summary'!R141)="x",$BI22*R22,VALUE('Capacity summary'!R141)),0),R22*$BI22),R22*$BI22),0)</f>
        <v>0</v>
      </c>
      <c r="BV22" s="312">
        <f ca="1">IF($BI22&lt;&gt;"",IF('Capacity summary'!$D$14="Yes",IF(COUNTBLANK('Capacity summary'!$H141:$BG141)&lt;52,IF('Capacity summary'!S141&lt;&gt;"",IF(LOWER('Capacity summary'!S141)="x",$BI22*S22,VALUE('Capacity summary'!S141)),0),S22*$BI22),S22*$BI22),0)</f>
        <v>0</v>
      </c>
      <c r="BW22" s="312">
        <f ca="1">IF($BI22&lt;&gt;"",IF('Capacity summary'!$D$14="Yes",IF(COUNTBLANK('Capacity summary'!$H141:$BG141)&lt;52,IF('Capacity summary'!T141&lt;&gt;"",IF(LOWER('Capacity summary'!T141)="x",$BI22*T22,VALUE('Capacity summary'!T141)),0),T22*$BI22),T22*$BI22),0)</f>
        <v>0</v>
      </c>
      <c r="BX22" s="312">
        <f ca="1">IF($BI22&lt;&gt;"",IF('Capacity summary'!$D$14="Yes",IF(COUNTBLANK('Capacity summary'!$H141:$BG141)&lt;52,IF('Capacity summary'!U141&lt;&gt;"",IF(LOWER('Capacity summary'!U141)="x",$BI22*U22,VALUE('Capacity summary'!U141)),0),U22*$BI22),U22*$BI22),0)</f>
        <v>0</v>
      </c>
      <c r="BY22" s="312">
        <f ca="1">IF($BI22&lt;&gt;"",IF('Capacity summary'!$D$14="Yes",IF(COUNTBLANK('Capacity summary'!$H141:$BG141)&lt;52,IF('Capacity summary'!V141&lt;&gt;"",IF(LOWER('Capacity summary'!V141)="x",$BI22*V22,VALUE('Capacity summary'!V141)),0),V22*$BI22),V22*$BI22),0)</f>
        <v>0</v>
      </c>
      <c r="BZ22" s="312">
        <f ca="1">IF($BI22&lt;&gt;"",IF('Capacity summary'!$D$14="Yes",IF(COUNTBLANK('Capacity summary'!$H141:$BG141)&lt;52,IF('Capacity summary'!W141&lt;&gt;"",IF(LOWER('Capacity summary'!W141)="x",$BI22*W22,VALUE('Capacity summary'!W141)),0),W22*$BI22),W22*$BI22),0)</f>
        <v>0</v>
      </c>
      <c r="CA22" s="312">
        <f ca="1">IF($BI22&lt;&gt;"",IF('Capacity summary'!$D$14="Yes",IF(COUNTBLANK('Capacity summary'!$H141:$BG141)&lt;52,IF('Capacity summary'!X141&lt;&gt;"",IF(LOWER('Capacity summary'!X141)="x",$BI22*X22,VALUE('Capacity summary'!X141)),0),X22*$BI22),X22*$BI22),0)</f>
        <v>0</v>
      </c>
      <c r="CB22" s="312">
        <f ca="1">IF($BI22&lt;&gt;"",IF('Capacity summary'!$D$14="Yes",IF(COUNTBLANK('Capacity summary'!$H141:$BG141)&lt;52,IF('Capacity summary'!Y141&lt;&gt;"",IF(LOWER('Capacity summary'!Y141)="x",$BI22*Y22,VALUE('Capacity summary'!Y141)),0),Y22*$BI22),Y22*$BI22),0)</f>
        <v>0</v>
      </c>
      <c r="CC22" s="312">
        <f ca="1">IF($BI22&lt;&gt;"",IF('Capacity summary'!$D$14="Yes",IF(COUNTBLANK('Capacity summary'!$H141:$BG141)&lt;52,IF('Capacity summary'!Z141&lt;&gt;"",IF(LOWER('Capacity summary'!Z141)="x",$BI22*Z22,VALUE('Capacity summary'!Z141)),0),Z22*$BI22),Z22*$BI22),0)</f>
        <v>0</v>
      </c>
      <c r="CD22" s="312">
        <f ca="1">IF($BI22&lt;&gt;"",IF('Capacity summary'!$D$14="Yes",IF(COUNTBLANK('Capacity summary'!$H141:$BG141)&lt;52,IF('Capacity summary'!AA141&lt;&gt;"",IF(LOWER('Capacity summary'!AA141)="x",$BI22*AA22,VALUE('Capacity summary'!AA141)),0),AA22*$BI22),AA22*$BI22),0)</f>
        <v>0</v>
      </c>
      <c r="CE22" s="312">
        <f ca="1">IF($BI22&lt;&gt;"",IF('Capacity summary'!$D$14="Yes",IF(COUNTBLANK('Capacity summary'!$H141:$BG141)&lt;52,IF('Capacity summary'!AB141&lt;&gt;"",IF(LOWER('Capacity summary'!AB141)="x",$BI22*AB22,VALUE('Capacity summary'!AB141)),0),AB22*$BI22),AB22*$BI22),0)</f>
        <v>0</v>
      </c>
      <c r="CF22" s="312">
        <f ca="1">IF($BI22&lt;&gt;"",IF('Capacity summary'!$D$14="Yes",IF(COUNTBLANK('Capacity summary'!$H141:$BG141)&lt;52,IF('Capacity summary'!AC141&lt;&gt;"",IF(LOWER('Capacity summary'!AC141)="x",$BI22*AC22,VALUE('Capacity summary'!AC141)),0),AC22*$BI22),AC22*$BI22),0)</f>
        <v>0</v>
      </c>
      <c r="CG22" s="312">
        <f ca="1">IF($BI22&lt;&gt;"",IF('Capacity summary'!$D$14="Yes",IF(COUNTBLANK('Capacity summary'!$H141:$BG141)&lt;52,IF('Capacity summary'!AD141&lt;&gt;"",IF(LOWER('Capacity summary'!AD141)="x",$BI22*AD22,VALUE('Capacity summary'!AD141)),0),AD22*$BI22),AD22*$BI22),0)</f>
        <v>0</v>
      </c>
      <c r="CH22" s="312">
        <f ca="1">IF($BI22&lt;&gt;"",IF('Capacity summary'!$D$14="Yes",IF(COUNTBLANK('Capacity summary'!$H141:$BG141)&lt;52,IF('Capacity summary'!AE141&lt;&gt;"",IF(LOWER('Capacity summary'!AE141)="x",$BI22*AE22,VALUE('Capacity summary'!AE141)),0),AE22*$BI22),AE22*$BI22),0)</f>
        <v>0</v>
      </c>
      <c r="CI22" s="312">
        <f ca="1">IF($BI22&lt;&gt;"",IF('Capacity summary'!$D$14="Yes",IF(COUNTBLANK('Capacity summary'!$H141:$BG141)&lt;52,IF('Capacity summary'!AF141&lt;&gt;"",IF(LOWER('Capacity summary'!AF141)="x",$BI22*AF22,VALUE('Capacity summary'!AF141)),0),AF22*$BI22),AF22*$BI22),0)</f>
        <v>0</v>
      </c>
      <c r="CJ22" s="312">
        <f ca="1">IF($BI22&lt;&gt;"",IF('Capacity summary'!$D$14="Yes",IF(COUNTBLANK('Capacity summary'!$H141:$BG141)&lt;52,IF('Capacity summary'!AG141&lt;&gt;"",IF(LOWER('Capacity summary'!AG141)="x",$BI22*AG22,VALUE('Capacity summary'!AG141)),0),AG22*$BI22),AG22*$BI22),0)</f>
        <v>0</v>
      </c>
      <c r="CK22" s="312">
        <f ca="1">IF($BI22&lt;&gt;"",IF('Capacity summary'!$D$14="Yes",IF(COUNTBLANK('Capacity summary'!$H141:$BG141)&lt;52,IF('Capacity summary'!AH141&lt;&gt;"",IF(LOWER('Capacity summary'!AH141)="x",$BI22*AH22,VALUE('Capacity summary'!AH141)),0),AH22*$BI22),AH22*$BI22),0)</f>
        <v>0</v>
      </c>
      <c r="CL22" s="312">
        <f ca="1">IF($BI22&lt;&gt;"",IF('Capacity summary'!$D$14="Yes",IF(COUNTBLANK('Capacity summary'!$H141:$BG141)&lt;52,IF('Capacity summary'!AI141&lt;&gt;"",IF(LOWER('Capacity summary'!AI141)="x",$BI22*AI22,VALUE('Capacity summary'!AI141)),0),AI22*$BI22),AI22*$BI22),0)</f>
        <v>0</v>
      </c>
      <c r="CM22" s="312">
        <f ca="1">IF($BI22&lt;&gt;"",IF('Capacity summary'!$D$14="Yes",IF(COUNTBLANK('Capacity summary'!$H141:$BG141)&lt;52,IF('Capacity summary'!AJ141&lt;&gt;"",IF(LOWER('Capacity summary'!AJ141)="x",$BI22*AJ22,VALUE('Capacity summary'!AJ141)),0),AJ22*$BI22),AJ22*$BI22),0)</f>
        <v>0</v>
      </c>
      <c r="CN22" s="312">
        <f ca="1">IF($BI22&lt;&gt;"",IF('Capacity summary'!$D$14="Yes",IF(COUNTBLANK('Capacity summary'!$H141:$BG141)&lt;52,IF('Capacity summary'!AK141&lt;&gt;"",IF(LOWER('Capacity summary'!AK141)="x",$BI22*AK22,VALUE('Capacity summary'!AK141)),0),AK22*$BI22),AK22*$BI22),0)</f>
        <v>0</v>
      </c>
      <c r="CO22" s="312">
        <f ca="1">IF($BI22&lt;&gt;"",IF('Capacity summary'!$D$14="Yes",IF(COUNTBLANK('Capacity summary'!$H141:$BG141)&lt;52,IF('Capacity summary'!AL141&lt;&gt;"",IF(LOWER('Capacity summary'!AL141)="x",$BI22*AL22,VALUE('Capacity summary'!AL141)),0),AL22*$BI22),AL22*$BI22),0)</f>
        <v>0</v>
      </c>
      <c r="CP22" s="312">
        <f ca="1">IF($BI22&lt;&gt;"",IF('Capacity summary'!$D$14="Yes",IF(COUNTBLANK('Capacity summary'!$H141:$BG141)&lt;52,IF('Capacity summary'!AM141&lt;&gt;"",IF(LOWER('Capacity summary'!AM141)="x",$BI22*AM22,VALUE('Capacity summary'!AM141)),0),AM22*$BI22),AM22*$BI22),0)</f>
        <v>0</v>
      </c>
      <c r="CQ22" s="312">
        <f ca="1">IF($BI22&lt;&gt;"",IF('Capacity summary'!$D$14="Yes",IF(COUNTBLANK('Capacity summary'!$H141:$BG141)&lt;52,IF('Capacity summary'!AN141&lt;&gt;"",IF(LOWER('Capacity summary'!AN141)="x",$BI22*AN22,VALUE('Capacity summary'!AN141)),0),AN22*$BI22),AN22*$BI22),0)</f>
        <v>0</v>
      </c>
      <c r="CR22" s="312">
        <f ca="1">IF($BI22&lt;&gt;"",IF('Capacity summary'!$D$14="Yes",IF(COUNTBLANK('Capacity summary'!$H141:$BG141)&lt;52,IF('Capacity summary'!AO141&lt;&gt;"",IF(LOWER('Capacity summary'!AO141)="x",$BI22*AO22,VALUE('Capacity summary'!AO141)),0),AO22*$BI22),AO22*$BI22),0)</f>
        <v>0</v>
      </c>
      <c r="CS22" s="312">
        <f ca="1">IF($BI22&lt;&gt;"",IF('Capacity summary'!$D$14="Yes",IF(COUNTBLANK('Capacity summary'!$H141:$BG141)&lt;52,IF('Capacity summary'!AP141&lt;&gt;"",IF(LOWER('Capacity summary'!AP141)="x",$BI22*AP22,VALUE('Capacity summary'!AP141)),0),AP22*$BI22),AP22*$BI22),0)</f>
        <v>0</v>
      </c>
      <c r="CT22" s="312">
        <f ca="1">IF($BI22&lt;&gt;"",IF('Capacity summary'!$D$14="Yes",IF(COUNTBLANK('Capacity summary'!$H141:$BG141)&lt;52,IF('Capacity summary'!AQ141&lt;&gt;"",IF(LOWER('Capacity summary'!AQ141)="x",$BI22*AQ22,VALUE('Capacity summary'!AQ141)),0),AQ22*$BI22),AQ22*$BI22),0)</f>
        <v>0</v>
      </c>
      <c r="CU22" s="312">
        <f ca="1">IF($BI22&lt;&gt;"",IF('Capacity summary'!$D$14="Yes",IF(COUNTBLANK('Capacity summary'!$H141:$BG141)&lt;52,IF('Capacity summary'!AR141&lt;&gt;"",IF(LOWER('Capacity summary'!AR141)="x",$BI22*AR22,VALUE('Capacity summary'!AR141)),0),AR22*$BI22),AR22*$BI22),0)</f>
        <v>0</v>
      </c>
      <c r="CV22" s="312">
        <f ca="1">IF($BI22&lt;&gt;"",IF('Capacity summary'!$D$14="Yes",IF(COUNTBLANK('Capacity summary'!$H141:$BG141)&lt;52,IF('Capacity summary'!AS141&lt;&gt;"",IF(LOWER('Capacity summary'!AS141)="x",$BI22*AS22,VALUE('Capacity summary'!AS141)),0),AS22*$BI22),AS22*$BI22),0)</f>
        <v>0</v>
      </c>
      <c r="CW22" s="312">
        <f ca="1">IF($BI22&lt;&gt;"",IF('Capacity summary'!$D$14="Yes",IF(COUNTBLANK('Capacity summary'!$H141:$BG141)&lt;52,IF('Capacity summary'!AT141&lt;&gt;"",IF(LOWER('Capacity summary'!AT141)="x",$BI22*AT22,VALUE('Capacity summary'!AT141)),0),AT22*$BI22),AT22*$BI22),0)</f>
        <v>0</v>
      </c>
      <c r="CX22" s="312">
        <f ca="1">IF($BI22&lt;&gt;"",IF('Capacity summary'!$D$14="Yes",IF(COUNTBLANK('Capacity summary'!$H141:$BG141)&lt;52,IF('Capacity summary'!AU141&lt;&gt;"",IF(LOWER('Capacity summary'!AU141)="x",$BI22*AU22,VALUE('Capacity summary'!AU141)),0),AU22*$BI22),AU22*$BI22),0)</f>
        <v>0</v>
      </c>
      <c r="CY22" s="312">
        <f ca="1">IF($BI22&lt;&gt;"",IF('Capacity summary'!$D$14="Yes",IF(COUNTBLANK('Capacity summary'!$H141:$BG141)&lt;52,IF('Capacity summary'!AV141&lt;&gt;"",IF(LOWER('Capacity summary'!AV141)="x",$BI22*AV22,VALUE('Capacity summary'!AV141)),0),AV22*$BI22),AV22*$BI22),0)</f>
        <v>0</v>
      </c>
      <c r="CZ22" s="312">
        <f ca="1">IF($BI22&lt;&gt;"",IF('Capacity summary'!$D$14="Yes",IF(COUNTBLANK('Capacity summary'!$H141:$BG141)&lt;52,IF('Capacity summary'!AW141&lt;&gt;"",IF(LOWER('Capacity summary'!AW141)="x",$BI22*AW22,VALUE('Capacity summary'!AW141)),0),AW22*$BI22),AW22*$BI22),0)</f>
        <v>0</v>
      </c>
      <c r="DA22" s="312">
        <f ca="1">IF($BI22&lt;&gt;"",IF('Capacity summary'!$D$14="Yes",IF(COUNTBLANK('Capacity summary'!$H141:$BG141)&lt;52,IF('Capacity summary'!AX141&lt;&gt;"",IF(LOWER('Capacity summary'!AX141)="x",$BI22*AX22,VALUE('Capacity summary'!AX141)),0),AX22*$BI22),AX22*$BI22),0)</f>
        <v>0</v>
      </c>
      <c r="DB22" s="312">
        <f ca="1">IF($BI22&lt;&gt;"",IF('Capacity summary'!$D$14="Yes",IF(COUNTBLANK('Capacity summary'!$H141:$BG141)&lt;52,IF('Capacity summary'!AY141&lt;&gt;"",IF(LOWER('Capacity summary'!AY141)="x",$BI22*AY22,VALUE('Capacity summary'!AY141)),0),AY22*$BI22),AY22*$BI22),0)</f>
        <v>0</v>
      </c>
      <c r="DC22" s="312">
        <f ca="1">IF($BI22&lt;&gt;"",IF('Capacity summary'!$D$14="Yes",IF(COUNTBLANK('Capacity summary'!$H141:$BG141)&lt;52,IF('Capacity summary'!AZ141&lt;&gt;"",IF(LOWER('Capacity summary'!AZ141)="x",$BI22*AZ22,VALUE('Capacity summary'!AZ141)),0),AZ22*$BI22),AZ22*$BI22),0)</f>
        <v>0</v>
      </c>
      <c r="DD22" s="312">
        <f ca="1">IF($BI22&lt;&gt;"",IF('Capacity summary'!$D$14="Yes",IF(COUNTBLANK('Capacity summary'!$H141:$BG141)&lt;52,IF('Capacity summary'!BA141&lt;&gt;"",IF(LOWER('Capacity summary'!BA141)="x",$BI22*BA22,VALUE('Capacity summary'!BA141)),0),BA22*$BI22),BA22*$BI22),0)</f>
        <v>0</v>
      </c>
      <c r="DE22" s="312">
        <f ca="1">IF($BI22&lt;&gt;"",IF('Capacity summary'!$D$14="Yes",IF(COUNTBLANK('Capacity summary'!$H141:$BG141)&lt;52,IF('Capacity summary'!BB141&lt;&gt;"",IF(LOWER('Capacity summary'!BB141)="x",$BI22*BB22,VALUE('Capacity summary'!BB141)),0),BB22*$BI22),BB22*$BI22),0)</f>
        <v>0</v>
      </c>
      <c r="DF22" s="312">
        <f ca="1">IF($BI22&lt;&gt;"",IF('Capacity summary'!$D$14="Yes",IF(COUNTBLANK('Capacity summary'!$H141:$BG141)&lt;52,IF('Capacity summary'!BC141&lt;&gt;"",IF(LOWER('Capacity summary'!BC141)="x",$BI22*BC22,VALUE('Capacity summary'!BC141)),0),BC22*$BI22),BC22*$BI22),0)</f>
        <v>0</v>
      </c>
      <c r="DG22" s="312">
        <f ca="1">IF($BI22&lt;&gt;"",IF('Capacity summary'!$D$14="Yes",IF(COUNTBLANK('Capacity summary'!$H141:$BG141)&lt;52,IF('Capacity summary'!BD141&lt;&gt;"",IF(LOWER('Capacity summary'!BD141)="x",$BI22*BD22,VALUE('Capacity summary'!BD141)),0),BD22*$BI22),BD22*$BI22),0)</f>
        <v>0</v>
      </c>
      <c r="DH22" s="312">
        <f ca="1">IF($BI22&lt;&gt;"",IF('Capacity summary'!$D$14="Yes",IF(COUNTBLANK('Capacity summary'!$H141:$BG141)&lt;52,IF('Capacity summary'!BE141&lt;&gt;"",IF(LOWER('Capacity summary'!BE141)="x",$BI22*BE22,VALUE('Capacity summary'!BE141)),0),BE22*$BI22),BE22*$BI22),0)</f>
        <v>0</v>
      </c>
      <c r="DI22" s="312">
        <f ca="1">IF($BI22&lt;&gt;"",IF('Capacity summary'!$D$14="Yes",IF(COUNTBLANK('Capacity summary'!$H141:$BG141)&lt;52,IF('Capacity summary'!BF141&lt;&gt;"",IF(LOWER('Capacity summary'!BF141)="x",$BI22*BF22,VALUE('Capacity summary'!BF141)),0),BF22*$BI22),BF22*$BI22),0)</f>
        <v>0</v>
      </c>
      <c r="DJ22" s="312">
        <f ca="1">IF($BI22&lt;&gt;"",IF('Capacity summary'!$D$14="Yes",IF(COUNTBLANK('Capacity summary'!$H141:$BG141)&lt;52,IF('Capacity summary'!BG141&lt;&gt;"",IF(LOWER('Capacity summary'!BG141)="x",$BI22*BG22,VALUE('Capacity summary'!BG141)),0),BG22*$BI22),BG22*$BI22),0)</f>
        <v>0</v>
      </c>
      <c r="DK22" s="136">
        <f t="shared" ca="1" si="2"/>
        <v>0</v>
      </c>
      <c r="DL22" s="312">
        <f>Capacity!H34</f>
        <v>0</v>
      </c>
      <c r="DP22" s="5"/>
    </row>
    <row r="23" spans="2:120" x14ac:dyDescent="0.25">
      <c r="B23" s="67"/>
      <c r="C23" s="67" t="str">
        <f>ROW(A19)&amp;". "&amp;Capacity!B35</f>
        <v>19. c</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 ca="1">IF(ROW(C19)&lt;=Capacity!$A$16,IF('Capacity summary'!$D$14="No",SUM(H23:BG23),'Capacity summary'!$E142),0)</f>
        <v>52</v>
      </c>
      <c r="BI23" s="5">
        <f ca="1">IF(BH23&gt;0,IF(BH23&lt;Capacity!E35,Capacity!F35,Capacity!H35/'Capacity calculation (hide)'!BH23),"")</f>
        <v>0</v>
      </c>
      <c r="BK23" s="312">
        <f ca="1">IF($BI23&lt;&gt;"",IF('Capacity summary'!$D$14="Yes",IF(COUNTBLANK('Capacity summary'!$H142:$BG142)&lt;52,IF('Capacity summary'!H142&lt;&gt;"",IF(LOWER('Capacity summary'!H142)="x",$BI23*H23,VALUE('Capacity summary'!H142)),0),H23*$BI23),H23*$BI23),0)</f>
        <v>0</v>
      </c>
      <c r="BL23" s="312">
        <f ca="1">IF($BI23&lt;&gt;"",IF('Capacity summary'!$D$14="Yes",IF(COUNTBLANK('Capacity summary'!$H142:$BG142)&lt;52,IF('Capacity summary'!I142&lt;&gt;"",IF(LOWER('Capacity summary'!I142)="x",$BI23*I23,VALUE('Capacity summary'!I142)),0),I23*$BI23),I23*$BI23),0)</f>
        <v>0</v>
      </c>
      <c r="BM23" s="312">
        <f ca="1">IF($BI23&lt;&gt;"",IF('Capacity summary'!$D$14="Yes",IF(COUNTBLANK('Capacity summary'!$H142:$BG142)&lt;52,IF('Capacity summary'!J142&lt;&gt;"",IF(LOWER('Capacity summary'!J142)="x",$BI23*J23,VALUE('Capacity summary'!J142)),0),J23*$BI23),J23*$BI23),0)</f>
        <v>0</v>
      </c>
      <c r="BN23" s="312">
        <f ca="1">IF($BI23&lt;&gt;"",IF('Capacity summary'!$D$14="Yes",IF(COUNTBLANK('Capacity summary'!$H142:$BG142)&lt;52,IF('Capacity summary'!K142&lt;&gt;"",IF(LOWER('Capacity summary'!K142)="x",$BI23*K23,VALUE('Capacity summary'!K142)),0),K23*$BI23),K23*$BI23),0)</f>
        <v>0</v>
      </c>
      <c r="BO23" s="312">
        <f ca="1">IF($BI23&lt;&gt;"",IF('Capacity summary'!$D$14="Yes",IF(COUNTBLANK('Capacity summary'!$H142:$BG142)&lt;52,IF('Capacity summary'!L142&lt;&gt;"",IF(LOWER('Capacity summary'!L142)="x",$BI23*L23,VALUE('Capacity summary'!L142)),0),L23*$BI23),L23*$BI23),0)</f>
        <v>0</v>
      </c>
      <c r="BP23" s="312">
        <f ca="1">IF($BI23&lt;&gt;"",IF('Capacity summary'!$D$14="Yes",IF(COUNTBLANK('Capacity summary'!$H142:$BG142)&lt;52,IF('Capacity summary'!M142&lt;&gt;"",IF(LOWER('Capacity summary'!M142)="x",$BI23*M23,VALUE('Capacity summary'!M142)),0),M23*$BI23),M23*$BI23),0)</f>
        <v>0</v>
      </c>
      <c r="BQ23" s="312">
        <f ca="1">IF($BI23&lt;&gt;"",IF('Capacity summary'!$D$14="Yes",IF(COUNTBLANK('Capacity summary'!$H142:$BG142)&lt;52,IF('Capacity summary'!N142&lt;&gt;"",IF(LOWER('Capacity summary'!N142)="x",$BI23*N23,VALUE('Capacity summary'!N142)),0),N23*$BI23),N23*$BI23),0)</f>
        <v>0</v>
      </c>
      <c r="BR23" s="312">
        <f ca="1">IF($BI23&lt;&gt;"",IF('Capacity summary'!$D$14="Yes",IF(COUNTBLANK('Capacity summary'!$H142:$BG142)&lt;52,IF('Capacity summary'!O142&lt;&gt;"",IF(LOWER('Capacity summary'!O142)="x",$BI23*O23,VALUE('Capacity summary'!O142)),0),O23*$BI23),O23*$BI23),0)</f>
        <v>0</v>
      </c>
      <c r="BS23" s="312">
        <f ca="1">IF($BI23&lt;&gt;"",IF('Capacity summary'!$D$14="Yes",IF(COUNTBLANK('Capacity summary'!$H142:$BG142)&lt;52,IF('Capacity summary'!P142&lt;&gt;"",IF(LOWER('Capacity summary'!P142)="x",$BI23*P23,VALUE('Capacity summary'!P142)),0),P23*$BI23),P23*$BI23),0)</f>
        <v>0</v>
      </c>
      <c r="BT23" s="312">
        <f ca="1">IF($BI23&lt;&gt;"",IF('Capacity summary'!$D$14="Yes",IF(COUNTBLANK('Capacity summary'!$H142:$BG142)&lt;52,IF('Capacity summary'!Q142&lt;&gt;"",IF(LOWER('Capacity summary'!Q142)="x",$BI23*Q23,VALUE('Capacity summary'!Q142)),0),Q23*$BI23),Q23*$BI23),0)</f>
        <v>0</v>
      </c>
      <c r="BU23" s="312">
        <f ca="1">IF($BI23&lt;&gt;"",IF('Capacity summary'!$D$14="Yes",IF(COUNTBLANK('Capacity summary'!$H142:$BG142)&lt;52,IF('Capacity summary'!R142&lt;&gt;"",IF(LOWER('Capacity summary'!R142)="x",$BI23*R23,VALUE('Capacity summary'!R142)),0),R23*$BI23),R23*$BI23),0)</f>
        <v>0</v>
      </c>
      <c r="BV23" s="312">
        <f ca="1">IF($BI23&lt;&gt;"",IF('Capacity summary'!$D$14="Yes",IF(COUNTBLANK('Capacity summary'!$H142:$BG142)&lt;52,IF('Capacity summary'!S142&lt;&gt;"",IF(LOWER('Capacity summary'!S142)="x",$BI23*S23,VALUE('Capacity summary'!S142)),0),S23*$BI23),S23*$BI23),0)</f>
        <v>0</v>
      </c>
      <c r="BW23" s="312">
        <f ca="1">IF($BI23&lt;&gt;"",IF('Capacity summary'!$D$14="Yes",IF(COUNTBLANK('Capacity summary'!$H142:$BG142)&lt;52,IF('Capacity summary'!T142&lt;&gt;"",IF(LOWER('Capacity summary'!T142)="x",$BI23*T23,VALUE('Capacity summary'!T142)),0),T23*$BI23),T23*$BI23),0)</f>
        <v>0</v>
      </c>
      <c r="BX23" s="312">
        <f ca="1">IF($BI23&lt;&gt;"",IF('Capacity summary'!$D$14="Yes",IF(COUNTBLANK('Capacity summary'!$H142:$BG142)&lt;52,IF('Capacity summary'!U142&lt;&gt;"",IF(LOWER('Capacity summary'!U142)="x",$BI23*U23,VALUE('Capacity summary'!U142)),0),U23*$BI23),U23*$BI23),0)</f>
        <v>0</v>
      </c>
      <c r="BY23" s="312">
        <f ca="1">IF($BI23&lt;&gt;"",IF('Capacity summary'!$D$14="Yes",IF(COUNTBLANK('Capacity summary'!$H142:$BG142)&lt;52,IF('Capacity summary'!V142&lt;&gt;"",IF(LOWER('Capacity summary'!V142)="x",$BI23*V23,VALUE('Capacity summary'!V142)),0),V23*$BI23),V23*$BI23),0)</f>
        <v>0</v>
      </c>
      <c r="BZ23" s="312">
        <f ca="1">IF($BI23&lt;&gt;"",IF('Capacity summary'!$D$14="Yes",IF(COUNTBLANK('Capacity summary'!$H142:$BG142)&lt;52,IF('Capacity summary'!W142&lt;&gt;"",IF(LOWER('Capacity summary'!W142)="x",$BI23*W23,VALUE('Capacity summary'!W142)),0),W23*$BI23),W23*$BI23),0)</f>
        <v>0</v>
      </c>
      <c r="CA23" s="312">
        <f ca="1">IF($BI23&lt;&gt;"",IF('Capacity summary'!$D$14="Yes",IF(COUNTBLANK('Capacity summary'!$H142:$BG142)&lt;52,IF('Capacity summary'!X142&lt;&gt;"",IF(LOWER('Capacity summary'!X142)="x",$BI23*X23,VALUE('Capacity summary'!X142)),0),X23*$BI23),X23*$BI23),0)</f>
        <v>0</v>
      </c>
      <c r="CB23" s="312">
        <f ca="1">IF($BI23&lt;&gt;"",IF('Capacity summary'!$D$14="Yes",IF(COUNTBLANK('Capacity summary'!$H142:$BG142)&lt;52,IF('Capacity summary'!Y142&lt;&gt;"",IF(LOWER('Capacity summary'!Y142)="x",$BI23*Y23,VALUE('Capacity summary'!Y142)),0),Y23*$BI23),Y23*$BI23),0)</f>
        <v>0</v>
      </c>
      <c r="CC23" s="312">
        <f ca="1">IF($BI23&lt;&gt;"",IF('Capacity summary'!$D$14="Yes",IF(COUNTBLANK('Capacity summary'!$H142:$BG142)&lt;52,IF('Capacity summary'!Z142&lt;&gt;"",IF(LOWER('Capacity summary'!Z142)="x",$BI23*Z23,VALUE('Capacity summary'!Z142)),0),Z23*$BI23),Z23*$BI23),0)</f>
        <v>0</v>
      </c>
      <c r="CD23" s="312">
        <f ca="1">IF($BI23&lt;&gt;"",IF('Capacity summary'!$D$14="Yes",IF(COUNTBLANK('Capacity summary'!$H142:$BG142)&lt;52,IF('Capacity summary'!AA142&lt;&gt;"",IF(LOWER('Capacity summary'!AA142)="x",$BI23*AA23,VALUE('Capacity summary'!AA142)),0),AA23*$BI23),AA23*$BI23),0)</f>
        <v>0</v>
      </c>
      <c r="CE23" s="312">
        <f ca="1">IF($BI23&lt;&gt;"",IF('Capacity summary'!$D$14="Yes",IF(COUNTBLANK('Capacity summary'!$H142:$BG142)&lt;52,IF('Capacity summary'!AB142&lt;&gt;"",IF(LOWER('Capacity summary'!AB142)="x",$BI23*AB23,VALUE('Capacity summary'!AB142)),0),AB23*$BI23),AB23*$BI23),0)</f>
        <v>0</v>
      </c>
      <c r="CF23" s="312">
        <f ca="1">IF($BI23&lt;&gt;"",IF('Capacity summary'!$D$14="Yes",IF(COUNTBLANK('Capacity summary'!$H142:$BG142)&lt;52,IF('Capacity summary'!AC142&lt;&gt;"",IF(LOWER('Capacity summary'!AC142)="x",$BI23*AC23,VALUE('Capacity summary'!AC142)),0),AC23*$BI23),AC23*$BI23),0)</f>
        <v>0</v>
      </c>
      <c r="CG23" s="312">
        <f ca="1">IF($BI23&lt;&gt;"",IF('Capacity summary'!$D$14="Yes",IF(COUNTBLANK('Capacity summary'!$H142:$BG142)&lt;52,IF('Capacity summary'!AD142&lt;&gt;"",IF(LOWER('Capacity summary'!AD142)="x",$BI23*AD23,VALUE('Capacity summary'!AD142)),0),AD23*$BI23),AD23*$BI23),0)</f>
        <v>0</v>
      </c>
      <c r="CH23" s="312">
        <f ca="1">IF($BI23&lt;&gt;"",IF('Capacity summary'!$D$14="Yes",IF(COUNTBLANK('Capacity summary'!$H142:$BG142)&lt;52,IF('Capacity summary'!AE142&lt;&gt;"",IF(LOWER('Capacity summary'!AE142)="x",$BI23*AE23,VALUE('Capacity summary'!AE142)),0),AE23*$BI23),AE23*$BI23),0)</f>
        <v>0</v>
      </c>
      <c r="CI23" s="312">
        <f ca="1">IF($BI23&lt;&gt;"",IF('Capacity summary'!$D$14="Yes",IF(COUNTBLANK('Capacity summary'!$H142:$BG142)&lt;52,IF('Capacity summary'!AF142&lt;&gt;"",IF(LOWER('Capacity summary'!AF142)="x",$BI23*AF23,VALUE('Capacity summary'!AF142)),0),AF23*$BI23),AF23*$BI23),0)</f>
        <v>0</v>
      </c>
      <c r="CJ23" s="312">
        <f ca="1">IF($BI23&lt;&gt;"",IF('Capacity summary'!$D$14="Yes",IF(COUNTBLANK('Capacity summary'!$H142:$BG142)&lt;52,IF('Capacity summary'!AG142&lt;&gt;"",IF(LOWER('Capacity summary'!AG142)="x",$BI23*AG23,VALUE('Capacity summary'!AG142)),0),AG23*$BI23),AG23*$BI23),0)</f>
        <v>0</v>
      </c>
      <c r="CK23" s="312">
        <f ca="1">IF($BI23&lt;&gt;"",IF('Capacity summary'!$D$14="Yes",IF(COUNTBLANK('Capacity summary'!$H142:$BG142)&lt;52,IF('Capacity summary'!AH142&lt;&gt;"",IF(LOWER('Capacity summary'!AH142)="x",$BI23*AH23,VALUE('Capacity summary'!AH142)),0),AH23*$BI23),AH23*$BI23),0)</f>
        <v>0</v>
      </c>
      <c r="CL23" s="312">
        <f ca="1">IF($BI23&lt;&gt;"",IF('Capacity summary'!$D$14="Yes",IF(COUNTBLANK('Capacity summary'!$H142:$BG142)&lt;52,IF('Capacity summary'!AI142&lt;&gt;"",IF(LOWER('Capacity summary'!AI142)="x",$BI23*AI23,VALUE('Capacity summary'!AI142)),0),AI23*$BI23),AI23*$BI23),0)</f>
        <v>0</v>
      </c>
      <c r="CM23" s="312">
        <f ca="1">IF($BI23&lt;&gt;"",IF('Capacity summary'!$D$14="Yes",IF(COUNTBLANK('Capacity summary'!$H142:$BG142)&lt;52,IF('Capacity summary'!AJ142&lt;&gt;"",IF(LOWER('Capacity summary'!AJ142)="x",$BI23*AJ23,VALUE('Capacity summary'!AJ142)),0),AJ23*$BI23),AJ23*$BI23),0)</f>
        <v>0</v>
      </c>
      <c r="CN23" s="312">
        <f ca="1">IF($BI23&lt;&gt;"",IF('Capacity summary'!$D$14="Yes",IF(COUNTBLANK('Capacity summary'!$H142:$BG142)&lt;52,IF('Capacity summary'!AK142&lt;&gt;"",IF(LOWER('Capacity summary'!AK142)="x",$BI23*AK23,VALUE('Capacity summary'!AK142)),0),AK23*$BI23),AK23*$BI23),0)</f>
        <v>0</v>
      </c>
      <c r="CO23" s="312">
        <f ca="1">IF($BI23&lt;&gt;"",IF('Capacity summary'!$D$14="Yes",IF(COUNTBLANK('Capacity summary'!$H142:$BG142)&lt;52,IF('Capacity summary'!AL142&lt;&gt;"",IF(LOWER('Capacity summary'!AL142)="x",$BI23*AL23,VALUE('Capacity summary'!AL142)),0),AL23*$BI23),AL23*$BI23),0)</f>
        <v>0</v>
      </c>
      <c r="CP23" s="312">
        <f ca="1">IF($BI23&lt;&gt;"",IF('Capacity summary'!$D$14="Yes",IF(COUNTBLANK('Capacity summary'!$H142:$BG142)&lt;52,IF('Capacity summary'!AM142&lt;&gt;"",IF(LOWER('Capacity summary'!AM142)="x",$BI23*AM23,VALUE('Capacity summary'!AM142)),0),AM23*$BI23),AM23*$BI23),0)</f>
        <v>0</v>
      </c>
      <c r="CQ23" s="312">
        <f ca="1">IF($BI23&lt;&gt;"",IF('Capacity summary'!$D$14="Yes",IF(COUNTBLANK('Capacity summary'!$H142:$BG142)&lt;52,IF('Capacity summary'!AN142&lt;&gt;"",IF(LOWER('Capacity summary'!AN142)="x",$BI23*AN23,VALUE('Capacity summary'!AN142)),0),AN23*$BI23),AN23*$BI23),0)</f>
        <v>0</v>
      </c>
      <c r="CR23" s="312">
        <f ca="1">IF($BI23&lt;&gt;"",IF('Capacity summary'!$D$14="Yes",IF(COUNTBLANK('Capacity summary'!$H142:$BG142)&lt;52,IF('Capacity summary'!AO142&lt;&gt;"",IF(LOWER('Capacity summary'!AO142)="x",$BI23*AO23,VALUE('Capacity summary'!AO142)),0),AO23*$BI23),AO23*$BI23),0)</f>
        <v>0</v>
      </c>
      <c r="CS23" s="312">
        <f ca="1">IF($BI23&lt;&gt;"",IF('Capacity summary'!$D$14="Yes",IF(COUNTBLANK('Capacity summary'!$H142:$BG142)&lt;52,IF('Capacity summary'!AP142&lt;&gt;"",IF(LOWER('Capacity summary'!AP142)="x",$BI23*AP23,VALUE('Capacity summary'!AP142)),0),AP23*$BI23),AP23*$BI23),0)</f>
        <v>0</v>
      </c>
      <c r="CT23" s="312">
        <f ca="1">IF($BI23&lt;&gt;"",IF('Capacity summary'!$D$14="Yes",IF(COUNTBLANK('Capacity summary'!$H142:$BG142)&lt;52,IF('Capacity summary'!AQ142&lt;&gt;"",IF(LOWER('Capacity summary'!AQ142)="x",$BI23*AQ23,VALUE('Capacity summary'!AQ142)),0),AQ23*$BI23),AQ23*$BI23),0)</f>
        <v>0</v>
      </c>
      <c r="CU23" s="312">
        <f ca="1">IF($BI23&lt;&gt;"",IF('Capacity summary'!$D$14="Yes",IF(COUNTBLANK('Capacity summary'!$H142:$BG142)&lt;52,IF('Capacity summary'!AR142&lt;&gt;"",IF(LOWER('Capacity summary'!AR142)="x",$BI23*AR23,VALUE('Capacity summary'!AR142)),0),AR23*$BI23),AR23*$BI23),0)</f>
        <v>0</v>
      </c>
      <c r="CV23" s="312">
        <f ca="1">IF($BI23&lt;&gt;"",IF('Capacity summary'!$D$14="Yes",IF(COUNTBLANK('Capacity summary'!$H142:$BG142)&lt;52,IF('Capacity summary'!AS142&lt;&gt;"",IF(LOWER('Capacity summary'!AS142)="x",$BI23*AS23,VALUE('Capacity summary'!AS142)),0),AS23*$BI23),AS23*$BI23),0)</f>
        <v>0</v>
      </c>
      <c r="CW23" s="312">
        <f ca="1">IF($BI23&lt;&gt;"",IF('Capacity summary'!$D$14="Yes",IF(COUNTBLANK('Capacity summary'!$H142:$BG142)&lt;52,IF('Capacity summary'!AT142&lt;&gt;"",IF(LOWER('Capacity summary'!AT142)="x",$BI23*AT23,VALUE('Capacity summary'!AT142)),0),AT23*$BI23),AT23*$BI23),0)</f>
        <v>0</v>
      </c>
      <c r="CX23" s="312">
        <f ca="1">IF($BI23&lt;&gt;"",IF('Capacity summary'!$D$14="Yes",IF(COUNTBLANK('Capacity summary'!$H142:$BG142)&lt;52,IF('Capacity summary'!AU142&lt;&gt;"",IF(LOWER('Capacity summary'!AU142)="x",$BI23*AU23,VALUE('Capacity summary'!AU142)),0),AU23*$BI23),AU23*$BI23),0)</f>
        <v>0</v>
      </c>
      <c r="CY23" s="312">
        <f ca="1">IF($BI23&lt;&gt;"",IF('Capacity summary'!$D$14="Yes",IF(COUNTBLANK('Capacity summary'!$H142:$BG142)&lt;52,IF('Capacity summary'!AV142&lt;&gt;"",IF(LOWER('Capacity summary'!AV142)="x",$BI23*AV23,VALUE('Capacity summary'!AV142)),0),AV23*$BI23),AV23*$BI23),0)</f>
        <v>0</v>
      </c>
      <c r="CZ23" s="312">
        <f ca="1">IF($BI23&lt;&gt;"",IF('Capacity summary'!$D$14="Yes",IF(COUNTBLANK('Capacity summary'!$H142:$BG142)&lt;52,IF('Capacity summary'!AW142&lt;&gt;"",IF(LOWER('Capacity summary'!AW142)="x",$BI23*AW23,VALUE('Capacity summary'!AW142)),0),AW23*$BI23),AW23*$BI23),0)</f>
        <v>0</v>
      </c>
      <c r="DA23" s="312">
        <f ca="1">IF($BI23&lt;&gt;"",IF('Capacity summary'!$D$14="Yes",IF(COUNTBLANK('Capacity summary'!$H142:$BG142)&lt;52,IF('Capacity summary'!AX142&lt;&gt;"",IF(LOWER('Capacity summary'!AX142)="x",$BI23*AX23,VALUE('Capacity summary'!AX142)),0),AX23*$BI23),AX23*$BI23),0)</f>
        <v>0</v>
      </c>
      <c r="DB23" s="312">
        <f ca="1">IF($BI23&lt;&gt;"",IF('Capacity summary'!$D$14="Yes",IF(COUNTBLANK('Capacity summary'!$H142:$BG142)&lt;52,IF('Capacity summary'!AY142&lt;&gt;"",IF(LOWER('Capacity summary'!AY142)="x",$BI23*AY23,VALUE('Capacity summary'!AY142)),0),AY23*$BI23),AY23*$BI23),0)</f>
        <v>0</v>
      </c>
      <c r="DC23" s="312">
        <f ca="1">IF($BI23&lt;&gt;"",IF('Capacity summary'!$D$14="Yes",IF(COUNTBLANK('Capacity summary'!$H142:$BG142)&lt;52,IF('Capacity summary'!AZ142&lt;&gt;"",IF(LOWER('Capacity summary'!AZ142)="x",$BI23*AZ23,VALUE('Capacity summary'!AZ142)),0),AZ23*$BI23),AZ23*$BI23),0)</f>
        <v>0</v>
      </c>
      <c r="DD23" s="312">
        <f ca="1">IF($BI23&lt;&gt;"",IF('Capacity summary'!$D$14="Yes",IF(COUNTBLANK('Capacity summary'!$H142:$BG142)&lt;52,IF('Capacity summary'!BA142&lt;&gt;"",IF(LOWER('Capacity summary'!BA142)="x",$BI23*BA23,VALUE('Capacity summary'!BA142)),0),BA23*$BI23),BA23*$BI23),0)</f>
        <v>0</v>
      </c>
      <c r="DE23" s="312">
        <f ca="1">IF($BI23&lt;&gt;"",IF('Capacity summary'!$D$14="Yes",IF(COUNTBLANK('Capacity summary'!$H142:$BG142)&lt;52,IF('Capacity summary'!BB142&lt;&gt;"",IF(LOWER('Capacity summary'!BB142)="x",$BI23*BB23,VALUE('Capacity summary'!BB142)),0),BB23*$BI23),BB23*$BI23),0)</f>
        <v>0</v>
      </c>
      <c r="DF23" s="312">
        <f ca="1">IF($BI23&lt;&gt;"",IF('Capacity summary'!$D$14="Yes",IF(COUNTBLANK('Capacity summary'!$H142:$BG142)&lt;52,IF('Capacity summary'!BC142&lt;&gt;"",IF(LOWER('Capacity summary'!BC142)="x",$BI23*BC23,VALUE('Capacity summary'!BC142)),0),BC23*$BI23),BC23*$BI23),0)</f>
        <v>0</v>
      </c>
      <c r="DG23" s="312">
        <f ca="1">IF($BI23&lt;&gt;"",IF('Capacity summary'!$D$14="Yes",IF(COUNTBLANK('Capacity summary'!$H142:$BG142)&lt;52,IF('Capacity summary'!BD142&lt;&gt;"",IF(LOWER('Capacity summary'!BD142)="x",$BI23*BD23,VALUE('Capacity summary'!BD142)),0),BD23*$BI23),BD23*$BI23),0)</f>
        <v>0</v>
      </c>
      <c r="DH23" s="312">
        <f ca="1">IF($BI23&lt;&gt;"",IF('Capacity summary'!$D$14="Yes",IF(COUNTBLANK('Capacity summary'!$H142:$BG142)&lt;52,IF('Capacity summary'!BE142&lt;&gt;"",IF(LOWER('Capacity summary'!BE142)="x",$BI23*BE23,VALUE('Capacity summary'!BE142)),0),BE23*$BI23),BE23*$BI23),0)</f>
        <v>0</v>
      </c>
      <c r="DI23" s="312">
        <f ca="1">IF($BI23&lt;&gt;"",IF('Capacity summary'!$D$14="Yes",IF(COUNTBLANK('Capacity summary'!$H142:$BG142)&lt;52,IF('Capacity summary'!BF142&lt;&gt;"",IF(LOWER('Capacity summary'!BF142)="x",$BI23*BF23,VALUE('Capacity summary'!BF142)),0),BF23*$BI23),BF23*$BI23),0)</f>
        <v>0</v>
      </c>
      <c r="DJ23" s="312">
        <f ca="1">IF($BI23&lt;&gt;"",IF('Capacity summary'!$D$14="Yes",IF(COUNTBLANK('Capacity summary'!$H142:$BG142)&lt;52,IF('Capacity summary'!BG142&lt;&gt;"",IF(LOWER('Capacity summary'!BG142)="x",$BI23*BG23,VALUE('Capacity summary'!BG142)),0),BG23*$BI23),BG23*$BI23),0)</f>
        <v>0</v>
      </c>
      <c r="DK23" s="136">
        <f t="shared" ca="1" si="2"/>
        <v>0</v>
      </c>
      <c r="DL23" s="312">
        <f>Capacity!H35</f>
        <v>0</v>
      </c>
      <c r="DP23" s="5"/>
    </row>
    <row r="24" spans="2:120" x14ac:dyDescent="0.25">
      <c r="B24" s="67"/>
      <c r="C24" s="67" t="str">
        <f>ROW(A20)&amp;". "&amp;Capacity!B36</f>
        <v>20. c</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 ca="1">IF(ROW(C20)&lt;=Capacity!$A$16,IF('Capacity summary'!$D$14="No",SUM(H24:BG24),'Capacity summary'!$E143),0)</f>
        <v>52</v>
      </c>
      <c r="BI24" s="5">
        <f ca="1">IF(BH24&gt;0,IF(BH24&lt;Capacity!E36,Capacity!F36,Capacity!H36/'Capacity calculation (hide)'!BH24),"")</f>
        <v>0</v>
      </c>
      <c r="BK24" s="312">
        <f ca="1">IF($BI24&lt;&gt;"",IF('Capacity summary'!$D$14="Yes",IF(COUNTBLANK('Capacity summary'!$H143:$BG143)&lt;52,IF('Capacity summary'!H143&lt;&gt;"",IF(LOWER('Capacity summary'!H143)="x",$BI24*H24,VALUE('Capacity summary'!H143)),0),H24*$BI24),H24*$BI24),0)</f>
        <v>0</v>
      </c>
      <c r="BL24" s="312">
        <f ca="1">IF($BI24&lt;&gt;"",IF('Capacity summary'!$D$14="Yes",IF(COUNTBLANK('Capacity summary'!$H143:$BG143)&lt;52,IF('Capacity summary'!I143&lt;&gt;"",IF(LOWER('Capacity summary'!I143)="x",$BI24*I24,VALUE('Capacity summary'!I143)),0),I24*$BI24),I24*$BI24),0)</f>
        <v>0</v>
      </c>
      <c r="BM24" s="312">
        <f ca="1">IF($BI24&lt;&gt;"",IF('Capacity summary'!$D$14="Yes",IF(COUNTBLANK('Capacity summary'!$H143:$BG143)&lt;52,IF('Capacity summary'!J143&lt;&gt;"",IF(LOWER('Capacity summary'!J143)="x",$BI24*J24,VALUE('Capacity summary'!J143)),0),J24*$BI24),J24*$BI24),0)</f>
        <v>0</v>
      </c>
      <c r="BN24" s="312">
        <f ca="1">IF($BI24&lt;&gt;"",IF('Capacity summary'!$D$14="Yes",IF(COUNTBLANK('Capacity summary'!$H143:$BG143)&lt;52,IF('Capacity summary'!K143&lt;&gt;"",IF(LOWER('Capacity summary'!K143)="x",$BI24*K24,VALUE('Capacity summary'!K143)),0),K24*$BI24),K24*$BI24),0)</f>
        <v>0</v>
      </c>
      <c r="BO24" s="312">
        <f ca="1">IF($BI24&lt;&gt;"",IF('Capacity summary'!$D$14="Yes",IF(COUNTBLANK('Capacity summary'!$H143:$BG143)&lt;52,IF('Capacity summary'!L143&lt;&gt;"",IF(LOWER('Capacity summary'!L143)="x",$BI24*L24,VALUE('Capacity summary'!L143)),0),L24*$BI24),L24*$BI24),0)</f>
        <v>0</v>
      </c>
      <c r="BP24" s="312">
        <f ca="1">IF($BI24&lt;&gt;"",IF('Capacity summary'!$D$14="Yes",IF(COUNTBLANK('Capacity summary'!$H143:$BG143)&lt;52,IF('Capacity summary'!M143&lt;&gt;"",IF(LOWER('Capacity summary'!M143)="x",$BI24*M24,VALUE('Capacity summary'!M143)),0),M24*$BI24),M24*$BI24),0)</f>
        <v>0</v>
      </c>
      <c r="BQ24" s="312">
        <f ca="1">IF($BI24&lt;&gt;"",IF('Capacity summary'!$D$14="Yes",IF(COUNTBLANK('Capacity summary'!$H143:$BG143)&lt;52,IF('Capacity summary'!N143&lt;&gt;"",IF(LOWER('Capacity summary'!N143)="x",$BI24*N24,VALUE('Capacity summary'!N143)),0),N24*$BI24),N24*$BI24),0)</f>
        <v>0</v>
      </c>
      <c r="BR24" s="312">
        <f ca="1">IF($BI24&lt;&gt;"",IF('Capacity summary'!$D$14="Yes",IF(COUNTBLANK('Capacity summary'!$H143:$BG143)&lt;52,IF('Capacity summary'!O143&lt;&gt;"",IF(LOWER('Capacity summary'!O143)="x",$BI24*O24,VALUE('Capacity summary'!O143)),0),O24*$BI24),O24*$BI24),0)</f>
        <v>0</v>
      </c>
      <c r="BS24" s="312">
        <f ca="1">IF($BI24&lt;&gt;"",IF('Capacity summary'!$D$14="Yes",IF(COUNTBLANK('Capacity summary'!$H143:$BG143)&lt;52,IF('Capacity summary'!P143&lt;&gt;"",IF(LOWER('Capacity summary'!P143)="x",$BI24*P24,VALUE('Capacity summary'!P143)),0),P24*$BI24),P24*$BI24),0)</f>
        <v>0</v>
      </c>
      <c r="BT24" s="312">
        <f ca="1">IF($BI24&lt;&gt;"",IF('Capacity summary'!$D$14="Yes",IF(COUNTBLANK('Capacity summary'!$H143:$BG143)&lt;52,IF('Capacity summary'!Q143&lt;&gt;"",IF(LOWER('Capacity summary'!Q143)="x",$BI24*Q24,VALUE('Capacity summary'!Q143)),0),Q24*$BI24),Q24*$BI24),0)</f>
        <v>0</v>
      </c>
      <c r="BU24" s="312">
        <f ca="1">IF($BI24&lt;&gt;"",IF('Capacity summary'!$D$14="Yes",IF(COUNTBLANK('Capacity summary'!$H143:$BG143)&lt;52,IF('Capacity summary'!R143&lt;&gt;"",IF(LOWER('Capacity summary'!R143)="x",$BI24*R24,VALUE('Capacity summary'!R143)),0),R24*$BI24),R24*$BI24),0)</f>
        <v>0</v>
      </c>
      <c r="BV24" s="312">
        <f ca="1">IF($BI24&lt;&gt;"",IF('Capacity summary'!$D$14="Yes",IF(COUNTBLANK('Capacity summary'!$H143:$BG143)&lt;52,IF('Capacity summary'!S143&lt;&gt;"",IF(LOWER('Capacity summary'!S143)="x",$BI24*S24,VALUE('Capacity summary'!S143)),0),S24*$BI24),S24*$BI24),0)</f>
        <v>0</v>
      </c>
      <c r="BW24" s="312">
        <f ca="1">IF($BI24&lt;&gt;"",IF('Capacity summary'!$D$14="Yes",IF(COUNTBLANK('Capacity summary'!$H143:$BG143)&lt;52,IF('Capacity summary'!T143&lt;&gt;"",IF(LOWER('Capacity summary'!T143)="x",$BI24*T24,VALUE('Capacity summary'!T143)),0),T24*$BI24),T24*$BI24),0)</f>
        <v>0</v>
      </c>
      <c r="BX24" s="312">
        <f ca="1">IF($BI24&lt;&gt;"",IF('Capacity summary'!$D$14="Yes",IF(COUNTBLANK('Capacity summary'!$H143:$BG143)&lt;52,IF('Capacity summary'!U143&lt;&gt;"",IF(LOWER('Capacity summary'!U143)="x",$BI24*U24,VALUE('Capacity summary'!U143)),0),U24*$BI24),U24*$BI24),0)</f>
        <v>0</v>
      </c>
      <c r="BY24" s="312">
        <f ca="1">IF($BI24&lt;&gt;"",IF('Capacity summary'!$D$14="Yes",IF(COUNTBLANK('Capacity summary'!$H143:$BG143)&lt;52,IF('Capacity summary'!V143&lt;&gt;"",IF(LOWER('Capacity summary'!V143)="x",$BI24*V24,VALUE('Capacity summary'!V143)),0),V24*$BI24),V24*$BI24),0)</f>
        <v>0</v>
      </c>
      <c r="BZ24" s="312">
        <f ca="1">IF($BI24&lt;&gt;"",IF('Capacity summary'!$D$14="Yes",IF(COUNTBLANK('Capacity summary'!$H143:$BG143)&lt;52,IF('Capacity summary'!W143&lt;&gt;"",IF(LOWER('Capacity summary'!W143)="x",$BI24*W24,VALUE('Capacity summary'!W143)),0),W24*$BI24),W24*$BI24),0)</f>
        <v>0</v>
      </c>
      <c r="CA24" s="312">
        <f ca="1">IF($BI24&lt;&gt;"",IF('Capacity summary'!$D$14="Yes",IF(COUNTBLANK('Capacity summary'!$H143:$BG143)&lt;52,IF('Capacity summary'!X143&lt;&gt;"",IF(LOWER('Capacity summary'!X143)="x",$BI24*X24,VALUE('Capacity summary'!X143)),0),X24*$BI24),X24*$BI24),0)</f>
        <v>0</v>
      </c>
      <c r="CB24" s="312">
        <f ca="1">IF($BI24&lt;&gt;"",IF('Capacity summary'!$D$14="Yes",IF(COUNTBLANK('Capacity summary'!$H143:$BG143)&lt;52,IF('Capacity summary'!Y143&lt;&gt;"",IF(LOWER('Capacity summary'!Y143)="x",$BI24*Y24,VALUE('Capacity summary'!Y143)),0),Y24*$BI24),Y24*$BI24),0)</f>
        <v>0</v>
      </c>
      <c r="CC24" s="312">
        <f ca="1">IF($BI24&lt;&gt;"",IF('Capacity summary'!$D$14="Yes",IF(COUNTBLANK('Capacity summary'!$H143:$BG143)&lt;52,IF('Capacity summary'!Z143&lt;&gt;"",IF(LOWER('Capacity summary'!Z143)="x",$BI24*Z24,VALUE('Capacity summary'!Z143)),0),Z24*$BI24),Z24*$BI24),0)</f>
        <v>0</v>
      </c>
      <c r="CD24" s="312">
        <f ca="1">IF($BI24&lt;&gt;"",IF('Capacity summary'!$D$14="Yes",IF(COUNTBLANK('Capacity summary'!$H143:$BG143)&lt;52,IF('Capacity summary'!AA143&lt;&gt;"",IF(LOWER('Capacity summary'!AA143)="x",$BI24*AA24,VALUE('Capacity summary'!AA143)),0),AA24*$BI24),AA24*$BI24),0)</f>
        <v>0</v>
      </c>
      <c r="CE24" s="312">
        <f ca="1">IF($BI24&lt;&gt;"",IF('Capacity summary'!$D$14="Yes",IF(COUNTBLANK('Capacity summary'!$H143:$BG143)&lt;52,IF('Capacity summary'!AB143&lt;&gt;"",IF(LOWER('Capacity summary'!AB143)="x",$BI24*AB24,VALUE('Capacity summary'!AB143)),0),AB24*$BI24),AB24*$BI24),0)</f>
        <v>0</v>
      </c>
      <c r="CF24" s="312">
        <f ca="1">IF($BI24&lt;&gt;"",IF('Capacity summary'!$D$14="Yes",IF(COUNTBLANK('Capacity summary'!$H143:$BG143)&lt;52,IF('Capacity summary'!AC143&lt;&gt;"",IF(LOWER('Capacity summary'!AC143)="x",$BI24*AC24,VALUE('Capacity summary'!AC143)),0),AC24*$BI24),AC24*$BI24),0)</f>
        <v>0</v>
      </c>
      <c r="CG24" s="312">
        <f ca="1">IF($BI24&lt;&gt;"",IF('Capacity summary'!$D$14="Yes",IF(COUNTBLANK('Capacity summary'!$H143:$BG143)&lt;52,IF('Capacity summary'!AD143&lt;&gt;"",IF(LOWER('Capacity summary'!AD143)="x",$BI24*AD24,VALUE('Capacity summary'!AD143)),0),AD24*$BI24),AD24*$BI24),0)</f>
        <v>0</v>
      </c>
      <c r="CH24" s="312">
        <f ca="1">IF($BI24&lt;&gt;"",IF('Capacity summary'!$D$14="Yes",IF(COUNTBLANK('Capacity summary'!$H143:$BG143)&lt;52,IF('Capacity summary'!AE143&lt;&gt;"",IF(LOWER('Capacity summary'!AE143)="x",$BI24*AE24,VALUE('Capacity summary'!AE143)),0),AE24*$BI24),AE24*$BI24),0)</f>
        <v>0</v>
      </c>
      <c r="CI24" s="312">
        <f ca="1">IF($BI24&lt;&gt;"",IF('Capacity summary'!$D$14="Yes",IF(COUNTBLANK('Capacity summary'!$H143:$BG143)&lt;52,IF('Capacity summary'!AF143&lt;&gt;"",IF(LOWER('Capacity summary'!AF143)="x",$BI24*AF24,VALUE('Capacity summary'!AF143)),0),AF24*$BI24),AF24*$BI24),0)</f>
        <v>0</v>
      </c>
      <c r="CJ24" s="312">
        <f ca="1">IF($BI24&lt;&gt;"",IF('Capacity summary'!$D$14="Yes",IF(COUNTBLANK('Capacity summary'!$H143:$BG143)&lt;52,IF('Capacity summary'!AG143&lt;&gt;"",IF(LOWER('Capacity summary'!AG143)="x",$BI24*AG24,VALUE('Capacity summary'!AG143)),0),AG24*$BI24),AG24*$BI24),0)</f>
        <v>0</v>
      </c>
      <c r="CK24" s="312">
        <f ca="1">IF($BI24&lt;&gt;"",IF('Capacity summary'!$D$14="Yes",IF(COUNTBLANK('Capacity summary'!$H143:$BG143)&lt;52,IF('Capacity summary'!AH143&lt;&gt;"",IF(LOWER('Capacity summary'!AH143)="x",$BI24*AH24,VALUE('Capacity summary'!AH143)),0),AH24*$BI24),AH24*$BI24),0)</f>
        <v>0</v>
      </c>
      <c r="CL24" s="312">
        <f ca="1">IF($BI24&lt;&gt;"",IF('Capacity summary'!$D$14="Yes",IF(COUNTBLANK('Capacity summary'!$H143:$BG143)&lt;52,IF('Capacity summary'!AI143&lt;&gt;"",IF(LOWER('Capacity summary'!AI143)="x",$BI24*AI24,VALUE('Capacity summary'!AI143)),0),AI24*$BI24),AI24*$BI24),0)</f>
        <v>0</v>
      </c>
      <c r="CM24" s="312">
        <f ca="1">IF($BI24&lt;&gt;"",IF('Capacity summary'!$D$14="Yes",IF(COUNTBLANK('Capacity summary'!$H143:$BG143)&lt;52,IF('Capacity summary'!AJ143&lt;&gt;"",IF(LOWER('Capacity summary'!AJ143)="x",$BI24*AJ24,VALUE('Capacity summary'!AJ143)),0),AJ24*$BI24),AJ24*$BI24),0)</f>
        <v>0</v>
      </c>
      <c r="CN24" s="312">
        <f ca="1">IF($BI24&lt;&gt;"",IF('Capacity summary'!$D$14="Yes",IF(COUNTBLANK('Capacity summary'!$H143:$BG143)&lt;52,IF('Capacity summary'!AK143&lt;&gt;"",IF(LOWER('Capacity summary'!AK143)="x",$BI24*AK24,VALUE('Capacity summary'!AK143)),0),AK24*$BI24),AK24*$BI24),0)</f>
        <v>0</v>
      </c>
      <c r="CO24" s="312">
        <f ca="1">IF($BI24&lt;&gt;"",IF('Capacity summary'!$D$14="Yes",IF(COUNTBLANK('Capacity summary'!$H143:$BG143)&lt;52,IF('Capacity summary'!AL143&lt;&gt;"",IF(LOWER('Capacity summary'!AL143)="x",$BI24*AL24,VALUE('Capacity summary'!AL143)),0),AL24*$BI24),AL24*$BI24),0)</f>
        <v>0</v>
      </c>
      <c r="CP24" s="312">
        <f ca="1">IF($BI24&lt;&gt;"",IF('Capacity summary'!$D$14="Yes",IF(COUNTBLANK('Capacity summary'!$H143:$BG143)&lt;52,IF('Capacity summary'!AM143&lt;&gt;"",IF(LOWER('Capacity summary'!AM143)="x",$BI24*AM24,VALUE('Capacity summary'!AM143)),0),AM24*$BI24),AM24*$BI24),0)</f>
        <v>0</v>
      </c>
      <c r="CQ24" s="312">
        <f ca="1">IF($BI24&lt;&gt;"",IF('Capacity summary'!$D$14="Yes",IF(COUNTBLANK('Capacity summary'!$H143:$BG143)&lt;52,IF('Capacity summary'!AN143&lt;&gt;"",IF(LOWER('Capacity summary'!AN143)="x",$BI24*AN24,VALUE('Capacity summary'!AN143)),0),AN24*$BI24),AN24*$BI24),0)</f>
        <v>0</v>
      </c>
      <c r="CR24" s="312">
        <f ca="1">IF($BI24&lt;&gt;"",IF('Capacity summary'!$D$14="Yes",IF(COUNTBLANK('Capacity summary'!$H143:$BG143)&lt;52,IF('Capacity summary'!AO143&lt;&gt;"",IF(LOWER('Capacity summary'!AO143)="x",$BI24*AO24,VALUE('Capacity summary'!AO143)),0),AO24*$BI24),AO24*$BI24),0)</f>
        <v>0</v>
      </c>
      <c r="CS24" s="312">
        <f ca="1">IF($BI24&lt;&gt;"",IF('Capacity summary'!$D$14="Yes",IF(COUNTBLANK('Capacity summary'!$H143:$BG143)&lt;52,IF('Capacity summary'!AP143&lt;&gt;"",IF(LOWER('Capacity summary'!AP143)="x",$BI24*AP24,VALUE('Capacity summary'!AP143)),0),AP24*$BI24),AP24*$BI24),0)</f>
        <v>0</v>
      </c>
      <c r="CT24" s="312">
        <f ca="1">IF($BI24&lt;&gt;"",IF('Capacity summary'!$D$14="Yes",IF(COUNTBLANK('Capacity summary'!$H143:$BG143)&lt;52,IF('Capacity summary'!AQ143&lt;&gt;"",IF(LOWER('Capacity summary'!AQ143)="x",$BI24*AQ24,VALUE('Capacity summary'!AQ143)),0),AQ24*$BI24),AQ24*$BI24),0)</f>
        <v>0</v>
      </c>
      <c r="CU24" s="312">
        <f ca="1">IF($BI24&lt;&gt;"",IF('Capacity summary'!$D$14="Yes",IF(COUNTBLANK('Capacity summary'!$H143:$BG143)&lt;52,IF('Capacity summary'!AR143&lt;&gt;"",IF(LOWER('Capacity summary'!AR143)="x",$BI24*AR24,VALUE('Capacity summary'!AR143)),0),AR24*$BI24),AR24*$BI24),0)</f>
        <v>0</v>
      </c>
      <c r="CV24" s="312">
        <f ca="1">IF($BI24&lt;&gt;"",IF('Capacity summary'!$D$14="Yes",IF(COUNTBLANK('Capacity summary'!$H143:$BG143)&lt;52,IF('Capacity summary'!AS143&lt;&gt;"",IF(LOWER('Capacity summary'!AS143)="x",$BI24*AS24,VALUE('Capacity summary'!AS143)),0),AS24*$BI24),AS24*$BI24),0)</f>
        <v>0</v>
      </c>
      <c r="CW24" s="312">
        <f ca="1">IF($BI24&lt;&gt;"",IF('Capacity summary'!$D$14="Yes",IF(COUNTBLANK('Capacity summary'!$H143:$BG143)&lt;52,IF('Capacity summary'!AT143&lt;&gt;"",IF(LOWER('Capacity summary'!AT143)="x",$BI24*AT24,VALUE('Capacity summary'!AT143)),0),AT24*$BI24),AT24*$BI24),0)</f>
        <v>0</v>
      </c>
      <c r="CX24" s="312">
        <f ca="1">IF($BI24&lt;&gt;"",IF('Capacity summary'!$D$14="Yes",IF(COUNTBLANK('Capacity summary'!$H143:$BG143)&lt;52,IF('Capacity summary'!AU143&lt;&gt;"",IF(LOWER('Capacity summary'!AU143)="x",$BI24*AU24,VALUE('Capacity summary'!AU143)),0),AU24*$BI24),AU24*$BI24),0)</f>
        <v>0</v>
      </c>
      <c r="CY24" s="312">
        <f ca="1">IF($BI24&lt;&gt;"",IF('Capacity summary'!$D$14="Yes",IF(COUNTBLANK('Capacity summary'!$H143:$BG143)&lt;52,IF('Capacity summary'!AV143&lt;&gt;"",IF(LOWER('Capacity summary'!AV143)="x",$BI24*AV24,VALUE('Capacity summary'!AV143)),0),AV24*$BI24),AV24*$BI24),0)</f>
        <v>0</v>
      </c>
      <c r="CZ24" s="312">
        <f ca="1">IF($BI24&lt;&gt;"",IF('Capacity summary'!$D$14="Yes",IF(COUNTBLANK('Capacity summary'!$H143:$BG143)&lt;52,IF('Capacity summary'!AW143&lt;&gt;"",IF(LOWER('Capacity summary'!AW143)="x",$BI24*AW24,VALUE('Capacity summary'!AW143)),0),AW24*$BI24),AW24*$BI24),0)</f>
        <v>0</v>
      </c>
      <c r="DA24" s="312">
        <f ca="1">IF($BI24&lt;&gt;"",IF('Capacity summary'!$D$14="Yes",IF(COUNTBLANK('Capacity summary'!$H143:$BG143)&lt;52,IF('Capacity summary'!AX143&lt;&gt;"",IF(LOWER('Capacity summary'!AX143)="x",$BI24*AX24,VALUE('Capacity summary'!AX143)),0),AX24*$BI24),AX24*$BI24),0)</f>
        <v>0</v>
      </c>
      <c r="DB24" s="312">
        <f ca="1">IF($BI24&lt;&gt;"",IF('Capacity summary'!$D$14="Yes",IF(COUNTBLANK('Capacity summary'!$H143:$BG143)&lt;52,IF('Capacity summary'!AY143&lt;&gt;"",IF(LOWER('Capacity summary'!AY143)="x",$BI24*AY24,VALUE('Capacity summary'!AY143)),0),AY24*$BI24),AY24*$BI24),0)</f>
        <v>0</v>
      </c>
      <c r="DC24" s="312">
        <f ca="1">IF($BI24&lt;&gt;"",IF('Capacity summary'!$D$14="Yes",IF(COUNTBLANK('Capacity summary'!$H143:$BG143)&lt;52,IF('Capacity summary'!AZ143&lt;&gt;"",IF(LOWER('Capacity summary'!AZ143)="x",$BI24*AZ24,VALUE('Capacity summary'!AZ143)),0),AZ24*$BI24),AZ24*$BI24),0)</f>
        <v>0</v>
      </c>
      <c r="DD24" s="312">
        <f ca="1">IF($BI24&lt;&gt;"",IF('Capacity summary'!$D$14="Yes",IF(COUNTBLANK('Capacity summary'!$H143:$BG143)&lt;52,IF('Capacity summary'!BA143&lt;&gt;"",IF(LOWER('Capacity summary'!BA143)="x",$BI24*BA24,VALUE('Capacity summary'!BA143)),0),BA24*$BI24),BA24*$BI24),0)</f>
        <v>0</v>
      </c>
      <c r="DE24" s="312">
        <f ca="1">IF($BI24&lt;&gt;"",IF('Capacity summary'!$D$14="Yes",IF(COUNTBLANK('Capacity summary'!$H143:$BG143)&lt;52,IF('Capacity summary'!BB143&lt;&gt;"",IF(LOWER('Capacity summary'!BB143)="x",$BI24*BB24,VALUE('Capacity summary'!BB143)),0),BB24*$BI24),BB24*$BI24),0)</f>
        <v>0</v>
      </c>
      <c r="DF24" s="312">
        <f ca="1">IF($BI24&lt;&gt;"",IF('Capacity summary'!$D$14="Yes",IF(COUNTBLANK('Capacity summary'!$H143:$BG143)&lt;52,IF('Capacity summary'!BC143&lt;&gt;"",IF(LOWER('Capacity summary'!BC143)="x",$BI24*BC24,VALUE('Capacity summary'!BC143)),0),BC24*$BI24),BC24*$BI24),0)</f>
        <v>0</v>
      </c>
      <c r="DG24" s="312">
        <f ca="1">IF($BI24&lt;&gt;"",IF('Capacity summary'!$D$14="Yes",IF(COUNTBLANK('Capacity summary'!$H143:$BG143)&lt;52,IF('Capacity summary'!BD143&lt;&gt;"",IF(LOWER('Capacity summary'!BD143)="x",$BI24*BD24,VALUE('Capacity summary'!BD143)),0),BD24*$BI24),BD24*$BI24),0)</f>
        <v>0</v>
      </c>
      <c r="DH24" s="312">
        <f ca="1">IF($BI24&lt;&gt;"",IF('Capacity summary'!$D$14="Yes",IF(COUNTBLANK('Capacity summary'!$H143:$BG143)&lt;52,IF('Capacity summary'!BE143&lt;&gt;"",IF(LOWER('Capacity summary'!BE143)="x",$BI24*BE24,VALUE('Capacity summary'!BE143)),0),BE24*$BI24),BE24*$BI24),0)</f>
        <v>0</v>
      </c>
      <c r="DI24" s="312">
        <f ca="1">IF($BI24&lt;&gt;"",IF('Capacity summary'!$D$14="Yes",IF(COUNTBLANK('Capacity summary'!$H143:$BG143)&lt;52,IF('Capacity summary'!BF143&lt;&gt;"",IF(LOWER('Capacity summary'!BF143)="x",$BI24*BF24,VALUE('Capacity summary'!BF143)),0),BF24*$BI24),BF24*$BI24),0)</f>
        <v>0</v>
      </c>
      <c r="DJ24" s="312">
        <f ca="1">IF($BI24&lt;&gt;"",IF('Capacity summary'!$D$14="Yes",IF(COUNTBLANK('Capacity summary'!$H143:$BG143)&lt;52,IF('Capacity summary'!BG143&lt;&gt;"",IF(LOWER('Capacity summary'!BG143)="x",$BI24*BG24,VALUE('Capacity summary'!BG143)),0),BG24*$BI24),BG24*$BI24),0)</f>
        <v>0</v>
      </c>
      <c r="DK24" s="136">
        <f t="shared" ca="1" si="2"/>
        <v>0</v>
      </c>
      <c r="DL24" s="312">
        <f>Capacity!H36</f>
        <v>0</v>
      </c>
      <c r="DP24" s="5"/>
    </row>
    <row r="25" spans="2:120" x14ac:dyDescent="0.25">
      <c r="B25" s="67"/>
      <c r="C25" s="67" t="str">
        <f>ROW(A21)&amp;". "&amp;Capacity!B37</f>
        <v>21. c</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 ca="1">IF(ROW(C21)&lt;=Capacity!$A$16,IF('Capacity summary'!$D$14="No",SUM(H25:BG25),'Capacity summary'!$E144),0)</f>
        <v>52</v>
      </c>
      <c r="BI25" s="5">
        <f ca="1">IF(BH25&gt;0,IF(BH25&lt;Capacity!E37,Capacity!F37,Capacity!H37/'Capacity calculation (hide)'!BH25),"")</f>
        <v>0</v>
      </c>
      <c r="BK25" s="312">
        <f ca="1">IF($BI25&lt;&gt;"",IF('Capacity summary'!$D$14="Yes",IF(COUNTBLANK('Capacity summary'!$H144:$BG144)&lt;52,IF('Capacity summary'!H144&lt;&gt;"",IF(LOWER('Capacity summary'!H144)="x",$BI25*H25,VALUE('Capacity summary'!H144)),0),H25*$BI25),H25*$BI25),0)</f>
        <v>0</v>
      </c>
      <c r="BL25" s="312">
        <f ca="1">IF($BI25&lt;&gt;"",IF('Capacity summary'!$D$14="Yes",IF(COUNTBLANK('Capacity summary'!$H144:$BG144)&lt;52,IF('Capacity summary'!I144&lt;&gt;"",IF(LOWER('Capacity summary'!I144)="x",$BI25*I25,VALUE('Capacity summary'!I144)),0),I25*$BI25),I25*$BI25),0)</f>
        <v>0</v>
      </c>
      <c r="BM25" s="312">
        <f ca="1">IF($BI25&lt;&gt;"",IF('Capacity summary'!$D$14="Yes",IF(COUNTBLANK('Capacity summary'!$H144:$BG144)&lt;52,IF('Capacity summary'!J144&lt;&gt;"",IF(LOWER('Capacity summary'!J144)="x",$BI25*J25,VALUE('Capacity summary'!J144)),0),J25*$BI25),J25*$BI25),0)</f>
        <v>0</v>
      </c>
      <c r="BN25" s="312">
        <f ca="1">IF($BI25&lt;&gt;"",IF('Capacity summary'!$D$14="Yes",IF(COUNTBLANK('Capacity summary'!$H144:$BG144)&lt;52,IF('Capacity summary'!K144&lt;&gt;"",IF(LOWER('Capacity summary'!K144)="x",$BI25*K25,VALUE('Capacity summary'!K144)),0),K25*$BI25),K25*$BI25),0)</f>
        <v>0</v>
      </c>
      <c r="BO25" s="312">
        <f ca="1">IF($BI25&lt;&gt;"",IF('Capacity summary'!$D$14="Yes",IF(COUNTBLANK('Capacity summary'!$H144:$BG144)&lt;52,IF('Capacity summary'!L144&lt;&gt;"",IF(LOWER('Capacity summary'!L144)="x",$BI25*L25,VALUE('Capacity summary'!L144)),0),L25*$BI25),L25*$BI25),0)</f>
        <v>0</v>
      </c>
      <c r="BP25" s="312">
        <f ca="1">IF($BI25&lt;&gt;"",IF('Capacity summary'!$D$14="Yes",IF(COUNTBLANK('Capacity summary'!$H144:$BG144)&lt;52,IF('Capacity summary'!M144&lt;&gt;"",IF(LOWER('Capacity summary'!M144)="x",$BI25*M25,VALUE('Capacity summary'!M144)),0),M25*$BI25),M25*$BI25),0)</f>
        <v>0</v>
      </c>
      <c r="BQ25" s="312">
        <f ca="1">IF($BI25&lt;&gt;"",IF('Capacity summary'!$D$14="Yes",IF(COUNTBLANK('Capacity summary'!$H144:$BG144)&lt;52,IF('Capacity summary'!N144&lt;&gt;"",IF(LOWER('Capacity summary'!N144)="x",$BI25*N25,VALUE('Capacity summary'!N144)),0),N25*$BI25),N25*$BI25),0)</f>
        <v>0</v>
      </c>
      <c r="BR25" s="312">
        <f ca="1">IF($BI25&lt;&gt;"",IF('Capacity summary'!$D$14="Yes",IF(COUNTBLANK('Capacity summary'!$H144:$BG144)&lt;52,IF('Capacity summary'!O144&lt;&gt;"",IF(LOWER('Capacity summary'!O144)="x",$BI25*O25,VALUE('Capacity summary'!O144)),0),O25*$BI25),O25*$BI25),0)</f>
        <v>0</v>
      </c>
      <c r="BS25" s="312">
        <f ca="1">IF($BI25&lt;&gt;"",IF('Capacity summary'!$D$14="Yes",IF(COUNTBLANK('Capacity summary'!$H144:$BG144)&lt;52,IF('Capacity summary'!P144&lt;&gt;"",IF(LOWER('Capacity summary'!P144)="x",$BI25*P25,VALUE('Capacity summary'!P144)),0),P25*$BI25),P25*$BI25),0)</f>
        <v>0</v>
      </c>
      <c r="BT25" s="312">
        <f ca="1">IF($BI25&lt;&gt;"",IF('Capacity summary'!$D$14="Yes",IF(COUNTBLANK('Capacity summary'!$H144:$BG144)&lt;52,IF('Capacity summary'!Q144&lt;&gt;"",IF(LOWER('Capacity summary'!Q144)="x",$BI25*Q25,VALUE('Capacity summary'!Q144)),0),Q25*$BI25),Q25*$BI25),0)</f>
        <v>0</v>
      </c>
      <c r="BU25" s="312">
        <f ca="1">IF($BI25&lt;&gt;"",IF('Capacity summary'!$D$14="Yes",IF(COUNTBLANK('Capacity summary'!$H144:$BG144)&lt;52,IF('Capacity summary'!R144&lt;&gt;"",IF(LOWER('Capacity summary'!R144)="x",$BI25*R25,VALUE('Capacity summary'!R144)),0),R25*$BI25),R25*$BI25),0)</f>
        <v>0</v>
      </c>
      <c r="BV25" s="312">
        <f ca="1">IF($BI25&lt;&gt;"",IF('Capacity summary'!$D$14="Yes",IF(COUNTBLANK('Capacity summary'!$H144:$BG144)&lt;52,IF('Capacity summary'!S144&lt;&gt;"",IF(LOWER('Capacity summary'!S144)="x",$BI25*S25,VALUE('Capacity summary'!S144)),0),S25*$BI25),S25*$BI25),0)</f>
        <v>0</v>
      </c>
      <c r="BW25" s="312">
        <f ca="1">IF($BI25&lt;&gt;"",IF('Capacity summary'!$D$14="Yes",IF(COUNTBLANK('Capacity summary'!$H144:$BG144)&lt;52,IF('Capacity summary'!T144&lt;&gt;"",IF(LOWER('Capacity summary'!T144)="x",$BI25*T25,VALUE('Capacity summary'!T144)),0),T25*$BI25),T25*$BI25),0)</f>
        <v>0</v>
      </c>
      <c r="BX25" s="312">
        <f ca="1">IF($BI25&lt;&gt;"",IF('Capacity summary'!$D$14="Yes",IF(COUNTBLANK('Capacity summary'!$H144:$BG144)&lt;52,IF('Capacity summary'!U144&lt;&gt;"",IF(LOWER('Capacity summary'!U144)="x",$BI25*U25,VALUE('Capacity summary'!U144)),0),U25*$BI25),U25*$BI25),0)</f>
        <v>0</v>
      </c>
      <c r="BY25" s="312">
        <f ca="1">IF($BI25&lt;&gt;"",IF('Capacity summary'!$D$14="Yes",IF(COUNTBLANK('Capacity summary'!$H144:$BG144)&lt;52,IF('Capacity summary'!V144&lt;&gt;"",IF(LOWER('Capacity summary'!V144)="x",$BI25*V25,VALUE('Capacity summary'!V144)),0),V25*$BI25),V25*$BI25),0)</f>
        <v>0</v>
      </c>
      <c r="BZ25" s="312">
        <f ca="1">IF($BI25&lt;&gt;"",IF('Capacity summary'!$D$14="Yes",IF(COUNTBLANK('Capacity summary'!$H144:$BG144)&lt;52,IF('Capacity summary'!W144&lt;&gt;"",IF(LOWER('Capacity summary'!W144)="x",$BI25*W25,VALUE('Capacity summary'!W144)),0),W25*$BI25),W25*$BI25),0)</f>
        <v>0</v>
      </c>
      <c r="CA25" s="312">
        <f ca="1">IF($BI25&lt;&gt;"",IF('Capacity summary'!$D$14="Yes",IF(COUNTBLANK('Capacity summary'!$H144:$BG144)&lt;52,IF('Capacity summary'!X144&lt;&gt;"",IF(LOWER('Capacity summary'!X144)="x",$BI25*X25,VALUE('Capacity summary'!X144)),0),X25*$BI25),X25*$BI25),0)</f>
        <v>0</v>
      </c>
      <c r="CB25" s="312">
        <f ca="1">IF($BI25&lt;&gt;"",IF('Capacity summary'!$D$14="Yes",IF(COUNTBLANK('Capacity summary'!$H144:$BG144)&lt;52,IF('Capacity summary'!Y144&lt;&gt;"",IF(LOWER('Capacity summary'!Y144)="x",$BI25*Y25,VALUE('Capacity summary'!Y144)),0),Y25*$BI25),Y25*$BI25),0)</f>
        <v>0</v>
      </c>
      <c r="CC25" s="312">
        <f ca="1">IF($BI25&lt;&gt;"",IF('Capacity summary'!$D$14="Yes",IF(COUNTBLANK('Capacity summary'!$H144:$BG144)&lt;52,IF('Capacity summary'!Z144&lt;&gt;"",IF(LOWER('Capacity summary'!Z144)="x",$BI25*Z25,VALUE('Capacity summary'!Z144)),0),Z25*$BI25),Z25*$BI25),0)</f>
        <v>0</v>
      </c>
      <c r="CD25" s="312">
        <f ca="1">IF($BI25&lt;&gt;"",IF('Capacity summary'!$D$14="Yes",IF(COUNTBLANK('Capacity summary'!$H144:$BG144)&lt;52,IF('Capacity summary'!AA144&lt;&gt;"",IF(LOWER('Capacity summary'!AA144)="x",$BI25*AA25,VALUE('Capacity summary'!AA144)),0),AA25*$BI25),AA25*$BI25),0)</f>
        <v>0</v>
      </c>
      <c r="CE25" s="312">
        <f ca="1">IF($BI25&lt;&gt;"",IF('Capacity summary'!$D$14="Yes",IF(COUNTBLANK('Capacity summary'!$H144:$BG144)&lt;52,IF('Capacity summary'!AB144&lt;&gt;"",IF(LOWER('Capacity summary'!AB144)="x",$BI25*AB25,VALUE('Capacity summary'!AB144)),0),AB25*$BI25),AB25*$BI25),0)</f>
        <v>0</v>
      </c>
      <c r="CF25" s="312">
        <f ca="1">IF($BI25&lt;&gt;"",IF('Capacity summary'!$D$14="Yes",IF(COUNTBLANK('Capacity summary'!$H144:$BG144)&lt;52,IF('Capacity summary'!AC144&lt;&gt;"",IF(LOWER('Capacity summary'!AC144)="x",$BI25*AC25,VALUE('Capacity summary'!AC144)),0),AC25*$BI25),AC25*$BI25),0)</f>
        <v>0</v>
      </c>
      <c r="CG25" s="312">
        <f ca="1">IF($BI25&lt;&gt;"",IF('Capacity summary'!$D$14="Yes",IF(COUNTBLANK('Capacity summary'!$H144:$BG144)&lt;52,IF('Capacity summary'!AD144&lt;&gt;"",IF(LOWER('Capacity summary'!AD144)="x",$BI25*AD25,VALUE('Capacity summary'!AD144)),0),AD25*$BI25),AD25*$BI25),0)</f>
        <v>0</v>
      </c>
      <c r="CH25" s="312">
        <f ca="1">IF($BI25&lt;&gt;"",IF('Capacity summary'!$D$14="Yes",IF(COUNTBLANK('Capacity summary'!$H144:$BG144)&lt;52,IF('Capacity summary'!AE144&lt;&gt;"",IF(LOWER('Capacity summary'!AE144)="x",$BI25*AE25,VALUE('Capacity summary'!AE144)),0),AE25*$BI25),AE25*$BI25),0)</f>
        <v>0</v>
      </c>
      <c r="CI25" s="312">
        <f ca="1">IF($BI25&lt;&gt;"",IF('Capacity summary'!$D$14="Yes",IF(COUNTBLANK('Capacity summary'!$H144:$BG144)&lt;52,IF('Capacity summary'!AF144&lt;&gt;"",IF(LOWER('Capacity summary'!AF144)="x",$BI25*AF25,VALUE('Capacity summary'!AF144)),0),AF25*$BI25),AF25*$BI25),0)</f>
        <v>0</v>
      </c>
      <c r="CJ25" s="312">
        <f ca="1">IF($BI25&lt;&gt;"",IF('Capacity summary'!$D$14="Yes",IF(COUNTBLANK('Capacity summary'!$H144:$BG144)&lt;52,IF('Capacity summary'!AG144&lt;&gt;"",IF(LOWER('Capacity summary'!AG144)="x",$BI25*AG25,VALUE('Capacity summary'!AG144)),0),AG25*$BI25),AG25*$BI25),0)</f>
        <v>0</v>
      </c>
      <c r="CK25" s="312">
        <f ca="1">IF($BI25&lt;&gt;"",IF('Capacity summary'!$D$14="Yes",IF(COUNTBLANK('Capacity summary'!$H144:$BG144)&lt;52,IF('Capacity summary'!AH144&lt;&gt;"",IF(LOWER('Capacity summary'!AH144)="x",$BI25*AH25,VALUE('Capacity summary'!AH144)),0),AH25*$BI25),AH25*$BI25),0)</f>
        <v>0</v>
      </c>
      <c r="CL25" s="312">
        <f ca="1">IF($BI25&lt;&gt;"",IF('Capacity summary'!$D$14="Yes",IF(COUNTBLANK('Capacity summary'!$H144:$BG144)&lt;52,IF('Capacity summary'!AI144&lt;&gt;"",IF(LOWER('Capacity summary'!AI144)="x",$BI25*AI25,VALUE('Capacity summary'!AI144)),0),AI25*$BI25),AI25*$BI25),0)</f>
        <v>0</v>
      </c>
      <c r="CM25" s="312">
        <f ca="1">IF($BI25&lt;&gt;"",IF('Capacity summary'!$D$14="Yes",IF(COUNTBLANK('Capacity summary'!$H144:$BG144)&lt;52,IF('Capacity summary'!AJ144&lt;&gt;"",IF(LOWER('Capacity summary'!AJ144)="x",$BI25*AJ25,VALUE('Capacity summary'!AJ144)),0),AJ25*$BI25),AJ25*$BI25),0)</f>
        <v>0</v>
      </c>
      <c r="CN25" s="312">
        <f ca="1">IF($BI25&lt;&gt;"",IF('Capacity summary'!$D$14="Yes",IF(COUNTBLANK('Capacity summary'!$H144:$BG144)&lt;52,IF('Capacity summary'!AK144&lt;&gt;"",IF(LOWER('Capacity summary'!AK144)="x",$BI25*AK25,VALUE('Capacity summary'!AK144)),0),AK25*$BI25),AK25*$BI25),0)</f>
        <v>0</v>
      </c>
      <c r="CO25" s="312">
        <f ca="1">IF($BI25&lt;&gt;"",IF('Capacity summary'!$D$14="Yes",IF(COUNTBLANK('Capacity summary'!$H144:$BG144)&lt;52,IF('Capacity summary'!AL144&lt;&gt;"",IF(LOWER('Capacity summary'!AL144)="x",$BI25*AL25,VALUE('Capacity summary'!AL144)),0),AL25*$BI25),AL25*$BI25),0)</f>
        <v>0</v>
      </c>
      <c r="CP25" s="312">
        <f ca="1">IF($BI25&lt;&gt;"",IF('Capacity summary'!$D$14="Yes",IF(COUNTBLANK('Capacity summary'!$H144:$BG144)&lt;52,IF('Capacity summary'!AM144&lt;&gt;"",IF(LOWER('Capacity summary'!AM144)="x",$BI25*AM25,VALUE('Capacity summary'!AM144)),0),AM25*$BI25),AM25*$BI25),0)</f>
        <v>0</v>
      </c>
      <c r="CQ25" s="312">
        <f ca="1">IF($BI25&lt;&gt;"",IF('Capacity summary'!$D$14="Yes",IF(COUNTBLANK('Capacity summary'!$H144:$BG144)&lt;52,IF('Capacity summary'!AN144&lt;&gt;"",IF(LOWER('Capacity summary'!AN144)="x",$BI25*AN25,VALUE('Capacity summary'!AN144)),0),AN25*$BI25),AN25*$BI25),0)</f>
        <v>0</v>
      </c>
      <c r="CR25" s="312">
        <f ca="1">IF($BI25&lt;&gt;"",IF('Capacity summary'!$D$14="Yes",IF(COUNTBLANK('Capacity summary'!$H144:$BG144)&lt;52,IF('Capacity summary'!AO144&lt;&gt;"",IF(LOWER('Capacity summary'!AO144)="x",$BI25*AO25,VALUE('Capacity summary'!AO144)),0),AO25*$BI25),AO25*$BI25),0)</f>
        <v>0</v>
      </c>
      <c r="CS25" s="312">
        <f ca="1">IF($BI25&lt;&gt;"",IF('Capacity summary'!$D$14="Yes",IF(COUNTBLANK('Capacity summary'!$H144:$BG144)&lt;52,IF('Capacity summary'!AP144&lt;&gt;"",IF(LOWER('Capacity summary'!AP144)="x",$BI25*AP25,VALUE('Capacity summary'!AP144)),0),AP25*$BI25),AP25*$BI25),0)</f>
        <v>0</v>
      </c>
      <c r="CT25" s="312">
        <f ca="1">IF($BI25&lt;&gt;"",IF('Capacity summary'!$D$14="Yes",IF(COUNTBLANK('Capacity summary'!$H144:$BG144)&lt;52,IF('Capacity summary'!AQ144&lt;&gt;"",IF(LOWER('Capacity summary'!AQ144)="x",$BI25*AQ25,VALUE('Capacity summary'!AQ144)),0),AQ25*$BI25),AQ25*$BI25),0)</f>
        <v>0</v>
      </c>
      <c r="CU25" s="312">
        <f ca="1">IF($BI25&lt;&gt;"",IF('Capacity summary'!$D$14="Yes",IF(COUNTBLANK('Capacity summary'!$H144:$BG144)&lt;52,IF('Capacity summary'!AR144&lt;&gt;"",IF(LOWER('Capacity summary'!AR144)="x",$BI25*AR25,VALUE('Capacity summary'!AR144)),0),AR25*$BI25),AR25*$BI25),0)</f>
        <v>0</v>
      </c>
      <c r="CV25" s="312">
        <f ca="1">IF($BI25&lt;&gt;"",IF('Capacity summary'!$D$14="Yes",IF(COUNTBLANK('Capacity summary'!$H144:$BG144)&lt;52,IF('Capacity summary'!AS144&lt;&gt;"",IF(LOWER('Capacity summary'!AS144)="x",$BI25*AS25,VALUE('Capacity summary'!AS144)),0),AS25*$BI25),AS25*$BI25),0)</f>
        <v>0</v>
      </c>
      <c r="CW25" s="312">
        <f ca="1">IF($BI25&lt;&gt;"",IF('Capacity summary'!$D$14="Yes",IF(COUNTBLANK('Capacity summary'!$H144:$BG144)&lt;52,IF('Capacity summary'!AT144&lt;&gt;"",IF(LOWER('Capacity summary'!AT144)="x",$BI25*AT25,VALUE('Capacity summary'!AT144)),0),AT25*$BI25),AT25*$BI25),0)</f>
        <v>0</v>
      </c>
      <c r="CX25" s="312">
        <f ca="1">IF($BI25&lt;&gt;"",IF('Capacity summary'!$D$14="Yes",IF(COUNTBLANK('Capacity summary'!$H144:$BG144)&lt;52,IF('Capacity summary'!AU144&lt;&gt;"",IF(LOWER('Capacity summary'!AU144)="x",$BI25*AU25,VALUE('Capacity summary'!AU144)),0),AU25*$BI25),AU25*$BI25),0)</f>
        <v>0</v>
      </c>
      <c r="CY25" s="312">
        <f ca="1">IF($BI25&lt;&gt;"",IF('Capacity summary'!$D$14="Yes",IF(COUNTBLANK('Capacity summary'!$H144:$BG144)&lt;52,IF('Capacity summary'!AV144&lt;&gt;"",IF(LOWER('Capacity summary'!AV144)="x",$BI25*AV25,VALUE('Capacity summary'!AV144)),0),AV25*$BI25),AV25*$BI25),0)</f>
        <v>0</v>
      </c>
      <c r="CZ25" s="312">
        <f ca="1">IF($BI25&lt;&gt;"",IF('Capacity summary'!$D$14="Yes",IF(COUNTBLANK('Capacity summary'!$H144:$BG144)&lt;52,IF('Capacity summary'!AW144&lt;&gt;"",IF(LOWER('Capacity summary'!AW144)="x",$BI25*AW25,VALUE('Capacity summary'!AW144)),0),AW25*$BI25),AW25*$BI25),0)</f>
        <v>0</v>
      </c>
      <c r="DA25" s="312">
        <f ca="1">IF($BI25&lt;&gt;"",IF('Capacity summary'!$D$14="Yes",IF(COUNTBLANK('Capacity summary'!$H144:$BG144)&lt;52,IF('Capacity summary'!AX144&lt;&gt;"",IF(LOWER('Capacity summary'!AX144)="x",$BI25*AX25,VALUE('Capacity summary'!AX144)),0),AX25*$BI25),AX25*$BI25),0)</f>
        <v>0</v>
      </c>
      <c r="DB25" s="312">
        <f ca="1">IF($BI25&lt;&gt;"",IF('Capacity summary'!$D$14="Yes",IF(COUNTBLANK('Capacity summary'!$H144:$BG144)&lt;52,IF('Capacity summary'!AY144&lt;&gt;"",IF(LOWER('Capacity summary'!AY144)="x",$BI25*AY25,VALUE('Capacity summary'!AY144)),0),AY25*$BI25),AY25*$BI25),0)</f>
        <v>0</v>
      </c>
      <c r="DC25" s="312">
        <f ca="1">IF($BI25&lt;&gt;"",IF('Capacity summary'!$D$14="Yes",IF(COUNTBLANK('Capacity summary'!$H144:$BG144)&lt;52,IF('Capacity summary'!AZ144&lt;&gt;"",IF(LOWER('Capacity summary'!AZ144)="x",$BI25*AZ25,VALUE('Capacity summary'!AZ144)),0),AZ25*$BI25),AZ25*$BI25),0)</f>
        <v>0</v>
      </c>
      <c r="DD25" s="312">
        <f ca="1">IF($BI25&lt;&gt;"",IF('Capacity summary'!$D$14="Yes",IF(COUNTBLANK('Capacity summary'!$H144:$BG144)&lt;52,IF('Capacity summary'!BA144&lt;&gt;"",IF(LOWER('Capacity summary'!BA144)="x",$BI25*BA25,VALUE('Capacity summary'!BA144)),0),BA25*$BI25),BA25*$BI25),0)</f>
        <v>0</v>
      </c>
      <c r="DE25" s="312">
        <f ca="1">IF($BI25&lt;&gt;"",IF('Capacity summary'!$D$14="Yes",IF(COUNTBLANK('Capacity summary'!$H144:$BG144)&lt;52,IF('Capacity summary'!BB144&lt;&gt;"",IF(LOWER('Capacity summary'!BB144)="x",$BI25*BB25,VALUE('Capacity summary'!BB144)),0),BB25*$BI25),BB25*$BI25),0)</f>
        <v>0</v>
      </c>
      <c r="DF25" s="312">
        <f ca="1">IF($BI25&lt;&gt;"",IF('Capacity summary'!$D$14="Yes",IF(COUNTBLANK('Capacity summary'!$H144:$BG144)&lt;52,IF('Capacity summary'!BC144&lt;&gt;"",IF(LOWER('Capacity summary'!BC144)="x",$BI25*BC25,VALUE('Capacity summary'!BC144)),0),BC25*$BI25),BC25*$BI25),0)</f>
        <v>0</v>
      </c>
      <c r="DG25" s="312">
        <f ca="1">IF($BI25&lt;&gt;"",IF('Capacity summary'!$D$14="Yes",IF(COUNTBLANK('Capacity summary'!$H144:$BG144)&lt;52,IF('Capacity summary'!BD144&lt;&gt;"",IF(LOWER('Capacity summary'!BD144)="x",$BI25*BD25,VALUE('Capacity summary'!BD144)),0),BD25*$BI25),BD25*$BI25),0)</f>
        <v>0</v>
      </c>
      <c r="DH25" s="312">
        <f ca="1">IF($BI25&lt;&gt;"",IF('Capacity summary'!$D$14="Yes",IF(COUNTBLANK('Capacity summary'!$H144:$BG144)&lt;52,IF('Capacity summary'!BE144&lt;&gt;"",IF(LOWER('Capacity summary'!BE144)="x",$BI25*BE25,VALUE('Capacity summary'!BE144)),0),BE25*$BI25),BE25*$BI25),0)</f>
        <v>0</v>
      </c>
      <c r="DI25" s="312">
        <f ca="1">IF($BI25&lt;&gt;"",IF('Capacity summary'!$D$14="Yes",IF(COUNTBLANK('Capacity summary'!$H144:$BG144)&lt;52,IF('Capacity summary'!BF144&lt;&gt;"",IF(LOWER('Capacity summary'!BF144)="x",$BI25*BF25,VALUE('Capacity summary'!BF144)),0),BF25*$BI25),BF25*$BI25),0)</f>
        <v>0</v>
      </c>
      <c r="DJ25" s="312">
        <f ca="1">IF($BI25&lt;&gt;"",IF('Capacity summary'!$D$14="Yes",IF(COUNTBLANK('Capacity summary'!$H144:$BG144)&lt;52,IF('Capacity summary'!BG144&lt;&gt;"",IF(LOWER('Capacity summary'!BG144)="x",$BI25*BG25,VALUE('Capacity summary'!BG144)),0),BG25*$BI25),BG25*$BI25),0)</f>
        <v>0</v>
      </c>
      <c r="DK25" s="136">
        <f t="shared" ca="1" si="2"/>
        <v>0</v>
      </c>
      <c r="DL25" s="312">
        <f>Capacity!H37</f>
        <v>0</v>
      </c>
      <c r="DP25" s="5"/>
    </row>
    <row r="26" spans="2:120" x14ac:dyDescent="0.25">
      <c r="B26" s="67"/>
      <c r="C26" s="67" t="str">
        <f>ROW(A22)&amp;". "&amp;Capacity!B38</f>
        <v>22. c</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 ca="1">IF(ROW(C22)&lt;=Capacity!$A$16,IF('Capacity summary'!$D$14="No",SUM(H26:BG26),'Capacity summary'!$E145),0)</f>
        <v>52</v>
      </c>
      <c r="BI26" s="5">
        <f ca="1">IF(BH26&gt;0,IF(BH26&lt;Capacity!E38,Capacity!F38,Capacity!H38/'Capacity calculation (hide)'!BH26),"")</f>
        <v>0</v>
      </c>
      <c r="BK26" s="312">
        <f ca="1">IF($BI26&lt;&gt;"",IF('Capacity summary'!$D$14="Yes",IF(COUNTBLANK('Capacity summary'!$H145:$BG145)&lt;52,IF('Capacity summary'!H145&lt;&gt;"",IF(LOWER('Capacity summary'!H145)="x",$BI26*H26,VALUE('Capacity summary'!H145)),0),H26*$BI26),H26*$BI26),0)</f>
        <v>0</v>
      </c>
      <c r="BL26" s="312">
        <f ca="1">IF($BI26&lt;&gt;"",IF('Capacity summary'!$D$14="Yes",IF(COUNTBLANK('Capacity summary'!$H145:$BG145)&lt;52,IF('Capacity summary'!I145&lt;&gt;"",IF(LOWER('Capacity summary'!I145)="x",$BI26*I26,VALUE('Capacity summary'!I145)),0),I26*$BI26),I26*$BI26),0)</f>
        <v>0</v>
      </c>
      <c r="BM26" s="312">
        <f ca="1">IF($BI26&lt;&gt;"",IF('Capacity summary'!$D$14="Yes",IF(COUNTBLANK('Capacity summary'!$H145:$BG145)&lt;52,IF('Capacity summary'!J145&lt;&gt;"",IF(LOWER('Capacity summary'!J145)="x",$BI26*J26,VALUE('Capacity summary'!J145)),0),J26*$BI26),J26*$BI26),0)</f>
        <v>0</v>
      </c>
      <c r="BN26" s="312">
        <f ca="1">IF($BI26&lt;&gt;"",IF('Capacity summary'!$D$14="Yes",IF(COUNTBLANK('Capacity summary'!$H145:$BG145)&lt;52,IF('Capacity summary'!K145&lt;&gt;"",IF(LOWER('Capacity summary'!K145)="x",$BI26*K26,VALUE('Capacity summary'!K145)),0),K26*$BI26),K26*$BI26),0)</f>
        <v>0</v>
      </c>
      <c r="BO26" s="312">
        <f ca="1">IF($BI26&lt;&gt;"",IF('Capacity summary'!$D$14="Yes",IF(COUNTBLANK('Capacity summary'!$H145:$BG145)&lt;52,IF('Capacity summary'!L145&lt;&gt;"",IF(LOWER('Capacity summary'!L145)="x",$BI26*L26,VALUE('Capacity summary'!L145)),0),L26*$BI26),L26*$BI26),0)</f>
        <v>0</v>
      </c>
      <c r="BP26" s="312">
        <f ca="1">IF($BI26&lt;&gt;"",IF('Capacity summary'!$D$14="Yes",IF(COUNTBLANK('Capacity summary'!$H145:$BG145)&lt;52,IF('Capacity summary'!M145&lt;&gt;"",IF(LOWER('Capacity summary'!M145)="x",$BI26*M26,VALUE('Capacity summary'!M145)),0),M26*$BI26),M26*$BI26),0)</f>
        <v>0</v>
      </c>
      <c r="BQ26" s="312">
        <f ca="1">IF($BI26&lt;&gt;"",IF('Capacity summary'!$D$14="Yes",IF(COUNTBLANK('Capacity summary'!$H145:$BG145)&lt;52,IF('Capacity summary'!N145&lt;&gt;"",IF(LOWER('Capacity summary'!N145)="x",$BI26*N26,VALUE('Capacity summary'!N145)),0),N26*$BI26),N26*$BI26),0)</f>
        <v>0</v>
      </c>
      <c r="BR26" s="312">
        <f ca="1">IF($BI26&lt;&gt;"",IF('Capacity summary'!$D$14="Yes",IF(COUNTBLANK('Capacity summary'!$H145:$BG145)&lt;52,IF('Capacity summary'!O145&lt;&gt;"",IF(LOWER('Capacity summary'!O145)="x",$BI26*O26,VALUE('Capacity summary'!O145)),0),O26*$BI26),O26*$BI26),0)</f>
        <v>0</v>
      </c>
      <c r="BS26" s="312">
        <f ca="1">IF($BI26&lt;&gt;"",IF('Capacity summary'!$D$14="Yes",IF(COUNTBLANK('Capacity summary'!$H145:$BG145)&lt;52,IF('Capacity summary'!P145&lt;&gt;"",IF(LOWER('Capacity summary'!P145)="x",$BI26*P26,VALUE('Capacity summary'!P145)),0),P26*$BI26),P26*$BI26),0)</f>
        <v>0</v>
      </c>
      <c r="BT26" s="312">
        <f ca="1">IF($BI26&lt;&gt;"",IF('Capacity summary'!$D$14="Yes",IF(COUNTBLANK('Capacity summary'!$H145:$BG145)&lt;52,IF('Capacity summary'!Q145&lt;&gt;"",IF(LOWER('Capacity summary'!Q145)="x",$BI26*Q26,VALUE('Capacity summary'!Q145)),0),Q26*$BI26),Q26*$BI26),0)</f>
        <v>0</v>
      </c>
      <c r="BU26" s="312">
        <f ca="1">IF($BI26&lt;&gt;"",IF('Capacity summary'!$D$14="Yes",IF(COUNTBLANK('Capacity summary'!$H145:$BG145)&lt;52,IF('Capacity summary'!R145&lt;&gt;"",IF(LOWER('Capacity summary'!R145)="x",$BI26*R26,VALUE('Capacity summary'!R145)),0),R26*$BI26),R26*$BI26),0)</f>
        <v>0</v>
      </c>
      <c r="BV26" s="312">
        <f ca="1">IF($BI26&lt;&gt;"",IF('Capacity summary'!$D$14="Yes",IF(COUNTBLANK('Capacity summary'!$H145:$BG145)&lt;52,IF('Capacity summary'!S145&lt;&gt;"",IF(LOWER('Capacity summary'!S145)="x",$BI26*S26,VALUE('Capacity summary'!S145)),0),S26*$BI26),S26*$BI26),0)</f>
        <v>0</v>
      </c>
      <c r="BW26" s="312">
        <f ca="1">IF($BI26&lt;&gt;"",IF('Capacity summary'!$D$14="Yes",IF(COUNTBLANK('Capacity summary'!$H145:$BG145)&lt;52,IF('Capacity summary'!T145&lt;&gt;"",IF(LOWER('Capacity summary'!T145)="x",$BI26*T26,VALUE('Capacity summary'!T145)),0),T26*$BI26),T26*$BI26),0)</f>
        <v>0</v>
      </c>
      <c r="BX26" s="312">
        <f ca="1">IF($BI26&lt;&gt;"",IF('Capacity summary'!$D$14="Yes",IF(COUNTBLANK('Capacity summary'!$H145:$BG145)&lt;52,IF('Capacity summary'!U145&lt;&gt;"",IF(LOWER('Capacity summary'!U145)="x",$BI26*U26,VALUE('Capacity summary'!U145)),0),U26*$BI26),U26*$BI26),0)</f>
        <v>0</v>
      </c>
      <c r="BY26" s="312">
        <f ca="1">IF($BI26&lt;&gt;"",IF('Capacity summary'!$D$14="Yes",IF(COUNTBLANK('Capacity summary'!$H145:$BG145)&lt;52,IF('Capacity summary'!V145&lt;&gt;"",IF(LOWER('Capacity summary'!V145)="x",$BI26*V26,VALUE('Capacity summary'!V145)),0),V26*$BI26),V26*$BI26),0)</f>
        <v>0</v>
      </c>
      <c r="BZ26" s="312">
        <f ca="1">IF($BI26&lt;&gt;"",IF('Capacity summary'!$D$14="Yes",IF(COUNTBLANK('Capacity summary'!$H145:$BG145)&lt;52,IF('Capacity summary'!W145&lt;&gt;"",IF(LOWER('Capacity summary'!W145)="x",$BI26*W26,VALUE('Capacity summary'!W145)),0),W26*$BI26),W26*$BI26),0)</f>
        <v>0</v>
      </c>
      <c r="CA26" s="312">
        <f ca="1">IF($BI26&lt;&gt;"",IF('Capacity summary'!$D$14="Yes",IF(COUNTBLANK('Capacity summary'!$H145:$BG145)&lt;52,IF('Capacity summary'!X145&lt;&gt;"",IF(LOWER('Capacity summary'!X145)="x",$BI26*X26,VALUE('Capacity summary'!X145)),0),X26*$BI26),X26*$BI26),0)</f>
        <v>0</v>
      </c>
      <c r="CB26" s="312">
        <f ca="1">IF($BI26&lt;&gt;"",IF('Capacity summary'!$D$14="Yes",IF(COUNTBLANK('Capacity summary'!$H145:$BG145)&lt;52,IF('Capacity summary'!Y145&lt;&gt;"",IF(LOWER('Capacity summary'!Y145)="x",$BI26*Y26,VALUE('Capacity summary'!Y145)),0),Y26*$BI26),Y26*$BI26),0)</f>
        <v>0</v>
      </c>
      <c r="CC26" s="312">
        <f ca="1">IF($BI26&lt;&gt;"",IF('Capacity summary'!$D$14="Yes",IF(COUNTBLANK('Capacity summary'!$H145:$BG145)&lt;52,IF('Capacity summary'!Z145&lt;&gt;"",IF(LOWER('Capacity summary'!Z145)="x",$BI26*Z26,VALUE('Capacity summary'!Z145)),0),Z26*$BI26),Z26*$BI26),0)</f>
        <v>0</v>
      </c>
      <c r="CD26" s="312">
        <f ca="1">IF($BI26&lt;&gt;"",IF('Capacity summary'!$D$14="Yes",IF(COUNTBLANK('Capacity summary'!$H145:$BG145)&lt;52,IF('Capacity summary'!AA145&lt;&gt;"",IF(LOWER('Capacity summary'!AA145)="x",$BI26*AA26,VALUE('Capacity summary'!AA145)),0),AA26*$BI26),AA26*$BI26),0)</f>
        <v>0</v>
      </c>
      <c r="CE26" s="312">
        <f ca="1">IF($BI26&lt;&gt;"",IF('Capacity summary'!$D$14="Yes",IF(COUNTBLANK('Capacity summary'!$H145:$BG145)&lt;52,IF('Capacity summary'!AB145&lt;&gt;"",IF(LOWER('Capacity summary'!AB145)="x",$BI26*AB26,VALUE('Capacity summary'!AB145)),0),AB26*$BI26),AB26*$BI26),0)</f>
        <v>0</v>
      </c>
      <c r="CF26" s="312">
        <f ca="1">IF($BI26&lt;&gt;"",IF('Capacity summary'!$D$14="Yes",IF(COUNTBLANK('Capacity summary'!$H145:$BG145)&lt;52,IF('Capacity summary'!AC145&lt;&gt;"",IF(LOWER('Capacity summary'!AC145)="x",$BI26*AC26,VALUE('Capacity summary'!AC145)),0),AC26*$BI26),AC26*$BI26),0)</f>
        <v>0</v>
      </c>
      <c r="CG26" s="312">
        <f ca="1">IF($BI26&lt;&gt;"",IF('Capacity summary'!$D$14="Yes",IF(COUNTBLANK('Capacity summary'!$H145:$BG145)&lt;52,IF('Capacity summary'!AD145&lt;&gt;"",IF(LOWER('Capacity summary'!AD145)="x",$BI26*AD26,VALUE('Capacity summary'!AD145)),0),AD26*$BI26),AD26*$BI26),0)</f>
        <v>0</v>
      </c>
      <c r="CH26" s="312">
        <f ca="1">IF($BI26&lt;&gt;"",IF('Capacity summary'!$D$14="Yes",IF(COUNTBLANK('Capacity summary'!$H145:$BG145)&lt;52,IF('Capacity summary'!AE145&lt;&gt;"",IF(LOWER('Capacity summary'!AE145)="x",$BI26*AE26,VALUE('Capacity summary'!AE145)),0),AE26*$BI26),AE26*$BI26),0)</f>
        <v>0</v>
      </c>
      <c r="CI26" s="312">
        <f ca="1">IF($BI26&lt;&gt;"",IF('Capacity summary'!$D$14="Yes",IF(COUNTBLANK('Capacity summary'!$H145:$BG145)&lt;52,IF('Capacity summary'!AF145&lt;&gt;"",IF(LOWER('Capacity summary'!AF145)="x",$BI26*AF26,VALUE('Capacity summary'!AF145)),0),AF26*$BI26),AF26*$BI26),0)</f>
        <v>0</v>
      </c>
      <c r="CJ26" s="312">
        <f ca="1">IF($BI26&lt;&gt;"",IF('Capacity summary'!$D$14="Yes",IF(COUNTBLANK('Capacity summary'!$H145:$BG145)&lt;52,IF('Capacity summary'!AG145&lt;&gt;"",IF(LOWER('Capacity summary'!AG145)="x",$BI26*AG26,VALUE('Capacity summary'!AG145)),0),AG26*$BI26),AG26*$BI26),0)</f>
        <v>0</v>
      </c>
      <c r="CK26" s="312">
        <f ca="1">IF($BI26&lt;&gt;"",IF('Capacity summary'!$D$14="Yes",IF(COUNTBLANK('Capacity summary'!$H145:$BG145)&lt;52,IF('Capacity summary'!AH145&lt;&gt;"",IF(LOWER('Capacity summary'!AH145)="x",$BI26*AH26,VALUE('Capacity summary'!AH145)),0),AH26*$BI26),AH26*$BI26),0)</f>
        <v>0</v>
      </c>
      <c r="CL26" s="312">
        <f ca="1">IF($BI26&lt;&gt;"",IF('Capacity summary'!$D$14="Yes",IF(COUNTBLANK('Capacity summary'!$H145:$BG145)&lt;52,IF('Capacity summary'!AI145&lt;&gt;"",IF(LOWER('Capacity summary'!AI145)="x",$BI26*AI26,VALUE('Capacity summary'!AI145)),0),AI26*$BI26),AI26*$BI26),0)</f>
        <v>0</v>
      </c>
      <c r="CM26" s="312">
        <f ca="1">IF($BI26&lt;&gt;"",IF('Capacity summary'!$D$14="Yes",IF(COUNTBLANK('Capacity summary'!$H145:$BG145)&lt;52,IF('Capacity summary'!AJ145&lt;&gt;"",IF(LOWER('Capacity summary'!AJ145)="x",$BI26*AJ26,VALUE('Capacity summary'!AJ145)),0),AJ26*$BI26),AJ26*$BI26),0)</f>
        <v>0</v>
      </c>
      <c r="CN26" s="312">
        <f ca="1">IF($BI26&lt;&gt;"",IF('Capacity summary'!$D$14="Yes",IF(COUNTBLANK('Capacity summary'!$H145:$BG145)&lt;52,IF('Capacity summary'!AK145&lt;&gt;"",IF(LOWER('Capacity summary'!AK145)="x",$BI26*AK26,VALUE('Capacity summary'!AK145)),0),AK26*$BI26),AK26*$BI26),0)</f>
        <v>0</v>
      </c>
      <c r="CO26" s="312">
        <f ca="1">IF($BI26&lt;&gt;"",IF('Capacity summary'!$D$14="Yes",IF(COUNTBLANK('Capacity summary'!$H145:$BG145)&lt;52,IF('Capacity summary'!AL145&lt;&gt;"",IF(LOWER('Capacity summary'!AL145)="x",$BI26*AL26,VALUE('Capacity summary'!AL145)),0),AL26*$BI26),AL26*$BI26),0)</f>
        <v>0</v>
      </c>
      <c r="CP26" s="312">
        <f ca="1">IF($BI26&lt;&gt;"",IF('Capacity summary'!$D$14="Yes",IF(COUNTBLANK('Capacity summary'!$H145:$BG145)&lt;52,IF('Capacity summary'!AM145&lt;&gt;"",IF(LOWER('Capacity summary'!AM145)="x",$BI26*AM26,VALUE('Capacity summary'!AM145)),0),AM26*$BI26),AM26*$BI26),0)</f>
        <v>0</v>
      </c>
      <c r="CQ26" s="312">
        <f ca="1">IF($BI26&lt;&gt;"",IF('Capacity summary'!$D$14="Yes",IF(COUNTBLANK('Capacity summary'!$H145:$BG145)&lt;52,IF('Capacity summary'!AN145&lt;&gt;"",IF(LOWER('Capacity summary'!AN145)="x",$BI26*AN26,VALUE('Capacity summary'!AN145)),0),AN26*$BI26),AN26*$BI26),0)</f>
        <v>0</v>
      </c>
      <c r="CR26" s="312">
        <f ca="1">IF($BI26&lt;&gt;"",IF('Capacity summary'!$D$14="Yes",IF(COUNTBLANK('Capacity summary'!$H145:$BG145)&lt;52,IF('Capacity summary'!AO145&lt;&gt;"",IF(LOWER('Capacity summary'!AO145)="x",$BI26*AO26,VALUE('Capacity summary'!AO145)),0),AO26*$BI26),AO26*$BI26),0)</f>
        <v>0</v>
      </c>
      <c r="CS26" s="312">
        <f ca="1">IF($BI26&lt;&gt;"",IF('Capacity summary'!$D$14="Yes",IF(COUNTBLANK('Capacity summary'!$H145:$BG145)&lt;52,IF('Capacity summary'!AP145&lt;&gt;"",IF(LOWER('Capacity summary'!AP145)="x",$BI26*AP26,VALUE('Capacity summary'!AP145)),0),AP26*$BI26),AP26*$BI26),0)</f>
        <v>0</v>
      </c>
      <c r="CT26" s="312">
        <f ca="1">IF($BI26&lt;&gt;"",IF('Capacity summary'!$D$14="Yes",IF(COUNTBLANK('Capacity summary'!$H145:$BG145)&lt;52,IF('Capacity summary'!AQ145&lt;&gt;"",IF(LOWER('Capacity summary'!AQ145)="x",$BI26*AQ26,VALUE('Capacity summary'!AQ145)),0),AQ26*$BI26),AQ26*$BI26),0)</f>
        <v>0</v>
      </c>
      <c r="CU26" s="312">
        <f ca="1">IF($BI26&lt;&gt;"",IF('Capacity summary'!$D$14="Yes",IF(COUNTBLANK('Capacity summary'!$H145:$BG145)&lt;52,IF('Capacity summary'!AR145&lt;&gt;"",IF(LOWER('Capacity summary'!AR145)="x",$BI26*AR26,VALUE('Capacity summary'!AR145)),0),AR26*$BI26),AR26*$BI26),0)</f>
        <v>0</v>
      </c>
      <c r="CV26" s="312">
        <f ca="1">IF($BI26&lt;&gt;"",IF('Capacity summary'!$D$14="Yes",IF(COUNTBLANK('Capacity summary'!$H145:$BG145)&lt;52,IF('Capacity summary'!AS145&lt;&gt;"",IF(LOWER('Capacity summary'!AS145)="x",$BI26*AS26,VALUE('Capacity summary'!AS145)),0),AS26*$BI26),AS26*$BI26),0)</f>
        <v>0</v>
      </c>
      <c r="CW26" s="312">
        <f ca="1">IF($BI26&lt;&gt;"",IF('Capacity summary'!$D$14="Yes",IF(COUNTBLANK('Capacity summary'!$H145:$BG145)&lt;52,IF('Capacity summary'!AT145&lt;&gt;"",IF(LOWER('Capacity summary'!AT145)="x",$BI26*AT26,VALUE('Capacity summary'!AT145)),0),AT26*$BI26),AT26*$BI26),0)</f>
        <v>0</v>
      </c>
      <c r="CX26" s="312">
        <f ca="1">IF($BI26&lt;&gt;"",IF('Capacity summary'!$D$14="Yes",IF(COUNTBLANK('Capacity summary'!$H145:$BG145)&lt;52,IF('Capacity summary'!AU145&lt;&gt;"",IF(LOWER('Capacity summary'!AU145)="x",$BI26*AU26,VALUE('Capacity summary'!AU145)),0),AU26*$BI26),AU26*$BI26),0)</f>
        <v>0</v>
      </c>
      <c r="CY26" s="312">
        <f ca="1">IF($BI26&lt;&gt;"",IF('Capacity summary'!$D$14="Yes",IF(COUNTBLANK('Capacity summary'!$H145:$BG145)&lt;52,IF('Capacity summary'!AV145&lt;&gt;"",IF(LOWER('Capacity summary'!AV145)="x",$BI26*AV26,VALUE('Capacity summary'!AV145)),0),AV26*$BI26),AV26*$BI26),0)</f>
        <v>0</v>
      </c>
      <c r="CZ26" s="312">
        <f ca="1">IF($BI26&lt;&gt;"",IF('Capacity summary'!$D$14="Yes",IF(COUNTBLANK('Capacity summary'!$H145:$BG145)&lt;52,IF('Capacity summary'!AW145&lt;&gt;"",IF(LOWER('Capacity summary'!AW145)="x",$BI26*AW26,VALUE('Capacity summary'!AW145)),0),AW26*$BI26),AW26*$BI26),0)</f>
        <v>0</v>
      </c>
      <c r="DA26" s="312">
        <f ca="1">IF($BI26&lt;&gt;"",IF('Capacity summary'!$D$14="Yes",IF(COUNTBLANK('Capacity summary'!$H145:$BG145)&lt;52,IF('Capacity summary'!AX145&lt;&gt;"",IF(LOWER('Capacity summary'!AX145)="x",$BI26*AX26,VALUE('Capacity summary'!AX145)),0),AX26*$BI26),AX26*$BI26),0)</f>
        <v>0</v>
      </c>
      <c r="DB26" s="312">
        <f ca="1">IF($BI26&lt;&gt;"",IF('Capacity summary'!$D$14="Yes",IF(COUNTBLANK('Capacity summary'!$H145:$BG145)&lt;52,IF('Capacity summary'!AY145&lt;&gt;"",IF(LOWER('Capacity summary'!AY145)="x",$BI26*AY26,VALUE('Capacity summary'!AY145)),0),AY26*$BI26),AY26*$BI26),0)</f>
        <v>0</v>
      </c>
      <c r="DC26" s="312">
        <f ca="1">IF($BI26&lt;&gt;"",IF('Capacity summary'!$D$14="Yes",IF(COUNTBLANK('Capacity summary'!$H145:$BG145)&lt;52,IF('Capacity summary'!AZ145&lt;&gt;"",IF(LOWER('Capacity summary'!AZ145)="x",$BI26*AZ26,VALUE('Capacity summary'!AZ145)),0),AZ26*$BI26),AZ26*$BI26),0)</f>
        <v>0</v>
      </c>
      <c r="DD26" s="312">
        <f ca="1">IF($BI26&lt;&gt;"",IF('Capacity summary'!$D$14="Yes",IF(COUNTBLANK('Capacity summary'!$H145:$BG145)&lt;52,IF('Capacity summary'!BA145&lt;&gt;"",IF(LOWER('Capacity summary'!BA145)="x",$BI26*BA26,VALUE('Capacity summary'!BA145)),0),BA26*$BI26),BA26*$BI26),0)</f>
        <v>0</v>
      </c>
      <c r="DE26" s="312">
        <f ca="1">IF($BI26&lt;&gt;"",IF('Capacity summary'!$D$14="Yes",IF(COUNTBLANK('Capacity summary'!$H145:$BG145)&lt;52,IF('Capacity summary'!BB145&lt;&gt;"",IF(LOWER('Capacity summary'!BB145)="x",$BI26*BB26,VALUE('Capacity summary'!BB145)),0),BB26*$BI26),BB26*$BI26),0)</f>
        <v>0</v>
      </c>
      <c r="DF26" s="312">
        <f ca="1">IF($BI26&lt;&gt;"",IF('Capacity summary'!$D$14="Yes",IF(COUNTBLANK('Capacity summary'!$H145:$BG145)&lt;52,IF('Capacity summary'!BC145&lt;&gt;"",IF(LOWER('Capacity summary'!BC145)="x",$BI26*BC26,VALUE('Capacity summary'!BC145)),0),BC26*$BI26),BC26*$BI26),0)</f>
        <v>0</v>
      </c>
      <c r="DG26" s="312">
        <f ca="1">IF($BI26&lt;&gt;"",IF('Capacity summary'!$D$14="Yes",IF(COUNTBLANK('Capacity summary'!$H145:$BG145)&lt;52,IF('Capacity summary'!BD145&lt;&gt;"",IF(LOWER('Capacity summary'!BD145)="x",$BI26*BD26,VALUE('Capacity summary'!BD145)),0),BD26*$BI26),BD26*$BI26),0)</f>
        <v>0</v>
      </c>
      <c r="DH26" s="312">
        <f ca="1">IF($BI26&lt;&gt;"",IF('Capacity summary'!$D$14="Yes",IF(COUNTBLANK('Capacity summary'!$H145:$BG145)&lt;52,IF('Capacity summary'!BE145&lt;&gt;"",IF(LOWER('Capacity summary'!BE145)="x",$BI26*BE26,VALUE('Capacity summary'!BE145)),0),BE26*$BI26),BE26*$BI26),0)</f>
        <v>0</v>
      </c>
      <c r="DI26" s="312">
        <f ca="1">IF($BI26&lt;&gt;"",IF('Capacity summary'!$D$14="Yes",IF(COUNTBLANK('Capacity summary'!$H145:$BG145)&lt;52,IF('Capacity summary'!BF145&lt;&gt;"",IF(LOWER('Capacity summary'!BF145)="x",$BI26*BF26,VALUE('Capacity summary'!BF145)),0),BF26*$BI26),BF26*$BI26),0)</f>
        <v>0</v>
      </c>
      <c r="DJ26" s="312">
        <f ca="1">IF($BI26&lt;&gt;"",IF('Capacity summary'!$D$14="Yes",IF(COUNTBLANK('Capacity summary'!$H145:$BG145)&lt;52,IF('Capacity summary'!BG145&lt;&gt;"",IF(LOWER('Capacity summary'!BG145)="x",$BI26*BG26,VALUE('Capacity summary'!BG145)),0),BG26*$BI26),BG26*$BI26),0)</f>
        <v>0</v>
      </c>
      <c r="DK26" s="136">
        <f t="shared" ca="1" si="2"/>
        <v>0</v>
      </c>
      <c r="DL26" s="312">
        <f>Capacity!H38</f>
        <v>0</v>
      </c>
      <c r="DP26" s="5"/>
    </row>
    <row r="27" spans="2:120" x14ac:dyDescent="0.25">
      <c r="B27" s="67"/>
      <c r="C27" s="67" t="str">
        <f>ROW(A23)&amp;". "&amp;Capacity!B39</f>
        <v>23. c</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 ca="1">IF(ROW(C23)&lt;=Capacity!$A$16,IF('Capacity summary'!$D$14="No",SUM(H27:BG27),'Capacity summary'!$E146),0)</f>
        <v>52</v>
      </c>
      <c r="BI27" s="5">
        <f ca="1">IF(BH27&gt;0,IF(BH27&lt;Capacity!E39,Capacity!F39,Capacity!H39/'Capacity calculation (hide)'!BH27),"")</f>
        <v>0</v>
      </c>
      <c r="BK27" s="312">
        <f ca="1">IF($BI27&lt;&gt;"",IF('Capacity summary'!$D$14="Yes",IF(COUNTBLANK('Capacity summary'!$H146:$BG146)&lt;52,IF('Capacity summary'!H146&lt;&gt;"",IF(LOWER('Capacity summary'!H146)="x",$BI27*H27,VALUE('Capacity summary'!H146)),0),H27*$BI27),H27*$BI27),0)</f>
        <v>0</v>
      </c>
      <c r="BL27" s="312">
        <f ca="1">IF($BI27&lt;&gt;"",IF('Capacity summary'!$D$14="Yes",IF(COUNTBLANK('Capacity summary'!$H146:$BG146)&lt;52,IF('Capacity summary'!I146&lt;&gt;"",IF(LOWER('Capacity summary'!I146)="x",$BI27*I27,VALUE('Capacity summary'!I146)),0),I27*$BI27),I27*$BI27),0)</f>
        <v>0</v>
      </c>
      <c r="BM27" s="312">
        <f ca="1">IF($BI27&lt;&gt;"",IF('Capacity summary'!$D$14="Yes",IF(COUNTBLANK('Capacity summary'!$H146:$BG146)&lt;52,IF('Capacity summary'!J146&lt;&gt;"",IF(LOWER('Capacity summary'!J146)="x",$BI27*J27,VALUE('Capacity summary'!J146)),0),J27*$BI27),J27*$BI27),0)</f>
        <v>0</v>
      </c>
      <c r="BN27" s="312">
        <f ca="1">IF($BI27&lt;&gt;"",IF('Capacity summary'!$D$14="Yes",IF(COUNTBLANK('Capacity summary'!$H146:$BG146)&lt;52,IF('Capacity summary'!K146&lt;&gt;"",IF(LOWER('Capacity summary'!K146)="x",$BI27*K27,VALUE('Capacity summary'!K146)),0),K27*$BI27),K27*$BI27),0)</f>
        <v>0</v>
      </c>
      <c r="BO27" s="312">
        <f ca="1">IF($BI27&lt;&gt;"",IF('Capacity summary'!$D$14="Yes",IF(COUNTBLANK('Capacity summary'!$H146:$BG146)&lt;52,IF('Capacity summary'!L146&lt;&gt;"",IF(LOWER('Capacity summary'!L146)="x",$BI27*L27,VALUE('Capacity summary'!L146)),0),L27*$BI27),L27*$BI27),0)</f>
        <v>0</v>
      </c>
      <c r="BP27" s="312">
        <f ca="1">IF($BI27&lt;&gt;"",IF('Capacity summary'!$D$14="Yes",IF(COUNTBLANK('Capacity summary'!$H146:$BG146)&lt;52,IF('Capacity summary'!M146&lt;&gt;"",IF(LOWER('Capacity summary'!M146)="x",$BI27*M27,VALUE('Capacity summary'!M146)),0),M27*$BI27),M27*$BI27),0)</f>
        <v>0</v>
      </c>
      <c r="BQ27" s="312">
        <f ca="1">IF($BI27&lt;&gt;"",IF('Capacity summary'!$D$14="Yes",IF(COUNTBLANK('Capacity summary'!$H146:$BG146)&lt;52,IF('Capacity summary'!N146&lt;&gt;"",IF(LOWER('Capacity summary'!N146)="x",$BI27*N27,VALUE('Capacity summary'!N146)),0),N27*$BI27),N27*$BI27),0)</f>
        <v>0</v>
      </c>
      <c r="BR27" s="312">
        <f ca="1">IF($BI27&lt;&gt;"",IF('Capacity summary'!$D$14="Yes",IF(COUNTBLANK('Capacity summary'!$H146:$BG146)&lt;52,IF('Capacity summary'!O146&lt;&gt;"",IF(LOWER('Capacity summary'!O146)="x",$BI27*O27,VALUE('Capacity summary'!O146)),0),O27*$BI27),O27*$BI27),0)</f>
        <v>0</v>
      </c>
      <c r="BS27" s="312">
        <f ca="1">IF($BI27&lt;&gt;"",IF('Capacity summary'!$D$14="Yes",IF(COUNTBLANK('Capacity summary'!$H146:$BG146)&lt;52,IF('Capacity summary'!P146&lt;&gt;"",IF(LOWER('Capacity summary'!P146)="x",$BI27*P27,VALUE('Capacity summary'!P146)),0),P27*$BI27),P27*$BI27),0)</f>
        <v>0</v>
      </c>
      <c r="BT27" s="312">
        <f ca="1">IF($BI27&lt;&gt;"",IF('Capacity summary'!$D$14="Yes",IF(COUNTBLANK('Capacity summary'!$H146:$BG146)&lt;52,IF('Capacity summary'!Q146&lt;&gt;"",IF(LOWER('Capacity summary'!Q146)="x",$BI27*Q27,VALUE('Capacity summary'!Q146)),0),Q27*$BI27),Q27*$BI27),0)</f>
        <v>0</v>
      </c>
      <c r="BU27" s="312">
        <f ca="1">IF($BI27&lt;&gt;"",IF('Capacity summary'!$D$14="Yes",IF(COUNTBLANK('Capacity summary'!$H146:$BG146)&lt;52,IF('Capacity summary'!R146&lt;&gt;"",IF(LOWER('Capacity summary'!R146)="x",$BI27*R27,VALUE('Capacity summary'!R146)),0),R27*$BI27),R27*$BI27),0)</f>
        <v>0</v>
      </c>
      <c r="BV27" s="312">
        <f ca="1">IF($BI27&lt;&gt;"",IF('Capacity summary'!$D$14="Yes",IF(COUNTBLANK('Capacity summary'!$H146:$BG146)&lt;52,IF('Capacity summary'!S146&lt;&gt;"",IF(LOWER('Capacity summary'!S146)="x",$BI27*S27,VALUE('Capacity summary'!S146)),0),S27*$BI27),S27*$BI27),0)</f>
        <v>0</v>
      </c>
      <c r="BW27" s="312">
        <f ca="1">IF($BI27&lt;&gt;"",IF('Capacity summary'!$D$14="Yes",IF(COUNTBLANK('Capacity summary'!$H146:$BG146)&lt;52,IF('Capacity summary'!T146&lt;&gt;"",IF(LOWER('Capacity summary'!T146)="x",$BI27*T27,VALUE('Capacity summary'!T146)),0),T27*$BI27),T27*$BI27),0)</f>
        <v>0</v>
      </c>
      <c r="BX27" s="312">
        <f ca="1">IF($BI27&lt;&gt;"",IF('Capacity summary'!$D$14="Yes",IF(COUNTBLANK('Capacity summary'!$H146:$BG146)&lt;52,IF('Capacity summary'!U146&lt;&gt;"",IF(LOWER('Capacity summary'!U146)="x",$BI27*U27,VALUE('Capacity summary'!U146)),0),U27*$BI27),U27*$BI27),0)</f>
        <v>0</v>
      </c>
      <c r="BY27" s="312">
        <f ca="1">IF($BI27&lt;&gt;"",IF('Capacity summary'!$D$14="Yes",IF(COUNTBLANK('Capacity summary'!$H146:$BG146)&lt;52,IF('Capacity summary'!V146&lt;&gt;"",IF(LOWER('Capacity summary'!V146)="x",$BI27*V27,VALUE('Capacity summary'!V146)),0),V27*$BI27),V27*$BI27),0)</f>
        <v>0</v>
      </c>
      <c r="BZ27" s="312">
        <f ca="1">IF($BI27&lt;&gt;"",IF('Capacity summary'!$D$14="Yes",IF(COUNTBLANK('Capacity summary'!$H146:$BG146)&lt;52,IF('Capacity summary'!W146&lt;&gt;"",IF(LOWER('Capacity summary'!W146)="x",$BI27*W27,VALUE('Capacity summary'!W146)),0),W27*$BI27),W27*$BI27),0)</f>
        <v>0</v>
      </c>
      <c r="CA27" s="312">
        <f ca="1">IF($BI27&lt;&gt;"",IF('Capacity summary'!$D$14="Yes",IF(COUNTBLANK('Capacity summary'!$H146:$BG146)&lt;52,IF('Capacity summary'!X146&lt;&gt;"",IF(LOWER('Capacity summary'!X146)="x",$BI27*X27,VALUE('Capacity summary'!X146)),0),X27*$BI27),X27*$BI27),0)</f>
        <v>0</v>
      </c>
      <c r="CB27" s="312">
        <f ca="1">IF($BI27&lt;&gt;"",IF('Capacity summary'!$D$14="Yes",IF(COUNTBLANK('Capacity summary'!$H146:$BG146)&lt;52,IF('Capacity summary'!Y146&lt;&gt;"",IF(LOWER('Capacity summary'!Y146)="x",$BI27*Y27,VALUE('Capacity summary'!Y146)),0),Y27*$BI27),Y27*$BI27),0)</f>
        <v>0</v>
      </c>
      <c r="CC27" s="312">
        <f ca="1">IF($BI27&lt;&gt;"",IF('Capacity summary'!$D$14="Yes",IF(COUNTBLANK('Capacity summary'!$H146:$BG146)&lt;52,IF('Capacity summary'!Z146&lt;&gt;"",IF(LOWER('Capacity summary'!Z146)="x",$BI27*Z27,VALUE('Capacity summary'!Z146)),0),Z27*$BI27),Z27*$BI27),0)</f>
        <v>0</v>
      </c>
      <c r="CD27" s="312">
        <f ca="1">IF($BI27&lt;&gt;"",IF('Capacity summary'!$D$14="Yes",IF(COUNTBLANK('Capacity summary'!$H146:$BG146)&lt;52,IF('Capacity summary'!AA146&lt;&gt;"",IF(LOWER('Capacity summary'!AA146)="x",$BI27*AA27,VALUE('Capacity summary'!AA146)),0),AA27*$BI27),AA27*$BI27),0)</f>
        <v>0</v>
      </c>
      <c r="CE27" s="312">
        <f ca="1">IF($BI27&lt;&gt;"",IF('Capacity summary'!$D$14="Yes",IF(COUNTBLANK('Capacity summary'!$H146:$BG146)&lt;52,IF('Capacity summary'!AB146&lt;&gt;"",IF(LOWER('Capacity summary'!AB146)="x",$BI27*AB27,VALUE('Capacity summary'!AB146)),0),AB27*$BI27),AB27*$BI27),0)</f>
        <v>0</v>
      </c>
      <c r="CF27" s="312">
        <f ca="1">IF($BI27&lt;&gt;"",IF('Capacity summary'!$D$14="Yes",IF(COUNTBLANK('Capacity summary'!$H146:$BG146)&lt;52,IF('Capacity summary'!AC146&lt;&gt;"",IF(LOWER('Capacity summary'!AC146)="x",$BI27*AC27,VALUE('Capacity summary'!AC146)),0),AC27*$BI27),AC27*$BI27),0)</f>
        <v>0</v>
      </c>
      <c r="CG27" s="312">
        <f ca="1">IF($BI27&lt;&gt;"",IF('Capacity summary'!$D$14="Yes",IF(COUNTBLANK('Capacity summary'!$H146:$BG146)&lt;52,IF('Capacity summary'!AD146&lt;&gt;"",IF(LOWER('Capacity summary'!AD146)="x",$BI27*AD27,VALUE('Capacity summary'!AD146)),0),AD27*$BI27),AD27*$BI27),0)</f>
        <v>0</v>
      </c>
      <c r="CH27" s="312">
        <f ca="1">IF($BI27&lt;&gt;"",IF('Capacity summary'!$D$14="Yes",IF(COUNTBLANK('Capacity summary'!$H146:$BG146)&lt;52,IF('Capacity summary'!AE146&lt;&gt;"",IF(LOWER('Capacity summary'!AE146)="x",$BI27*AE27,VALUE('Capacity summary'!AE146)),0),AE27*$BI27),AE27*$BI27),0)</f>
        <v>0</v>
      </c>
      <c r="CI27" s="312">
        <f ca="1">IF($BI27&lt;&gt;"",IF('Capacity summary'!$D$14="Yes",IF(COUNTBLANK('Capacity summary'!$H146:$BG146)&lt;52,IF('Capacity summary'!AF146&lt;&gt;"",IF(LOWER('Capacity summary'!AF146)="x",$BI27*AF27,VALUE('Capacity summary'!AF146)),0),AF27*$BI27),AF27*$BI27),0)</f>
        <v>0</v>
      </c>
      <c r="CJ27" s="312">
        <f ca="1">IF($BI27&lt;&gt;"",IF('Capacity summary'!$D$14="Yes",IF(COUNTBLANK('Capacity summary'!$H146:$BG146)&lt;52,IF('Capacity summary'!AG146&lt;&gt;"",IF(LOWER('Capacity summary'!AG146)="x",$BI27*AG27,VALUE('Capacity summary'!AG146)),0),AG27*$BI27),AG27*$BI27),0)</f>
        <v>0</v>
      </c>
      <c r="CK27" s="312">
        <f ca="1">IF($BI27&lt;&gt;"",IF('Capacity summary'!$D$14="Yes",IF(COUNTBLANK('Capacity summary'!$H146:$BG146)&lt;52,IF('Capacity summary'!AH146&lt;&gt;"",IF(LOWER('Capacity summary'!AH146)="x",$BI27*AH27,VALUE('Capacity summary'!AH146)),0),AH27*$BI27),AH27*$BI27),0)</f>
        <v>0</v>
      </c>
      <c r="CL27" s="312">
        <f ca="1">IF($BI27&lt;&gt;"",IF('Capacity summary'!$D$14="Yes",IF(COUNTBLANK('Capacity summary'!$H146:$BG146)&lt;52,IF('Capacity summary'!AI146&lt;&gt;"",IF(LOWER('Capacity summary'!AI146)="x",$BI27*AI27,VALUE('Capacity summary'!AI146)),0),AI27*$BI27),AI27*$BI27),0)</f>
        <v>0</v>
      </c>
      <c r="CM27" s="312">
        <f ca="1">IF($BI27&lt;&gt;"",IF('Capacity summary'!$D$14="Yes",IF(COUNTBLANK('Capacity summary'!$H146:$BG146)&lt;52,IF('Capacity summary'!AJ146&lt;&gt;"",IF(LOWER('Capacity summary'!AJ146)="x",$BI27*AJ27,VALUE('Capacity summary'!AJ146)),0),AJ27*$BI27),AJ27*$BI27),0)</f>
        <v>0</v>
      </c>
      <c r="CN27" s="312">
        <f ca="1">IF($BI27&lt;&gt;"",IF('Capacity summary'!$D$14="Yes",IF(COUNTBLANK('Capacity summary'!$H146:$BG146)&lt;52,IF('Capacity summary'!AK146&lt;&gt;"",IF(LOWER('Capacity summary'!AK146)="x",$BI27*AK27,VALUE('Capacity summary'!AK146)),0),AK27*$BI27),AK27*$BI27),0)</f>
        <v>0</v>
      </c>
      <c r="CO27" s="312">
        <f ca="1">IF($BI27&lt;&gt;"",IF('Capacity summary'!$D$14="Yes",IF(COUNTBLANK('Capacity summary'!$H146:$BG146)&lt;52,IF('Capacity summary'!AL146&lt;&gt;"",IF(LOWER('Capacity summary'!AL146)="x",$BI27*AL27,VALUE('Capacity summary'!AL146)),0),AL27*$BI27),AL27*$BI27),0)</f>
        <v>0</v>
      </c>
      <c r="CP27" s="312">
        <f ca="1">IF($BI27&lt;&gt;"",IF('Capacity summary'!$D$14="Yes",IF(COUNTBLANK('Capacity summary'!$H146:$BG146)&lt;52,IF('Capacity summary'!AM146&lt;&gt;"",IF(LOWER('Capacity summary'!AM146)="x",$BI27*AM27,VALUE('Capacity summary'!AM146)),0),AM27*$BI27),AM27*$BI27),0)</f>
        <v>0</v>
      </c>
      <c r="CQ27" s="312">
        <f ca="1">IF($BI27&lt;&gt;"",IF('Capacity summary'!$D$14="Yes",IF(COUNTBLANK('Capacity summary'!$H146:$BG146)&lt;52,IF('Capacity summary'!AN146&lt;&gt;"",IF(LOWER('Capacity summary'!AN146)="x",$BI27*AN27,VALUE('Capacity summary'!AN146)),0),AN27*$BI27),AN27*$BI27),0)</f>
        <v>0</v>
      </c>
      <c r="CR27" s="312">
        <f ca="1">IF($BI27&lt;&gt;"",IF('Capacity summary'!$D$14="Yes",IF(COUNTBLANK('Capacity summary'!$H146:$BG146)&lt;52,IF('Capacity summary'!AO146&lt;&gt;"",IF(LOWER('Capacity summary'!AO146)="x",$BI27*AO27,VALUE('Capacity summary'!AO146)),0),AO27*$BI27),AO27*$BI27),0)</f>
        <v>0</v>
      </c>
      <c r="CS27" s="312">
        <f ca="1">IF($BI27&lt;&gt;"",IF('Capacity summary'!$D$14="Yes",IF(COUNTBLANK('Capacity summary'!$H146:$BG146)&lt;52,IF('Capacity summary'!AP146&lt;&gt;"",IF(LOWER('Capacity summary'!AP146)="x",$BI27*AP27,VALUE('Capacity summary'!AP146)),0),AP27*$BI27),AP27*$BI27),0)</f>
        <v>0</v>
      </c>
      <c r="CT27" s="312">
        <f ca="1">IF($BI27&lt;&gt;"",IF('Capacity summary'!$D$14="Yes",IF(COUNTBLANK('Capacity summary'!$H146:$BG146)&lt;52,IF('Capacity summary'!AQ146&lt;&gt;"",IF(LOWER('Capacity summary'!AQ146)="x",$BI27*AQ27,VALUE('Capacity summary'!AQ146)),0),AQ27*$BI27),AQ27*$BI27),0)</f>
        <v>0</v>
      </c>
      <c r="CU27" s="312">
        <f ca="1">IF($BI27&lt;&gt;"",IF('Capacity summary'!$D$14="Yes",IF(COUNTBLANK('Capacity summary'!$H146:$BG146)&lt;52,IF('Capacity summary'!AR146&lt;&gt;"",IF(LOWER('Capacity summary'!AR146)="x",$BI27*AR27,VALUE('Capacity summary'!AR146)),0),AR27*$BI27),AR27*$BI27),0)</f>
        <v>0</v>
      </c>
      <c r="CV27" s="312">
        <f ca="1">IF($BI27&lt;&gt;"",IF('Capacity summary'!$D$14="Yes",IF(COUNTBLANK('Capacity summary'!$H146:$BG146)&lt;52,IF('Capacity summary'!AS146&lt;&gt;"",IF(LOWER('Capacity summary'!AS146)="x",$BI27*AS27,VALUE('Capacity summary'!AS146)),0),AS27*$BI27),AS27*$BI27),0)</f>
        <v>0</v>
      </c>
      <c r="CW27" s="312">
        <f ca="1">IF($BI27&lt;&gt;"",IF('Capacity summary'!$D$14="Yes",IF(COUNTBLANK('Capacity summary'!$H146:$BG146)&lt;52,IF('Capacity summary'!AT146&lt;&gt;"",IF(LOWER('Capacity summary'!AT146)="x",$BI27*AT27,VALUE('Capacity summary'!AT146)),0),AT27*$BI27),AT27*$BI27),0)</f>
        <v>0</v>
      </c>
      <c r="CX27" s="312">
        <f ca="1">IF($BI27&lt;&gt;"",IF('Capacity summary'!$D$14="Yes",IF(COUNTBLANK('Capacity summary'!$H146:$BG146)&lt;52,IF('Capacity summary'!AU146&lt;&gt;"",IF(LOWER('Capacity summary'!AU146)="x",$BI27*AU27,VALUE('Capacity summary'!AU146)),0),AU27*$BI27),AU27*$BI27),0)</f>
        <v>0</v>
      </c>
      <c r="CY27" s="312">
        <f ca="1">IF($BI27&lt;&gt;"",IF('Capacity summary'!$D$14="Yes",IF(COUNTBLANK('Capacity summary'!$H146:$BG146)&lt;52,IF('Capacity summary'!AV146&lt;&gt;"",IF(LOWER('Capacity summary'!AV146)="x",$BI27*AV27,VALUE('Capacity summary'!AV146)),0),AV27*$BI27),AV27*$BI27),0)</f>
        <v>0</v>
      </c>
      <c r="CZ27" s="312">
        <f ca="1">IF($BI27&lt;&gt;"",IF('Capacity summary'!$D$14="Yes",IF(COUNTBLANK('Capacity summary'!$H146:$BG146)&lt;52,IF('Capacity summary'!AW146&lt;&gt;"",IF(LOWER('Capacity summary'!AW146)="x",$BI27*AW27,VALUE('Capacity summary'!AW146)),0),AW27*$BI27),AW27*$BI27),0)</f>
        <v>0</v>
      </c>
      <c r="DA27" s="312">
        <f ca="1">IF($BI27&lt;&gt;"",IF('Capacity summary'!$D$14="Yes",IF(COUNTBLANK('Capacity summary'!$H146:$BG146)&lt;52,IF('Capacity summary'!AX146&lt;&gt;"",IF(LOWER('Capacity summary'!AX146)="x",$BI27*AX27,VALUE('Capacity summary'!AX146)),0),AX27*$BI27),AX27*$BI27),0)</f>
        <v>0</v>
      </c>
      <c r="DB27" s="312">
        <f ca="1">IF($BI27&lt;&gt;"",IF('Capacity summary'!$D$14="Yes",IF(COUNTBLANK('Capacity summary'!$H146:$BG146)&lt;52,IF('Capacity summary'!AY146&lt;&gt;"",IF(LOWER('Capacity summary'!AY146)="x",$BI27*AY27,VALUE('Capacity summary'!AY146)),0),AY27*$BI27),AY27*$BI27),0)</f>
        <v>0</v>
      </c>
      <c r="DC27" s="312">
        <f ca="1">IF($BI27&lt;&gt;"",IF('Capacity summary'!$D$14="Yes",IF(COUNTBLANK('Capacity summary'!$H146:$BG146)&lt;52,IF('Capacity summary'!AZ146&lt;&gt;"",IF(LOWER('Capacity summary'!AZ146)="x",$BI27*AZ27,VALUE('Capacity summary'!AZ146)),0),AZ27*$BI27),AZ27*$BI27),0)</f>
        <v>0</v>
      </c>
      <c r="DD27" s="312">
        <f ca="1">IF($BI27&lt;&gt;"",IF('Capacity summary'!$D$14="Yes",IF(COUNTBLANK('Capacity summary'!$H146:$BG146)&lt;52,IF('Capacity summary'!BA146&lt;&gt;"",IF(LOWER('Capacity summary'!BA146)="x",$BI27*BA27,VALUE('Capacity summary'!BA146)),0),BA27*$BI27),BA27*$BI27),0)</f>
        <v>0</v>
      </c>
      <c r="DE27" s="312">
        <f ca="1">IF($BI27&lt;&gt;"",IF('Capacity summary'!$D$14="Yes",IF(COUNTBLANK('Capacity summary'!$H146:$BG146)&lt;52,IF('Capacity summary'!BB146&lt;&gt;"",IF(LOWER('Capacity summary'!BB146)="x",$BI27*BB27,VALUE('Capacity summary'!BB146)),0),BB27*$BI27),BB27*$BI27),0)</f>
        <v>0</v>
      </c>
      <c r="DF27" s="312">
        <f ca="1">IF($BI27&lt;&gt;"",IF('Capacity summary'!$D$14="Yes",IF(COUNTBLANK('Capacity summary'!$H146:$BG146)&lt;52,IF('Capacity summary'!BC146&lt;&gt;"",IF(LOWER('Capacity summary'!BC146)="x",$BI27*BC27,VALUE('Capacity summary'!BC146)),0),BC27*$BI27),BC27*$BI27),0)</f>
        <v>0</v>
      </c>
      <c r="DG27" s="312">
        <f ca="1">IF($BI27&lt;&gt;"",IF('Capacity summary'!$D$14="Yes",IF(COUNTBLANK('Capacity summary'!$H146:$BG146)&lt;52,IF('Capacity summary'!BD146&lt;&gt;"",IF(LOWER('Capacity summary'!BD146)="x",$BI27*BD27,VALUE('Capacity summary'!BD146)),0),BD27*$BI27),BD27*$BI27),0)</f>
        <v>0</v>
      </c>
      <c r="DH27" s="312">
        <f ca="1">IF($BI27&lt;&gt;"",IF('Capacity summary'!$D$14="Yes",IF(COUNTBLANK('Capacity summary'!$H146:$BG146)&lt;52,IF('Capacity summary'!BE146&lt;&gt;"",IF(LOWER('Capacity summary'!BE146)="x",$BI27*BE27,VALUE('Capacity summary'!BE146)),0),BE27*$BI27),BE27*$BI27),0)</f>
        <v>0</v>
      </c>
      <c r="DI27" s="312">
        <f ca="1">IF($BI27&lt;&gt;"",IF('Capacity summary'!$D$14="Yes",IF(COUNTBLANK('Capacity summary'!$H146:$BG146)&lt;52,IF('Capacity summary'!BF146&lt;&gt;"",IF(LOWER('Capacity summary'!BF146)="x",$BI27*BF27,VALUE('Capacity summary'!BF146)),0),BF27*$BI27),BF27*$BI27),0)</f>
        <v>0</v>
      </c>
      <c r="DJ27" s="312">
        <f ca="1">IF($BI27&lt;&gt;"",IF('Capacity summary'!$D$14="Yes",IF(COUNTBLANK('Capacity summary'!$H146:$BG146)&lt;52,IF('Capacity summary'!BG146&lt;&gt;"",IF(LOWER('Capacity summary'!BG146)="x",$BI27*BG27,VALUE('Capacity summary'!BG146)),0),BG27*$BI27),BG27*$BI27),0)</f>
        <v>0</v>
      </c>
      <c r="DK27" s="136">
        <f t="shared" ca="1" si="2"/>
        <v>0</v>
      </c>
      <c r="DL27" s="312">
        <f>Capacity!H39</f>
        <v>0</v>
      </c>
      <c r="DP27" s="5"/>
    </row>
    <row r="28" spans="2:120" x14ac:dyDescent="0.25">
      <c r="B28" s="67"/>
      <c r="C28" s="67" t="str">
        <f>ROW(A24)&amp;". "&amp;Capacity!B40</f>
        <v>24. c</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 ca="1">IF(ROW(C24)&lt;=Capacity!$A$16,IF('Capacity summary'!$D$14="No",SUM(H28:BG28),'Capacity summary'!$E147),0)</f>
        <v>52</v>
      </c>
      <c r="BI28" s="5">
        <f ca="1">IF(BH28&gt;0,IF(BH28&lt;Capacity!E40,Capacity!F40,Capacity!H40/'Capacity calculation (hide)'!BH28),"")</f>
        <v>0</v>
      </c>
      <c r="BK28" s="312">
        <f ca="1">IF($BI28&lt;&gt;"",IF('Capacity summary'!$D$14="Yes",IF(COUNTBLANK('Capacity summary'!$H147:$BG147)&lt;52,IF('Capacity summary'!H147&lt;&gt;"",IF(LOWER('Capacity summary'!H147)="x",$BI28*H28,VALUE('Capacity summary'!H147)),0),H28*$BI28),H28*$BI28),0)</f>
        <v>0</v>
      </c>
      <c r="BL28" s="312">
        <f ca="1">IF($BI28&lt;&gt;"",IF('Capacity summary'!$D$14="Yes",IF(COUNTBLANK('Capacity summary'!$H147:$BG147)&lt;52,IF('Capacity summary'!I147&lt;&gt;"",IF(LOWER('Capacity summary'!I147)="x",$BI28*I28,VALUE('Capacity summary'!I147)),0),I28*$BI28),I28*$BI28),0)</f>
        <v>0</v>
      </c>
      <c r="BM28" s="312">
        <f ca="1">IF($BI28&lt;&gt;"",IF('Capacity summary'!$D$14="Yes",IF(COUNTBLANK('Capacity summary'!$H147:$BG147)&lt;52,IF('Capacity summary'!J147&lt;&gt;"",IF(LOWER('Capacity summary'!J147)="x",$BI28*J28,VALUE('Capacity summary'!J147)),0),J28*$BI28),J28*$BI28),0)</f>
        <v>0</v>
      </c>
      <c r="BN28" s="312">
        <f ca="1">IF($BI28&lt;&gt;"",IF('Capacity summary'!$D$14="Yes",IF(COUNTBLANK('Capacity summary'!$H147:$BG147)&lt;52,IF('Capacity summary'!K147&lt;&gt;"",IF(LOWER('Capacity summary'!K147)="x",$BI28*K28,VALUE('Capacity summary'!K147)),0),K28*$BI28),K28*$BI28),0)</f>
        <v>0</v>
      </c>
      <c r="BO28" s="312">
        <f ca="1">IF($BI28&lt;&gt;"",IF('Capacity summary'!$D$14="Yes",IF(COUNTBLANK('Capacity summary'!$H147:$BG147)&lt;52,IF('Capacity summary'!L147&lt;&gt;"",IF(LOWER('Capacity summary'!L147)="x",$BI28*L28,VALUE('Capacity summary'!L147)),0),L28*$BI28),L28*$BI28),0)</f>
        <v>0</v>
      </c>
      <c r="BP28" s="312">
        <f ca="1">IF($BI28&lt;&gt;"",IF('Capacity summary'!$D$14="Yes",IF(COUNTBLANK('Capacity summary'!$H147:$BG147)&lt;52,IF('Capacity summary'!M147&lt;&gt;"",IF(LOWER('Capacity summary'!M147)="x",$BI28*M28,VALUE('Capacity summary'!M147)),0),M28*$BI28),M28*$BI28),0)</f>
        <v>0</v>
      </c>
      <c r="BQ28" s="312">
        <f ca="1">IF($BI28&lt;&gt;"",IF('Capacity summary'!$D$14="Yes",IF(COUNTBLANK('Capacity summary'!$H147:$BG147)&lt;52,IF('Capacity summary'!N147&lt;&gt;"",IF(LOWER('Capacity summary'!N147)="x",$BI28*N28,VALUE('Capacity summary'!N147)),0),N28*$BI28),N28*$BI28),0)</f>
        <v>0</v>
      </c>
      <c r="BR28" s="312">
        <f ca="1">IF($BI28&lt;&gt;"",IF('Capacity summary'!$D$14="Yes",IF(COUNTBLANK('Capacity summary'!$H147:$BG147)&lt;52,IF('Capacity summary'!O147&lt;&gt;"",IF(LOWER('Capacity summary'!O147)="x",$BI28*O28,VALUE('Capacity summary'!O147)),0),O28*$BI28),O28*$BI28),0)</f>
        <v>0</v>
      </c>
      <c r="BS28" s="312">
        <f ca="1">IF($BI28&lt;&gt;"",IF('Capacity summary'!$D$14="Yes",IF(COUNTBLANK('Capacity summary'!$H147:$BG147)&lt;52,IF('Capacity summary'!P147&lt;&gt;"",IF(LOWER('Capacity summary'!P147)="x",$BI28*P28,VALUE('Capacity summary'!P147)),0),P28*$BI28),P28*$BI28),0)</f>
        <v>0</v>
      </c>
      <c r="BT28" s="312">
        <f ca="1">IF($BI28&lt;&gt;"",IF('Capacity summary'!$D$14="Yes",IF(COUNTBLANK('Capacity summary'!$H147:$BG147)&lt;52,IF('Capacity summary'!Q147&lt;&gt;"",IF(LOWER('Capacity summary'!Q147)="x",$BI28*Q28,VALUE('Capacity summary'!Q147)),0),Q28*$BI28),Q28*$BI28),0)</f>
        <v>0</v>
      </c>
      <c r="BU28" s="312">
        <f ca="1">IF($BI28&lt;&gt;"",IF('Capacity summary'!$D$14="Yes",IF(COUNTBLANK('Capacity summary'!$H147:$BG147)&lt;52,IF('Capacity summary'!R147&lt;&gt;"",IF(LOWER('Capacity summary'!R147)="x",$BI28*R28,VALUE('Capacity summary'!R147)),0),R28*$BI28),R28*$BI28),0)</f>
        <v>0</v>
      </c>
      <c r="BV28" s="312">
        <f ca="1">IF($BI28&lt;&gt;"",IF('Capacity summary'!$D$14="Yes",IF(COUNTBLANK('Capacity summary'!$H147:$BG147)&lt;52,IF('Capacity summary'!S147&lt;&gt;"",IF(LOWER('Capacity summary'!S147)="x",$BI28*S28,VALUE('Capacity summary'!S147)),0),S28*$BI28),S28*$BI28),0)</f>
        <v>0</v>
      </c>
      <c r="BW28" s="312">
        <f ca="1">IF($BI28&lt;&gt;"",IF('Capacity summary'!$D$14="Yes",IF(COUNTBLANK('Capacity summary'!$H147:$BG147)&lt;52,IF('Capacity summary'!T147&lt;&gt;"",IF(LOWER('Capacity summary'!T147)="x",$BI28*T28,VALUE('Capacity summary'!T147)),0),T28*$BI28),T28*$BI28),0)</f>
        <v>0</v>
      </c>
      <c r="BX28" s="312">
        <f ca="1">IF($BI28&lt;&gt;"",IF('Capacity summary'!$D$14="Yes",IF(COUNTBLANK('Capacity summary'!$H147:$BG147)&lt;52,IF('Capacity summary'!U147&lt;&gt;"",IF(LOWER('Capacity summary'!U147)="x",$BI28*U28,VALUE('Capacity summary'!U147)),0),U28*$BI28),U28*$BI28),0)</f>
        <v>0</v>
      </c>
      <c r="BY28" s="312">
        <f ca="1">IF($BI28&lt;&gt;"",IF('Capacity summary'!$D$14="Yes",IF(COUNTBLANK('Capacity summary'!$H147:$BG147)&lt;52,IF('Capacity summary'!V147&lt;&gt;"",IF(LOWER('Capacity summary'!V147)="x",$BI28*V28,VALUE('Capacity summary'!V147)),0),V28*$BI28),V28*$BI28),0)</f>
        <v>0</v>
      </c>
      <c r="BZ28" s="312">
        <f ca="1">IF($BI28&lt;&gt;"",IF('Capacity summary'!$D$14="Yes",IF(COUNTBLANK('Capacity summary'!$H147:$BG147)&lt;52,IF('Capacity summary'!W147&lt;&gt;"",IF(LOWER('Capacity summary'!W147)="x",$BI28*W28,VALUE('Capacity summary'!W147)),0),W28*$BI28),W28*$BI28),0)</f>
        <v>0</v>
      </c>
      <c r="CA28" s="312">
        <f ca="1">IF($BI28&lt;&gt;"",IF('Capacity summary'!$D$14="Yes",IF(COUNTBLANK('Capacity summary'!$H147:$BG147)&lt;52,IF('Capacity summary'!X147&lt;&gt;"",IF(LOWER('Capacity summary'!X147)="x",$BI28*X28,VALUE('Capacity summary'!X147)),0),X28*$BI28),X28*$BI28),0)</f>
        <v>0</v>
      </c>
      <c r="CB28" s="312">
        <f ca="1">IF($BI28&lt;&gt;"",IF('Capacity summary'!$D$14="Yes",IF(COUNTBLANK('Capacity summary'!$H147:$BG147)&lt;52,IF('Capacity summary'!Y147&lt;&gt;"",IF(LOWER('Capacity summary'!Y147)="x",$BI28*Y28,VALUE('Capacity summary'!Y147)),0),Y28*$BI28),Y28*$BI28),0)</f>
        <v>0</v>
      </c>
      <c r="CC28" s="312">
        <f ca="1">IF($BI28&lt;&gt;"",IF('Capacity summary'!$D$14="Yes",IF(COUNTBLANK('Capacity summary'!$H147:$BG147)&lt;52,IF('Capacity summary'!Z147&lt;&gt;"",IF(LOWER('Capacity summary'!Z147)="x",$BI28*Z28,VALUE('Capacity summary'!Z147)),0),Z28*$BI28),Z28*$BI28),0)</f>
        <v>0</v>
      </c>
      <c r="CD28" s="312">
        <f ca="1">IF($BI28&lt;&gt;"",IF('Capacity summary'!$D$14="Yes",IF(COUNTBLANK('Capacity summary'!$H147:$BG147)&lt;52,IF('Capacity summary'!AA147&lt;&gt;"",IF(LOWER('Capacity summary'!AA147)="x",$BI28*AA28,VALUE('Capacity summary'!AA147)),0),AA28*$BI28),AA28*$BI28),0)</f>
        <v>0</v>
      </c>
      <c r="CE28" s="312">
        <f ca="1">IF($BI28&lt;&gt;"",IF('Capacity summary'!$D$14="Yes",IF(COUNTBLANK('Capacity summary'!$H147:$BG147)&lt;52,IF('Capacity summary'!AB147&lt;&gt;"",IF(LOWER('Capacity summary'!AB147)="x",$BI28*AB28,VALUE('Capacity summary'!AB147)),0),AB28*$BI28),AB28*$BI28),0)</f>
        <v>0</v>
      </c>
      <c r="CF28" s="312">
        <f ca="1">IF($BI28&lt;&gt;"",IF('Capacity summary'!$D$14="Yes",IF(COUNTBLANK('Capacity summary'!$H147:$BG147)&lt;52,IF('Capacity summary'!AC147&lt;&gt;"",IF(LOWER('Capacity summary'!AC147)="x",$BI28*AC28,VALUE('Capacity summary'!AC147)),0),AC28*$BI28),AC28*$BI28),0)</f>
        <v>0</v>
      </c>
      <c r="CG28" s="312">
        <f ca="1">IF($BI28&lt;&gt;"",IF('Capacity summary'!$D$14="Yes",IF(COUNTBLANK('Capacity summary'!$H147:$BG147)&lt;52,IF('Capacity summary'!AD147&lt;&gt;"",IF(LOWER('Capacity summary'!AD147)="x",$BI28*AD28,VALUE('Capacity summary'!AD147)),0),AD28*$BI28),AD28*$BI28),0)</f>
        <v>0</v>
      </c>
      <c r="CH28" s="312">
        <f ca="1">IF($BI28&lt;&gt;"",IF('Capacity summary'!$D$14="Yes",IF(COUNTBLANK('Capacity summary'!$H147:$BG147)&lt;52,IF('Capacity summary'!AE147&lt;&gt;"",IF(LOWER('Capacity summary'!AE147)="x",$BI28*AE28,VALUE('Capacity summary'!AE147)),0),AE28*$BI28),AE28*$BI28),0)</f>
        <v>0</v>
      </c>
      <c r="CI28" s="312">
        <f ca="1">IF($BI28&lt;&gt;"",IF('Capacity summary'!$D$14="Yes",IF(COUNTBLANK('Capacity summary'!$H147:$BG147)&lt;52,IF('Capacity summary'!AF147&lt;&gt;"",IF(LOWER('Capacity summary'!AF147)="x",$BI28*AF28,VALUE('Capacity summary'!AF147)),0),AF28*$BI28),AF28*$BI28),0)</f>
        <v>0</v>
      </c>
      <c r="CJ28" s="312">
        <f ca="1">IF($BI28&lt;&gt;"",IF('Capacity summary'!$D$14="Yes",IF(COUNTBLANK('Capacity summary'!$H147:$BG147)&lt;52,IF('Capacity summary'!AG147&lt;&gt;"",IF(LOWER('Capacity summary'!AG147)="x",$BI28*AG28,VALUE('Capacity summary'!AG147)),0),AG28*$BI28),AG28*$BI28),0)</f>
        <v>0</v>
      </c>
      <c r="CK28" s="312">
        <f ca="1">IF($BI28&lt;&gt;"",IF('Capacity summary'!$D$14="Yes",IF(COUNTBLANK('Capacity summary'!$H147:$BG147)&lt;52,IF('Capacity summary'!AH147&lt;&gt;"",IF(LOWER('Capacity summary'!AH147)="x",$BI28*AH28,VALUE('Capacity summary'!AH147)),0),AH28*$BI28),AH28*$BI28),0)</f>
        <v>0</v>
      </c>
      <c r="CL28" s="312">
        <f ca="1">IF($BI28&lt;&gt;"",IF('Capacity summary'!$D$14="Yes",IF(COUNTBLANK('Capacity summary'!$H147:$BG147)&lt;52,IF('Capacity summary'!AI147&lt;&gt;"",IF(LOWER('Capacity summary'!AI147)="x",$BI28*AI28,VALUE('Capacity summary'!AI147)),0),AI28*$BI28),AI28*$BI28),0)</f>
        <v>0</v>
      </c>
      <c r="CM28" s="312">
        <f ca="1">IF($BI28&lt;&gt;"",IF('Capacity summary'!$D$14="Yes",IF(COUNTBLANK('Capacity summary'!$H147:$BG147)&lt;52,IF('Capacity summary'!AJ147&lt;&gt;"",IF(LOWER('Capacity summary'!AJ147)="x",$BI28*AJ28,VALUE('Capacity summary'!AJ147)),0),AJ28*$BI28),AJ28*$BI28),0)</f>
        <v>0</v>
      </c>
      <c r="CN28" s="312">
        <f ca="1">IF($BI28&lt;&gt;"",IF('Capacity summary'!$D$14="Yes",IF(COUNTBLANK('Capacity summary'!$H147:$BG147)&lt;52,IF('Capacity summary'!AK147&lt;&gt;"",IF(LOWER('Capacity summary'!AK147)="x",$BI28*AK28,VALUE('Capacity summary'!AK147)),0),AK28*$BI28),AK28*$BI28),0)</f>
        <v>0</v>
      </c>
      <c r="CO28" s="312">
        <f ca="1">IF($BI28&lt;&gt;"",IF('Capacity summary'!$D$14="Yes",IF(COUNTBLANK('Capacity summary'!$H147:$BG147)&lt;52,IF('Capacity summary'!AL147&lt;&gt;"",IF(LOWER('Capacity summary'!AL147)="x",$BI28*AL28,VALUE('Capacity summary'!AL147)),0),AL28*$BI28),AL28*$BI28),0)</f>
        <v>0</v>
      </c>
      <c r="CP28" s="312">
        <f ca="1">IF($BI28&lt;&gt;"",IF('Capacity summary'!$D$14="Yes",IF(COUNTBLANK('Capacity summary'!$H147:$BG147)&lt;52,IF('Capacity summary'!AM147&lt;&gt;"",IF(LOWER('Capacity summary'!AM147)="x",$BI28*AM28,VALUE('Capacity summary'!AM147)),0),AM28*$BI28),AM28*$BI28),0)</f>
        <v>0</v>
      </c>
      <c r="CQ28" s="312">
        <f ca="1">IF($BI28&lt;&gt;"",IF('Capacity summary'!$D$14="Yes",IF(COUNTBLANK('Capacity summary'!$H147:$BG147)&lt;52,IF('Capacity summary'!AN147&lt;&gt;"",IF(LOWER('Capacity summary'!AN147)="x",$BI28*AN28,VALUE('Capacity summary'!AN147)),0),AN28*$BI28),AN28*$BI28),0)</f>
        <v>0</v>
      </c>
      <c r="CR28" s="312">
        <f ca="1">IF($BI28&lt;&gt;"",IF('Capacity summary'!$D$14="Yes",IF(COUNTBLANK('Capacity summary'!$H147:$BG147)&lt;52,IF('Capacity summary'!AO147&lt;&gt;"",IF(LOWER('Capacity summary'!AO147)="x",$BI28*AO28,VALUE('Capacity summary'!AO147)),0),AO28*$BI28),AO28*$BI28),0)</f>
        <v>0</v>
      </c>
      <c r="CS28" s="312">
        <f ca="1">IF($BI28&lt;&gt;"",IF('Capacity summary'!$D$14="Yes",IF(COUNTBLANK('Capacity summary'!$H147:$BG147)&lt;52,IF('Capacity summary'!AP147&lt;&gt;"",IF(LOWER('Capacity summary'!AP147)="x",$BI28*AP28,VALUE('Capacity summary'!AP147)),0),AP28*$BI28),AP28*$BI28),0)</f>
        <v>0</v>
      </c>
      <c r="CT28" s="312">
        <f ca="1">IF($BI28&lt;&gt;"",IF('Capacity summary'!$D$14="Yes",IF(COUNTBLANK('Capacity summary'!$H147:$BG147)&lt;52,IF('Capacity summary'!AQ147&lt;&gt;"",IF(LOWER('Capacity summary'!AQ147)="x",$BI28*AQ28,VALUE('Capacity summary'!AQ147)),0),AQ28*$BI28),AQ28*$BI28),0)</f>
        <v>0</v>
      </c>
      <c r="CU28" s="312">
        <f ca="1">IF($BI28&lt;&gt;"",IF('Capacity summary'!$D$14="Yes",IF(COUNTBLANK('Capacity summary'!$H147:$BG147)&lt;52,IF('Capacity summary'!AR147&lt;&gt;"",IF(LOWER('Capacity summary'!AR147)="x",$BI28*AR28,VALUE('Capacity summary'!AR147)),0),AR28*$BI28),AR28*$BI28),0)</f>
        <v>0</v>
      </c>
      <c r="CV28" s="312">
        <f ca="1">IF($BI28&lt;&gt;"",IF('Capacity summary'!$D$14="Yes",IF(COUNTBLANK('Capacity summary'!$H147:$BG147)&lt;52,IF('Capacity summary'!AS147&lt;&gt;"",IF(LOWER('Capacity summary'!AS147)="x",$BI28*AS28,VALUE('Capacity summary'!AS147)),0),AS28*$BI28),AS28*$BI28),0)</f>
        <v>0</v>
      </c>
      <c r="CW28" s="312">
        <f ca="1">IF($BI28&lt;&gt;"",IF('Capacity summary'!$D$14="Yes",IF(COUNTBLANK('Capacity summary'!$H147:$BG147)&lt;52,IF('Capacity summary'!AT147&lt;&gt;"",IF(LOWER('Capacity summary'!AT147)="x",$BI28*AT28,VALUE('Capacity summary'!AT147)),0),AT28*$BI28),AT28*$BI28),0)</f>
        <v>0</v>
      </c>
      <c r="CX28" s="312">
        <f ca="1">IF($BI28&lt;&gt;"",IF('Capacity summary'!$D$14="Yes",IF(COUNTBLANK('Capacity summary'!$H147:$BG147)&lt;52,IF('Capacity summary'!AU147&lt;&gt;"",IF(LOWER('Capacity summary'!AU147)="x",$BI28*AU28,VALUE('Capacity summary'!AU147)),0),AU28*$BI28),AU28*$BI28),0)</f>
        <v>0</v>
      </c>
      <c r="CY28" s="312">
        <f ca="1">IF($BI28&lt;&gt;"",IF('Capacity summary'!$D$14="Yes",IF(COUNTBLANK('Capacity summary'!$H147:$BG147)&lt;52,IF('Capacity summary'!AV147&lt;&gt;"",IF(LOWER('Capacity summary'!AV147)="x",$BI28*AV28,VALUE('Capacity summary'!AV147)),0),AV28*$BI28),AV28*$BI28),0)</f>
        <v>0</v>
      </c>
      <c r="CZ28" s="312">
        <f ca="1">IF($BI28&lt;&gt;"",IF('Capacity summary'!$D$14="Yes",IF(COUNTBLANK('Capacity summary'!$H147:$BG147)&lt;52,IF('Capacity summary'!AW147&lt;&gt;"",IF(LOWER('Capacity summary'!AW147)="x",$BI28*AW28,VALUE('Capacity summary'!AW147)),0),AW28*$BI28),AW28*$BI28),0)</f>
        <v>0</v>
      </c>
      <c r="DA28" s="312">
        <f ca="1">IF($BI28&lt;&gt;"",IF('Capacity summary'!$D$14="Yes",IF(COUNTBLANK('Capacity summary'!$H147:$BG147)&lt;52,IF('Capacity summary'!AX147&lt;&gt;"",IF(LOWER('Capacity summary'!AX147)="x",$BI28*AX28,VALUE('Capacity summary'!AX147)),0),AX28*$BI28),AX28*$BI28),0)</f>
        <v>0</v>
      </c>
      <c r="DB28" s="312">
        <f ca="1">IF($BI28&lt;&gt;"",IF('Capacity summary'!$D$14="Yes",IF(COUNTBLANK('Capacity summary'!$H147:$BG147)&lt;52,IF('Capacity summary'!AY147&lt;&gt;"",IF(LOWER('Capacity summary'!AY147)="x",$BI28*AY28,VALUE('Capacity summary'!AY147)),0),AY28*$BI28),AY28*$BI28),0)</f>
        <v>0</v>
      </c>
      <c r="DC28" s="312">
        <f ca="1">IF($BI28&lt;&gt;"",IF('Capacity summary'!$D$14="Yes",IF(COUNTBLANK('Capacity summary'!$H147:$BG147)&lt;52,IF('Capacity summary'!AZ147&lt;&gt;"",IF(LOWER('Capacity summary'!AZ147)="x",$BI28*AZ28,VALUE('Capacity summary'!AZ147)),0),AZ28*$BI28),AZ28*$BI28),0)</f>
        <v>0</v>
      </c>
      <c r="DD28" s="312">
        <f ca="1">IF($BI28&lt;&gt;"",IF('Capacity summary'!$D$14="Yes",IF(COUNTBLANK('Capacity summary'!$H147:$BG147)&lt;52,IF('Capacity summary'!BA147&lt;&gt;"",IF(LOWER('Capacity summary'!BA147)="x",$BI28*BA28,VALUE('Capacity summary'!BA147)),0),BA28*$BI28),BA28*$BI28),0)</f>
        <v>0</v>
      </c>
      <c r="DE28" s="312">
        <f ca="1">IF($BI28&lt;&gt;"",IF('Capacity summary'!$D$14="Yes",IF(COUNTBLANK('Capacity summary'!$H147:$BG147)&lt;52,IF('Capacity summary'!BB147&lt;&gt;"",IF(LOWER('Capacity summary'!BB147)="x",$BI28*BB28,VALUE('Capacity summary'!BB147)),0),BB28*$BI28),BB28*$BI28),0)</f>
        <v>0</v>
      </c>
      <c r="DF28" s="312">
        <f ca="1">IF($BI28&lt;&gt;"",IF('Capacity summary'!$D$14="Yes",IF(COUNTBLANK('Capacity summary'!$H147:$BG147)&lt;52,IF('Capacity summary'!BC147&lt;&gt;"",IF(LOWER('Capacity summary'!BC147)="x",$BI28*BC28,VALUE('Capacity summary'!BC147)),0),BC28*$BI28),BC28*$BI28),0)</f>
        <v>0</v>
      </c>
      <c r="DG28" s="312">
        <f ca="1">IF($BI28&lt;&gt;"",IF('Capacity summary'!$D$14="Yes",IF(COUNTBLANK('Capacity summary'!$H147:$BG147)&lt;52,IF('Capacity summary'!BD147&lt;&gt;"",IF(LOWER('Capacity summary'!BD147)="x",$BI28*BD28,VALUE('Capacity summary'!BD147)),0),BD28*$BI28),BD28*$BI28),0)</f>
        <v>0</v>
      </c>
      <c r="DH28" s="312">
        <f ca="1">IF($BI28&lt;&gt;"",IF('Capacity summary'!$D$14="Yes",IF(COUNTBLANK('Capacity summary'!$H147:$BG147)&lt;52,IF('Capacity summary'!BE147&lt;&gt;"",IF(LOWER('Capacity summary'!BE147)="x",$BI28*BE28,VALUE('Capacity summary'!BE147)),0),BE28*$BI28),BE28*$BI28),0)</f>
        <v>0</v>
      </c>
      <c r="DI28" s="312">
        <f ca="1">IF($BI28&lt;&gt;"",IF('Capacity summary'!$D$14="Yes",IF(COUNTBLANK('Capacity summary'!$H147:$BG147)&lt;52,IF('Capacity summary'!BF147&lt;&gt;"",IF(LOWER('Capacity summary'!BF147)="x",$BI28*BF28,VALUE('Capacity summary'!BF147)),0),BF28*$BI28),BF28*$BI28),0)</f>
        <v>0</v>
      </c>
      <c r="DJ28" s="312">
        <f ca="1">IF($BI28&lt;&gt;"",IF('Capacity summary'!$D$14="Yes",IF(COUNTBLANK('Capacity summary'!$H147:$BG147)&lt;52,IF('Capacity summary'!BG147&lt;&gt;"",IF(LOWER('Capacity summary'!BG147)="x",$BI28*BG28,VALUE('Capacity summary'!BG147)),0),BG28*$BI28),BG28*$BI28),0)</f>
        <v>0</v>
      </c>
      <c r="DK28" s="136">
        <f t="shared" ca="1" si="2"/>
        <v>0</v>
      </c>
      <c r="DL28" s="312">
        <f>Capacity!H40</f>
        <v>0</v>
      </c>
      <c r="DP28" s="5"/>
    </row>
    <row r="29" spans="2:120" x14ac:dyDescent="0.25">
      <c r="B29" s="67"/>
      <c r="C29" s="67" t="str">
        <f>ROW(A25)&amp;". "&amp;Capacity!B41</f>
        <v>25. c</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 ca="1">IF(ROW(C25)&lt;=Capacity!$A$16,IF('Capacity summary'!$D$14="No",SUM(H29:BG29),'Capacity summary'!$E148),0)</f>
        <v>52</v>
      </c>
      <c r="BI29" s="5">
        <f ca="1">IF(BH29&gt;0,IF(BH29&lt;Capacity!E41,Capacity!F41,Capacity!H41/'Capacity calculation (hide)'!BH29),"")</f>
        <v>0</v>
      </c>
      <c r="BK29" s="312">
        <f ca="1">IF($BI29&lt;&gt;"",IF('Capacity summary'!$D$14="Yes",IF(COUNTBLANK('Capacity summary'!$H148:$BG148)&lt;52,IF('Capacity summary'!H148&lt;&gt;"",IF(LOWER('Capacity summary'!H148)="x",$BI29*H29,VALUE('Capacity summary'!H148)),0),H29*$BI29),H29*$BI29),0)</f>
        <v>0</v>
      </c>
      <c r="BL29" s="312">
        <f ca="1">IF($BI29&lt;&gt;"",IF('Capacity summary'!$D$14="Yes",IF(COUNTBLANK('Capacity summary'!$H148:$BG148)&lt;52,IF('Capacity summary'!I148&lt;&gt;"",IF(LOWER('Capacity summary'!I148)="x",$BI29*I29,VALUE('Capacity summary'!I148)),0),I29*$BI29),I29*$BI29),0)</f>
        <v>0</v>
      </c>
      <c r="BM29" s="312">
        <f ca="1">IF($BI29&lt;&gt;"",IF('Capacity summary'!$D$14="Yes",IF(COUNTBLANK('Capacity summary'!$H148:$BG148)&lt;52,IF('Capacity summary'!J148&lt;&gt;"",IF(LOWER('Capacity summary'!J148)="x",$BI29*J29,VALUE('Capacity summary'!J148)),0),J29*$BI29),J29*$BI29),0)</f>
        <v>0</v>
      </c>
      <c r="BN29" s="312">
        <f ca="1">IF($BI29&lt;&gt;"",IF('Capacity summary'!$D$14="Yes",IF(COUNTBLANK('Capacity summary'!$H148:$BG148)&lt;52,IF('Capacity summary'!K148&lt;&gt;"",IF(LOWER('Capacity summary'!K148)="x",$BI29*K29,VALUE('Capacity summary'!K148)),0),K29*$BI29),K29*$BI29),0)</f>
        <v>0</v>
      </c>
      <c r="BO29" s="312">
        <f ca="1">IF($BI29&lt;&gt;"",IF('Capacity summary'!$D$14="Yes",IF(COUNTBLANK('Capacity summary'!$H148:$BG148)&lt;52,IF('Capacity summary'!L148&lt;&gt;"",IF(LOWER('Capacity summary'!L148)="x",$BI29*L29,VALUE('Capacity summary'!L148)),0),L29*$BI29),L29*$BI29),0)</f>
        <v>0</v>
      </c>
      <c r="BP29" s="312">
        <f ca="1">IF($BI29&lt;&gt;"",IF('Capacity summary'!$D$14="Yes",IF(COUNTBLANK('Capacity summary'!$H148:$BG148)&lt;52,IF('Capacity summary'!M148&lt;&gt;"",IF(LOWER('Capacity summary'!M148)="x",$BI29*M29,VALUE('Capacity summary'!M148)),0),M29*$BI29),M29*$BI29),0)</f>
        <v>0</v>
      </c>
      <c r="BQ29" s="312">
        <f ca="1">IF($BI29&lt;&gt;"",IF('Capacity summary'!$D$14="Yes",IF(COUNTBLANK('Capacity summary'!$H148:$BG148)&lt;52,IF('Capacity summary'!N148&lt;&gt;"",IF(LOWER('Capacity summary'!N148)="x",$BI29*N29,VALUE('Capacity summary'!N148)),0),N29*$BI29),N29*$BI29),0)</f>
        <v>0</v>
      </c>
      <c r="BR29" s="312">
        <f ca="1">IF($BI29&lt;&gt;"",IF('Capacity summary'!$D$14="Yes",IF(COUNTBLANK('Capacity summary'!$H148:$BG148)&lt;52,IF('Capacity summary'!O148&lt;&gt;"",IF(LOWER('Capacity summary'!O148)="x",$BI29*O29,VALUE('Capacity summary'!O148)),0),O29*$BI29),O29*$BI29),0)</f>
        <v>0</v>
      </c>
      <c r="BS29" s="312">
        <f ca="1">IF($BI29&lt;&gt;"",IF('Capacity summary'!$D$14="Yes",IF(COUNTBLANK('Capacity summary'!$H148:$BG148)&lt;52,IF('Capacity summary'!P148&lt;&gt;"",IF(LOWER('Capacity summary'!P148)="x",$BI29*P29,VALUE('Capacity summary'!P148)),0),P29*$BI29),P29*$BI29),0)</f>
        <v>0</v>
      </c>
      <c r="BT29" s="312">
        <f ca="1">IF($BI29&lt;&gt;"",IF('Capacity summary'!$D$14="Yes",IF(COUNTBLANK('Capacity summary'!$H148:$BG148)&lt;52,IF('Capacity summary'!Q148&lt;&gt;"",IF(LOWER('Capacity summary'!Q148)="x",$BI29*Q29,VALUE('Capacity summary'!Q148)),0),Q29*$BI29),Q29*$BI29),0)</f>
        <v>0</v>
      </c>
      <c r="BU29" s="312">
        <f ca="1">IF($BI29&lt;&gt;"",IF('Capacity summary'!$D$14="Yes",IF(COUNTBLANK('Capacity summary'!$H148:$BG148)&lt;52,IF('Capacity summary'!R148&lt;&gt;"",IF(LOWER('Capacity summary'!R148)="x",$BI29*R29,VALUE('Capacity summary'!R148)),0),R29*$BI29),R29*$BI29),0)</f>
        <v>0</v>
      </c>
      <c r="BV29" s="312">
        <f ca="1">IF($BI29&lt;&gt;"",IF('Capacity summary'!$D$14="Yes",IF(COUNTBLANK('Capacity summary'!$H148:$BG148)&lt;52,IF('Capacity summary'!S148&lt;&gt;"",IF(LOWER('Capacity summary'!S148)="x",$BI29*S29,VALUE('Capacity summary'!S148)),0),S29*$BI29),S29*$BI29),0)</f>
        <v>0</v>
      </c>
      <c r="BW29" s="312">
        <f ca="1">IF($BI29&lt;&gt;"",IF('Capacity summary'!$D$14="Yes",IF(COUNTBLANK('Capacity summary'!$H148:$BG148)&lt;52,IF('Capacity summary'!T148&lt;&gt;"",IF(LOWER('Capacity summary'!T148)="x",$BI29*T29,VALUE('Capacity summary'!T148)),0),T29*$BI29),T29*$BI29),0)</f>
        <v>0</v>
      </c>
      <c r="BX29" s="312">
        <f ca="1">IF($BI29&lt;&gt;"",IF('Capacity summary'!$D$14="Yes",IF(COUNTBLANK('Capacity summary'!$H148:$BG148)&lt;52,IF('Capacity summary'!U148&lt;&gt;"",IF(LOWER('Capacity summary'!U148)="x",$BI29*U29,VALUE('Capacity summary'!U148)),0),U29*$BI29),U29*$BI29),0)</f>
        <v>0</v>
      </c>
      <c r="BY29" s="312">
        <f ca="1">IF($BI29&lt;&gt;"",IF('Capacity summary'!$D$14="Yes",IF(COUNTBLANK('Capacity summary'!$H148:$BG148)&lt;52,IF('Capacity summary'!V148&lt;&gt;"",IF(LOWER('Capacity summary'!V148)="x",$BI29*V29,VALUE('Capacity summary'!V148)),0),V29*$BI29),V29*$BI29),0)</f>
        <v>0</v>
      </c>
      <c r="BZ29" s="312">
        <f ca="1">IF($BI29&lt;&gt;"",IF('Capacity summary'!$D$14="Yes",IF(COUNTBLANK('Capacity summary'!$H148:$BG148)&lt;52,IF('Capacity summary'!W148&lt;&gt;"",IF(LOWER('Capacity summary'!W148)="x",$BI29*W29,VALUE('Capacity summary'!W148)),0),W29*$BI29),W29*$BI29),0)</f>
        <v>0</v>
      </c>
      <c r="CA29" s="312">
        <f ca="1">IF($BI29&lt;&gt;"",IF('Capacity summary'!$D$14="Yes",IF(COUNTBLANK('Capacity summary'!$H148:$BG148)&lt;52,IF('Capacity summary'!X148&lt;&gt;"",IF(LOWER('Capacity summary'!X148)="x",$BI29*X29,VALUE('Capacity summary'!X148)),0),X29*$BI29),X29*$BI29),0)</f>
        <v>0</v>
      </c>
      <c r="CB29" s="312">
        <f ca="1">IF($BI29&lt;&gt;"",IF('Capacity summary'!$D$14="Yes",IF(COUNTBLANK('Capacity summary'!$H148:$BG148)&lt;52,IF('Capacity summary'!Y148&lt;&gt;"",IF(LOWER('Capacity summary'!Y148)="x",$BI29*Y29,VALUE('Capacity summary'!Y148)),0),Y29*$BI29),Y29*$BI29),0)</f>
        <v>0</v>
      </c>
      <c r="CC29" s="312">
        <f ca="1">IF($BI29&lt;&gt;"",IF('Capacity summary'!$D$14="Yes",IF(COUNTBLANK('Capacity summary'!$H148:$BG148)&lt;52,IF('Capacity summary'!Z148&lt;&gt;"",IF(LOWER('Capacity summary'!Z148)="x",$BI29*Z29,VALUE('Capacity summary'!Z148)),0),Z29*$BI29),Z29*$BI29),0)</f>
        <v>0</v>
      </c>
      <c r="CD29" s="312">
        <f ca="1">IF($BI29&lt;&gt;"",IF('Capacity summary'!$D$14="Yes",IF(COUNTBLANK('Capacity summary'!$H148:$BG148)&lt;52,IF('Capacity summary'!AA148&lt;&gt;"",IF(LOWER('Capacity summary'!AA148)="x",$BI29*AA29,VALUE('Capacity summary'!AA148)),0),AA29*$BI29),AA29*$BI29),0)</f>
        <v>0</v>
      </c>
      <c r="CE29" s="312">
        <f ca="1">IF($BI29&lt;&gt;"",IF('Capacity summary'!$D$14="Yes",IF(COUNTBLANK('Capacity summary'!$H148:$BG148)&lt;52,IF('Capacity summary'!AB148&lt;&gt;"",IF(LOWER('Capacity summary'!AB148)="x",$BI29*AB29,VALUE('Capacity summary'!AB148)),0),AB29*$BI29),AB29*$BI29),0)</f>
        <v>0</v>
      </c>
      <c r="CF29" s="312">
        <f ca="1">IF($BI29&lt;&gt;"",IF('Capacity summary'!$D$14="Yes",IF(COUNTBLANK('Capacity summary'!$H148:$BG148)&lt;52,IF('Capacity summary'!AC148&lt;&gt;"",IF(LOWER('Capacity summary'!AC148)="x",$BI29*AC29,VALUE('Capacity summary'!AC148)),0),AC29*$BI29),AC29*$BI29),0)</f>
        <v>0</v>
      </c>
      <c r="CG29" s="312">
        <f ca="1">IF($BI29&lt;&gt;"",IF('Capacity summary'!$D$14="Yes",IF(COUNTBLANK('Capacity summary'!$H148:$BG148)&lt;52,IF('Capacity summary'!AD148&lt;&gt;"",IF(LOWER('Capacity summary'!AD148)="x",$BI29*AD29,VALUE('Capacity summary'!AD148)),0),AD29*$BI29),AD29*$BI29),0)</f>
        <v>0</v>
      </c>
      <c r="CH29" s="312">
        <f ca="1">IF($BI29&lt;&gt;"",IF('Capacity summary'!$D$14="Yes",IF(COUNTBLANK('Capacity summary'!$H148:$BG148)&lt;52,IF('Capacity summary'!AE148&lt;&gt;"",IF(LOWER('Capacity summary'!AE148)="x",$BI29*AE29,VALUE('Capacity summary'!AE148)),0),AE29*$BI29),AE29*$BI29),0)</f>
        <v>0</v>
      </c>
      <c r="CI29" s="312">
        <f ca="1">IF($BI29&lt;&gt;"",IF('Capacity summary'!$D$14="Yes",IF(COUNTBLANK('Capacity summary'!$H148:$BG148)&lt;52,IF('Capacity summary'!AF148&lt;&gt;"",IF(LOWER('Capacity summary'!AF148)="x",$BI29*AF29,VALUE('Capacity summary'!AF148)),0),AF29*$BI29),AF29*$BI29),0)</f>
        <v>0</v>
      </c>
      <c r="CJ29" s="312">
        <f ca="1">IF($BI29&lt;&gt;"",IF('Capacity summary'!$D$14="Yes",IF(COUNTBLANK('Capacity summary'!$H148:$BG148)&lt;52,IF('Capacity summary'!AG148&lt;&gt;"",IF(LOWER('Capacity summary'!AG148)="x",$BI29*AG29,VALUE('Capacity summary'!AG148)),0),AG29*$BI29),AG29*$BI29),0)</f>
        <v>0</v>
      </c>
      <c r="CK29" s="312">
        <f ca="1">IF($BI29&lt;&gt;"",IF('Capacity summary'!$D$14="Yes",IF(COUNTBLANK('Capacity summary'!$H148:$BG148)&lt;52,IF('Capacity summary'!AH148&lt;&gt;"",IF(LOWER('Capacity summary'!AH148)="x",$BI29*AH29,VALUE('Capacity summary'!AH148)),0),AH29*$BI29),AH29*$BI29),0)</f>
        <v>0</v>
      </c>
      <c r="CL29" s="312">
        <f ca="1">IF($BI29&lt;&gt;"",IF('Capacity summary'!$D$14="Yes",IF(COUNTBLANK('Capacity summary'!$H148:$BG148)&lt;52,IF('Capacity summary'!AI148&lt;&gt;"",IF(LOWER('Capacity summary'!AI148)="x",$BI29*AI29,VALUE('Capacity summary'!AI148)),0),AI29*$BI29),AI29*$BI29),0)</f>
        <v>0</v>
      </c>
      <c r="CM29" s="312">
        <f ca="1">IF($BI29&lt;&gt;"",IF('Capacity summary'!$D$14="Yes",IF(COUNTBLANK('Capacity summary'!$H148:$BG148)&lt;52,IF('Capacity summary'!AJ148&lt;&gt;"",IF(LOWER('Capacity summary'!AJ148)="x",$BI29*AJ29,VALUE('Capacity summary'!AJ148)),0),AJ29*$BI29),AJ29*$BI29),0)</f>
        <v>0</v>
      </c>
      <c r="CN29" s="312">
        <f ca="1">IF($BI29&lt;&gt;"",IF('Capacity summary'!$D$14="Yes",IF(COUNTBLANK('Capacity summary'!$H148:$BG148)&lt;52,IF('Capacity summary'!AK148&lt;&gt;"",IF(LOWER('Capacity summary'!AK148)="x",$BI29*AK29,VALUE('Capacity summary'!AK148)),0),AK29*$BI29),AK29*$BI29),0)</f>
        <v>0</v>
      </c>
      <c r="CO29" s="312">
        <f ca="1">IF($BI29&lt;&gt;"",IF('Capacity summary'!$D$14="Yes",IF(COUNTBLANK('Capacity summary'!$H148:$BG148)&lt;52,IF('Capacity summary'!AL148&lt;&gt;"",IF(LOWER('Capacity summary'!AL148)="x",$BI29*AL29,VALUE('Capacity summary'!AL148)),0),AL29*$BI29),AL29*$BI29),0)</f>
        <v>0</v>
      </c>
      <c r="CP29" s="312">
        <f ca="1">IF($BI29&lt;&gt;"",IF('Capacity summary'!$D$14="Yes",IF(COUNTBLANK('Capacity summary'!$H148:$BG148)&lt;52,IF('Capacity summary'!AM148&lt;&gt;"",IF(LOWER('Capacity summary'!AM148)="x",$BI29*AM29,VALUE('Capacity summary'!AM148)),0),AM29*$BI29),AM29*$BI29),0)</f>
        <v>0</v>
      </c>
      <c r="CQ29" s="312">
        <f ca="1">IF($BI29&lt;&gt;"",IF('Capacity summary'!$D$14="Yes",IF(COUNTBLANK('Capacity summary'!$H148:$BG148)&lt;52,IF('Capacity summary'!AN148&lt;&gt;"",IF(LOWER('Capacity summary'!AN148)="x",$BI29*AN29,VALUE('Capacity summary'!AN148)),0),AN29*$BI29),AN29*$BI29),0)</f>
        <v>0</v>
      </c>
      <c r="CR29" s="312">
        <f ca="1">IF($BI29&lt;&gt;"",IF('Capacity summary'!$D$14="Yes",IF(COUNTBLANK('Capacity summary'!$H148:$BG148)&lt;52,IF('Capacity summary'!AO148&lt;&gt;"",IF(LOWER('Capacity summary'!AO148)="x",$BI29*AO29,VALUE('Capacity summary'!AO148)),0),AO29*$BI29),AO29*$BI29),0)</f>
        <v>0</v>
      </c>
      <c r="CS29" s="312">
        <f ca="1">IF($BI29&lt;&gt;"",IF('Capacity summary'!$D$14="Yes",IF(COUNTBLANK('Capacity summary'!$H148:$BG148)&lt;52,IF('Capacity summary'!AP148&lt;&gt;"",IF(LOWER('Capacity summary'!AP148)="x",$BI29*AP29,VALUE('Capacity summary'!AP148)),0),AP29*$BI29),AP29*$BI29),0)</f>
        <v>0</v>
      </c>
      <c r="CT29" s="312">
        <f ca="1">IF($BI29&lt;&gt;"",IF('Capacity summary'!$D$14="Yes",IF(COUNTBLANK('Capacity summary'!$H148:$BG148)&lt;52,IF('Capacity summary'!AQ148&lt;&gt;"",IF(LOWER('Capacity summary'!AQ148)="x",$BI29*AQ29,VALUE('Capacity summary'!AQ148)),0),AQ29*$BI29),AQ29*$BI29),0)</f>
        <v>0</v>
      </c>
      <c r="CU29" s="312">
        <f ca="1">IF($BI29&lt;&gt;"",IF('Capacity summary'!$D$14="Yes",IF(COUNTBLANK('Capacity summary'!$H148:$BG148)&lt;52,IF('Capacity summary'!AR148&lt;&gt;"",IF(LOWER('Capacity summary'!AR148)="x",$BI29*AR29,VALUE('Capacity summary'!AR148)),0),AR29*$BI29),AR29*$BI29),0)</f>
        <v>0</v>
      </c>
      <c r="CV29" s="312">
        <f ca="1">IF($BI29&lt;&gt;"",IF('Capacity summary'!$D$14="Yes",IF(COUNTBLANK('Capacity summary'!$H148:$BG148)&lt;52,IF('Capacity summary'!AS148&lt;&gt;"",IF(LOWER('Capacity summary'!AS148)="x",$BI29*AS29,VALUE('Capacity summary'!AS148)),0),AS29*$BI29),AS29*$BI29),0)</f>
        <v>0</v>
      </c>
      <c r="CW29" s="312">
        <f ca="1">IF($BI29&lt;&gt;"",IF('Capacity summary'!$D$14="Yes",IF(COUNTBLANK('Capacity summary'!$H148:$BG148)&lt;52,IF('Capacity summary'!AT148&lt;&gt;"",IF(LOWER('Capacity summary'!AT148)="x",$BI29*AT29,VALUE('Capacity summary'!AT148)),0),AT29*$BI29),AT29*$BI29),0)</f>
        <v>0</v>
      </c>
      <c r="CX29" s="312">
        <f ca="1">IF($BI29&lt;&gt;"",IF('Capacity summary'!$D$14="Yes",IF(COUNTBLANK('Capacity summary'!$H148:$BG148)&lt;52,IF('Capacity summary'!AU148&lt;&gt;"",IF(LOWER('Capacity summary'!AU148)="x",$BI29*AU29,VALUE('Capacity summary'!AU148)),0),AU29*$BI29),AU29*$BI29),0)</f>
        <v>0</v>
      </c>
      <c r="CY29" s="312">
        <f ca="1">IF($BI29&lt;&gt;"",IF('Capacity summary'!$D$14="Yes",IF(COUNTBLANK('Capacity summary'!$H148:$BG148)&lt;52,IF('Capacity summary'!AV148&lt;&gt;"",IF(LOWER('Capacity summary'!AV148)="x",$BI29*AV29,VALUE('Capacity summary'!AV148)),0),AV29*$BI29),AV29*$BI29),0)</f>
        <v>0</v>
      </c>
      <c r="CZ29" s="312">
        <f ca="1">IF($BI29&lt;&gt;"",IF('Capacity summary'!$D$14="Yes",IF(COUNTBLANK('Capacity summary'!$H148:$BG148)&lt;52,IF('Capacity summary'!AW148&lt;&gt;"",IF(LOWER('Capacity summary'!AW148)="x",$BI29*AW29,VALUE('Capacity summary'!AW148)),0),AW29*$BI29),AW29*$BI29),0)</f>
        <v>0</v>
      </c>
      <c r="DA29" s="312">
        <f ca="1">IF($BI29&lt;&gt;"",IF('Capacity summary'!$D$14="Yes",IF(COUNTBLANK('Capacity summary'!$H148:$BG148)&lt;52,IF('Capacity summary'!AX148&lt;&gt;"",IF(LOWER('Capacity summary'!AX148)="x",$BI29*AX29,VALUE('Capacity summary'!AX148)),0),AX29*$BI29),AX29*$BI29),0)</f>
        <v>0</v>
      </c>
      <c r="DB29" s="312">
        <f ca="1">IF($BI29&lt;&gt;"",IF('Capacity summary'!$D$14="Yes",IF(COUNTBLANK('Capacity summary'!$H148:$BG148)&lt;52,IF('Capacity summary'!AY148&lt;&gt;"",IF(LOWER('Capacity summary'!AY148)="x",$BI29*AY29,VALUE('Capacity summary'!AY148)),0),AY29*$BI29),AY29*$BI29),0)</f>
        <v>0</v>
      </c>
      <c r="DC29" s="312">
        <f ca="1">IF($BI29&lt;&gt;"",IF('Capacity summary'!$D$14="Yes",IF(COUNTBLANK('Capacity summary'!$H148:$BG148)&lt;52,IF('Capacity summary'!AZ148&lt;&gt;"",IF(LOWER('Capacity summary'!AZ148)="x",$BI29*AZ29,VALUE('Capacity summary'!AZ148)),0),AZ29*$BI29),AZ29*$BI29),0)</f>
        <v>0</v>
      </c>
      <c r="DD29" s="312">
        <f ca="1">IF($BI29&lt;&gt;"",IF('Capacity summary'!$D$14="Yes",IF(COUNTBLANK('Capacity summary'!$H148:$BG148)&lt;52,IF('Capacity summary'!BA148&lt;&gt;"",IF(LOWER('Capacity summary'!BA148)="x",$BI29*BA29,VALUE('Capacity summary'!BA148)),0),BA29*$BI29),BA29*$BI29),0)</f>
        <v>0</v>
      </c>
      <c r="DE29" s="312">
        <f ca="1">IF($BI29&lt;&gt;"",IF('Capacity summary'!$D$14="Yes",IF(COUNTBLANK('Capacity summary'!$H148:$BG148)&lt;52,IF('Capacity summary'!BB148&lt;&gt;"",IF(LOWER('Capacity summary'!BB148)="x",$BI29*BB29,VALUE('Capacity summary'!BB148)),0),BB29*$BI29),BB29*$BI29),0)</f>
        <v>0</v>
      </c>
      <c r="DF29" s="312">
        <f ca="1">IF($BI29&lt;&gt;"",IF('Capacity summary'!$D$14="Yes",IF(COUNTBLANK('Capacity summary'!$H148:$BG148)&lt;52,IF('Capacity summary'!BC148&lt;&gt;"",IF(LOWER('Capacity summary'!BC148)="x",$BI29*BC29,VALUE('Capacity summary'!BC148)),0),BC29*$BI29),BC29*$BI29),0)</f>
        <v>0</v>
      </c>
      <c r="DG29" s="312">
        <f ca="1">IF($BI29&lt;&gt;"",IF('Capacity summary'!$D$14="Yes",IF(COUNTBLANK('Capacity summary'!$H148:$BG148)&lt;52,IF('Capacity summary'!BD148&lt;&gt;"",IF(LOWER('Capacity summary'!BD148)="x",$BI29*BD29,VALUE('Capacity summary'!BD148)),0),BD29*$BI29),BD29*$BI29),0)</f>
        <v>0</v>
      </c>
      <c r="DH29" s="312">
        <f ca="1">IF($BI29&lt;&gt;"",IF('Capacity summary'!$D$14="Yes",IF(COUNTBLANK('Capacity summary'!$H148:$BG148)&lt;52,IF('Capacity summary'!BE148&lt;&gt;"",IF(LOWER('Capacity summary'!BE148)="x",$BI29*BE29,VALUE('Capacity summary'!BE148)),0),BE29*$BI29),BE29*$BI29),0)</f>
        <v>0</v>
      </c>
      <c r="DI29" s="312">
        <f ca="1">IF($BI29&lt;&gt;"",IF('Capacity summary'!$D$14="Yes",IF(COUNTBLANK('Capacity summary'!$H148:$BG148)&lt;52,IF('Capacity summary'!BF148&lt;&gt;"",IF(LOWER('Capacity summary'!BF148)="x",$BI29*BF29,VALUE('Capacity summary'!BF148)),0),BF29*$BI29),BF29*$BI29),0)</f>
        <v>0</v>
      </c>
      <c r="DJ29" s="312">
        <f ca="1">IF($BI29&lt;&gt;"",IF('Capacity summary'!$D$14="Yes",IF(COUNTBLANK('Capacity summary'!$H148:$BG148)&lt;52,IF('Capacity summary'!BG148&lt;&gt;"",IF(LOWER('Capacity summary'!BG148)="x",$BI29*BG29,VALUE('Capacity summary'!BG148)),0),BG29*$BI29),BG29*$BI29),0)</f>
        <v>0</v>
      </c>
      <c r="DK29" s="136">
        <f t="shared" ca="1" si="2"/>
        <v>0</v>
      </c>
      <c r="DL29" s="312">
        <f>Capacity!H41</f>
        <v>0</v>
      </c>
      <c r="DP29" s="5"/>
    </row>
    <row r="30" spans="2:120" x14ac:dyDescent="0.25">
      <c r="B30" s="67"/>
      <c r="C30" s="67" t="str">
        <f>ROW(A26)&amp;". "&amp;Capacity!B42</f>
        <v>26. c</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 ca="1">IF(ROW(C26)&lt;=Capacity!$A$16,IF('Capacity summary'!$D$14="No",SUM(H30:BG30),'Capacity summary'!$E149),0)</f>
        <v>52</v>
      </c>
      <c r="BI30" s="5">
        <f ca="1">IF(BH30&gt;0,IF(BH30&lt;Capacity!E42,Capacity!F42,Capacity!H42/'Capacity calculation (hide)'!BH30),"")</f>
        <v>0</v>
      </c>
      <c r="BK30" s="312">
        <f ca="1">IF($BI30&lt;&gt;"",IF('Capacity summary'!$D$14="Yes",IF(COUNTBLANK('Capacity summary'!$H149:$BG149)&lt;52,IF('Capacity summary'!H149&lt;&gt;"",IF(LOWER('Capacity summary'!H149)="x",$BI30*H30,VALUE('Capacity summary'!H149)),0),H30*$BI30),H30*$BI30),0)</f>
        <v>0</v>
      </c>
      <c r="BL30" s="312">
        <f ca="1">IF($BI30&lt;&gt;"",IF('Capacity summary'!$D$14="Yes",IF(COUNTBLANK('Capacity summary'!$H149:$BG149)&lt;52,IF('Capacity summary'!I149&lt;&gt;"",IF(LOWER('Capacity summary'!I149)="x",$BI30*I30,VALUE('Capacity summary'!I149)),0),I30*$BI30),I30*$BI30),0)</f>
        <v>0</v>
      </c>
      <c r="BM30" s="312">
        <f ca="1">IF($BI30&lt;&gt;"",IF('Capacity summary'!$D$14="Yes",IF(COUNTBLANK('Capacity summary'!$H149:$BG149)&lt;52,IF('Capacity summary'!J149&lt;&gt;"",IF(LOWER('Capacity summary'!J149)="x",$BI30*J30,VALUE('Capacity summary'!J149)),0),J30*$BI30),J30*$BI30),0)</f>
        <v>0</v>
      </c>
      <c r="BN30" s="312">
        <f ca="1">IF($BI30&lt;&gt;"",IF('Capacity summary'!$D$14="Yes",IF(COUNTBLANK('Capacity summary'!$H149:$BG149)&lt;52,IF('Capacity summary'!K149&lt;&gt;"",IF(LOWER('Capacity summary'!K149)="x",$BI30*K30,VALUE('Capacity summary'!K149)),0),K30*$BI30),K30*$BI30),0)</f>
        <v>0</v>
      </c>
      <c r="BO30" s="312">
        <f ca="1">IF($BI30&lt;&gt;"",IF('Capacity summary'!$D$14="Yes",IF(COUNTBLANK('Capacity summary'!$H149:$BG149)&lt;52,IF('Capacity summary'!L149&lt;&gt;"",IF(LOWER('Capacity summary'!L149)="x",$BI30*L30,VALUE('Capacity summary'!L149)),0),L30*$BI30),L30*$BI30),0)</f>
        <v>0</v>
      </c>
      <c r="BP30" s="312">
        <f ca="1">IF($BI30&lt;&gt;"",IF('Capacity summary'!$D$14="Yes",IF(COUNTBLANK('Capacity summary'!$H149:$BG149)&lt;52,IF('Capacity summary'!M149&lt;&gt;"",IF(LOWER('Capacity summary'!M149)="x",$BI30*M30,VALUE('Capacity summary'!M149)),0),M30*$BI30),M30*$BI30),0)</f>
        <v>0</v>
      </c>
      <c r="BQ30" s="312">
        <f ca="1">IF($BI30&lt;&gt;"",IF('Capacity summary'!$D$14="Yes",IF(COUNTBLANK('Capacity summary'!$H149:$BG149)&lt;52,IF('Capacity summary'!N149&lt;&gt;"",IF(LOWER('Capacity summary'!N149)="x",$BI30*N30,VALUE('Capacity summary'!N149)),0),N30*$BI30),N30*$BI30),0)</f>
        <v>0</v>
      </c>
      <c r="BR30" s="312">
        <f ca="1">IF($BI30&lt;&gt;"",IF('Capacity summary'!$D$14="Yes",IF(COUNTBLANK('Capacity summary'!$H149:$BG149)&lt;52,IF('Capacity summary'!O149&lt;&gt;"",IF(LOWER('Capacity summary'!O149)="x",$BI30*O30,VALUE('Capacity summary'!O149)),0),O30*$BI30),O30*$BI30),0)</f>
        <v>0</v>
      </c>
      <c r="BS30" s="312">
        <f ca="1">IF($BI30&lt;&gt;"",IF('Capacity summary'!$D$14="Yes",IF(COUNTBLANK('Capacity summary'!$H149:$BG149)&lt;52,IF('Capacity summary'!P149&lt;&gt;"",IF(LOWER('Capacity summary'!P149)="x",$BI30*P30,VALUE('Capacity summary'!P149)),0),P30*$BI30),P30*$BI30),0)</f>
        <v>0</v>
      </c>
      <c r="BT30" s="312">
        <f ca="1">IF($BI30&lt;&gt;"",IF('Capacity summary'!$D$14="Yes",IF(COUNTBLANK('Capacity summary'!$H149:$BG149)&lt;52,IF('Capacity summary'!Q149&lt;&gt;"",IF(LOWER('Capacity summary'!Q149)="x",$BI30*Q30,VALUE('Capacity summary'!Q149)),0),Q30*$BI30),Q30*$BI30),0)</f>
        <v>0</v>
      </c>
      <c r="BU30" s="312">
        <f ca="1">IF($BI30&lt;&gt;"",IF('Capacity summary'!$D$14="Yes",IF(COUNTBLANK('Capacity summary'!$H149:$BG149)&lt;52,IF('Capacity summary'!R149&lt;&gt;"",IF(LOWER('Capacity summary'!R149)="x",$BI30*R30,VALUE('Capacity summary'!R149)),0),R30*$BI30),R30*$BI30),0)</f>
        <v>0</v>
      </c>
      <c r="BV30" s="312">
        <f ca="1">IF($BI30&lt;&gt;"",IF('Capacity summary'!$D$14="Yes",IF(COUNTBLANK('Capacity summary'!$H149:$BG149)&lt;52,IF('Capacity summary'!S149&lt;&gt;"",IF(LOWER('Capacity summary'!S149)="x",$BI30*S30,VALUE('Capacity summary'!S149)),0),S30*$BI30),S30*$BI30),0)</f>
        <v>0</v>
      </c>
      <c r="BW30" s="312">
        <f ca="1">IF($BI30&lt;&gt;"",IF('Capacity summary'!$D$14="Yes",IF(COUNTBLANK('Capacity summary'!$H149:$BG149)&lt;52,IF('Capacity summary'!T149&lt;&gt;"",IF(LOWER('Capacity summary'!T149)="x",$BI30*T30,VALUE('Capacity summary'!T149)),0),T30*$BI30),T30*$BI30),0)</f>
        <v>0</v>
      </c>
      <c r="BX30" s="312">
        <f ca="1">IF($BI30&lt;&gt;"",IF('Capacity summary'!$D$14="Yes",IF(COUNTBLANK('Capacity summary'!$H149:$BG149)&lt;52,IF('Capacity summary'!U149&lt;&gt;"",IF(LOWER('Capacity summary'!U149)="x",$BI30*U30,VALUE('Capacity summary'!U149)),0),U30*$BI30),U30*$BI30),0)</f>
        <v>0</v>
      </c>
      <c r="BY30" s="312">
        <f ca="1">IF($BI30&lt;&gt;"",IF('Capacity summary'!$D$14="Yes",IF(COUNTBLANK('Capacity summary'!$H149:$BG149)&lt;52,IF('Capacity summary'!V149&lt;&gt;"",IF(LOWER('Capacity summary'!V149)="x",$BI30*V30,VALUE('Capacity summary'!V149)),0),V30*$BI30),V30*$BI30),0)</f>
        <v>0</v>
      </c>
      <c r="BZ30" s="312">
        <f ca="1">IF($BI30&lt;&gt;"",IF('Capacity summary'!$D$14="Yes",IF(COUNTBLANK('Capacity summary'!$H149:$BG149)&lt;52,IF('Capacity summary'!W149&lt;&gt;"",IF(LOWER('Capacity summary'!W149)="x",$BI30*W30,VALUE('Capacity summary'!W149)),0),W30*$BI30),W30*$BI30),0)</f>
        <v>0</v>
      </c>
      <c r="CA30" s="312">
        <f ca="1">IF($BI30&lt;&gt;"",IF('Capacity summary'!$D$14="Yes",IF(COUNTBLANK('Capacity summary'!$H149:$BG149)&lt;52,IF('Capacity summary'!X149&lt;&gt;"",IF(LOWER('Capacity summary'!X149)="x",$BI30*X30,VALUE('Capacity summary'!X149)),0),X30*$BI30),X30*$BI30),0)</f>
        <v>0</v>
      </c>
      <c r="CB30" s="312">
        <f ca="1">IF($BI30&lt;&gt;"",IF('Capacity summary'!$D$14="Yes",IF(COUNTBLANK('Capacity summary'!$H149:$BG149)&lt;52,IF('Capacity summary'!Y149&lt;&gt;"",IF(LOWER('Capacity summary'!Y149)="x",$BI30*Y30,VALUE('Capacity summary'!Y149)),0),Y30*$BI30),Y30*$BI30),0)</f>
        <v>0</v>
      </c>
      <c r="CC30" s="312">
        <f ca="1">IF($BI30&lt;&gt;"",IF('Capacity summary'!$D$14="Yes",IF(COUNTBLANK('Capacity summary'!$H149:$BG149)&lt;52,IF('Capacity summary'!Z149&lt;&gt;"",IF(LOWER('Capacity summary'!Z149)="x",$BI30*Z30,VALUE('Capacity summary'!Z149)),0),Z30*$BI30),Z30*$BI30),0)</f>
        <v>0</v>
      </c>
      <c r="CD30" s="312">
        <f ca="1">IF($BI30&lt;&gt;"",IF('Capacity summary'!$D$14="Yes",IF(COUNTBLANK('Capacity summary'!$H149:$BG149)&lt;52,IF('Capacity summary'!AA149&lt;&gt;"",IF(LOWER('Capacity summary'!AA149)="x",$BI30*AA30,VALUE('Capacity summary'!AA149)),0),AA30*$BI30),AA30*$BI30),0)</f>
        <v>0</v>
      </c>
      <c r="CE30" s="312">
        <f ca="1">IF($BI30&lt;&gt;"",IF('Capacity summary'!$D$14="Yes",IF(COUNTBLANK('Capacity summary'!$H149:$BG149)&lt;52,IF('Capacity summary'!AB149&lt;&gt;"",IF(LOWER('Capacity summary'!AB149)="x",$BI30*AB30,VALUE('Capacity summary'!AB149)),0),AB30*$BI30),AB30*$BI30),0)</f>
        <v>0</v>
      </c>
      <c r="CF30" s="312">
        <f ca="1">IF($BI30&lt;&gt;"",IF('Capacity summary'!$D$14="Yes",IF(COUNTBLANK('Capacity summary'!$H149:$BG149)&lt;52,IF('Capacity summary'!AC149&lt;&gt;"",IF(LOWER('Capacity summary'!AC149)="x",$BI30*AC30,VALUE('Capacity summary'!AC149)),0),AC30*$BI30),AC30*$BI30),0)</f>
        <v>0</v>
      </c>
      <c r="CG30" s="312">
        <f ca="1">IF($BI30&lt;&gt;"",IF('Capacity summary'!$D$14="Yes",IF(COUNTBLANK('Capacity summary'!$H149:$BG149)&lt;52,IF('Capacity summary'!AD149&lt;&gt;"",IF(LOWER('Capacity summary'!AD149)="x",$BI30*AD30,VALUE('Capacity summary'!AD149)),0),AD30*$BI30),AD30*$BI30),0)</f>
        <v>0</v>
      </c>
      <c r="CH30" s="312">
        <f ca="1">IF($BI30&lt;&gt;"",IF('Capacity summary'!$D$14="Yes",IF(COUNTBLANK('Capacity summary'!$H149:$BG149)&lt;52,IF('Capacity summary'!AE149&lt;&gt;"",IF(LOWER('Capacity summary'!AE149)="x",$BI30*AE30,VALUE('Capacity summary'!AE149)),0),AE30*$BI30),AE30*$BI30),0)</f>
        <v>0</v>
      </c>
      <c r="CI30" s="312">
        <f ca="1">IF($BI30&lt;&gt;"",IF('Capacity summary'!$D$14="Yes",IF(COUNTBLANK('Capacity summary'!$H149:$BG149)&lt;52,IF('Capacity summary'!AF149&lt;&gt;"",IF(LOWER('Capacity summary'!AF149)="x",$BI30*AF30,VALUE('Capacity summary'!AF149)),0),AF30*$BI30),AF30*$BI30),0)</f>
        <v>0</v>
      </c>
      <c r="CJ30" s="312">
        <f ca="1">IF($BI30&lt;&gt;"",IF('Capacity summary'!$D$14="Yes",IF(COUNTBLANK('Capacity summary'!$H149:$BG149)&lt;52,IF('Capacity summary'!AG149&lt;&gt;"",IF(LOWER('Capacity summary'!AG149)="x",$BI30*AG30,VALUE('Capacity summary'!AG149)),0),AG30*$BI30),AG30*$BI30),0)</f>
        <v>0</v>
      </c>
      <c r="CK30" s="312">
        <f ca="1">IF($BI30&lt;&gt;"",IF('Capacity summary'!$D$14="Yes",IF(COUNTBLANK('Capacity summary'!$H149:$BG149)&lt;52,IF('Capacity summary'!AH149&lt;&gt;"",IF(LOWER('Capacity summary'!AH149)="x",$BI30*AH30,VALUE('Capacity summary'!AH149)),0),AH30*$BI30),AH30*$BI30),0)</f>
        <v>0</v>
      </c>
      <c r="CL30" s="312">
        <f ca="1">IF($BI30&lt;&gt;"",IF('Capacity summary'!$D$14="Yes",IF(COUNTBLANK('Capacity summary'!$H149:$BG149)&lt;52,IF('Capacity summary'!AI149&lt;&gt;"",IF(LOWER('Capacity summary'!AI149)="x",$BI30*AI30,VALUE('Capacity summary'!AI149)),0),AI30*$BI30),AI30*$BI30),0)</f>
        <v>0</v>
      </c>
      <c r="CM30" s="312">
        <f ca="1">IF($BI30&lt;&gt;"",IF('Capacity summary'!$D$14="Yes",IF(COUNTBLANK('Capacity summary'!$H149:$BG149)&lt;52,IF('Capacity summary'!AJ149&lt;&gt;"",IF(LOWER('Capacity summary'!AJ149)="x",$BI30*AJ30,VALUE('Capacity summary'!AJ149)),0),AJ30*$BI30),AJ30*$BI30),0)</f>
        <v>0</v>
      </c>
      <c r="CN30" s="312">
        <f ca="1">IF($BI30&lt;&gt;"",IF('Capacity summary'!$D$14="Yes",IF(COUNTBLANK('Capacity summary'!$H149:$BG149)&lt;52,IF('Capacity summary'!AK149&lt;&gt;"",IF(LOWER('Capacity summary'!AK149)="x",$BI30*AK30,VALUE('Capacity summary'!AK149)),0),AK30*$BI30),AK30*$BI30),0)</f>
        <v>0</v>
      </c>
      <c r="CO30" s="312">
        <f ca="1">IF($BI30&lt;&gt;"",IF('Capacity summary'!$D$14="Yes",IF(COUNTBLANK('Capacity summary'!$H149:$BG149)&lt;52,IF('Capacity summary'!AL149&lt;&gt;"",IF(LOWER('Capacity summary'!AL149)="x",$BI30*AL30,VALUE('Capacity summary'!AL149)),0),AL30*$BI30),AL30*$BI30),0)</f>
        <v>0</v>
      </c>
      <c r="CP30" s="312">
        <f ca="1">IF($BI30&lt;&gt;"",IF('Capacity summary'!$D$14="Yes",IF(COUNTBLANK('Capacity summary'!$H149:$BG149)&lt;52,IF('Capacity summary'!AM149&lt;&gt;"",IF(LOWER('Capacity summary'!AM149)="x",$BI30*AM30,VALUE('Capacity summary'!AM149)),0),AM30*$BI30),AM30*$BI30),0)</f>
        <v>0</v>
      </c>
      <c r="CQ30" s="312">
        <f ca="1">IF($BI30&lt;&gt;"",IF('Capacity summary'!$D$14="Yes",IF(COUNTBLANK('Capacity summary'!$H149:$BG149)&lt;52,IF('Capacity summary'!AN149&lt;&gt;"",IF(LOWER('Capacity summary'!AN149)="x",$BI30*AN30,VALUE('Capacity summary'!AN149)),0),AN30*$BI30),AN30*$BI30),0)</f>
        <v>0</v>
      </c>
      <c r="CR30" s="312">
        <f ca="1">IF($BI30&lt;&gt;"",IF('Capacity summary'!$D$14="Yes",IF(COUNTBLANK('Capacity summary'!$H149:$BG149)&lt;52,IF('Capacity summary'!AO149&lt;&gt;"",IF(LOWER('Capacity summary'!AO149)="x",$BI30*AO30,VALUE('Capacity summary'!AO149)),0),AO30*$BI30),AO30*$BI30),0)</f>
        <v>0</v>
      </c>
      <c r="CS30" s="312">
        <f ca="1">IF($BI30&lt;&gt;"",IF('Capacity summary'!$D$14="Yes",IF(COUNTBLANK('Capacity summary'!$H149:$BG149)&lt;52,IF('Capacity summary'!AP149&lt;&gt;"",IF(LOWER('Capacity summary'!AP149)="x",$BI30*AP30,VALUE('Capacity summary'!AP149)),0),AP30*$BI30),AP30*$BI30),0)</f>
        <v>0</v>
      </c>
      <c r="CT30" s="312">
        <f ca="1">IF($BI30&lt;&gt;"",IF('Capacity summary'!$D$14="Yes",IF(COUNTBLANK('Capacity summary'!$H149:$BG149)&lt;52,IF('Capacity summary'!AQ149&lt;&gt;"",IF(LOWER('Capacity summary'!AQ149)="x",$BI30*AQ30,VALUE('Capacity summary'!AQ149)),0),AQ30*$BI30),AQ30*$BI30),0)</f>
        <v>0</v>
      </c>
      <c r="CU30" s="312">
        <f ca="1">IF($BI30&lt;&gt;"",IF('Capacity summary'!$D$14="Yes",IF(COUNTBLANK('Capacity summary'!$H149:$BG149)&lt;52,IF('Capacity summary'!AR149&lt;&gt;"",IF(LOWER('Capacity summary'!AR149)="x",$BI30*AR30,VALUE('Capacity summary'!AR149)),0),AR30*$BI30),AR30*$BI30),0)</f>
        <v>0</v>
      </c>
      <c r="CV30" s="312">
        <f ca="1">IF($BI30&lt;&gt;"",IF('Capacity summary'!$D$14="Yes",IF(COUNTBLANK('Capacity summary'!$H149:$BG149)&lt;52,IF('Capacity summary'!AS149&lt;&gt;"",IF(LOWER('Capacity summary'!AS149)="x",$BI30*AS30,VALUE('Capacity summary'!AS149)),0),AS30*$BI30),AS30*$BI30),0)</f>
        <v>0</v>
      </c>
      <c r="CW30" s="312">
        <f ca="1">IF($BI30&lt;&gt;"",IF('Capacity summary'!$D$14="Yes",IF(COUNTBLANK('Capacity summary'!$H149:$BG149)&lt;52,IF('Capacity summary'!AT149&lt;&gt;"",IF(LOWER('Capacity summary'!AT149)="x",$BI30*AT30,VALUE('Capacity summary'!AT149)),0),AT30*$BI30),AT30*$BI30),0)</f>
        <v>0</v>
      </c>
      <c r="CX30" s="312">
        <f ca="1">IF($BI30&lt;&gt;"",IF('Capacity summary'!$D$14="Yes",IF(COUNTBLANK('Capacity summary'!$H149:$BG149)&lt;52,IF('Capacity summary'!AU149&lt;&gt;"",IF(LOWER('Capacity summary'!AU149)="x",$BI30*AU30,VALUE('Capacity summary'!AU149)),0),AU30*$BI30),AU30*$BI30),0)</f>
        <v>0</v>
      </c>
      <c r="CY30" s="312">
        <f ca="1">IF($BI30&lt;&gt;"",IF('Capacity summary'!$D$14="Yes",IF(COUNTBLANK('Capacity summary'!$H149:$BG149)&lt;52,IF('Capacity summary'!AV149&lt;&gt;"",IF(LOWER('Capacity summary'!AV149)="x",$BI30*AV30,VALUE('Capacity summary'!AV149)),0),AV30*$BI30),AV30*$BI30),0)</f>
        <v>0</v>
      </c>
      <c r="CZ30" s="312">
        <f ca="1">IF($BI30&lt;&gt;"",IF('Capacity summary'!$D$14="Yes",IF(COUNTBLANK('Capacity summary'!$H149:$BG149)&lt;52,IF('Capacity summary'!AW149&lt;&gt;"",IF(LOWER('Capacity summary'!AW149)="x",$BI30*AW30,VALUE('Capacity summary'!AW149)),0),AW30*$BI30),AW30*$BI30),0)</f>
        <v>0</v>
      </c>
      <c r="DA30" s="312">
        <f ca="1">IF($BI30&lt;&gt;"",IF('Capacity summary'!$D$14="Yes",IF(COUNTBLANK('Capacity summary'!$H149:$BG149)&lt;52,IF('Capacity summary'!AX149&lt;&gt;"",IF(LOWER('Capacity summary'!AX149)="x",$BI30*AX30,VALUE('Capacity summary'!AX149)),0),AX30*$BI30),AX30*$BI30),0)</f>
        <v>0</v>
      </c>
      <c r="DB30" s="312">
        <f ca="1">IF($BI30&lt;&gt;"",IF('Capacity summary'!$D$14="Yes",IF(COUNTBLANK('Capacity summary'!$H149:$BG149)&lt;52,IF('Capacity summary'!AY149&lt;&gt;"",IF(LOWER('Capacity summary'!AY149)="x",$BI30*AY30,VALUE('Capacity summary'!AY149)),0),AY30*$BI30),AY30*$BI30),0)</f>
        <v>0</v>
      </c>
      <c r="DC30" s="312">
        <f ca="1">IF($BI30&lt;&gt;"",IF('Capacity summary'!$D$14="Yes",IF(COUNTBLANK('Capacity summary'!$H149:$BG149)&lt;52,IF('Capacity summary'!AZ149&lt;&gt;"",IF(LOWER('Capacity summary'!AZ149)="x",$BI30*AZ30,VALUE('Capacity summary'!AZ149)),0),AZ30*$BI30),AZ30*$BI30),0)</f>
        <v>0</v>
      </c>
      <c r="DD30" s="312">
        <f ca="1">IF($BI30&lt;&gt;"",IF('Capacity summary'!$D$14="Yes",IF(COUNTBLANK('Capacity summary'!$H149:$BG149)&lt;52,IF('Capacity summary'!BA149&lt;&gt;"",IF(LOWER('Capacity summary'!BA149)="x",$BI30*BA30,VALUE('Capacity summary'!BA149)),0),BA30*$BI30),BA30*$BI30),0)</f>
        <v>0</v>
      </c>
      <c r="DE30" s="312">
        <f ca="1">IF($BI30&lt;&gt;"",IF('Capacity summary'!$D$14="Yes",IF(COUNTBLANK('Capacity summary'!$H149:$BG149)&lt;52,IF('Capacity summary'!BB149&lt;&gt;"",IF(LOWER('Capacity summary'!BB149)="x",$BI30*BB30,VALUE('Capacity summary'!BB149)),0),BB30*$BI30),BB30*$BI30),0)</f>
        <v>0</v>
      </c>
      <c r="DF30" s="312">
        <f ca="1">IF($BI30&lt;&gt;"",IF('Capacity summary'!$D$14="Yes",IF(COUNTBLANK('Capacity summary'!$H149:$BG149)&lt;52,IF('Capacity summary'!BC149&lt;&gt;"",IF(LOWER('Capacity summary'!BC149)="x",$BI30*BC30,VALUE('Capacity summary'!BC149)),0),BC30*$BI30),BC30*$BI30),0)</f>
        <v>0</v>
      </c>
      <c r="DG30" s="312">
        <f ca="1">IF($BI30&lt;&gt;"",IF('Capacity summary'!$D$14="Yes",IF(COUNTBLANK('Capacity summary'!$H149:$BG149)&lt;52,IF('Capacity summary'!BD149&lt;&gt;"",IF(LOWER('Capacity summary'!BD149)="x",$BI30*BD30,VALUE('Capacity summary'!BD149)),0),BD30*$BI30),BD30*$BI30),0)</f>
        <v>0</v>
      </c>
      <c r="DH30" s="312">
        <f ca="1">IF($BI30&lt;&gt;"",IF('Capacity summary'!$D$14="Yes",IF(COUNTBLANK('Capacity summary'!$H149:$BG149)&lt;52,IF('Capacity summary'!BE149&lt;&gt;"",IF(LOWER('Capacity summary'!BE149)="x",$BI30*BE30,VALUE('Capacity summary'!BE149)),0),BE30*$BI30),BE30*$BI30),0)</f>
        <v>0</v>
      </c>
      <c r="DI30" s="312">
        <f ca="1">IF($BI30&lt;&gt;"",IF('Capacity summary'!$D$14="Yes",IF(COUNTBLANK('Capacity summary'!$H149:$BG149)&lt;52,IF('Capacity summary'!BF149&lt;&gt;"",IF(LOWER('Capacity summary'!BF149)="x",$BI30*BF30,VALUE('Capacity summary'!BF149)),0),BF30*$BI30),BF30*$BI30),0)</f>
        <v>0</v>
      </c>
      <c r="DJ30" s="312">
        <f ca="1">IF($BI30&lt;&gt;"",IF('Capacity summary'!$D$14="Yes",IF(COUNTBLANK('Capacity summary'!$H149:$BG149)&lt;52,IF('Capacity summary'!BG149&lt;&gt;"",IF(LOWER('Capacity summary'!BG149)="x",$BI30*BG30,VALUE('Capacity summary'!BG149)),0),BG30*$BI30),BG30*$BI30),0)</f>
        <v>0</v>
      </c>
      <c r="DK30" s="136">
        <f t="shared" ca="1" si="2"/>
        <v>0</v>
      </c>
      <c r="DL30" s="312">
        <f>Capacity!H42</f>
        <v>0</v>
      </c>
      <c r="DP30" s="5"/>
    </row>
    <row r="31" spans="2:120" x14ac:dyDescent="0.25">
      <c r="B31" s="67"/>
      <c r="C31" s="67" t="str">
        <f>ROW(A27)&amp;". "&amp;Capacity!B43</f>
        <v>27. c</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 ca="1">IF(ROW(C27)&lt;=Capacity!$A$16,IF('Capacity summary'!$D$14="No",SUM(H31:BG31),'Capacity summary'!$E150),0)</f>
        <v>52</v>
      </c>
      <c r="BI31" s="5">
        <f ca="1">IF(BH31&gt;0,IF(BH31&lt;Capacity!E43,Capacity!F43,Capacity!H43/'Capacity calculation (hide)'!BH31),"")</f>
        <v>0</v>
      </c>
      <c r="BK31" s="312">
        <f ca="1">IF($BI31&lt;&gt;"",IF('Capacity summary'!$D$14="Yes",IF(COUNTBLANK('Capacity summary'!$H150:$BG150)&lt;52,IF('Capacity summary'!H150&lt;&gt;"",IF(LOWER('Capacity summary'!H150)="x",$BI31*H31,VALUE('Capacity summary'!H150)),0),H31*$BI31),H31*$BI31),0)</f>
        <v>0</v>
      </c>
      <c r="BL31" s="312">
        <f ca="1">IF($BI31&lt;&gt;"",IF('Capacity summary'!$D$14="Yes",IF(COUNTBLANK('Capacity summary'!$H150:$BG150)&lt;52,IF('Capacity summary'!I150&lt;&gt;"",IF(LOWER('Capacity summary'!I150)="x",$BI31*I31,VALUE('Capacity summary'!I150)),0),I31*$BI31),I31*$BI31),0)</f>
        <v>0</v>
      </c>
      <c r="BM31" s="312">
        <f ca="1">IF($BI31&lt;&gt;"",IF('Capacity summary'!$D$14="Yes",IF(COUNTBLANK('Capacity summary'!$H150:$BG150)&lt;52,IF('Capacity summary'!J150&lt;&gt;"",IF(LOWER('Capacity summary'!J150)="x",$BI31*J31,VALUE('Capacity summary'!J150)),0),J31*$BI31),J31*$BI31),0)</f>
        <v>0</v>
      </c>
      <c r="BN31" s="312">
        <f ca="1">IF($BI31&lt;&gt;"",IF('Capacity summary'!$D$14="Yes",IF(COUNTBLANK('Capacity summary'!$H150:$BG150)&lt;52,IF('Capacity summary'!K150&lt;&gt;"",IF(LOWER('Capacity summary'!K150)="x",$BI31*K31,VALUE('Capacity summary'!K150)),0),K31*$BI31),K31*$BI31),0)</f>
        <v>0</v>
      </c>
      <c r="BO31" s="312">
        <f ca="1">IF($BI31&lt;&gt;"",IF('Capacity summary'!$D$14="Yes",IF(COUNTBLANK('Capacity summary'!$H150:$BG150)&lt;52,IF('Capacity summary'!L150&lt;&gt;"",IF(LOWER('Capacity summary'!L150)="x",$BI31*L31,VALUE('Capacity summary'!L150)),0),L31*$BI31),L31*$BI31),0)</f>
        <v>0</v>
      </c>
      <c r="BP31" s="312">
        <f ca="1">IF($BI31&lt;&gt;"",IF('Capacity summary'!$D$14="Yes",IF(COUNTBLANK('Capacity summary'!$H150:$BG150)&lt;52,IF('Capacity summary'!M150&lt;&gt;"",IF(LOWER('Capacity summary'!M150)="x",$BI31*M31,VALUE('Capacity summary'!M150)),0),M31*$BI31),M31*$BI31),0)</f>
        <v>0</v>
      </c>
      <c r="BQ31" s="312">
        <f ca="1">IF($BI31&lt;&gt;"",IF('Capacity summary'!$D$14="Yes",IF(COUNTBLANK('Capacity summary'!$H150:$BG150)&lt;52,IF('Capacity summary'!N150&lt;&gt;"",IF(LOWER('Capacity summary'!N150)="x",$BI31*N31,VALUE('Capacity summary'!N150)),0),N31*$BI31),N31*$BI31),0)</f>
        <v>0</v>
      </c>
      <c r="BR31" s="312">
        <f ca="1">IF($BI31&lt;&gt;"",IF('Capacity summary'!$D$14="Yes",IF(COUNTBLANK('Capacity summary'!$H150:$BG150)&lt;52,IF('Capacity summary'!O150&lt;&gt;"",IF(LOWER('Capacity summary'!O150)="x",$BI31*O31,VALUE('Capacity summary'!O150)),0),O31*$BI31),O31*$BI31),0)</f>
        <v>0</v>
      </c>
      <c r="BS31" s="312">
        <f ca="1">IF($BI31&lt;&gt;"",IF('Capacity summary'!$D$14="Yes",IF(COUNTBLANK('Capacity summary'!$H150:$BG150)&lt;52,IF('Capacity summary'!P150&lt;&gt;"",IF(LOWER('Capacity summary'!P150)="x",$BI31*P31,VALUE('Capacity summary'!P150)),0),P31*$BI31),P31*$BI31),0)</f>
        <v>0</v>
      </c>
      <c r="BT31" s="312">
        <f ca="1">IF($BI31&lt;&gt;"",IF('Capacity summary'!$D$14="Yes",IF(COUNTBLANK('Capacity summary'!$H150:$BG150)&lt;52,IF('Capacity summary'!Q150&lt;&gt;"",IF(LOWER('Capacity summary'!Q150)="x",$BI31*Q31,VALUE('Capacity summary'!Q150)),0),Q31*$BI31),Q31*$BI31),0)</f>
        <v>0</v>
      </c>
      <c r="BU31" s="312">
        <f ca="1">IF($BI31&lt;&gt;"",IF('Capacity summary'!$D$14="Yes",IF(COUNTBLANK('Capacity summary'!$H150:$BG150)&lt;52,IF('Capacity summary'!R150&lt;&gt;"",IF(LOWER('Capacity summary'!R150)="x",$BI31*R31,VALUE('Capacity summary'!R150)),0),R31*$BI31),R31*$BI31),0)</f>
        <v>0</v>
      </c>
      <c r="BV31" s="312">
        <f ca="1">IF($BI31&lt;&gt;"",IF('Capacity summary'!$D$14="Yes",IF(COUNTBLANK('Capacity summary'!$H150:$BG150)&lt;52,IF('Capacity summary'!S150&lt;&gt;"",IF(LOWER('Capacity summary'!S150)="x",$BI31*S31,VALUE('Capacity summary'!S150)),0),S31*$BI31),S31*$BI31),0)</f>
        <v>0</v>
      </c>
      <c r="BW31" s="312">
        <f ca="1">IF($BI31&lt;&gt;"",IF('Capacity summary'!$D$14="Yes",IF(COUNTBLANK('Capacity summary'!$H150:$BG150)&lt;52,IF('Capacity summary'!T150&lt;&gt;"",IF(LOWER('Capacity summary'!T150)="x",$BI31*T31,VALUE('Capacity summary'!T150)),0),T31*$BI31),T31*$BI31),0)</f>
        <v>0</v>
      </c>
      <c r="BX31" s="312">
        <f ca="1">IF($BI31&lt;&gt;"",IF('Capacity summary'!$D$14="Yes",IF(COUNTBLANK('Capacity summary'!$H150:$BG150)&lt;52,IF('Capacity summary'!U150&lt;&gt;"",IF(LOWER('Capacity summary'!U150)="x",$BI31*U31,VALUE('Capacity summary'!U150)),0),U31*$BI31),U31*$BI31),0)</f>
        <v>0</v>
      </c>
      <c r="BY31" s="312">
        <f ca="1">IF($BI31&lt;&gt;"",IF('Capacity summary'!$D$14="Yes",IF(COUNTBLANK('Capacity summary'!$H150:$BG150)&lt;52,IF('Capacity summary'!V150&lt;&gt;"",IF(LOWER('Capacity summary'!V150)="x",$BI31*V31,VALUE('Capacity summary'!V150)),0),V31*$BI31),V31*$BI31),0)</f>
        <v>0</v>
      </c>
      <c r="BZ31" s="312">
        <f ca="1">IF($BI31&lt;&gt;"",IF('Capacity summary'!$D$14="Yes",IF(COUNTBLANK('Capacity summary'!$H150:$BG150)&lt;52,IF('Capacity summary'!W150&lt;&gt;"",IF(LOWER('Capacity summary'!W150)="x",$BI31*W31,VALUE('Capacity summary'!W150)),0),W31*$BI31),W31*$BI31),0)</f>
        <v>0</v>
      </c>
      <c r="CA31" s="312">
        <f ca="1">IF($BI31&lt;&gt;"",IF('Capacity summary'!$D$14="Yes",IF(COUNTBLANK('Capacity summary'!$H150:$BG150)&lt;52,IF('Capacity summary'!X150&lt;&gt;"",IF(LOWER('Capacity summary'!X150)="x",$BI31*X31,VALUE('Capacity summary'!X150)),0),X31*$BI31),X31*$BI31),0)</f>
        <v>0</v>
      </c>
      <c r="CB31" s="312">
        <f ca="1">IF($BI31&lt;&gt;"",IF('Capacity summary'!$D$14="Yes",IF(COUNTBLANK('Capacity summary'!$H150:$BG150)&lt;52,IF('Capacity summary'!Y150&lt;&gt;"",IF(LOWER('Capacity summary'!Y150)="x",$BI31*Y31,VALUE('Capacity summary'!Y150)),0),Y31*$BI31),Y31*$BI31),0)</f>
        <v>0</v>
      </c>
      <c r="CC31" s="312">
        <f ca="1">IF($BI31&lt;&gt;"",IF('Capacity summary'!$D$14="Yes",IF(COUNTBLANK('Capacity summary'!$H150:$BG150)&lt;52,IF('Capacity summary'!Z150&lt;&gt;"",IF(LOWER('Capacity summary'!Z150)="x",$BI31*Z31,VALUE('Capacity summary'!Z150)),0),Z31*$BI31),Z31*$BI31),0)</f>
        <v>0</v>
      </c>
      <c r="CD31" s="312">
        <f ca="1">IF($BI31&lt;&gt;"",IF('Capacity summary'!$D$14="Yes",IF(COUNTBLANK('Capacity summary'!$H150:$BG150)&lt;52,IF('Capacity summary'!AA150&lt;&gt;"",IF(LOWER('Capacity summary'!AA150)="x",$BI31*AA31,VALUE('Capacity summary'!AA150)),0),AA31*$BI31),AA31*$BI31),0)</f>
        <v>0</v>
      </c>
      <c r="CE31" s="312">
        <f ca="1">IF($BI31&lt;&gt;"",IF('Capacity summary'!$D$14="Yes",IF(COUNTBLANK('Capacity summary'!$H150:$BG150)&lt;52,IF('Capacity summary'!AB150&lt;&gt;"",IF(LOWER('Capacity summary'!AB150)="x",$BI31*AB31,VALUE('Capacity summary'!AB150)),0),AB31*$BI31),AB31*$BI31),0)</f>
        <v>0</v>
      </c>
      <c r="CF31" s="312">
        <f ca="1">IF($BI31&lt;&gt;"",IF('Capacity summary'!$D$14="Yes",IF(COUNTBLANK('Capacity summary'!$H150:$BG150)&lt;52,IF('Capacity summary'!AC150&lt;&gt;"",IF(LOWER('Capacity summary'!AC150)="x",$BI31*AC31,VALUE('Capacity summary'!AC150)),0),AC31*$BI31),AC31*$BI31),0)</f>
        <v>0</v>
      </c>
      <c r="CG31" s="312">
        <f ca="1">IF($BI31&lt;&gt;"",IF('Capacity summary'!$D$14="Yes",IF(COUNTBLANK('Capacity summary'!$H150:$BG150)&lt;52,IF('Capacity summary'!AD150&lt;&gt;"",IF(LOWER('Capacity summary'!AD150)="x",$BI31*AD31,VALUE('Capacity summary'!AD150)),0),AD31*$BI31),AD31*$BI31),0)</f>
        <v>0</v>
      </c>
      <c r="CH31" s="312">
        <f ca="1">IF($BI31&lt;&gt;"",IF('Capacity summary'!$D$14="Yes",IF(COUNTBLANK('Capacity summary'!$H150:$BG150)&lt;52,IF('Capacity summary'!AE150&lt;&gt;"",IF(LOWER('Capacity summary'!AE150)="x",$BI31*AE31,VALUE('Capacity summary'!AE150)),0),AE31*$BI31),AE31*$BI31),0)</f>
        <v>0</v>
      </c>
      <c r="CI31" s="312">
        <f ca="1">IF($BI31&lt;&gt;"",IF('Capacity summary'!$D$14="Yes",IF(COUNTBLANK('Capacity summary'!$H150:$BG150)&lt;52,IF('Capacity summary'!AF150&lt;&gt;"",IF(LOWER('Capacity summary'!AF150)="x",$BI31*AF31,VALUE('Capacity summary'!AF150)),0),AF31*$BI31),AF31*$BI31),0)</f>
        <v>0</v>
      </c>
      <c r="CJ31" s="312">
        <f ca="1">IF($BI31&lt;&gt;"",IF('Capacity summary'!$D$14="Yes",IF(COUNTBLANK('Capacity summary'!$H150:$BG150)&lt;52,IF('Capacity summary'!AG150&lt;&gt;"",IF(LOWER('Capacity summary'!AG150)="x",$BI31*AG31,VALUE('Capacity summary'!AG150)),0),AG31*$BI31),AG31*$BI31),0)</f>
        <v>0</v>
      </c>
      <c r="CK31" s="312">
        <f ca="1">IF($BI31&lt;&gt;"",IF('Capacity summary'!$D$14="Yes",IF(COUNTBLANK('Capacity summary'!$H150:$BG150)&lt;52,IF('Capacity summary'!AH150&lt;&gt;"",IF(LOWER('Capacity summary'!AH150)="x",$BI31*AH31,VALUE('Capacity summary'!AH150)),0),AH31*$BI31),AH31*$BI31),0)</f>
        <v>0</v>
      </c>
      <c r="CL31" s="312">
        <f ca="1">IF($BI31&lt;&gt;"",IF('Capacity summary'!$D$14="Yes",IF(COUNTBLANK('Capacity summary'!$H150:$BG150)&lt;52,IF('Capacity summary'!AI150&lt;&gt;"",IF(LOWER('Capacity summary'!AI150)="x",$BI31*AI31,VALUE('Capacity summary'!AI150)),0),AI31*$BI31),AI31*$BI31),0)</f>
        <v>0</v>
      </c>
      <c r="CM31" s="312">
        <f ca="1">IF($BI31&lt;&gt;"",IF('Capacity summary'!$D$14="Yes",IF(COUNTBLANK('Capacity summary'!$H150:$BG150)&lt;52,IF('Capacity summary'!AJ150&lt;&gt;"",IF(LOWER('Capacity summary'!AJ150)="x",$BI31*AJ31,VALUE('Capacity summary'!AJ150)),0),AJ31*$BI31),AJ31*$BI31),0)</f>
        <v>0</v>
      </c>
      <c r="CN31" s="312">
        <f ca="1">IF($BI31&lt;&gt;"",IF('Capacity summary'!$D$14="Yes",IF(COUNTBLANK('Capacity summary'!$H150:$BG150)&lt;52,IF('Capacity summary'!AK150&lt;&gt;"",IF(LOWER('Capacity summary'!AK150)="x",$BI31*AK31,VALUE('Capacity summary'!AK150)),0),AK31*$BI31),AK31*$BI31),0)</f>
        <v>0</v>
      </c>
      <c r="CO31" s="312">
        <f ca="1">IF($BI31&lt;&gt;"",IF('Capacity summary'!$D$14="Yes",IF(COUNTBLANK('Capacity summary'!$H150:$BG150)&lt;52,IF('Capacity summary'!AL150&lt;&gt;"",IF(LOWER('Capacity summary'!AL150)="x",$BI31*AL31,VALUE('Capacity summary'!AL150)),0),AL31*$BI31),AL31*$BI31),0)</f>
        <v>0</v>
      </c>
      <c r="CP31" s="312">
        <f ca="1">IF($BI31&lt;&gt;"",IF('Capacity summary'!$D$14="Yes",IF(COUNTBLANK('Capacity summary'!$H150:$BG150)&lt;52,IF('Capacity summary'!AM150&lt;&gt;"",IF(LOWER('Capacity summary'!AM150)="x",$BI31*AM31,VALUE('Capacity summary'!AM150)),0),AM31*$BI31),AM31*$BI31),0)</f>
        <v>0</v>
      </c>
      <c r="CQ31" s="312">
        <f ca="1">IF($BI31&lt;&gt;"",IF('Capacity summary'!$D$14="Yes",IF(COUNTBLANK('Capacity summary'!$H150:$BG150)&lt;52,IF('Capacity summary'!AN150&lt;&gt;"",IF(LOWER('Capacity summary'!AN150)="x",$BI31*AN31,VALUE('Capacity summary'!AN150)),0),AN31*$BI31),AN31*$BI31),0)</f>
        <v>0</v>
      </c>
      <c r="CR31" s="312">
        <f ca="1">IF($BI31&lt;&gt;"",IF('Capacity summary'!$D$14="Yes",IF(COUNTBLANK('Capacity summary'!$H150:$BG150)&lt;52,IF('Capacity summary'!AO150&lt;&gt;"",IF(LOWER('Capacity summary'!AO150)="x",$BI31*AO31,VALUE('Capacity summary'!AO150)),0),AO31*$BI31),AO31*$BI31),0)</f>
        <v>0</v>
      </c>
      <c r="CS31" s="312">
        <f ca="1">IF($BI31&lt;&gt;"",IF('Capacity summary'!$D$14="Yes",IF(COUNTBLANK('Capacity summary'!$H150:$BG150)&lt;52,IF('Capacity summary'!AP150&lt;&gt;"",IF(LOWER('Capacity summary'!AP150)="x",$BI31*AP31,VALUE('Capacity summary'!AP150)),0),AP31*$BI31),AP31*$BI31),0)</f>
        <v>0</v>
      </c>
      <c r="CT31" s="312">
        <f ca="1">IF($BI31&lt;&gt;"",IF('Capacity summary'!$D$14="Yes",IF(COUNTBLANK('Capacity summary'!$H150:$BG150)&lt;52,IF('Capacity summary'!AQ150&lt;&gt;"",IF(LOWER('Capacity summary'!AQ150)="x",$BI31*AQ31,VALUE('Capacity summary'!AQ150)),0),AQ31*$BI31),AQ31*$BI31),0)</f>
        <v>0</v>
      </c>
      <c r="CU31" s="312">
        <f ca="1">IF($BI31&lt;&gt;"",IF('Capacity summary'!$D$14="Yes",IF(COUNTBLANK('Capacity summary'!$H150:$BG150)&lt;52,IF('Capacity summary'!AR150&lt;&gt;"",IF(LOWER('Capacity summary'!AR150)="x",$BI31*AR31,VALUE('Capacity summary'!AR150)),0),AR31*$BI31),AR31*$BI31),0)</f>
        <v>0</v>
      </c>
      <c r="CV31" s="312">
        <f ca="1">IF($BI31&lt;&gt;"",IF('Capacity summary'!$D$14="Yes",IF(COUNTBLANK('Capacity summary'!$H150:$BG150)&lt;52,IF('Capacity summary'!AS150&lt;&gt;"",IF(LOWER('Capacity summary'!AS150)="x",$BI31*AS31,VALUE('Capacity summary'!AS150)),0),AS31*$BI31),AS31*$BI31),0)</f>
        <v>0</v>
      </c>
      <c r="CW31" s="312">
        <f ca="1">IF($BI31&lt;&gt;"",IF('Capacity summary'!$D$14="Yes",IF(COUNTBLANK('Capacity summary'!$H150:$BG150)&lt;52,IF('Capacity summary'!AT150&lt;&gt;"",IF(LOWER('Capacity summary'!AT150)="x",$BI31*AT31,VALUE('Capacity summary'!AT150)),0),AT31*$BI31),AT31*$BI31),0)</f>
        <v>0</v>
      </c>
      <c r="CX31" s="312">
        <f ca="1">IF($BI31&lt;&gt;"",IF('Capacity summary'!$D$14="Yes",IF(COUNTBLANK('Capacity summary'!$H150:$BG150)&lt;52,IF('Capacity summary'!AU150&lt;&gt;"",IF(LOWER('Capacity summary'!AU150)="x",$BI31*AU31,VALUE('Capacity summary'!AU150)),0),AU31*$BI31),AU31*$BI31),0)</f>
        <v>0</v>
      </c>
      <c r="CY31" s="312">
        <f ca="1">IF($BI31&lt;&gt;"",IF('Capacity summary'!$D$14="Yes",IF(COUNTBLANK('Capacity summary'!$H150:$BG150)&lt;52,IF('Capacity summary'!AV150&lt;&gt;"",IF(LOWER('Capacity summary'!AV150)="x",$BI31*AV31,VALUE('Capacity summary'!AV150)),0),AV31*$BI31),AV31*$BI31),0)</f>
        <v>0</v>
      </c>
      <c r="CZ31" s="312">
        <f ca="1">IF($BI31&lt;&gt;"",IF('Capacity summary'!$D$14="Yes",IF(COUNTBLANK('Capacity summary'!$H150:$BG150)&lt;52,IF('Capacity summary'!AW150&lt;&gt;"",IF(LOWER('Capacity summary'!AW150)="x",$BI31*AW31,VALUE('Capacity summary'!AW150)),0),AW31*$BI31),AW31*$BI31),0)</f>
        <v>0</v>
      </c>
      <c r="DA31" s="312">
        <f ca="1">IF($BI31&lt;&gt;"",IF('Capacity summary'!$D$14="Yes",IF(COUNTBLANK('Capacity summary'!$H150:$BG150)&lt;52,IF('Capacity summary'!AX150&lt;&gt;"",IF(LOWER('Capacity summary'!AX150)="x",$BI31*AX31,VALUE('Capacity summary'!AX150)),0),AX31*$BI31),AX31*$BI31),0)</f>
        <v>0</v>
      </c>
      <c r="DB31" s="312">
        <f ca="1">IF($BI31&lt;&gt;"",IF('Capacity summary'!$D$14="Yes",IF(COUNTBLANK('Capacity summary'!$H150:$BG150)&lt;52,IF('Capacity summary'!AY150&lt;&gt;"",IF(LOWER('Capacity summary'!AY150)="x",$BI31*AY31,VALUE('Capacity summary'!AY150)),0),AY31*$BI31),AY31*$BI31),0)</f>
        <v>0</v>
      </c>
      <c r="DC31" s="312">
        <f ca="1">IF($BI31&lt;&gt;"",IF('Capacity summary'!$D$14="Yes",IF(COUNTBLANK('Capacity summary'!$H150:$BG150)&lt;52,IF('Capacity summary'!AZ150&lt;&gt;"",IF(LOWER('Capacity summary'!AZ150)="x",$BI31*AZ31,VALUE('Capacity summary'!AZ150)),0),AZ31*$BI31),AZ31*$BI31),0)</f>
        <v>0</v>
      </c>
      <c r="DD31" s="312">
        <f ca="1">IF($BI31&lt;&gt;"",IF('Capacity summary'!$D$14="Yes",IF(COUNTBLANK('Capacity summary'!$H150:$BG150)&lt;52,IF('Capacity summary'!BA150&lt;&gt;"",IF(LOWER('Capacity summary'!BA150)="x",$BI31*BA31,VALUE('Capacity summary'!BA150)),0),BA31*$BI31),BA31*$BI31),0)</f>
        <v>0</v>
      </c>
      <c r="DE31" s="312">
        <f ca="1">IF($BI31&lt;&gt;"",IF('Capacity summary'!$D$14="Yes",IF(COUNTBLANK('Capacity summary'!$H150:$BG150)&lt;52,IF('Capacity summary'!BB150&lt;&gt;"",IF(LOWER('Capacity summary'!BB150)="x",$BI31*BB31,VALUE('Capacity summary'!BB150)),0),BB31*$BI31),BB31*$BI31),0)</f>
        <v>0</v>
      </c>
      <c r="DF31" s="312">
        <f ca="1">IF($BI31&lt;&gt;"",IF('Capacity summary'!$D$14="Yes",IF(COUNTBLANK('Capacity summary'!$H150:$BG150)&lt;52,IF('Capacity summary'!BC150&lt;&gt;"",IF(LOWER('Capacity summary'!BC150)="x",$BI31*BC31,VALUE('Capacity summary'!BC150)),0),BC31*$BI31),BC31*$BI31),0)</f>
        <v>0</v>
      </c>
      <c r="DG31" s="312">
        <f ca="1">IF($BI31&lt;&gt;"",IF('Capacity summary'!$D$14="Yes",IF(COUNTBLANK('Capacity summary'!$H150:$BG150)&lt;52,IF('Capacity summary'!BD150&lt;&gt;"",IF(LOWER('Capacity summary'!BD150)="x",$BI31*BD31,VALUE('Capacity summary'!BD150)),0),BD31*$BI31),BD31*$BI31),0)</f>
        <v>0</v>
      </c>
      <c r="DH31" s="312">
        <f ca="1">IF($BI31&lt;&gt;"",IF('Capacity summary'!$D$14="Yes",IF(COUNTBLANK('Capacity summary'!$H150:$BG150)&lt;52,IF('Capacity summary'!BE150&lt;&gt;"",IF(LOWER('Capacity summary'!BE150)="x",$BI31*BE31,VALUE('Capacity summary'!BE150)),0),BE31*$BI31),BE31*$BI31),0)</f>
        <v>0</v>
      </c>
      <c r="DI31" s="312">
        <f ca="1">IF($BI31&lt;&gt;"",IF('Capacity summary'!$D$14="Yes",IF(COUNTBLANK('Capacity summary'!$H150:$BG150)&lt;52,IF('Capacity summary'!BF150&lt;&gt;"",IF(LOWER('Capacity summary'!BF150)="x",$BI31*BF31,VALUE('Capacity summary'!BF150)),0),BF31*$BI31),BF31*$BI31),0)</f>
        <v>0</v>
      </c>
      <c r="DJ31" s="312">
        <f ca="1">IF($BI31&lt;&gt;"",IF('Capacity summary'!$D$14="Yes",IF(COUNTBLANK('Capacity summary'!$H150:$BG150)&lt;52,IF('Capacity summary'!BG150&lt;&gt;"",IF(LOWER('Capacity summary'!BG150)="x",$BI31*BG31,VALUE('Capacity summary'!BG150)),0),BG31*$BI31),BG31*$BI31),0)</f>
        <v>0</v>
      </c>
      <c r="DK31" s="136">
        <f t="shared" ca="1" si="2"/>
        <v>0</v>
      </c>
      <c r="DL31" s="312">
        <f>Capacity!H43</f>
        <v>0</v>
      </c>
      <c r="DP31" s="5"/>
    </row>
    <row r="32" spans="2:120" x14ac:dyDescent="0.25">
      <c r="B32" s="67"/>
      <c r="C32" s="67" t="str">
        <f>ROW(A28)&amp;". "&amp;Capacity!B44</f>
        <v>28. c</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 ca="1">IF(ROW(C28)&lt;=Capacity!$A$16,IF('Capacity summary'!$D$14="No",SUM(H32:BG32),'Capacity summary'!$E151),0)</f>
        <v>52</v>
      </c>
      <c r="BI32" s="5">
        <f ca="1">IF(BH32&gt;0,IF(BH32&lt;Capacity!E44,Capacity!F44,Capacity!H44/'Capacity calculation (hide)'!BH32),"")</f>
        <v>0</v>
      </c>
      <c r="BK32" s="312">
        <f ca="1">IF($BI32&lt;&gt;"",IF('Capacity summary'!$D$14="Yes",IF(COUNTBLANK('Capacity summary'!$H151:$BG151)&lt;52,IF('Capacity summary'!H151&lt;&gt;"",IF(LOWER('Capacity summary'!H151)="x",$BI32*H32,VALUE('Capacity summary'!H151)),0),H32*$BI32),H32*$BI32),0)</f>
        <v>0</v>
      </c>
      <c r="BL32" s="312">
        <f ca="1">IF($BI32&lt;&gt;"",IF('Capacity summary'!$D$14="Yes",IF(COUNTBLANK('Capacity summary'!$H151:$BG151)&lt;52,IF('Capacity summary'!I151&lt;&gt;"",IF(LOWER('Capacity summary'!I151)="x",$BI32*I32,VALUE('Capacity summary'!I151)),0),I32*$BI32),I32*$BI32),0)</f>
        <v>0</v>
      </c>
      <c r="BM32" s="312">
        <f ca="1">IF($BI32&lt;&gt;"",IF('Capacity summary'!$D$14="Yes",IF(COUNTBLANK('Capacity summary'!$H151:$BG151)&lt;52,IF('Capacity summary'!J151&lt;&gt;"",IF(LOWER('Capacity summary'!J151)="x",$BI32*J32,VALUE('Capacity summary'!J151)),0),J32*$BI32),J32*$BI32),0)</f>
        <v>0</v>
      </c>
      <c r="BN32" s="312">
        <f ca="1">IF($BI32&lt;&gt;"",IF('Capacity summary'!$D$14="Yes",IF(COUNTBLANK('Capacity summary'!$H151:$BG151)&lt;52,IF('Capacity summary'!K151&lt;&gt;"",IF(LOWER('Capacity summary'!K151)="x",$BI32*K32,VALUE('Capacity summary'!K151)),0),K32*$BI32),K32*$BI32),0)</f>
        <v>0</v>
      </c>
      <c r="BO32" s="312">
        <f ca="1">IF($BI32&lt;&gt;"",IF('Capacity summary'!$D$14="Yes",IF(COUNTBLANK('Capacity summary'!$H151:$BG151)&lt;52,IF('Capacity summary'!L151&lt;&gt;"",IF(LOWER('Capacity summary'!L151)="x",$BI32*L32,VALUE('Capacity summary'!L151)),0),L32*$BI32),L32*$BI32),0)</f>
        <v>0</v>
      </c>
      <c r="BP32" s="312">
        <f ca="1">IF($BI32&lt;&gt;"",IF('Capacity summary'!$D$14="Yes",IF(COUNTBLANK('Capacity summary'!$H151:$BG151)&lt;52,IF('Capacity summary'!M151&lt;&gt;"",IF(LOWER('Capacity summary'!M151)="x",$BI32*M32,VALUE('Capacity summary'!M151)),0),M32*$BI32),M32*$BI32),0)</f>
        <v>0</v>
      </c>
      <c r="BQ32" s="312">
        <f ca="1">IF($BI32&lt;&gt;"",IF('Capacity summary'!$D$14="Yes",IF(COUNTBLANK('Capacity summary'!$H151:$BG151)&lt;52,IF('Capacity summary'!N151&lt;&gt;"",IF(LOWER('Capacity summary'!N151)="x",$BI32*N32,VALUE('Capacity summary'!N151)),0),N32*$BI32),N32*$BI32),0)</f>
        <v>0</v>
      </c>
      <c r="BR32" s="312">
        <f ca="1">IF($BI32&lt;&gt;"",IF('Capacity summary'!$D$14="Yes",IF(COUNTBLANK('Capacity summary'!$H151:$BG151)&lt;52,IF('Capacity summary'!O151&lt;&gt;"",IF(LOWER('Capacity summary'!O151)="x",$BI32*O32,VALUE('Capacity summary'!O151)),0),O32*$BI32),O32*$BI32),0)</f>
        <v>0</v>
      </c>
      <c r="BS32" s="312">
        <f ca="1">IF($BI32&lt;&gt;"",IF('Capacity summary'!$D$14="Yes",IF(COUNTBLANK('Capacity summary'!$H151:$BG151)&lt;52,IF('Capacity summary'!P151&lt;&gt;"",IF(LOWER('Capacity summary'!P151)="x",$BI32*P32,VALUE('Capacity summary'!P151)),0),P32*$BI32),P32*$BI32),0)</f>
        <v>0</v>
      </c>
      <c r="BT32" s="312">
        <f ca="1">IF($BI32&lt;&gt;"",IF('Capacity summary'!$D$14="Yes",IF(COUNTBLANK('Capacity summary'!$H151:$BG151)&lt;52,IF('Capacity summary'!Q151&lt;&gt;"",IF(LOWER('Capacity summary'!Q151)="x",$BI32*Q32,VALUE('Capacity summary'!Q151)),0),Q32*$BI32),Q32*$BI32),0)</f>
        <v>0</v>
      </c>
      <c r="BU32" s="312">
        <f ca="1">IF($BI32&lt;&gt;"",IF('Capacity summary'!$D$14="Yes",IF(COUNTBLANK('Capacity summary'!$H151:$BG151)&lt;52,IF('Capacity summary'!R151&lt;&gt;"",IF(LOWER('Capacity summary'!R151)="x",$BI32*R32,VALUE('Capacity summary'!R151)),0),R32*$BI32),R32*$BI32),0)</f>
        <v>0</v>
      </c>
      <c r="BV32" s="312">
        <f ca="1">IF($BI32&lt;&gt;"",IF('Capacity summary'!$D$14="Yes",IF(COUNTBLANK('Capacity summary'!$H151:$BG151)&lt;52,IF('Capacity summary'!S151&lt;&gt;"",IF(LOWER('Capacity summary'!S151)="x",$BI32*S32,VALUE('Capacity summary'!S151)),0),S32*$BI32),S32*$BI32),0)</f>
        <v>0</v>
      </c>
      <c r="BW32" s="312">
        <f ca="1">IF($BI32&lt;&gt;"",IF('Capacity summary'!$D$14="Yes",IF(COUNTBLANK('Capacity summary'!$H151:$BG151)&lt;52,IF('Capacity summary'!T151&lt;&gt;"",IF(LOWER('Capacity summary'!T151)="x",$BI32*T32,VALUE('Capacity summary'!T151)),0),T32*$BI32),T32*$BI32),0)</f>
        <v>0</v>
      </c>
      <c r="BX32" s="312">
        <f ca="1">IF($BI32&lt;&gt;"",IF('Capacity summary'!$D$14="Yes",IF(COUNTBLANK('Capacity summary'!$H151:$BG151)&lt;52,IF('Capacity summary'!U151&lt;&gt;"",IF(LOWER('Capacity summary'!U151)="x",$BI32*U32,VALUE('Capacity summary'!U151)),0),U32*$BI32),U32*$BI32),0)</f>
        <v>0</v>
      </c>
      <c r="BY32" s="312">
        <f ca="1">IF($BI32&lt;&gt;"",IF('Capacity summary'!$D$14="Yes",IF(COUNTBLANK('Capacity summary'!$H151:$BG151)&lt;52,IF('Capacity summary'!V151&lt;&gt;"",IF(LOWER('Capacity summary'!V151)="x",$BI32*V32,VALUE('Capacity summary'!V151)),0),V32*$BI32),V32*$BI32),0)</f>
        <v>0</v>
      </c>
      <c r="BZ32" s="312">
        <f ca="1">IF($BI32&lt;&gt;"",IF('Capacity summary'!$D$14="Yes",IF(COUNTBLANK('Capacity summary'!$H151:$BG151)&lt;52,IF('Capacity summary'!W151&lt;&gt;"",IF(LOWER('Capacity summary'!W151)="x",$BI32*W32,VALUE('Capacity summary'!W151)),0),W32*$BI32),W32*$BI32),0)</f>
        <v>0</v>
      </c>
      <c r="CA32" s="312">
        <f ca="1">IF($BI32&lt;&gt;"",IF('Capacity summary'!$D$14="Yes",IF(COUNTBLANK('Capacity summary'!$H151:$BG151)&lt;52,IF('Capacity summary'!X151&lt;&gt;"",IF(LOWER('Capacity summary'!X151)="x",$BI32*X32,VALUE('Capacity summary'!X151)),0),X32*$BI32),X32*$BI32),0)</f>
        <v>0</v>
      </c>
      <c r="CB32" s="312">
        <f ca="1">IF($BI32&lt;&gt;"",IF('Capacity summary'!$D$14="Yes",IF(COUNTBLANK('Capacity summary'!$H151:$BG151)&lt;52,IF('Capacity summary'!Y151&lt;&gt;"",IF(LOWER('Capacity summary'!Y151)="x",$BI32*Y32,VALUE('Capacity summary'!Y151)),0),Y32*$BI32),Y32*$BI32),0)</f>
        <v>0</v>
      </c>
      <c r="CC32" s="312">
        <f ca="1">IF($BI32&lt;&gt;"",IF('Capacity summary'!$D$14="Yes",IF(COUNTBLANK('Capacity summary'!$H151:$BG151)&lt;52,IF('Capacity summary'!Z151&lt;&gt;"",IF(LOWER('Capacity summary'!Z151)="x",$BI32*Z32,VALUE('Capacity summary'!Z151)),0),Z32*$BI32),Z32*$BI32),0)</f>
        <v>0</v>
      </c>
      <c r="CD32" s="312">
        <f ca="1">IF($BI32&lt;&gt;"",IF('Capacity summary'!$D$14="Yes",IF(COUNTBLANK('Capacity summary'!$H151:$BG151)&lt;52,IF('Capacity summary'!AA151&lt;&gt;"",IF(LOWER('Capacity summary'!AA151)="x",$BI32*AA32,VALUE('Capacity summary'!AA151)),0),AA32*$BI32),AA32*$BI32),0)</f>
        <v>0</v>
      </c>
      <c r="CE32" s="312">
        <f ca="1">IF($BI32&lt;&gt;"",IF('Capacity summary'!$D$14="Yes",IF(COUNTBLANK('Capacity summary'!$H151:$BG151)&lt;52,IF('Capacity summary'!AB151&lt;&gt;"",IF(LOWER('Capacity summary'!AB151)="x",$BI32*AB32,VALUE('Capacity summary'!AB151)),0),AB32*$BI32),AB32*$BI32),0)</f>
        <v>0</v>
      </c>
      <c r="CF32" s="312">
        <f ca="1">IF($BI32&lt;&gt;"",IF('Capacity summary'!$D$14="Yes",IF(COUNTBLANK('Capacity summary'!$H151:$BG151)&lt;52,IF('Capacity summary'!AC151&lt;&gt;"",IF(LOWER('Capacity summary'!AC151)="x",$BI32*AC32,VALUE('Capacity summary'!AC151)),0),AC32*$BI32),AC32*$BI32),0)</f>
        <v>0</v>
      </c>
      <c r="CG32" s="312">
        <f ca="1">IF($BI32&lt;&gt;"",IF('Capacity summary'!$D$14="Yes",IF(COUNTBLANK('Capacity summary'!$H151:$BG151)&lt;52,IF('Capacity summary'!AD151&lt;&gt;"",IF(LOWER('Capacity summary'!AD151)="x",$BI32*AD32,VALUE('Capacity summary'!AD151)),0),AD32*$BI32),AD32*$BI32),0)</f>
        <v>0</v>
      </c>
      <c r="CH32" s="312">
        <f ca="1">IF($BI32&lt;&gt;"",IF('Capacity summary'!$D$14="Yes",IF(COUNTBLANK('Capacity summary'!$H151:$BG151)&lt;52,IF('Capacity summary'!AE151&lt;&gt;"",IF(LOWER('Capacity summary'!AE151)="x",$BI32*AE32,VALUE('Capacity summary'!AE151)),0),AE32*$BI32),AE32*$BI32),0)</f>
        <v>0</v>
      </c>
      <c r="CI32" s="312">
        <f ca="1">IF($BI32&lt;&gt;"",IF('Capacity summary'!$D$14="Yes",IF(COUNTBLANK('Capacity summary'!$H151:$BG151)&lt;52,IF('Capacity summary'!AF151&lt;&gt;"",IF(LOWER('Capacity summary'!AF151)="x",$BI32*AF32,VALUE('Capacity summary'!AF151)),0),AF32*$BI32),AF32*$BI32),0)</f>
        <v>0</v>
      </c>
      <c r="CJ32" s="312">
        <f ca="1">IF($BI32&lt;&gt;"",IF('Capacity summary'!$D$14="Yes",IF(COUNTBLANK('Capacity summary'!$H151:$BG151)&lt;52,IF('Capacity summary'!AG151&lt;&gt;"",IF(LOWER('Capacity summary'!AG151)="x",$BI32*AG32,VALUE('Capacity summary'!AG151)),0),AG32*$BI32),AG32*$BI32),0)</f>
        <v>0</v>
      </c>
      <c r="CK32" s="312">
        <f ca="1">IF($BI32&lt;&gt;"",IF('Capacity summary'!$D$14="Yes",IF(COUNTBLANK('Capacity summary'!$H151:$BG151)&lt;52,IF('Capacity summary'!AH151&lt;&gt;"",IF(LOWER('Capacity summary'!AH151)="x",$BI32*AH32,VALUE('Capacity summary'!AH151)),0),AH32*$BI32),AH32*$BI32),0)</f>
        <v>0</v>
      </c>
      <c r="CL32" s="312">
        <f ca="1">IF($BI32&lt;&gt;"",IF('Capacity summary'!$D$14="Yes",IF(COUNTBLANK('Capacity summary'!$H151:$BG151)&lt;52,IF('Capacity summary'!AI151&lt;&gt;"",IF(LOWER('Capacity summary'!AI151)="x",$BI32*AI32,VALUE('Capacity summary'!AI151)),0),AI32*$BI32),AI32*$BI32),0)</f>
        <v>0</v>
      </c>
      <c r="CM32" s="312">
        <f ca="1">IF($BI32&lt;&gt;"",IF('Capacity summary'!$D$14="Yes",IF(COUNTBLANK('Capacity summary'!$H151:$BG151)&lt;52,IF('Capacity summary'!AJ151&lt;&gt;"",IF(LOWER('Capacity summary'!AJ151)="x",$BI32*AJ32,VALUE('Capacity summary'!AJ151)),0),AJ32*$BI32),AJ32*$BI32),0)</f>
        <v>0</v>
      </c>
      <c r="CN32" s="312">
        <f ca="1">IF($BI32&lt;&gt;"",IF('Capacity summary'!$D$14="Yes",IF(COUNTBLANK('Capacity summary'!$H151:$BG151)&lt;52,IF('Capacity summary'!AK151&lt;&gt;"",IF(LOWER('Capacity summary'!AK151)="x",$BI32*AK32,VALUE('Capacity summary'!AK151)),0),AK32*$BI32),AK32*$BI32),0)</f>
        <v>0</v>
      </c>
      <c r="CO32" s="312">
        <f ca="1">IF($BI32&lt;&gt;"",IF('Capacity summary'!$D$14="Yes",IF(COUNTBLANK('Capacity summary'!$H151:$BG151)&lt;52,IF('Capacity summary'!AL151&lt;&gt;"",IF(LOWER('Capacity summary'!AL151)="x",$BI32*AL32,VALUE('Capacity summary'!AL151)),0),AL32*$BI32),AL32*$BI32),0)</f>
        <v>0</v>
      </c>
      <c r="CP32" s="312">
        <f ca="1">IF($BI32&lt;&gt;"",IF('Capacity summary'!$D$14="Yes",IF(COUNTBLANK('Capacity summary'!$H151:$BG151)&lt;52,IF('Capacity summary'!AM151&lt;&gt;"",IF(LOWER('Capacity summary'!AM151)="x",$BI32*AM32,VALUE('Capacity summary'!AM151)),0),AM32*$BI32),AM32*$BI32),0)</f>
        <v>0</v>
      </c>
      <c r="CQ32" s="312">
        <f ca="1">IF($BI32&lt;&gt;"",IF('Capacity summary'!$D$14="Yes",IF(COUNTBLANK('Capacity summary'!$H151:$BG151)&lt;52,IF('Capacity summary'!AN151&lt;&gt;"",IF(LOWER('Capacity summary'!AN151)="x",$BI32*AN32,VALUE('Capacity summary'!AN151)),0),AN32*$BI32),AN32*$BI32),0)</f>
        <v>0</v>
      </c>
      <c r="CR32" s="312">
        <f ca="1">IF($BI32&lt;&gt;"",IF('Capacity summary'!$D$14="Yes",IF(COUNTBLANK('Capacity summary'!$H151:$BG151)&lt;52,IF('Capacity summary'!AO151&lt;&gt;"",IF(LOWER('Capacity summary'!AO151)="x",$BI32*AO32,VALUE('Capacity summary'!AO151)),0),AO32*$BI32),AO32*$BI32),0)</f>
        <v>0</v>
      </c>
      <c r="CS32" s="312">
        <f ca="1">IF($BI32&lt;&gt;"",IF('Capacity summary'!$D$14="Yes",IF(COUNTBLANK('Capacity summary'!$H151:$BG151)&lt;52,IF('Capacity summary'!AP151&lt;&gt;"",IF(LOWER('Capacity summary'!AP151)="x",$BI32*AP32,VALUE('Capacity summary'!AP151)),0),AP32*$BI32),AP32*$BI32),0)</f>
        <v>0</v>
      </c>
      <c r="CT32" s="312">
        <f ca="1">IF($BI32&lt;&gt;"",IF('Capacity summary'!$D$14="Yes",IF(COUNTBLANK('Capacity summary'!$H151:$BG151)&lt;52,IF('Capacity summary'!AQ151&lt;&gt;"",IF(LOWER('Capacity summary'!AQ151)="x",$BI32*AQ32,VALUE('Capacity summary'!AQ151)),0),AQ32*$BI32),AQ32*$BI32),0)</f>
        <v>0</v>
      </c>
      <c r="CU32" s="312">
        <f ca="1">IF($BI32&lt;&gt;"",IF('Capacity summary'!$D$14="Yes",IF(COUNTBLANK('Capacity summary'!$H151:$BG151)&lt;52,IF('Capacity summary'!AR151&lt;&gt;"",IF(LOWER('Capacity summary'!AR151)="x",$BI32*AR32,VALUE('Capacity summary'!AR151)),0),AR32*$BI32),AR32*$BI32),0)</f>
        <v>0</v>
      </c>
      <c r="CV32" s="312">
        <f ca="1">IF($BI32&lt;&gt;"",IF('Capacity summary'!$D$14="Yes",IF(COUNTBLANK('Capacity summary'!$H151:$BG151)&lt;52,IF('Capacity summary'!AS151&lt;&gt;"",IF(LOWER('Capacity summary'!AS151)="x",$BI32*AS32,VALUE('Capacity summary'!AS151)),0),AS32*$BI32),AS32*$BI32),0)</f>
        <v>0</v>
      </c>
      <c r="CW32" s="312">
        <f ca="1">IF($BI32&lt;&gt;"",IF('Capacity summary'!$D$14="Yes",IF(COUNTBLANK('Capacity summary'!$H151:$BG151)&lt;52,IF('Capacity summary'!AT151&lt;&gt;"",IF(LOWER('Capacity summary'!AT151)="x",$BI32*AT32,VALUE('Capacity summary'!AT151)),0),AT32*$BI32),AT32*$BI32),0)</f>
        <v>0</v>
      </c>
      <c r="CX32" s="312">
        <f ca="1">IF($BI32&lt;&gt;"",IF('Capacity summary'!$D$14="Yes",IF(COUNTBLANK('Capacity summary'!$H151:$BG151)&lt;52,IF('Capacity summary'!AU151&lt;&gt;"",IF(LOWER('Capacity summary'!AU151)="x",$BI32*AU32,VALUE('Capacity summary'!AU151)),0),AU32*$BI32),AU32*$BI32),0)</f>
        <v>0</v>
      </c>
      <c r="CY32" s="312">
        <f ca="1">IF($BI32&lt;&gt;"",IF('Capacity summary'!$D$14="Yes",IF(COUNTBLANK('Capacity summary'!$H151:$BG151)&lt;52,IF('Capacity summary'!AV151&lt;&gt;"",IF(LOWER('Capacity summary'!AV151)="x",$BI32*AV32,VALUE('Capacity summary'!AV151)),0),AV32*$BI32),AV32*$BI32),0)</f>
        <v>0</v>
      </c>
      <c r="CZ32" s="312">
        <f ca="1">IF($BI32&lt;&gt;"",IF('Capacity summary'!$D$14="Yes",IF(COUNTBLANK('Capacity summary'!$H151:$BG151)&lt;52,IF('Capacity summary'!AW151&lt;&gt;"",IF(LOWER('Capacity summary'!AW151)="x",$BI32*AW32,VALUE('Capacity summary'!AW151)),0),AW32*$BI32),AW32*$BI32),0)</f>
        <v>0</v>
      </c>
      <c r="DA32" s="312">
        <f ca="1">IF($BI32&lt;&gt;"",IF('Capacity summary'!$D$14="Yes",IF(COUNTBLANK('Capacity summary'!$H151:$BG151)&lt;52,IF('Capacity summary'!AX151&lt;&gt;"",IF(LOWER('Capacity summary'!AX151)="x",$BI32*AX32,VALUE('Capacity summary'!AX151)),0),AX32*$BI32),AX32*$BI32),0)</f>
        <v>0</v>
      </c>
      <c r="DB32" s="312">
        <f ca="1">IF($BI32&lt;&gt;"",IF('Capacity summary'!$D$14="Yes",IF(COUNTBLANK('Capacity summary'!$H151:$BG151)&lt;52,IF('Capacity summary'!AY151&lt;&gt;"",IF(LOWER('Capacity summary'!AY151)="x",$BI32*AY32,VALUE('Capacity summary'!AY151)),0),AY32*$BI32),AY32*$BI32),0)</f>
        <v>0</v>
      </c>
      <c r="DC32" s="312">
        <f ca="1">IF($BI32&lt;&gt;"",IF('Capacity summary'!$D$14="Yes",IF(COUNTBLANK('Capacity summary'!$H151:$BG151)&lt;52,IF('Capacity summary'!AZ151&lt;&gt;"",IF(LOWER('Capacity summary'!AZ151)="x",$BI32*AZ32,VALUE('Capacity summary'!AZ151)),0),AZ32*$BI32),AZ32*$BI32),0)</f>
        <v>0</v>
      </c>
      <c r="DD32" s="312">
        <f ca="1">IF($BI32&lt;&gt;"",IF('Capacity summary'!$D$14="Yes",IF(COUNTBLANK('Capacity summary'!$H151:$BG151)&lt;52,IF('Capacity summary'!BA151&lt;&gt;"",IF(LOWER('Capacity summary'!BA151)="x",$BI32*BA32,VALUE('Capacity summary'!BA151)),0),BA32*$BI32),BA32*$BI32),0)</f>
        <v>0</v>
      </c>
      <c r="DE32" s="312">
        <f ca="1">IF($BI32&lt;&gt;"",IF('Capacity summary'!$D$14="Yes",IF(COUNTBLANK('Capacity summary'!$H151:$BG151)&lt;52,IF('Capacity summary'!BB151&lt;&gt;"",IF(LOWER('Capacity summary'!BB151)="x",$BI32*BB32,VALUE('Capacity summary'!BB151)),0),BB32*$BI32),BB32*$BI32),0)</f>
        <v>0</v>
      </c>
      <c r="DF32" s="312">
        <f ca="1">IF($BI32&lt;&gt;"",IF('Capacity summary'!$D$14="Yes",IF(COUNTBLANK('Capacity summary'!$H151:$BG151)&lt;52,IF('Capacity summary'!BC151&lt;&gt;"",IF(LOWER('Capacity summary'!BC151)="x",$BI32*BC32,VALUE('Capacity summary'!BC151)),0),BC32*$BI32),BC32*$BI32),0)</f>
        <v>0</v>
      </c>
      <c r="DG32" s="312">
        <f ca="1">IF($BI32&lt;&gt;"",IF('Capacity summary'!$D$14="Yes",IF(COUNTBLANK('Capacity summary'!$H151:$BG151)&lt;52,IF('Capacity summary'!BD151&lt;&gt;"",IF(LOWER('Capacity summary'!BD151)="x",$BI32*BD32,VALUE('Capacity summary'!BD151)),0),BD32*$BI32),BD32*$BI32),0)</f>
        <v>0</v>
      </c>
      <c r="DH32" s="312">
        <f ca="1">IF($BI32&lt;&gt;"",IF('Capacity summary'!$D$14="Yes",IF(COUNTBLANK('Capacity summary'!$H151:$BG151)&lt;52,IF('Capacity summary'!BE151&lt;&gt;"",IF(LOWER('Capacity summary'!BE151)="x",$BI32*BE32,VALUE('Capacity summary'!BE151)),0),BE32*$BI32),BE32*$BI32),0)</f>
        <v>0</v>
      </c>
      <c r="DI32" s="312">
        <f ca="1">IF($BI32&lt;&gt;"",IF('Capacity summary'!$D$14="Yes",IF(COUNTBLANK('Capacity summary'!$H151:$BG151)&lt;52,IF('Capacity summary'!BF151&lt;&gt;"",IF(LOWER('Capacity summary'!BF151)="x",$BI32*BF32,VALUE('Capacity summary'!BF151)),0),BF32*$BI32),BF32*$BI32),0)</f>
        <v>0</v>
      </c>
      <c r="DJ32" s="312">
        <f ca="1">IF($BI32&lt;&gt;"",IF('Capacity summary'!$D$14="Yes",IF(COUNTBLANK('Capacity summary'!$H151:$BG151)&lt;52,IF('Capacity summary'!BG151&lt;&gt;"",IF(LOWER('Capacity summary'!BG151)="x",$BI32*BG32,VALUE('Capacity summary'!BG151)),0),BG32*$BI32),BG32*$BI32),0)</f>
        <v>0</v>
      </c>
      <c r="DK32" s="136">
        <f t="shared" ca="1" si="2"/>
        <v>0</v>
      </c>
      <c r="DL32" s="312">
        <f>Capacity!H44</f>
        <v>0</v>
      </c>
      <c r="DP32" s="5"/>
    </row>
    <row r="33" spans="2:120" x14ac:dyDescent="0.25">
      <c r="B33" s="67"/>
      <c r="C33" s="67" t="str">
        <f>ROW(A29)&amp;". "&amp;Capacity!B45</f>
        <v>29. c</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 ca="1">IF(ROW(C29)&lt;=Capacity!$A$16,IF('Capacity summary'!$D$14="No",SUM(H33:BG33),'Capacity summary'!$E152),0)</f>
        <v>52</v>
      </c>
      <c r="BI33" s="5">
        <f ca="1">IF(BH33&gt;0,IF(BH33&lt;Capacity!E45,Capacity!F45,Capacity!H45/'Capacity calculation (hide)'!BH33),"")</f>
        <v>0</v>
      </c>
      <c r="BK33" s="312">
        <f ca="1">IF($BI33&lt;&gt;"",IF('Capacity summary'!$D$14="Yes",IF(COUNTBLANK('Capacity summary'!$H152:$BG152)&lt;52,IF('Capacity summary'!H152&lt;&gt;"",IF(LOWER('Capacity summary'!H152)="x",$BI33*H33,VALUE('Capacity summary'!H152)),0),H33*$BI33),H33*$BI33),0)</f>
        <v>0</v>
      </c>
      <c r="BL33" s="312">
        <f ca="1">IF($BI33&lt;&gt;"",IF('Capacity summary'!$D$14="Yes",IF(COUNTBLANK('Capacity summary'!$H152:$BG152)&lt;52,IF('Capacity summary'!I152&lt;&gt;"",IF(LOWER('Capacity summary'!I152)="x",$BI33*I33,VALUE('Capacity summary'!I152)),0),I33*$BI33),I33*$BI33),0)</f>
        <v>0</v>
      </c>
      <c r="BM33" s="312">
        <f ca="1">IF($BI33&lt;&gt;"",IF('Capacity summary'!$D$14="Yes",IF(COUNTBLANK('Capacity summary'!$H152:$BG152)&lt;52,IF('Capacity summary'!J152&lt;&gt;"",IF(LOWER('Capacity summary'!J152)="x",$BI33*J33,VALUE('Capacity summary'!J152)),0),J33*$BI33),J33*$BI33),0)</f>
        <v>0</v>
      </c>
      <c r="BN33" s="312">
        <f ca="1">IF($BI33&lt;&gt;"",IF('Capacity summary'!$D$14="Yes",IF(COUNTBLANK('Capacity summary'!$H152:$BG152)&lt;52,IF('Capacity summary'!K152&lt;&gt;"",IF(LOWER('Capacity summary'!K152)="x",$BI33*K33,VALUE('Capacity summary'!K152)),0),K33*$BI33),K33*$BI33),0)</f>
        <v>0</v>
      </c>
      <c r="BO33" s="312">
        <f ca="1">IF($BI33&lt;&gt;"",IF('Capacity summary'!$D$14="Yes",IF(COUNTBLANK('Capacity summary'!$H152:$BG152)&lt;52,IF('Capacity summary'!L152&lt;&gt;"",IF(LOWER('Capacity summary'!L152)="x",$BI33*L33,VALUE('Capacity summary'!L152)),0),L33*$BI33),L33*$BI33),0)</f>
        <v>0</v>
      </c>
      <c r="BP33" s="312">
        <f ca="1">IF($BI33&lt;&gt;"",IF('Capacity summary'!$D$14="Yes",IF(COUNTBLANK('Capacity summary'!$H152:$BG152)&lt;52,IF('Capacity summary'!M152&lt;&gt;"",IF(LOWER('Capacity summary'!M152)="x",$BI33*M33,VALUE('Capacity summary'!M152)),0),M33*$BI33),M33*$BI33),0)</f>
        <v>0</v>
      </c>
      <c r="BQ33" s="312">
        <f ca="1">IF($BI33&lt;&gt;"",IF('Capacity summary'!$D$14="Yes",IF(COUNTBLANK('Capacity summary'!$H152:$BG152)&lt;52,IF('Capacity summary'!N152&lt;&gt;"",IF(LOWER('Capacity summary'!N152)="x",$BI33*N33,VALUE('Capacity summary'!N152)),0),N33*$BI33),N33*$BI33),0)</f>
        <v>0</v>
      </c>
      <c r="BR33" s="312">
        <f ca="1">IF($BI33&lt;&gt;"",IF('Capacity summary'!$D$14="Yes",IF(COUNTBLANK('Capacity summary'!$H152:$BG152)&lt;52,IF('Capacity summary'!O152&lt;&gt;"",IF(LOWER('Capacity summary'!O152)="x",$BI33*O33,VALUE('Capacity summary'!O152)),0),O33*$BI33),O33*$BI33),0)</f>
        <v>0</v>
      </c>
      <c r="BS33" s="312">
        <f ca="1">IF($BI33&lt;&gt;"",IF('Capacity summary'!$D$14="Yes",IF(COUNTBLANK('Capacity summary'!$H152:$BG152)&lt;52,IF('Capacity summary'!P152&lt;&gt;"",IF(LOWER('Capacity summary'!P152)="x",$BI33*P33,VALUE('Capacity summary'!P152)),0),P33*$BI33),P33*$BI33),0)</f>
        <v>0</v>
      </c>
      <c r="BT33" s="312">
        <f ca="1">IF($BI33&lt;&gt;"",IF('Capacity summary'!$D$14="Yes",IF(COUNTBLANK('Capacity summary'!$H152:$BG152)&lt;52,IF('Capacity summary'!Q152&lt;&gt;"",IF(LOWER('Capacity summary'!Q152)="x",$BI33*Q33,VALUE('Capacity summary'!Q152)),0),Q33*$BI33),Q33*$BI33),0)</f>
        <v>0</v>
      </c>
      <c r="BU33" s="312">
        <f ca="1">IF($BI33&lt;&gt;"",IF('Capacity summary'!$D$14="Yes",IF(COUNTBLANK('Capacity summary'!$H152:$BG152)&lt;52,IF('Capacity summary'!R152&lt;&gt;"",IF(LOWER('Capacity summary'!R152)="x",$BI33*R33,VALUE('Capacity summary'!R152)),0),R33*$BI33),R33*$BI33),0)</f>
        <v>0</v>
      </c>
      <c r="BV33" s="312">
        <f ca="1">IF($BI33&lt;&gt;"",IF('Capacity summary'!$D$14="Yes",IF(COUNTBLANK('Capacity summary'!$H152:$BG152)&lt;52,IF('Capacity summary'!S152&lt;&gt;"",IF(LOWER('Capacity summary'!S152)="x",$BI33*S33,VALUE('Capacity summary'!S152)),0),S33*$BI33),S33*$BI33),0)</f>
        <v>0</v>
      </c>
      <c r="BW33" s="312">
        <f ca="1">IF($BI33&lt;&gt;"",IF('Capacity summary'!$D$14="Yes",IF(COUNTBLANK('Capacity summary'!$H152:$BG152)&lt;52,IF('Capacity summary'!T152&lt;&gt;"",IF(LOWER('Capacity summary'!T152)="x",$BI33*T33,VALUE('Capacity summary'!T152)),0),T33*$BI33),T33*$BI33),0)</f>
        <v>0</v>
      </c>
      <c r="BX33" s="312">
        <f ca="1">IF($BI33&lt;&gt;"",IF('Capacity summary'!$D$14="Yes",IF(COUNTBLANK('Capacity summary'!$H152:$BG152)&lt;52,IF('Capacity summary'!U152&lt;&gt;"",IF(LOWER('Capacity summary'!U152)="x",$BI33*U33,VALUE('Capacity summary'!U152)),0),U33*$BI33),U33*$BI33),0)</f>
        <v>0</v>
      </c>
      <c r="BY33" s="312">
        <f ca="1">IF($BI33&lt;&gt;"",IF('Capacity summary'!$D$14="Yes",IF(COUNTBLANK('Capacity summary'!$H152:$BG152)&lt;52,IF('Capacity summary'!V152&lt;&gt;"",IF(LOWER('Capacity summary'!V152)="x",$BI33*V33,VALUE('Capacity summary'!V152)),0),V33*$BI33),V33*$BI33),0)</f>
        <v>0</v>
      </c>
      <c r="BZ33" s="312">
        <f ca="1">IF($BI33&lt;&gt;"",IF('Capacity summary'!$D$14="Yes",IF(COUNTBLANK('Capacity summary'!$H152:$BG152)&lt;52,IF('Capacity summary'!W152&lt;&gt;"",IF(LOWER('Capacity summary'!W152)="x",$BI33*W33,VALUE('Capacity summary'!W152)),0),W33*$BI33),W33*$BI33),0)</f>
        <v>0</v>
      </c>
      <c r="CA33" s="312">
        <f ca="1">IF($BI33&lt;&gt;"",IF('Capacity summary'!$D$14="Yes",IF(COUNTBLANK('Capacity summary'!$H152:$BG152)&lt;52,IF('Capacity summary'!X152&lt;&gt;"",IF(LOWER('Capacity summary'!X152)="x",$BI33*X33,VALUE('Capacity summary'!X152)),0),X33*$BI33),X33*$BI33),0)</f>
        <v>0</v>
      </c>
      <c r="CB33" s="312">
        <f ca="1">IF($BI33&lt;&gt;"",IF('Capacity summary'!$D$14="Yes",IF(COUNTBLANK('Capacity summary'!$H152:$BG152)&lt;52,IF('Capacity summary'!Y152&lt;&gt;"",IF(LOWER('Capacity summary'!Y152)="x",$BI33*Y33,VALUE('Capacity summary'!Y152)),0),Y33*$BI33),Y33*$BI33),0)</f>
        <v>0</v>
      </c>
      <c r="CC33" s="312">
        <f ca="1">IF($BI33&lt;&gt;"",IF('Capacity summary'!$D$14="Yes",IF(COUNTBLANK('Capacity summary'!$H152:$BG152)&lt;52,IF('Capacity summary'!Z152&lt;&gt;"",IF(LOWER('Capacity summary'!Z152)="x",$BI33*Z33,VALUE('Capacity summary'!Z152)),0),Z33*$BI33),Z33*$BI33),0)</f>
        <v>0</v>
      </c>
      <c r="CD33" s="312">
        <f ca="1">IF($BI33&lt;&gt;"",IF('Capacity summary'!$D$14="Yes",IF(COUNTBLANK('Capacity summary'!$H152:$BG152)&lt;52,IF('Capacity summary'!AA152&lt;&gt;"",IF(LOWER('Capacity summary'!AA152)="x",$BI33*AA33,VALUE('Capacity summary'!AA152)),0),AA33*$BI33),AA33*$BI33),0)</f>
        <v>0</v>
      </c>
      <c r="CE33" s="312">
        <f ca="1">IF($BI33&lt;&gt;"",IF('Capacity summary'!$D$14="Yes",IF(COUNTBLANK('Capacity summary'!$H152:$BG152)&lt;52,IF('Capacity summary'!AB152&lt;&gt;"",IF(LOWER('Capacity summary'!AB152)="x",$BI33*AB33,VALUE('Capacity summary'!AB152)),0),AB33*$BI33),AB33*$BI33),0)</f>
        <v>0</v>
      </c>
      <c r="CF33" s="312">
        <f ca="1">IF($BI33&lt;&gt;"",IF('Capacity summary'!$D$14="Yes",IF(COUNTBLANK('Capacity summary'!$H152:$BG152)&lt;52,IF('Capacity summary'!AC152&lt;&gt;"",IF(LOWER('Capacity summary'!AC152)="x",$BI33*AC33,VALUE('Capacity summary'!AC152)),0),AC33*$BI33),AC33*$BI33),0)</f>
        <v>0</v>
      </c>
      <c r="CG33" s="312">
        <f ca="1">IF($BI33&lt;&gt;"",IF('Capacity summary'!$D$14="Yes",IF(COUNTBLANK('Capacity summary'!$H152:$BG152)&lt;52,IF('Capacity summary'!AD152&lt;&gt;"",IF(LOWER('Capacity summary'!AD152)="x",$BI33*AD33,VALUE('Capacity summary'!AD152)),0),AD33*$BI33),AD33*$BI33),0)</f>
        <v>0</v>
      </c>
      <c r="CH33" s="312">
        <f ca="1">IF($BI33&lt;&gt;"",IF('Capacity summary'!$D$14="Yes",IF(COUNTBLANK('Capacity summary'!$H152:$BG152)&lt;52,IF('Capacity summary'!AE152&lt;&gt;"",IF(LOWER('Capacity summary'!AE152)="x",$BI33*AE33,VALUE('Capacity summary'!AE152)),0),AE33*$BI33),AE33*$BI33),0)</f>
        <v>0</v>
      </c>
      <c r="CI33" s="312">
        <f ca="1">IF($BI33&lt;&gt;"",IF('Capacity summary'!$D$14="Yes",IF(COUNTBLANK('Capacity summary'!$H152:$BG152)&lt;52,IF('Capacity summary'!AF152&lt;&gt;"",IF(LOWER('Capacity summary'!AF152)="x",$BI33*AF33,VALUE('Capacity summary'!AF152)),0),AF33*$BI33),AF33*$BI33),0)</f>
        <v>0</v>
      </c>
      <c r="CJ33" s="312">
        <f ca="1">IF($BI33&lt;&gt;"",IF('Capacity summary'!$D$14="Yes",IF(COUNTBLANK('Capacity summary'!$H152:$BG152)&lt;52,IF('Capacity summary'!AG152&lt;&gt;"",IF(LOWER('Capacity summary'!AG152)="x",$BI33*AG33,VALUE('Capacity summary'!AG152)),0),AG33*$BI33),AG33*$BI33),0)</f>
        <v>0</v>
      </c>
      <c r="CK33" s="312">
        <f ca="1">IF($BI33&lt;&gt;"",IF('Capacity summary'!$D$14="Yes",IF(COUNTBLANK('Capacity summary'!$H152:$BG152)&lt;52,IF('Capacity summary'!AH152&lt;&gt;"",IF(LOWER('Capacity summary'!AH152)="x",$BI33*AH33,VALUE('Capacity summary'!AH152)),0),AH33*$BI33),AH33*$BI33),0)</f>
        <v>0</v>
      </c>
      <c r="CL33" s="312">
        <f ca="1">IF($BI33&lt;&gt;"",IF('Capacity summary'!$D$14="Yes",IF(COUNTBLANK('Capacity summary'!$H152:$BG152)&lt;52,IF('Capacity summary'!AI152&lt;&gt;"",IF(LOWER('Capacity summary'!AI152)="x",$BI33*AI33,VALUE('Capacity summary'!AI152)),0),AI33*$BI33),AI33*$BI33),0)</f>
        <v>0</v>
      </c>
      <c r="CM33" s="312">
        <f ca="1">IF($BI33&lt;&gt;"",IF('Capacity summary'!$D$14="Yes",IF(COUNTBLANK('Capacity summary'!$H152:$BG152)&lt;52,IF('Capacity summary'!AJ152&lt;&gt;"",IF(LOWER('Capacity summary'!AJ152)="x",$BI33*AJ33,VALUE('Capacity summary'!AJ152)),0),AJ33*$BI33),AJ33*$BI33),0)</f>
        <v>0</v>
      </c>
      <c r="CN33" s="312">
        <f ca="1">IF($BI33&lt;&gt;"",IF('Capacity summary'!$D$14="Yes",IF(COUNTBLANK('Capacity summary'!$H152:$BG152)&lt;52,IF('Capacity summary'!AK152&lt;&gt;"",IF(LOWER('Capacity summary'!AK152)="x",$BI33*AK33,VALUE('Capacity summary'!AK152)),0),AK33*$BI33),AK33*$BI33),0)</f>
        <v>0</v>
      </c>
      <c r="CO33" s="312">
        <f ca="1">IF($BI33&lt;&gt;"",IF('Capacity summary'!$D$14="Yes",IF(COUNTBLANK('Capacity summary'!$H152:$BG152)&lt;52,IF('Capacity summary'!AL152&lt;&gt;"",IF(LOWER('Capacity summary'!AL152)="x",$BI33*AL33,VALUE('Capacity summary'!AL152)),0),AL33*$BI33),AL33*$BI33),0)</f>
        <v>0</v>
      </c>
      <c r="CP33" s="312">
        <f ca="1">IF($BI33&lt;&gt;"",IF('Capacity summary'!$D$14="Yes",IF(COUNTBLANK('Capacity summary'!$H152:$BG152)&lt;52,IF('Capacity summary'!AM152&lt;&gt;"",IF(LOWER('Capacity summary'!AM152)="x",$BI33*AM33,VALUE('Capacity summary'!AM152)),0),AM33*$BI33),AM33*$BI33),0)</f>
        <v>0</v>
      </c>
      <c r="CQ33" s="312">
        <f ca="1">IF($BI33&lt;&gt;"",IF('Capacity summary'!$D$14="Yes",IF(COUNTBLANK('Capacity summary'!$H152:$BG152)&lt;52,IF('Capacity summary'!AN152&lt;&gt;"",IF(LOWER('Capacity summary'!AN152)="x",$BI33*AN33,VALUE('Capacity summary'!AN152)),0),AN33*$BI33),AN33*$BI33),0)</f>
        <v>0</v>
      </c>
      <c r="CR33" s="312">
        <f ca="1">IF($BI33&lt;&gt;"",IF('Capacity summary'!$D$14="Yes",IF(COUNTBLANK('Capacity summary'!$H152:$BG152)&lt;52,IF('Capacity summary'!AO152&lt;&gt;"",IF(LOWER('Capacity summary'!AO152)="x",$BI33*AO33,VALUE('Capacity summary'!AO152)),0),AO33*$BI33),AO33*$BI33),0)</f>
        <v>0</v>
      </c>
      <c r="CS33" s="312">
        <f ca="1">IF($BI33&lt;&gt;"",IF('Capacity summary'!$D$14="Yes",IF(COUNTBLANK('Capacity summary'!$H152:$BG152)&lt;52,IF('Capacity summary'!AP152&lt;&gt;"",IF(LOWER('Capacity summary'!AP152)="x",$BI33*AP33,VALUE('Capacity summary'!AP152)),0),AP33*$BI33),AP33*$BI33),0)</f>
        <v>0</v>
      </c>
      <c r="CT33" s="312">
        <f ca="1">IF($BI33&lt;&gt;"",IF('Capacity summary'!$D$14="Yes",IF(COUNTBLANK('Capacity summary'!$H152:$BG152)&lt;52,IF('Capacity summary'!AQ152&lt;&gt;"",IF(LOWER('Capacity summary'!AQ152)="x",$BI33*AQ33,VALUE('Capacity summary'!AQ152)),0),AQ33*$BI33),AQ33*$BI33),0)</f>
        <v>0</v>
      </c>
      <c r="CU33" s="312">
        <f ca="1">IF($BI33&lt;&gt;"",IF('Capacity summary'!$D$14="Yes",IF(COUNTBLANK('Capacity summary'!$H152:$BG152)&lt;52,IF('Capacity summary'!AR152&lt;&gt;"",IF(LOWER('Capacity summary'!AR152)="x",$BI33*AR33,VALUE('Capacity summary'!AR152)),0),AR33*$BI33),AR33*$BI33),0)</f>
        <v>0</v>
      </c>
      <c r="CV33" s="312">
        <f ca="1">IF($BI33&lt;&gt;"",IF('Capacity summary'!$D$14="Yes",IF(COUNTBLANK('Capacity summary'!$H152:$BG152)&lt;52,IF('Capacity summary'!AS152&lt;&gt;"",IF(LOWER('Capacity summary'!AS152)="x",$BI33*AS33,VALUE('Capacity summary'!AS152)),0),AS33*$BI33),AS33*$BI33),0)</f>
        <v>0</v>
      </c>
      <c r="CW33" s="312">
        <f ca="1">IF($BI33&lt;&gt;"",IF('Capacity summary'!$D$14="Yes",IF(COUNTBLANK('Capacity summary'!$H152:$BG152)&lt;52,IF('Capacity summary'!AT152&lt;&gt;"",IF(LOWER('Capacity summary'!AT152)="x",$BI33*AT33,VALUE('Capacity summary'!AT152)),0),AT33*$BI33),AT33*$BI33),0)</f>
        <v>0</v>
      </c>
      <c r="CX33" s="312">
        <f ca="1">IF($BI33&lt;&gt;"",IF('Capacity summary'!$D$14="Yes",IF(COUNTBLANK('Capacity summary'!$H152:$BG152)&lt;52,IF('Capacity summary'!AU152&lt;&gt;"",IF(LOWER('Capacity summary'!AU152)="x",$BI33*AU33,VALUE('Capacity summary'!AU152)),0),AU33*$BI33),AU33*$BI33),0)</f>
        <v>0</v>
      </c>
      <c r="CY33" s="312">
        <f ca="1">IF($BI33&lt;&gt;"",IF('Capacity summary'!$D$14="Yes",IF(COUNTBLANK('Capacity summary'!$H152:$BG152)&lt;52,IF('Capacity summary'!AV152&lt;&gt;"",IF(LOWER('Capacity summary'!AV152)="x",$BI33*AV33,VALUE('Capacity summary'!AV152)),0),AV33*$BI33),AV33*$BI33),0)</f>
        <v>0</v>
      </c>
      <c r="CZ33" s="312">
        <f ca="1">IF($BI33&lt;&gt;"",IF('Capacity summary'!$D$14="Yes",IF(COUNTBLANK('Capacity summary'!$H152:$BG152)&lt;52,IF('Capacity summary'!AW152&lt;&gt;"",IF(LOWER('Capacity summary'!AW152)="x",$BI33*AW33,VALUE('Capacity summary'!AW152)),0),AW33*$BI33),AW33*$BI33),0)</f>
        <v>0</v>
      </c>
      <c r="DA33" s="312">
        <f ca="1">IF($BI33&lt;&gt;"",IF('Capacity summary'!$D$14="Yes",IF(COUNTBLANK('Capacity summary'!$H152:$BG152)&lt;52,IF('Capacity summary'!AX152&lt;&gt;"",IF(LOWER('Capacity summary'!AX152)="x",$BI33*AX33,VALUE('Capacity summary'!AX152)),0),AX33*$BI33),AX33*$BI33),0)</f>
        <v>0</v>
      </c>
      <c r="DB33" s="312">
        <f ca="1">IF($BI33&lt;&gt;"",IF('Capacity summary'!$D$14="Yes",IF(COUNTBLANK('Capacity summary'!$H152:$BG152)&lt;52,IF('Capacity summary'!AY152&lt;&gt;"",IF(LOWER('Capacity summary'!AY152)="x",$BI33*AY33,VALUE('Capacity summary'!AY152)),0),AY33*$BI33),AY33*$BI33),0)</f>
        <v>0</v>
      </c>
      <c r="DC33" s="312">
        <f ca="1">IF($BI33&lt;&gt;"",IF('Capacity summary'!$D$14="Yes",IF(COUNTBLANK('Capacity summary'!$H152:$BG152)&lt;52,IF('Capacity summary'!AZ152&lt;&gt;"",IF(LOWER('Capacity summary'!AZ152)="x",$BI33*AZ33,VALUE('Capacity summary'!AZ152)),0),AZ33*$BI33),AZ33*$BI33),0)</f>
        <v>0</v>
      </c>
      <c r="DD33" s="312">
        <f ca="1">IF($BI33&lt;&gt;"",IF('Capacity summary'!$D$14="Yes",IF(COUNTBLANK('Capacity summary'!$H152:$BG152)&lt;52,IF('Capacity summary'!BA152&lt;&gt;"",IF(LOWER('Capacity summary'!BA152)="x",$BI33*BA33,VALUE('Capacity summary'!BA152)),0),BA33*$BI33),BA33*$BI33),0)</f>
        <v>0</v>
      </c>
      <c r="DE33" s="312">
        <f ca="1">IF($BI33&lt;&gt;"",IF('Capacity summary'!$D$14="Yes",IF(COUNTBLANK('Capacity summary'!$H152:$BG152)&lt;52,IF('Capacity summary'!BB152&lt;&gt;"",IF(LOWER('Capacity summary'!BB152)="x",$BI33*BB33,VALUE('Capacity summary'!BB152)),0),BB33*$BI33),BB33*$BI33),0)</f>
        <v>0</v>
      </c>
      <c r="DF33" s="312">
        <f ca="1">IF($BI33&lt;&gt;"",IF('Capacity summary'!$D$14="Yes",IF(COUNTBLANK('Capacity summary'!$H152:$BG152)&lt;52,IF('Capacity summary'!BC152&lt;&gt;"",IF(LOWER('Capacity summary'!BC152)="x",$BI33*BC33,VALUE('Capacity summary'!BC152)),0),BC33*$BI33),BC33*$BI33),0)</f>
        <v>0</v>
      </c>
      <c r="DG33" s="312">
        <f ca="1">IF($BI33&lt;&gt;"",IF('Capacity summary'!$D$14="Yes",IF(COUNTBLANK('Capacity summary'!$H152:$BG152)&lt;52,IF('Capacity summary'!BD152&lt;&gt;"",IF(LOWER('Capacity summary'!BD152)="x",$BI33*BD33,VALUE('Capacity summary'!BD152)),0),BD33*$BI33),BD33*$BI33),0)</f>
        <v>0</v>
      </c>
      <c r="DH33" s="312">
        <f ca="1">IF($BI33&lt;&gt;"",IF('Capacity summary'!$D$14="Yes",IF(COUNTBLANK('Capacity summary'!$H152:$BG152)&lt;52,IF('Capacity summary'!BE152&lt;&gt;"",IF(LOWER('Capacity summary'!BE152)="x",$BI33*BE33,VALUE('Capacity summary'!BE152)),0),BE33*$BI33),BE33*$BI33),0)</f>
        <v>0</v>
      </c>
      <c r="DI33" s="312">
        <f ca="1">IF($BI33&lt;&gt;"",IF('Capacity summary'!$D$14="Yes",IF(COUNTBLANK('Capacity summary'!$H152:$BG152)&lt;52,IF('Capacity summary'!BF152&lt;&gt;"",IF(LOWER('Capacity summary'!BF152)="x",$BI33*BF33,VALUE('Capacity summary'!BF152)),0),BF33*$BI33),BF33*$BI33),0)</f>
        <v>0</v>
      </c>
      <c r="DJ33" s="312">
        <f ca="1">IF($BI33&lt;&gt;"",IF('Capacity summary'!$D$14="Yes",IF(COUNTBLANK('Capacity summary'!$H152:$BG152)&lt;52,IF('Capacity summary'!BG152&lt;&gt;"",IF(LOWER('Capacity summary'!BG152)="x",$BI33*BG33,VALUE('Capacity summary'!BG152)),0),BG33*$BI33),BG33*$BI33),0)</f>
        <v>0</v>
      </c>
      <c r="DK33" s="136">
        <f t="shared" ca="1" si="2"/>
        <v>0</v>
      </c>
      <c r="DL33" s="312">
        <f>Capacity!H45</f>
        <v>0</v>
      </c>
      <c r="DP33" s="5"/>
    </row>
    <row r="34" spans="2:120" x14ac:dyDescent="0.25">
      <c r="B34" s="67"/>
      <c r="C34" s="67" t="str">
        <f>ROW(A30)&amp;". "&amp;Capacity!B46</f>
        <v>30. c</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 ca="1">IF(ROW(C30)&lt;=Capacity!$A$16,IF('Capacity summary'!$D$14="No",SUM(H34:BG34),'Capacity summary'!$E153),0)</f>
        <v>52</v>
      </c>
      <c r="BI34" s="5">
        <f ca="1">IF(BH34&gt;0,IF(BH34&lt;Capacity!E46,Capacity!F46,Capacity!H46/'Capacity calculation (hide)'!BH34),"")</f>
        <v>0</v>
      </c>
      <c r="BK34" s="312">
        <f ca="1">IF($BI34&lt;&gt;"",IF('Capacity summary'!$D$14="Yes",IF(COUNTBLANK('Capacity summary'!$H153:$BG153)&lt;52,IF('Capacity summary'!H153&lt;&gt;"",IF(LOWER('Capacity summary'!H153)="x",$BI34*H34,VALUE('Capacity summary'!H153)),0),H34*$BI34),H34*$BI34),0)</f>
        <v>0</v>
      </c>
      <c r="BL34" s="312">
        <f ca="1">IF($BI34&lt;&gt;"",IF('Capacity summary'!$D$14="Yes",IF(COUNTBLANK('Capacity summary'!$H153:$BG153)&lt;52,IF('Capacity summary'!I153&lt;&gt;"",IF(LOWER('Capacity summary'!I153)="x",$BI34*I34,VALUE('Capacity summary'!I153)),0),I34*$BI34),I34*$BI34),0)</f>
        <v>0</v>
      </c>
      <c r="BM34" s="312">
        <f ca="1">IF($BI34&lt;&gt;"",IF('Capacity summary'!$D$14="Yes",IF(COUNTBLANK('Capacity summary'!$H153:$BG153)&lt;52,IF('Capacity summary'!J153&lt;&gt;"",IF(LOWER('Capacity summary'!J153)="x",$BI34*J34,VALUE('Capacity summary'!J153)),0),J34*$BI34),J34*$BI34),0)</f>
        <v>0</v>
      </c>
      <c r="BN34" s="312">
        <f ca="1">IF($BI34&lt;&gt;"",IF('Capacity summary'!$D$14="Yes",IF(COUNTBLANK('Capacity summary'!$H153:$BG153)&lt;52,IF('Capacity summary'!K153&lt;&gt;"",IF(LOWER('Capacity summary'!K153)="x",$BI34*K34,VALUE('Capacity summary'!K153)),0),K34*$BI34),K34*$BI34),0)</f>
        <v>0</v>
      </c>
      <c r="BO34" s="312">
        <f ca="1">IF($BI34&lt;&gt;"",IF('Capacity summary'!$D$14="Yes",IF(COUNTBLANK('Capacity summary'!$H153:$BG153)&lt;52,IF('Capacity summary'!L153&lt;&gt;"",IF(LOWER('Capacity summary'!L153)="x",$BI34*L34,VALUE('Capacity summary'!L153)),0),L34*$BI34),L34*$BI34),0)</f>
        <v>0</v>
      </c>
      <c r="BP34" s="312">
        <f ca="1">IF($BI34&lt;&gt;"",IF('Capacity summary'!$D$14="Yes",IF(COUNTBLANK('Capacity summary'!$H153:$BG153)&lt;52,IF('Capacity summary'!M153&lt;&gt;"",IF(LOWER('Capacity summary'!M153)="x",$BI34*M34,VALUE('Capacity summary'!M153)),0),M34*$BI34),M34*$BI34),0)</f>
        <v>0</v>
      </c>
      <c r="BQ34" s="312">
        <f ca="1">IF($BI34&lt;&gt;"",IF('Capacity summary'!$D$14="Yes",IF(COUNTBLANK('Capacity summary'!$H153:$BG153)&lt;52,IF('Capacity summary'!N153&lt;&gt;"",IF(LOWER('Capacity summary'!N153)="x",$BI34*N34,VALUE('Capacity summary'!N153)),0),N34*$BI34),N34*$BI34),0)</f>
        <v>0</v>
      </c>
      <c r="BR34" s="312">
        <f ca="1">IF($BI34&lt;&gt;"",IF('Capacity summary'!$D$14="Yes",IF(COUNTBLANK('Capacity summary'!$H153:$BG153)&lt;52,IF('Capacity summary'!O153&lt;&gt;"",IF(LOWER('Capacity summary'!O153)="x",$BI34*O34,VALUE('Capacity summary'!O153)),0),O34*$BI34),O34*$BI34),0)</f>
        <v>0</v>
      </c>
      <c r="BS34" s="312">
        <f ca="1">IF($BI34&lt;&gt;"",IF('Capacity summary'!$D$14="Yes",IF(COUNTBLANK('Capacity summary'!$H153:$BG153)&lt;52,IF('Capacity summary'!P153&lt;&gt;"",IF(LOWER('Capacity summary'!P153)="x",$BI34*P34,VALUE('Capacity summary'!P153)),0),P34*$BI34),P34*$BI34),0)</f>
        <v>0</v>
      </c>
      <c r="BT34" s="312">
        <f ca="1">IF($BI34&lt;&gt;"",IF('Capacity summary'!$D$14="Yes",IF(COUNTBLANK('Capacity summary'!$H153:$BG153)&lt;52,IF('Capacity summary'!Q153&lt;&gt;"",IF(LOWER('Capacity summary'!Q153)="x",$BI34*Q34,VALUE('Capacity summary'!Q153)),0),Q34*$BI34),Q34*$BI34),0)</f>
        <v>0</v>
      </c>
      <c r="BU34" s="312">
        <f ca="1">IF($BI34&lt;&gt;"",IF('Capacity summary'!$D$14="Yes",IF(COUNTBLANK('Capacity summary'!$H153:$BG153)&lt;52,IF('Capacity summary'!R153&lt;&gt;"",IF(LOWER('Capacity summary'!R153)="x",$BI34*R34,VALUE('Capacity summary'!R153)),0),R34*$BI34),R34*$BI34),0)</f>
        <v>0</v>
      </c>
      <c r="BV34" s="312">
        <f ca="1">IF($BI34&lt;&gt;"",IF('Capacity summary'!$D$14="Yes",IF(COUNTBLANK('Capacity summary'!$H153:$BG153)&lt;52,IF('Capacity summary'!S153&lt;&gt;"",IF(LOWER('Capacity summary'!S153)="x",$BI34*S34,VALUE('Capacity summary'!S153)),0),S34*$BI34),S34*$BI34),0)</f>
        <v>0</v>
      </c>
      <c r="BW34" s="312">
        <f ca="1">IF($BI34&lt;&gt;"",IF('Capacity summary'!$D$14="Yes",IF(COUNTBLANK('Capacity summary'!$H153:$BG153)&lt;52,IF('Capacity summary'!T153&lt;&gt;"",IF(LOWER('Capacity summary'!T153)="x",$BI34*T34,VALUE('Capacity summary'!T153)),0),T34*$BI34),T34*$BI34),0)</f>
        <v>0</v>
      </c>
      <c r="BX34" s="312">
        <f ca="1">IF($BI34&lt;&gt;"",IF('Capacity summary'!$D$14="Yes",IF(COUNTBLANK('Capacity summary'!$H153:$BG153)&lt;52,IF('Capacity summary'!U153&lt;&gt;"",IF(LOWER('Capacity summary'!U153)="x",$BI34*U34,VALUE('Capacity summary'!U153)),0),U34*$BI34),U34*$BI34),0)</f>
        <v>0</v>
      </c>
      <c r="BY34" s="312">
        <f ca="1">IF($BI34&lt;&gt;"",IF('Capacity summary'!$D$14="Yes",IF(COUNTBLANK('Capacity summary'!$H153:$BG153)&lt;52,IF('Capacity summary'!V153&lt;&gt;"",IF(LOWER('Capacity summary'!V153)="x",$BI34*V34,VALUE('Capacity summary'!V153)),0),V34*$BI34),V34*$BI34),0)</f>
        <v>0</v>
      </c>
      <c r="BZ34" s="312">
        <f ca="1">IF($BI34&lt;&gt;"",IF('Capacity summary'!$D$14="Yes",IF(COUNTBLANK('Capacity summary'!$H153:$BG153)&lt;52,IF('Capacity summary'!W153&lt;&gt;"",IF(LOWER('Capacity summary'!W153)="x",$BI34*W34,VALUE('Capacity summary'!W153)),0),W34*$BI34),W34*$BI34),0)</f>
        <v>0</v>
      </c>
      <c r="CA34" s="312">
        <f ca="1">IF($BI34&lt;&gt;"",IF('Capacity summary'!$D$14="Yes",IF(COUNTBLANK('Capacity summary'!$H153:$BG153)&lt;52,IF('Capacity summary'!X153&lt;&gt;"",IF(LOWER('Capacity summary'!X153)="x",$BI34*X34,VALUE('Capacity summary'!X153)),0),X34*$BI34),X34*$BI34),0)</f>
        <v>0</v>
      </c>
      <c r="CB34" s="312">
        <f ca="1">IF($BI34&lt;&gt;"",IF('Capacity summary'!$D$14="Yes",IF(COUNTBLANK('Capacity summary'!$H153:$BG153)&lt;52,IF('Capacity summary'!Y153&lt;&gt;"",IF(LOWER('Capacity summary'!Y153)="x",$BI34*Y34,VALUE('Capacity summary'!Y153)),0),Y34*$BI34),Y34*$BI34),0)</f>
        <v>0</v>
      </c>
      <c r="CC34" s="312">
        <f ca="1">IF($BI34&lt;&gt;"",IF('Capacity summary'!$D$14="Yes",IF(COUNTBLANK('Capacity summary'!$H153:$BG153)&lt;52,IF('Capacity summary'!Z153&lt;&gt;"",IF(LOWER('Capacity summary'!Z153)="x",$BI34*Z34,VALUE('Capacity summary'!Z153)),0),Z34*$BI34),Z34*$BI34),0)</f>
        <v>0</v>
      </c>
      <c r="CD34" s="312">
        <f ca="1">IF($BI34&lt;&gt;"",IF('Capacity summary'!$D$14="Yes",IF(COUNTBLANK('Capacity summary'!$H153:$BG153)&lt;52,IF('Capacity summary'!AA153&lt;&gt;"",IF(LOWER('Capacity summary'!AA153)="x",$BI34*AA34,VALUE('Capacity summary'!AA153)),0),AA34*$BI34),AA34*$BI34),0)</f>
        <v>0</v>
      </c>
      <c r="CE34" s="312">
        <f ca="1">IF($BI34&lt;&gt;"",IF('Capacity summary'!$D$14="Yes",IF(COUNTBLANK('Capacity summary'!$H153:$BG153)&lt;52,IF('Capacity summary'!AB153&lt;&gt;"",IF(LOWER('Capacity summary'!AB153)="x",$BI34*AB34,VALUE('Capacity summary'!AB153)),0),AB34*$BI34),AB34*$BI34),0)</f>
        <v>0</v>
      </c>
      <c r="CF34" s="312">
        <f ca="1">IF($BI34&lt;&gt;"",IF('Capacity summary'!$D$14="Yes",IF(COUNTBLANK('Capacity summary'!$H153:$BG153)&lt;52,IF('Capacity summary'!AC153&lt;&gt;"",IF(LOWER('Capacity summary'!AC153)="x",$BI34*AC34,VALUE('Capacity summary'!AC153)),0),AC34*$BI34),AC34*$BI34),0)</f>
        <v>0</v>
      </c>
      <c r="CG34" s="312">
        <f ca="1">IF($BI34&lt;&gt;"",IF('Capacity summary'!$D$14="Yes",IF(COUNTBLANK('Capacity summary'!$H153:$BG153)&lt;52,IF('Capacity summary'!AD153&lt;&gt;"",IF(LOWER('Capacity summary'!AD153)="x",$BI34*AD34,VALUE('Capacity summary'!AD153)),0),AD34*$BI34),AD34*$BI34),0)</f>
        <v>0</v>
      </c>
      <c r="CH34" s="312">
        <f ca="1">IF($BI34&lt;&gt;"",IF('Capacity summary'!$D$14="Yes",IF(COUNTBLANK('Capacity summary'!$H153:$BG153)&lt;52,IF('Capacity summary'!AE153&lt;&gt;"",IF(LOWER('Capacity summary'!AE153)="x",$BI34*AE34,VALUE('Capacity summary'!AE153)),0),AE34*$BI34),AE34*$BI34),0)</f>
        <v>0</v>
      </c>
      <c r="CI34" s="312">
        <f ca="1">IF($BI34&lt;&gt;"",IF('Capacity summary'!$D$14="Yes",IF(COUNTBLANK('Capacity summary'!$H153:$BG153)&lt;52,IF('Capacity summary'!AF153&lt;&gt;"",IF(LOWER('Capacity summary'!AF153)="x",$BI34*AF34,VALUE('Capacity summary'!AF153)),0),AF34*$BI34),AF34*$BI34),0)</f>
        <v>0</v>
      </c>
      <c r="CJ34" s="312">
        <f ca="1">IF($BI34&lt;&gt;"",IF('Capacity summary'!$D$14="Yes",IF(COUNTBLANK('Capacity summary'!$H153:$BG153)&lt;52,IF('Capacity summary'!AG153&lt;&gt;"",IF(LOWER('Capacity summary'!AG153)="x",$BI34*AG34,VALUE('Capacity summary'!AG153)),0),AG34*$BI34),AG34*$BI34),0)</f>
        <v>0</v>
      </c>
      <c r="CK34" s="312">
        <f ca="1">IF($BI34&lt;&gt;"",IF('Capacity summary'!$D$14="Yes",IF(COUNTBLANK('Capacity summary'!$H153:$BG153)&lt;52,IF('Capacity summary'!AH153&lt;&gt;"",IF(LOWER('Capacity summary'!AH153)="x",$BI34*AH34,VALUE('Capacity summary'!AH153)),0),AH34*$BI34),AH34*$BI34),0)</f>
        <v>0</v>
      </c>
      <c r="CL34" s="312">
        <f ca="1">IF($BI34&lt;&gt;"",IF('Capacity summary'!$D$14="Yes",IF(COUNTBLANK('Capacity summary'!$H153:$BG153)&lt;52,IF('Capacity summary'!AI153&lt;&gt;"",IF(LOWER('Capacity summary'!AI153)="x",$BI34*AI34,VALUE('Capacity summary'!AI153)),0),AI34*$BI34),AI34*$BI34),0)</f>
        <v>0</v>
      </c>
      <c r="CM34" s="312">
        <f ca="1">IF($BI34&lt;&gt;"",IF('Capacity summary'!$D$14="Yes",IF(COUNTBLANK('Capacity summary'!$H153:$BG153)&lt;52,IF('Capacity summary'!AJ153&lt;&gt;"",IF(LOWER('Capacity summary'!AJ153)="x",$BI34*AJ34,VALUE('Capacity summary'!AJ153)),0),AJ34*$BI34),AJ34*$BI34),0)</f>
        <v>0</v>
      </c>
      <c r="CN34" s="312">
        <f ca="1">IF($BI34&lt;&gt;"",IF('Capacity summary'!$D$14="Yes",IF(COUNTBLANK('Capacity summary'!$H153:$BG153)&lt;52,IF('Capacity summary'!AK153&lt;&gt;"",IF(LOWER('Capacity summary'!AK153)="x",$BI34*AK34,VALUE('Capacity summary'!AK153)),0),AK34*$BI34),AK34*$BI34),0)</f>
        <v>0</v>
      </c>
      <c r="CO34" s="312">
        <f ca="1">IF($BI34&lt;&gt;"",IF('Capacity summary'!$D$14="Yes",IF(COUNTBLANK('Capacity summary'!$H153:$BG153)&lt;52,IF('Capacity summary'!AL153&lt;&gt;"",IF(LOWER('Capacity summary'!AL153)="x",$BI34*AL34,VALUE('Capacity summary'!AL153)),0),AL34*$BI34),AL34*$BI34),0)</f>
        <v>0</v>
      </c>
      <c r="CP34" s="312">
        <f ca="1">IF($BI34&lt;&gt;"",IF('Capacity summary'!$D$14="Yes",IF(COUNTBLANK('Capacity summary'!$H153:$BG153)&lt;52,IF('Capacity summary'!AM153&lt;&gt;"",IF(LOWER('Capacity summary'!AM153)="x",$BI34*AM34,VALUE('Capacity summary'!AM153)),0),AM34*$BI34),AM34*$BI34),0)</f>
        <v>0</v>
      </c>
      <c r="CQ34" s="312">
        <f ca="1">IF($BI34&lt;&gt;"",IF('Capacity summary'!$D$14="Yes",IF(COUNTBLANK('Capacity summary'!$H153:$BG153)&lt;52,IF('Capacity summary'!AN153&lt;&gt;"",IF(LOWER('Capacity summary'!AN153)="x",$BI34*AN34,VALUE('Capacity summary'!AN153)),0),AN34*$BI34),AN34*$BI34),0)</f>
        <v>0</v>
      </c>
      <c r="CR34" s="312">
        <f ca="1">IF($BI34&lt;&gt;"",IF('Capacity summary'!$D$14="Yes",IF(COUNTBLANK('Capacity summary'!$H153:$BG153)&lt;52,IF('Capacity summary'!AO153&lt;&gt;"",IF(LOWER('Capacity summary'!AO153)="x",$BI34*AO34,VALUE('Capacity summary'!AO153)),0),AO34*$BI34),AO34*$BI34),0)</f>
        <v>0</v>
      </c>
      <c r="CS34" s="312">
        <f ca="1">IF($BI34&lt;&gt;"",IF('Capacity summary'!$D$14="Yes",IF(COUNTBLANK('Capacity summary'!$H153:$BG153)&lt;52,IF('Capacity summary'!AP153&lt;&gt;"",IF(LOWER('Capacity summary'!AP153)="x",$BI34*AP34,VALUE('Capacity summary'!AP153)),0),AP34*$BI34),AP34*$BI34),0)</f>
        <v>0</v>
      </c>
      <c r="CT34" s="312">
        <f ca="1">IF($BI34&lt;&gt;"",IF('Capacity summary'!$D$14="Yes",IF(COUNTBLANK('Capacity summary'!$H153:$BG153)&lt;52,IF('Capacity summary'!AQ153&lt;&gt;"",IF(LOWER('Capacity summary'!AQ153)="x",$BI34*AQ34,VALUE('Capacity summary'!AQ153)),0),AQ34*$BI34),AQ34*$BI34),0)</f>
        <v>0</v>
      </c>
      <c r="CU34" s="312">
        <f ca="1">IF($BI34&lt;&gt;"",IF('Capacity summary'!$D$14="Yes",IF(COUNTBLANK('Capacity summary'!$H153:$BG153)&lt;52,IF('Capacity summary'!AR153&lt;&gt;"",IF(LOWER('Capacity summary'!AR153)="x",$BI34*AR34,VALUE('Capacity summary'!AR153)),0),AR34*$BI34),AR34*$BI34),0)</f>
        <v>0</v>
      </c>
      <c r="CV34" s="312">
        <f ca="1">IF($BI34&lt;&gt;"",IF('Capacity summary'!$D$14="Yes",IF(COUNTBLANK('Capacity summary'!$H153:$BG153)&lt;52,IF('Capacity summary'!AS153&lt;&gt;"",IF(LOWER('Capacity summary'!AS153)="x",$BI34*AS34,VALUE('Capacity summary'!AS153)),0),AS34*$BI34),AS34*$BI34),0)</f>
        <v>0</v>
      </c>
      <c r="CW34" s="312">
        <f ca="1">IF($BI34&lt;&gt;"",IF('Capacity summary'!$D$14="Yes",IF(COUNTBLANK('Capacity summary'!$H153:$BG153)&lt;52,IF('Capacity summary'!AT153&lt;&gt;"",IF(LOWER('Capacity summary'!AT153)="x",$BI34*AT34,VALUE('Capacity summary'!AT153)),0),AT34*$BI34),AT34*$BI34),0)</f>
        <v>0</v>
      </c>
      <c r="CX34" s="312">
        <f ca="1">IF($BI34&lt;&gt;"",IF('Capacity summary'!$D$14="Yes",IF(COUNTBLANK('Capacity summary'!$H153:$BG153)&lt;52,IF('Capacity summary'!AU153&lt;&gt;"",IF(LOWER('Capacity summary'!AU153)="x",$BI34*AU34,VALUE('Capacity summary'!AU153)),0),AU34*$BI34),AU34*$BI34),0)</f>
        <v>0</v>
      </c>
      <c r="CY34" s="312">
        <f ca="1">IF($BI34&lt;&gt;"",IF('Capacity summary'!$D$14="Yes",IF(COUNTBLANK('Capacity summary'!$H153:$BG153)&lt;52,IF('Capacity summary'!AV153&lt;&gt;"",IF(LOWER('Capacity summary'!AV153)="x",$BI34*AV34,VALUE('Capacity summary'!AV153)),0),AV34*$BI34),AV34*$BI34),0)</f>
        <v>0</v>
      </c>
      <c r="CZ34" s="312">
        <f ca="1">IF($BI34&lt;&gt;"",IF('Capacity summary'!$D$14="Yes",IF(COUNTBLANK('Capacity summary'!$H153:$BG153)&lt;52,IF('Capacity summary'!AW153&lt;&gt;"",IF(LOWER('Capacity summary'!AW153)="x",$BI34*AW34,VALUE('Capacity summary'!AW153)),0),AW34*$BI34),AW34*$BI34),0)</f>
        <v>0</v>
      </c>
      <c r="DA34" s="312">
        <f ca="1">IF($BI34&lt;&gt;"",IF('Capacity summary'!$D$14="Yes",IF(COUNTBLANK('Capacity summary'!$H153:$BG153)&lt;52,IF('Capacity summary'!AX153&lt;&gt;"",IF(LOWER('Capacity summary'!AX153)="x",$BI34*AX34,VALUE('Capacity summary'!AX153)),0),AX34*$BI34),AX34*$BI34),0)</f>
        <v>0</v>
      </c>
      <c r="DB34" s="312">
        <f ca="1">IF($BI34&lt;&gt;"",IF('Capacity summary'!$D$14="Yes",IF(COUNTBLANK('Capacity summary'!$H153:$BG153)&lt;52,IF('Capacity summary'!AY153&lt;&gt;"",IF(LOWER('Capacity summary'!AY153)="x",$BI34*AY34,VALUE('Capacity summary'!AY153)),0),AY34*$BI34),AY34*$BI34),0)</f>
        <v>0</v>
      </c>
      <c r="DC34" s="312">
        <f ca="1">IF($BI34&lt;&gt;"",IF('Capacity summary'!$D$14="Yes",IF(COUNTBLANK('Capacity summary'!$H153:$BG153)&lt;52,IF('Capacity summary'!AZ153&lt;&gt;"",IF(LOWER('Capacity summary'!AZ153)="x",$BI34*AZ34,VALUE('Capacity summary'!AZ153)),0),AZ34*$BI34),AZ34*$BI34),0)</f>
        <v>0</v>
      </c>
      <c r="DD34" s="312">
        <f ca="1">IF($BI34&lt;&gt;"",IF('Capacity summary'!$D$14="Yes",IF(COUNTBLANK('Capacity summary'!$H153:$BG153)&lt;52,IF('Capacity summary'!BA153&lt;&gt;"",IF(LOWER('Capacity summary'!BA153)="x",$BI34*BA34,VALUE('Capacity summary'!BA153)),0),BA34*$BI34),BA34*$BI34),0)</f>
        <v>0</v>
      </c>
      <c r="DE34" s="312">
        <f ca="1">IF($BI34&lt;&gt;"",IF('Capacity summary'!$D$14="Yes",IF(COUNTBLANK('Capacity summary'!$H153:$BG153)&lt;52,IF('Capacity summary'!BB153&lt;&gt;"",IF(LOWER('Capacity summary'!BB153)="x",$BI34*BB34,VALUE('Capacity summary'!BB153)),0),BB34*$BI34),BB34*$BI34),0)</f>
        <v>0</v>
      </c>
      <c r="DF34" s="312">
        <f ca="1">IF($BI34&lt;&gt;"",IF('Capacity summary'!$D$14="Yes",IF(COUNTBLANK('Capacity summary'!$H153:$BG153)&lt;52,IF('Capacity summary'!BC153&lt;&gt;"",IF(LOWER('Capacity summary'!BC153)="x",$BI34*BC34,VALUE('Capacity summary'!BC153)),0),BC34*$BI34),BC34*$BI34),0)</f>
        <v>0</v>
      </c>
      <c r="DG34" s="312">
        <f ca="1">IF($BI34&lt;&gt;"",IF('Capacity summary'!$D$14="Yes",IF(COUNTBLANK('Capacity summary'!$H153:$BG153)&lt;52,IF('Capacity summary'!BD153&lt;&gt;"",IF(LOWER('Capacity summary'!BD153)="x",$BI34*BD34,VALUE('Capacity summary'!BD153)),0),BD34*$BI34),BD34*$BI34),0)</f>
        <v>0</v>
      </c>
      <c r="DH34" s="312">
        <f ca="1">IF($BI34&lt;&gt;"",IF('Capacity summary'!$D$14="Yes",IF(COUNTBLANK('Capacity summary'!$H153:$BG153)&lt;52,IF('Capacity summary'!BE153&lt;&gt;"",IF(LOWER('Capacity summary'!BE153)="x",$BI34*BE34,VALUE('Capacity summary'!BE153)),0),BE34*$BI34),BE34*$BI34),0)</f>
        <v>0</v>
      </c>
      <c r="DI34" s="312">
        <f ca="1">IF($BI34&lt;&gt;"",IF('Capacity summary'!$D$14="Yes",IF(COUNTBLANK('Capacity summary'!$H153:$BG153)&lt;52,IF('Capacity summary'!BF153&lt;&gt;"",IF(LOWER('Capacity summary'!BF153)="x",$BI34*BF34,VALUE('Capacity summary'!BF153)),0),BF34*$BI34),BF34*$BI34),0)</f>
        <v>0</v>
      </c>
      <c r="DJ34" s="312">
        <f ca="1">IF($BI34&lt;&gt;"",IF('Capacity summary'!$D$14="Yes",IF(COUNTBLANK('Capacity summary'!$H153:$BG153)&lt;52,IF('Capacity summary'!BG153&lt;&gt;"",IF(LOWER('Capacity summary'!BG153)="x",$BI34*BG34,VALUE('Capacity summary'!BG153)),0),BG34*$BI34),BG34*$BI34),0)</f>
        <v>0</v>
      </c>
      <c r="DK34" s="136">
        <f t="shared" ca="1" si="2"/>
        <v>0</v>
      </c>
      <c r="DL34" s="312">
        <f>Capacity!H46</f>
        <v>0</v>
      </c>
      <c r="DP34" s="5"/>
    </row>
    <row r="35" spans="2:120" x14ac:dyDescent="0.25">
      <c r="B35" s="67"/>
      <c r="C35" s="67" t="str">
        <f>ROW(A31)&amp;". "&amp;Capacity!B47</f>
        <v>31. c</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 ca="1">IF(ROW(C31)&lt;=Capacity!$A$16,IF('Capacity summary'!$D$14="No",SUM(H35:BG35),'Capacity summary'!$E154),0)</f>
        <v>52</v>
      </c>
      <c r="BI35" s="5">
        <f ca="1">IF(BH35&gt;0,IF(BH35&lt;Capacity!E47,Capacity!F47,Capacity!H47/'Capacity calculation (hide)'!BH35),"")</f>
        <v>0</v>
      </c>
      <c r="BK35" s="312">
        <f ca="1">IF($BI35&lt;&gt;"",IF('Capacity summary'!$D$14="Yes",IF(COUNTBLANK('Capacity summary'!$H154:$BG154)&lt;52,IF('Capacity summary'!H154&lt;&gt;"",IF(LOWER('Capacity summary'!H154)="x",$BI35*H35,VALUE('Capacity summary'!H154)),0),H35*$BI35),H35*$BI35),0)</f>
        <v>0</v>
      </c>
      <c r="BL35" s="312">
        <f ca="1">IF($BI35&lt;&gt;"",IF('Capacity summary'!$D$14="Yes",IF(COUNTBLANK('Capacity summary'!$H154:$BG154)&lt;52,IF('Capacity summary'!I154&lt;&gt;"",IF(LOWER('Capacity summary'!I154)="x",$BI35*I35,VALUE('Capacity summary'!I154)),0),I35*$BI35),I35*$BI35),0)</f>
        <v>0</v>
      </c>
      <c r="BM35" s="312">
        <f ca="1">IF($BI35&lt;&gt;"",IF('Capacity summary'!$D$14="Yes",IF(COUNTBLANK('Capacity summary'!$H154:$BG154)&lt;52,IF('Capacity summary'!J154&lt;&gt;"",IF(LOWER('Capacity summary'!J154)="x",$BI35*J35,VALUE('Capacity summary'!J154)),0),J35*$BI35),J35*$BI35),0)</f>
        <v>0</v>
      </c>
      <c r="BN35" s="312">
        <f ca="1">IF($BI35&lt;&gt;"",IF('Capacity summary'!$D$14="Yes",IF(COUNTBLANK('Capacity summary'!$H154:$BG154)&lt;52,IF('Capacity summary'!K154&lt;&gt;"",IF(LOWER('Capacity summary'!K154)="x",$BI35*K35,VALUE('Capacity summary'!K154)),0),K35*$BI35),K35*$BI35),0)</f>
        <v>0</v>
      </c>
      <c r="BO35" s="312">
        <f ca="1">IF($BI35&lt;&gt;"",IF('Capacity summary'!$D$14="Yes",IF(COUNTBLANK('Capacity summary'!$H154:$BG154)&lt;52,IF('Capacity summary'!L154&lt;&gt;"",IF(LOWER('Capacity summary'!L154)="x",$BI35*L35,VALUE('Capacity summary'!L154)),0),L35*$BI35),L35*$BI35),0)</f>
        <v>0</v>
      </c>
      <c r="BP35" s="312">
        <f ca="1">IF($BI35&lt;&gt;"",IF('Capacity summary'!$D$14="Yes",IF(COUNTBLANK('Capacity summary'!$H154:$BG154)&lt;52,IF('Capacity summary'!M154&lt;&gt;"",IF(LOWER('Capacity summary'!M154)="x",$BI35*M35,VALUE('Capacity summary'!M154)),0),M35*$BI35),M35*$BI35),0)</f>
        <v>0</v>
      </c>
      <c r="BQ35" s="312">
        <f ca="1">IF($BI35&lt;&gt;"",IF('Capacity summary'!$D$14="Yes",IF(COUNTBLANK('Capacity summary'!$H154:$BG154)&lt;52,IF('Capacity summary'!N154&lt;&gt;"",IF(LOWER('Capacity summary'!N154)="x",$BI35*N35,VALUE('Capacity summary'!N154)),0),N35*$BI35),N35*$BI35),0)</f>
        <v>0</v>
      </c>
      <c r="BR35" s="312">
        <f ca="1">IF($BI35&lt;&gt;"",IF('Capacity summary'!$D$14="Yes",IF(COUNTBLANK('Capacity summary'!$H154:$BG154)&lt;52,IF('Capacity summary'!O154&lt;&gt;"",IF(LOWER('Capacity summary'!O154)="x",$BI35*O35,VALUE('Capacity summary'!O154)),0),O35*$BI35),O35*$BI35),0)</f>
        <v>0</v>
      </c>
      <c r="BS35" s="312">
        <f ca="1">IF($BI35&lt;&gt;"",IF('Capacity summary'!$D$14="Yes",IF(COUNTBLANK('Capacity summary'!$H154:$BG154)&lt;52,IF('Capacity summary'!P154&lt;&gt;"",IF(LOWER('Capacity summary'!P154)="x",$BI35*P35,VALUE('Capacity summary'!P154)),0),P35*$BI35),P35*$BI35),0)</f>
        <v>0</v>
      </c>
      <c r="BT35" s="312">
        <f ca="1">IF($BI35&lt;&gt;"",IF('Capacity summary'!$D$14="Yes",IF(COUNTBLANK('Capacity summary'!$H154:$BG154)&lt;52,IF('Capacity summary'!Q154&lt;&gt;"",IF(LOWER('Capacity summary'!Q154)="x",$BI35*Q35,VALUE('Capacity summary'!Q154)),0),Q35*$BI35),Q35*$BI35),0)</f>
        <v>0</v>
      </c>
      <c r="BU35" s="312">
        <f ca="1">IF($BI35&lt;&gt;"",IF('Capacity summary'!$D$14="Yes",IF(COUNTBLANK('Capacity summary'!$H154:$BG154)&lt;52,IF('Capacity summary'!R154&lt;&gt;"",IF(LOWER('Capacity summary'!R154)="x",$BI35*R35,VALUE('Capacity summary'!R154)),0),R35*$BI35),R35*$BI35),0)</f>
        <v>0</v>
      </c>
      <c r="BV35" s="312">
        <f ca="1">IF($BI35&lt;&gt;"",IF('Capacity summary'!$D$14="Yes",IF(COUNTBLANK('Capacity summary'!$H154:$BG154)&lt;52,IF('Capacity summary'!S154&lt;&gt;"",IF(LOWER('Capacity summary'!S154)="x",$BI35*S35,VALUE('Capacity summary'!S154)),0),S35*$BI35),S35*$BI35),0)</f>
        <v>0</v>
      </c>
      <c r="BW35" s="312">
        <f ca="1">IF($BI35&lt;&gt;"",IF('Capacity summary'!$D$14="Yes",IF(COUNTBLANK('Capacity summary'!$H154:$BG154)&lt;52,IF('Capacity summary'!T154&lt;&gt;"",IF(LOWER('Capacity summary'!T154)="x",$BI35*T35,VALUE('Capacity summary'!T154)),0),T35*$BI35),T35*$BI35),0)</f>
        <v>0</v>
      </c>
      <c r="BX35" s="312">
        <f ca="1">IF($BI35&lt;&gt;"",IF('Capacity summary'!$D$14="Yes",IF(COUNTBLANK('Capacity summary'!$H154:$BG154)&lt;52,IF('Capacity summary'!U154&lt;&gt;"",IF(LOWER('Capacity summary'!U154)="x",$BI35*U35,VALUE('Capacity summary'!U154)),0),U35*$BI35),U35*$BI35),0)</f>
        <v>0</v>
      </c>
      <c r="BY35" s="312">
        <f ca="1">IF($BI35&lt;&gt;"",IF('Capacity summary'!$D$14="Yes",IF(COUNTBLANK('Capacity summary'!$H154:$BG154)&lt;52,IF('Capacity summary'!V154&lt;&gt;"",IF(LOWER('Capacity summary'!V154)="x",$BI35*V35,VALUE('Capacity summary'!V154)),0),V35*$BI35),V35*$BI35),0)</f>
        <v>0</v>
      </c>
      <c r="BZ35" s="312">
        <f ca="1">IF($BI35&lt;&gt;"",IF('Capacity summary'!$D$14="Yes",IF(COUNTBLANK('Capacity summary'!$H154:$BG154)&lt;52,IF('Capacity summary'!W154&lt;&gt;"",IF(LOWER('Capacity summary'!W154)="x",$BI35*W35,VALUE('Capacity summary'!W154)),0),W35*$BI35),W35*$BI35),0)</f>
        <v>0</v>
      </c>
      <c r="CA35" s="312">
        <f ca="1">IF($BI35&lt;&gt;"",IF('Capacity summary'!$D$14="Yes",IF(COUNTBLANK('Capacity summary'!$H154:$BG154)&lt;52,IF('Capacity summary'!X154&lt;&gt;"",IF(LOWER('Capacity summary'!X154)="x",$BI35*X35,VALUE('Capacity summary'!X154)),0),X35*$BI35),X35*$BI35),0)</f>
        <v>0</v>
      </c>
      <c r="CB35" s="312">
        <f ca="1">IF($BI35&lt;&gt;"",IF('Capacity summary'!$D$14="Yes",IF(COUNTBLANK('Capacity summary'!$H154:$BG154)&lt;52,IF('Capacity summary'!Y154&lt;&gt;"",IF(LOWER('Capacity summary'!Y154)="x",$BI35*Y35,VALUE('Capacity summary'!Y154)),0),Y35*$BI35),Y35*$BI35),0)</f>
        <v>0</v>
      </c>
      <c r="CC35" s="312">
        <f ca="1">IF($BI35&lt;&gt;"",IF('Capacity summary'!$D$14="Yes",IF(COUNTBLANK('Capacity summary'!$H154:$BG154)&lt;52,IF('Capacity summary'!Z154&lt;&gt;"",IF(LOWER('Capacity summary'!Z154)="x",$BI35*Z35,VALUE('Capacity summary'!Z154)),0),Z35*$BI35),Z35*$BI35),0)</f>
        <v>0</v>
      </c>
      <c r="CD35" s="312">
        <f ca="1">IF($BI35&lt;&gt;"",IF('Capacity summary'!$D$14="Yes",IF(COUNTBLANK('Capacity summary'!$H154:$BG154)&lt;52,IF('Capacity summary'!AA154&lt;&gt;"",IF(LOWER('Capacity summary'!AA154)="x",$BI35*AA35,VALUE('Capacity summary'!AA154)),0),AA35*$BI35),AA35*$BI35),0)</f>
        <v>0</v>
      </c>
      <c r="CE35" s="312">
        <f ca="1">IF($BI35&lt;&gt;"",IF('Capacity summary'!$D$14="Yes",IF(COUNTBLANK('Capacity summary'!$H154:$BG154)&lt;52,IF('Capacity summary'!AB154&lt;&gt;"",IF(LOWER('Capacity summary'!AB154)="x",$BI35*AB35,VALUE('Capacity summary'!AB154)),0),AB35*$BI35),AB35*$BI35),0)</f>
        <v>0</v>
      </c>
      <c r="CF35" s="312">
        <f ca="1">IF($BI35&lt;&gt;"",IF('Capacity summary'!$D$14="Yes",IF(COUNTBLANK('Capacity summary'!$H154:$BG154)&lt;52,IF('Capacity summary'!AC154&lt;&gt;"",IF(LOWER('Capacity summary'!AC154)="x",$BI35*AC35,VALUE('Capacity summary'!AC154)),0),AC35*$BI35),AC35*$BI35),0)</f>
        <v>0</v>
      </c>
      <c r="CG35" s="312">
        <f ca="1">IF($BI35&lt;&gt;"",IF('Capacity summary'!$D$14="Yes",IF(COUNTBLANK('Capacity summary'!$H154:$BG154)&lt;52,IF('Capacity summary'!AD154&lt;&gt;"",IF(LOWER('Capacity summary'!AD154)="x",$BI35*AD35,VALUE('Capacity summary'!AD154)),0),AD35*$BI35),AD35*$BI35),0)</f>
        <v>0</v>
      </c>
      <c r="CH35" s="312">
        <f ca="1">IF($BI35&lt;&gt;"",IF('Capacity summary'!$D$14="Yes",IF(COUNTBLANK('Capacity summary'!$H154:$BG154)&lt;52,IF('Capacity summary'!AE154&lt;&gt;"",IF(LOWER('Capacity summary'!AE154)="x",$BI35*AE35,VALUE('Capacity summary'!AE154)),0),AE35*$BI35),AE35*$BI35),0)</f>
        <v>0</v>
      </c>
      <c r="CI35" s="312">
        <f ca="1">IF($BI35&lt;&gt;"",IF('Capacity summary'!$D$14="Yes",IF(COUNTBLANK('Capacity summary'!$H154:$BG154)&lt;52,IF('Capacity summary'!AF154&lt;&gt;"",IF(LOWER('Capacity summary'!AF154)="x",$BI35*AF35,VALUE('Capacity summary'!AF154)),0),AF35*$BI35),AF35*$BI35),0)</f>
        <v>0</v>
      </c>
      <c r="CJ35" s="312">
        <f ca="1">IF($BI35&lt;&gt;"",IF('Capacity summary'!$D$14="Yes",IF(COUNTBLANK('Capacity summary'!$H154:$BG154)&lt;52,IF('Capacity summary'!AG154&lt;&gt;"",IF(LOWER('Capacity summary'!AG154)="x",$BI35*AG35,VALUE('Capacity summary'!AG154)),0),AG35*$BI35),AG35*$BI35),0)</f>
        <v>0</v>
      </c>
      <c r="CK35" s="312">
        <f ca="1">IF($BI35&lt;&gt;"",IF('Capacity summary'!$D$14="Yes",IF(COUNTBLANK('Capacity summary'!$H154:$BG154)&lt;52,IF('Capacity summary'!AH154&lt;&gt;"",IF(LOWER('Capacity summary'!AH154)="x",$BI35*AH35,VALUE('Capacity summary'!AH154)),0),AH35*$BI35),AH35*$BI35),0)</f>
        <v>0</v>
      </c>
      <c r="CL35" s="312">
        <f ca="1">IF($BI35&lt;&gt;"",IF('Capacity summary'!$D$14="Yes",IF(COUNTBLANK('Capacity summary'!$H154:$BG154)&lt;52,IF('Capacity summary'!AI154&lt;&gt;"",IF(LOWER('Capacity summary'!AI154)="x",$BI35*AI35,VALUE('Capacity summary'!AI154)),0),AI35*$BI35),AI35*$BI35),0)</f>
        <v>0</v>
      </c>
      <c r="CM35" s="312">
        <f ca="1">IF($BI35&lt;&gt;"",IF('Capacity summary'!$D$14="Yes",IF(COUNTBLANK('Capacity summary'!$H154:$BG154)&lt;52,IF('Capacity summary'!AJ154&lt;&gt;"",IF(LOWER('Capacity summary'!AJ154)="x",$BI35*AJ35,VALUE('Capacity summary'!AJ154)),0),AJ35*$BI35),AJ35*$BI35),0)</f>
        <v>0</v>
      </c>
      <c r="CN35" s="312">
        <f ca="1">IF($BI35&lt;&gt;"",IF('Capacity summary'!$D$14="Yes",IF(COUNTBLANK('Capacity summary'!$H154:$BG154)&lt;52,IF('Capacity summary'!AK154&lt;&gt;"",IF(LOWER('Capacity summary'!AK154)="x",$BI35*AK35,VALUE('Capacity summary'!AK154)),0),AK35*$BI35),AK35*$BI35),0)</f>
        <v>0</v>
      </c>
      <c r="CO35" s="312">
        <f ca="1">IF($BI35&lt;&gt;"",IF('Capacity summary'!$D$14="Yes",IF(COUNTBLANK('Capacity summary'!$H154:$BG154)&lt;52,IF('Capacity summary'!AL154&lt;&gt;"",IF(LOWER('Capacity summary'!AL154)="x",$BI35*AL35,VALUE('Capacity summary'!AL154)),0),AL35*$BI35),AL35*$BI35),0)</f>
        <v>0</v>
      </c>
      <c r="CP35" s="312">
        <f ca="1">IF($BI35&lt;&gt;"",IF('Capacity summary'!$D$14="Yes",IF(COUNTBLANK('Capacity summary'!$H154:$BG154)&lt;52,IF('Capacity summary'!AM154&lt;&gt;"",IF(LOWER('Capacity summary'!AM154)="x",$BI35*AM35,VALUE('Capacity summary'!AM154)),0),AM35*$BI35),AM35*$BI35),0)</f>
        <v>0</v>
      </c>
      <c r="CQ35" s="312">
        <f ca="1">IF($BI35&lt;&gt;"",IF('Capacity summary'!$D$14="Yes",IF(COUNTBLANK('Capacity summary'!$H154:$BG154)&lt;52,IF('Capacity summary'!AN154&lt;&gt;"",IF(LOWER('Capacity summary'!AN154)="x",$BI35*AN35,VALUE('Capacity summary'!AN154)),0),AN35*$BI35),AN35*$BI35),0)</f>
        <v>0</v>
      </c>
      <c r="CR35" s="312">
        <f ca="1">IF($BI35&lt;&gt;"",IF('Capacity summary'!$D$14="Yes",IF(COUNTBLANK('Capacity summary'!$H154:$BG154)&lt;52,IF('Capacity summary'!AO154&lt;&gt;"",IF(LOWER('Capacity summary'!AO154)="x",$BI35*AO35,VALUE('Capacity summary'!AO154)),0),AO35*$BI35),AO35*$BI35),0)</f>
        <v>0</v>
      </c>
      <c r="CS35" s="312">
        <f ca="1">IF($BI35&lt;&gt;"",IF('Capacity summary'!$D$14="Yes",IF(COUNTBLANK('Capacity summary'!$H154:$BG154)&lt;52,IF('Capacity summary'!AP154&lt;&gt;"",IF(LOWER('Capacity summary'!AP154)="x",$BI35*AP35,VALUE('Capacity summary'!AP154)),0),AP35*$BI35),AP35*$BI35),0)</f>
        <v>0</v>
      </c>
      <c r="CT35" s="312">
        <f ca="1">IF($BI35&lt;&gt;"",IF('Capacity summary'!$D$14="Yes",IF(COUNTBLANK('Capacity summary'!$H154:$BG154)&lt;52,IF('Capacity summary'!AQ154&lt;&gt;"",IF(LOWER('Capacity summary'!AQ154)="x",$BI35*AQ35,VALUE('Capacity summary'!AQ154)),0),AQ35*$BI35),AQ35*$BI35),0)</f>
        <v>0</v>
      </c>
      <c r="CU35" s="312">
        <f ca="1">IF($BI35&lt;&gt;"",IF('Capacity summary'!$D$14="Yes",IF(COUNTBLANK('Capacity summary'!$H154:$BG154)&lt;52,IF('Capacity summary'!AR154&lt;&gt;"",IF(LOWER('Capacity summary'!AR154)="x",$BI35*AR35,VALUE('Capacity summary'!AR154)),0),AR35*$BI35),AR35*$BI35),0)</f>
        <v>0</v>
      </c>
      <c r="CV35" s="312">
        <f ca="1">IF($BI35&lt;&gt;"",IF('Capacity summary'!$D$14="Yes",IF(COUNTBLANK('Capacity summary'!$H154:$BG154)&lt;52,IF('Capacity summary'!AS154&lt;&gt;"",IF(LOWER('Capacity summary'!AS154)="x",$BI35*AS35,VALUE('Capacity summary'!AS154)),0),AS35*$BI35),AS35*$BI35),0)</f>
        <v>0</v>
      </c>
      <c r="CW35" s="312">
        <f ca="1">IF($BI35&lt;&gt;"",IF('Capacity summary'!$D$14="Yes",IF(COUNTBLANK('Capacity summary'!$H154:$BG154)&lt;52,IF('Capacity summary'!AT154&lt;&gt;"",IF(LOWER('Capacity summary'!AT154)="x",$BI35*AT35,VALUE('Capacity summary'!AT154)),0),AT35*$BI35),AT35*$BI35),0)</f>
        <v>0</v>
      </c>
      <c r="CX35" s="312">
        <f ca="1">IF($BI35&lt;&gt;"",IF('Capacity summary'!$D$14="Yes",IF(COUNTBLANK('Capacity summary'!$H154:$BG154)&lt;52,IF('Capacity summary'!AU154&lt;&gt;"",IF(LOWER('Capacity summary'!AU154)="x",$BI35*AU35,VALUE('Capacity summary'!AU154)),0),AU35*$BI35),AU35*$BI35),0)</f>
        <v>0</v>
      </c>
      <c r="CY35" s="312">
        <f ca="1">IF($BI35&lt;&gt;"",IF('Capacity summary'!$D$14="Yes",IF(COUNTBLANK('Capacity summary'!$H154:$BG154)&lt;52,IF('Capacity summary'!AV154&lt;&gt;"",IF(LOWER('Capacity summary'!AV154)="x",$BI35*AV35,VALUE('Capacity summary'!AV154)),0),AV35*$BI35),AV35*$BI35),0)</f>
        <v>0</v>
      </c>
      <c r="CZ35" s="312">
        <f ca="1">IF($BI35&lt;&gt;"",IF('Capacity summary'!$D$14="Yes",IF(COUNTBLANK('Capacity summary'!$H154:$BG154)&lt;52,IF('Capacity summary'!AW154&lt;&gt;"",IF(LOWER('Capacity summary'!AW154)="x",$BI35*AW35,VALUE('Capacity summary'!AW154)),0),AW35*$BI35),AW35*$BI35),0)</f>
        <v>0</v>
      </c>
      <c r="DA35" s="312">
        <f ca="1">IF($BI35&lt;&gt;"",IF('Capacity summary'!$D$14="Yes",IF(COUNTBLANK('Capacity summary'!$H154:$BG154)&lt;52,IF('Capacity summary'!AX154&lt;&gt;"",IF(LOWER('Capacity summary'!AX154)="x",$BI35*AX35,VALUE('Capacity summary'!AX154)),0),AX35*$BI35),AX35*$BI35),0)</f>
        <v>0</v>
      </c>
      <c r="DB35" s="312">
        <f ca="1">IF($BI35&lt;&gt;"",IF('Capacity summary'!$D$14="Yes",IF(COUNTBLANK('Capacity summary'!$H154:$BG154)&lt;52,IF('Capacity summary'!AY154&lt;&gt;"",IF(LOWER('Capacity summary'!AY154)="x",$BI35*AY35,VALUE('Capacity summary'!AY154)),0),AY35*$BI35),AY35*$BI35),0)</f>
        <v>0</v>
      </c>
      <c r="DC35" s="312">
        <f ca="1">IF($BI35&lt;&gt;"",IF('Capacity summary'!$D$14="Yes",IF(COUNTBLANK('Capacity summary'!$H154:$BG154)&lt;52,IF('Capacity summary'!AZ154&lt;&gt;"",IF(LOWER('Capacity summary'!AZ154)="x",$BI35*AZ35,VALUE('Capacity summary'!AZ154)),0),AZ35*$BI35),AZ35*$BI35),0)</f>
        <v>0</v>
      </c>
      <c r="DD35" s="312">
        <f ca="1">IF($BI35&lt;&gt;"",IF('Capacity summary'!$D$14="Yes",IF(COUNTBLANK('Capacity summary'!$H154:$BG154)&lt;52,IF('Capacity summary'!BA154&lt;&gt;"",IF(LOWER('Capacity summary'!BA154)="x",$BI35*BA35,VALUE('Capacity summary'!BA154)),0),BA35*$BI35),BA35*$BI35),0)</f>
        <v>0</v>
      </c>
      <c r="DE35" s="312">
        <f ca="1">IF($BI35&lt;&gt;"",IF('Capacity summary'!$D$14="Yes",IF(COUNTBLANK('Capacity summary'!$H154:$BG154)&lt;52,IF('Capacity summary'!BB154&lt;&gt;"",IF(LOWER('Capacity summary'!BB154)="x",$BI35*BB35,VALUE('Capacity summary'!BB154)),0),BB35*$BI35),BB35*$BI35),0)</f>
        <v>0</v>
      </c>
      <c r="DF35" s="312">
        <f ca="1">IF($BI35&lt;&gt;"",IF('Capacity summary'!$D$14="Yes",IF(COUNTBLANK('Capacity summary'!$H154:$BG154)&lt;52,IF('Capacity summary'!BC154&lt;&gt;"",IF(LOWER('Capacity summary'!BC154)="x",$BI35*BC35,VALUE('Capacity summary'!BC154)),0),BC35*$BI35),BC35*$BI35),0)</f>
        <v>0</v>
      </c>
      <c r="DG35" s="312">
        <f ca="1">IF($BI35&lt;&gt;"",IF('Capacity summary'!$D$14="Yes",IF(COUNTBLANK('Capacity summary'!$H154:$BG154)&lt;52,IF('Capacity summary'!BD154&lt;&gt;"",IF(LOWER('Capacity summary'!BD154)="x",$BI35*BD35,VALUE('Capacity summary'!BD154)),0),BD35*$BI35),BD35*$BI35),0)</f>
        <v>0</v>
      </c>
      <c r="DH35" s="312">
        <f ca="1">IF($BI35&lt;&gt;"",IF('Capacity summary'!$D$14="Yes",IF(COUNTBLANK('Capacity summary'!$H154:$BG154)&lt;52,IF('Capacity summary'!BE154&lt;&gt;"",IF(LOWER('Capacity summary'!BE154)="x",$BI35*BE35,VALUE('Capacity summary'!BE154)),0),BE35*$BI35),BE35*$BI35),0)</f>
        <v>0</v>
      </c>
      <c r="DI35" s="312">
        <f ca="1">IF($BI35&lt;&gt;"",IF('Capacity summary'!$D$14="Yes",IF(COUNTBLANK('Capacity summary'!$H154:$BG154)&lt;52,IF('Capacity summary'!BF154&lt;&gt;"",IF(LOWER('Capacity summary'!BF154)="x",$BI35*BF35,VALUE('Capacity summary'!BF154)),0),BF35*$BI35),BF35*$BI35),0)</f>
        <v>0</v>
      </c>
      <c r="DJ35" s="312">
        <f ca="1">IF($BI35&lt;&gt;"",IF('Capacity summary'!$D$14="Yes",IF(COUNTBLANK('Capacity summary'!$H154:$BG154)&lt;52,IF('Capacity summary'!BG154&lt;&gt;"",IF(LOWER('Capacity summary'!BG154)="x",$BI35*BG35,VALUE('Capacity summary'!BG154)),0),BG35*$BI35),BG35*$BI35),0)</f>
        <v>0</v>
      </c>
      <c r="DK35" s="136">
        <f t="shared" ca="1" si="2"/>
        <v>0</v>
      </c>
      <c r="DL35" s="312">
        <f>Capacity!H47</f>
        <v>0</v>
      </c>
      <c r="DP35" s="5"/>
    </row>
    <row r="36" spans="2:120" x14ac:dyDescent="0.25">
      <c r="B36" s="67"/>
      <c r="C36" s="67" t="str">
        <f>ROW(A32)&amp;". "&amp;Capacity!B48</f>
        <v>32. c</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 ca="1">IF(ROW(C32)&lt;=Capacity!$A$16,IF('Capacity summary'!$D$14="No",SUM(H36:BG36),'Capacity summary'!$E155),0)</f>
        <v>52</v>
      </c>
      <c r="BI36" s="5">
        <f ca="1">IF(BH36&gt;0,IF(BH36&lt;Capacity!E48,Capacity!F48,Capacity!H48/'Capacity calculation (hide)'!BH36),"")</f>
        <v>0</v>
      </c>
      <c r="BK36" s="312">
        <f ca="1">IF($BI36&lt;&gt;"",IF('Capacity summary'!$D$14="Yes",IF(COUNTBLANK('Capacity summary'!$H155:$BG155)&lt;52,IF('Capacity summary'!H155&lt;&gt;"",IF(LOWER('Capacity summary'!H155)="x",$BI36*H36,VALUE('Capacity summary'!H155)),0),H36*$BI36),H36*$BI36),0)</f>
        <v>0</v>
      </c>
      <c r="BL36" s="312">
        <f ca="1">IF($BI36&lt;&gt;"",IF('Capacity summary'!$D$14="Yes",IF(COUNTBLANK('Capacity summary'!$H155:$BG155)&lt;52,IF('Capacity summary'!I155&lt;&gt;"",IF(LOWER('Capacity summary'!I155)="x",$BI36*I36,VALUE('Capacity summary'!I155)),0),I36*$BI36),I36*$BI36),0)</f>
        <v>0</v>
      </c>
      <c r="BM36" s="312">
        <f ca="1">IF($BI36&lt;&gt;"",IF('Capacity summary'!$D$14="Yes",IF(COUNTBLANK('Capacity summary'!$H155:$BG155)&lt;52,IF('Capacity summary'!J155&lt;&gt;"",IF(LOWER('Capacity summary'!J155)="x",$BI36*J36,VALUE('Capacity summary'!J155)),0),J36*$BI36),J36*$BI36),0)</f>
        <v>0</v>
      </c>
      <c r="BN36" s="312">
        <f ca="1">IF($BI36&lt;&gt;"",IF('Capacity summary'!$D$14="Yes",IF(COUNTBLANK('Capacity summary'!$H155:$BG155)&lt;52,IF('Capacity summary'!K155&lt;&gt;"",IF(LOWER('Capacity summary'!K155)="x",$BI36*K36,VALUE('Capacity summary'!K155)),0),K36*$BI36),K36*$BI36),0)</f>
        <v>0</v>
      </c>
      <c r="BO36" s="312">
        <f ca="1">IF($BI36&lt;&gt;"",IF('Capacity summary'!$D$14="Yes",IF(COUNTBLANK('Capacity summary'!$H155:$BG155)&lt;52,IF('Capacity summary'!L155&lt;&gt;"",IF(LOWER('Capacity summary'!L155)="x",$BI36*L36,VALUE('Capacity summary'!L155)),0),L36*$BI36),L36*$BI36),0)</f>
        <v>0</v>
      </c>
      <c r="BP36" s="312">
        <f ca="1">IF($BI36&lt;&gt;"",IF('Capacity summary'!$D$14="Yes",IF(COUNTBLANK('Capacity summary'!$H155:$BG155)&lt;52,IF('Capacity summary'!M155&lt;&gt;"",IF(LOWER('Capacity summary'!M155)="x",$BI36*M36,VALUE('Capacity summary'!M155)),0),M36*$BI36),M36*$BI36),0)</f>
        <v>0</v>
      </c>
      <c r="BQ36" s="312">
        <f ca="1">IF($BI36&lt;&gt;"",IF('Capacity summary'!$D$14="Yes",IF(COUNTBLANK('Capacity summary'!$H155:$BG155)&lt;52,IF('Capacity summary'!N155&lt;&gt;"",IF(LOWER('Capacity summary'!N155)="x",$BI36*N36,VALUE('Capacity summary'!N155)),0),N36*$BI36),N36*$BI36),0)</f>
        <v>0</v>
      </c>
      <c r="BR36" s="312">
        <f ca="1">IF($BI36&lt;&gt;"",IF('Capacity summary'!$D$14="Yes",IF(COUNTBLANK('Capacity summary'!$H155:$BG155)&lt;52,IF('Capacity summary'!O155&lt;&gt;"",IF(LOWER('Capacity summary'!O155)="x",$BI36*O36,VALUE('Capacity summary'!O155)),0),O36*$BI36),O36*$BI36),0)</f>
        <v>0</v>
      </c>
      <c r="BS36" s="312">
        <f ca="1">IF($BI36&lt;&gt;"",IF('Capacity summary'!$D$14="Yes",IF(COUNTBLANK('Capacity summary'!$H155:$BG155)&lt;52,IF('Capacity summary'!P155&lt;&gt;"",IF(LOWER('Capacity summary'!P155)="x",$BI36*P36,VALUE('Capacity summary'!P155)),0),P36*$BI36),P36*$BI36),0)</f>
        <v>0</v>
      </c>
      <c r="BT36" s="312">
        <f ca="1">IF($BI36&lt;&gt;"",IF('Capacity summary'!$D$14="Yes",IF(COUNTBLANK('Capacity summary'!$H155:$BG155)&lt;52,IF('Capacity summary'!Q155&lt;&gt;"",IF(LOWER('Capacity summary'!Q155)="x",$BI36*Q36,VALUE('Capacity summary'!Q155)),0),Q36*$BI36),Q36*$BI36),0)</f>
        <v>0</v>
      </c>
      <c r="BU36" s="312">
        <f ca="1">IF($BI36&lt;&gt;"",IF('Capacity summary'!$D$14="Yes",IF(COUNTBLANK('Capacity summary'!$H155:$BG155)&lt;52,IF('Capacity summary'!R155&lt;&gt;"",IF(LOWER('Capacity summary'!R155)="x",$BI36*R36,VALUE('Capacity summary'!R155)),0),R36*$BI36),R36*$BI36),0)</f>
        <v>0</v>
      </c>
      <c r="BV36" s="312">
        <f ca="1">IF($BI36&lt;&gt;"",IF('Capacity summary'!$D$14="Yes",IF(COUNTBLANK('Capacity summary'!$H155:$BG155)&lt;52,IF('Capacity summary'!S155&lt;&gt;"",IF(LOWER('Capacity summary'!S155)="x",$BI36*S36,VALUE('Capacity summary'!S155)),0),S36*$BI36),S36*$BI36),0)</f>
        <v>0</v>
      </c>
      <c r="BW36" s="312">
        <f ca="1">IF($BI36&lt;&gt;"",IF('Capacity summary'!$D$14="Yes",IF(COUNTBLANK('Capacity summary'!$H155:$BG155)&lt;52,IF('Capacity summary'!T155&lt;&gt;"",IF(LOWER('Capacity summary'!T155)="x",$BI36*T36,VALUE('Capacity summary'!T155)),0),T36*$BI36),T36*$BI36),0)</f>
        <v>0</v>
      </c>
      <c r="BX36" s="312">
        <f ca="1">IF($BI36&lt;&gt;"",IF('Capacity summary'!$D$14="Yes",IF(COUNTBLANK('Capacity summary'!$H155:$BG155)&lt;52,IF('Capacity summary'!U155&lt;&gt;"",IF(LOWER('Capacity summary'!U155)="x",$BI36*U36,VALUE('Capacity summary'!U155)),0),U36*$BI36),U36*$BI36),0)</f>
        <v>0</v>
      </c>
      <c r="BY36" s="312">
        <f ca="1">IF($BI36&lt;&gt;"",IF('Capacity summary'!$D$14="Yes",IF(COUNTBLANK('Capacity summary'!$H155:$BG155)&lt;52,IF('Capacity summary'!V155&lt;&gt;"",IF(LOWER('Capacity summary'!V155)="x",$BI36*V36,VALUE('Capacity summary'!V155)),0),V36*$BI36),V36*$BI36),0)</f>
        <v>0</v>
      </c>
      <c r="BZ36" s="312">
        <f ca="1">IF($BI36&lt;&gt;"",IF('Capacity summary'!$D$14="Yes",IF(COUNTBLANK('Capacity summary'!$H155:$BG155)&lt;52,IF('Capacity summary'!W155&lt;&gt;"",IF(LOWER('Capacity summary'!W155)="x",$BI36*W36,VALUE('Capacity summary'!W155)),0),W36*$BI36),W36*$BI36),0)</f>
        <v>0</v>
      </c>
      <c r="CA36" s="312">
        <f ca="1">IF($BI36&lt;&gt;"",IF('Capacity summary'!$D$14="Yes",IF(COUNTBLANK('Capacity summary'!$H155:$BG155)&lt;52,IF('Capacity summary'!X155&lt;&gt;"",IF(LOWER('Capacity summary'!X155)="x",$BI36*X36,VALUE('Capacity summary'!X155)),0),X36*$BI36),X36*$BI36),0)</f>
        <v>0</v>
      </c>
      <c r="CB36" s="312">
        <f ca="1">IF($BI36&lt;&gt;"",IF('Capacity summary'!$D$14="Yes",IF(COUNTBLANK('Capacity summary'!$H155:$BG155)&lt;52,IF('Capacity summary'!Y155&lt;&gt;"",IF(LOWER('Capacity summary'!Y155)="x",$BI36*Y36,VALUE('Capacity summary'!Y155)),0),Y36*$BI36),Y36*$BI36),0)</f>
        <v>0</v>
      </c>
      <c r="CC36" s="312">
        <f ca="1">IF($BI36&lt;&gt;"",IF('Capacity summary'!$D$14="Yes",IF(COUNTBLANK('Capacity summary'!$H155:$BG155)&lt;52,IF('Capacity summary'!Z155&lt;&gt;"",IF(LOWER('Capacity summary'!Z155)="x",$BI36*Z36,VALUE('Capacity summary'!Z155)),0),Z36*$BI36),Z36*$BI36),0)</f>
        <v>0</v>
      </c>
      <c r="CD36" s="312">
        <f ca="1">IF($BI36&lt;&gt;"",IF('Capacity summary'!$D$14="Yes",IF(COUNTBLANK('Capacity summary'!$H155:$BG155)&lt;52,IF('Capacity summary'!AA155&lt;&gt;"",IF(LOWER('Capacity summary'!AA155)="x",$BI36*AA36,VALUE('Capacity summary'!AA155)),0),AA36*$BI36),AA36*$BI36),0)</f>
        <v>0</v>
      </c>
      <c r="CE36" s="312">
        <f ca="1">IF($BI36&lt;&gt;"",IF('Capacity summary'!$D$14="Yes",IF(COUNTBLANK('Capacity summary'!$H155:$BG155)&lt;52,IF('Capacity summary'!AB155&lt;&gt;"",IF(LOWER('Capacity summary'!AB155)="x",$BI36*AB36,VALUE('Capacity summary'!AB155)),0),AB36*$BI36),AB36*$BI36),0)</f>
        <v>0</v>
      </c>
      <c r="CF36" s="312">
        <f ca="1">IF($BI36&lt;&gt;"",IF('Capacity summary'!$D$14="Yes",IF(COUNTBLANK('Capacity summary'!$H155:$BG155)&lt;52,IF('Capacity summary'!AC155&lt;&gt;"",IF(LOWER('Capacity summary'!AC155)="x",$BI36*AC36,VALUE('Capacity summary'!AC155)),0),AC36*$BI36),AC36*$BI36),0)</f>
        <v>0</v>
      </c>
      <c r="CG36" s="312">
        <f ca="1">IF($BI36&lt;&gt;"",IF('Capacity summary'!$D$14="Yes",IF(COUNTBLANK('Capacity summary'!$H155:$BG155)&lt;52,IF('Capacity summary'!AD155&lt;&gt;"",IF(LOWER('Capacity summary'!AD155)="x",$BI36*AD36,VALUE('Capacity summary'!AD155)),0),AD36*$BI36),AD36*$BI36),0)</f>
        <v>0</v>
      </c>
      <c r="CH36" s="312">
        <f ca="1">IF($BI36&lt;&gt;"",IF('Capacity summary'!$D$14="Yes",IF(COUNTBLANK('Capacity summary'!$H155:$BG155)&lt;52,IF('Capacity summary'!AE155&lt;&gt;"",IF(LOWER('Capacity summary'!AE155)="x",$BI36*AE36,VALUE('Capacity summary'!AE155)),0),AE36*$BI36),AE36*$BI36),0)</f>
        <v>0</v>
      </c>
      <c r="CI36" s="312">
        <f ca="1">IF($BI36&lt;&gt;"",IF('Capacity summary'!$D$14="Yes",IF(COUNTBLANK('Capacity summary'!$H155:$BG155)&lt;52,IF('Capacity summary'!AF155&lt;&gt;"",IF(LOWER('Capacity summary'!AF155)="x",$BI36*AF36,VALUE('Capacity summary'!AF155)),0),AF36*$BI36),AF36*$BI36),0)</f>
        <v>0</v>
      </c>
      <c r="CJ36" s="312">
        <f ca="1">IF($BI36&lt;&gt;"",IF('Capacity summary'!$D$14="Yes",IF(COUNTBLANK('Capacity summary'!$H155:$BG155)&lt;52,IF('Capacity summary'!AG155&lt;&gt;"",IF(LOWER('Capacity summary'!AG155)="x",$BI36*AG36,VALUE('Capacity summary'!AG155)),0),AG36*$BI36),AG36*$BI36),0)</f>
        <v>0</v>
      </c>
      <c r="CK36" s="312">
        <f ca="1">IF($BI36&lt;&gt;"",IF('Capacity summary'!$D$14="Yes",IF(COUNTBLANK('Capacity summary'!$H155:$BG155)&lt;52,IF('Capacity summary'!AH155&lt;&gt;"",IF(LOWER('Capacity summary'!AH155)="x",$BI36*AH36,VALUE('Capacity summary'!AH155)),0),AH36*$BI36),AH36*$BI36),0)</f>
        <v>0</v>
      </c>
      <c r="CL36" s="312">
        <f ca="1">IF($BI36&lt;&gt;"",IF('Capacity summary'!$D$14="Yes",IF(COUNTBLANK('Capacity summary'!$H155:$BG155)&lt;52,IF('Capacity summary'!AI155&lt;&gt;"",IF(LOWER('Capacity summary'!AI155)="x",$BI36*AI36,VALUE('Capacity summary'!AI155)),0),AI36*$BI36),AI36*$BI36),0)</f>
        <v>0</v>
      </c>
      <c r="CM36" s="312">
        <f ca="1">IF($BI36&lt;&gt;"",IF('Capacity summary'!$D$14="Yes",IF(COUNTBLANK('Capacity summary'!$H155:$BG155)&lt;52,IF('Capacity summary'!AJ155&lt;&gt;"",IF(LOWER('Capacity summary'!AJ155)="x",$BI36*AJ36,VALUE('Capacity summary'!AJ155)),0),AJ36*$BI36),AJ36*$BI36),0)</f>
        <v>0</v>
      </c>
      <c r="CN36" s="312">
        <f ca="1">IF($BI36&lt;&gt;"",IF('Capacity summary'!$D$14="Yes",IF(COUNTBLANK('Capacity summary'!$H155:$BG155)&lt;52,IF('Capacity summary'!AK155&lt;&gt;"",IF(LOWER('Capacity summary'!AK155)="x",$BI36*AK36,VALUE('Capacity summary'!AK155)),0),AK36*$BI36),AK36*$BI36),0)</f>
        <v>0</v>
      </c>
      <c r="CO36" s="312">
        <f ca="1">IF($BI36&lt;&gt;"",IF('Capacity summary'!$D$14="Yes",IF(COUNTBLANK('Capacity summary'!$H155:$BG155)&lt;52,IF('Capacity summary'!AL155&lt;&gt;"",IF(LOWER('Capacity summary'!AL155)="x",$BI36*AL36,VALUE('Capacity summary'!AL155)),0),AL36*$BI36),AL36*$BI36),0)</f>
        <v>0</v>
      </c>
      <c r="CP36" s="312">
        <f ca="1">IF($BI36&lt;&gt;"",IF('Capacity summary'!$D$14="Yes",IF(COUNTBLANK('Capacity summary'!$H155:$BG155)&lt;52,IF('Capacity summary'!AM155&lt;&gt;"",IF(LOWER('Capacity summary'!AM155)="x",$BI36*AM36,VALUE('Capacity summary'!AM155)),0),AM36*$BI36),AM36*$BI36),0)</f>
        <v>0</v>
      </c>
      <c r="CQ36" s="312">
        <f ca="1">IF($BI36&lt;&gt;"",IF('Capacity summary'!$D$14="Yes",IF(COUNTBLANK('Capacity summary'!$H155:$BG155)&lt;52,IF('Capacity summary'!AN155&lt;&gt;"",IF(LOWER('Capacity summary'!AN155)="x",$BI36*AN36,VALUE('Capacity summary'!AN155)),0),AN36*$BI36),AN36*$BI36),0)</f>
        <v>0</v>
      </c>
      <c r="CR36" s="312">
        <f ca="1">IF($BI36&lt;&gt;"",IF('Capacity summary'!$D$14="Yes",IF(COUNTBLANK('Capacity summary'!$H155:$BG155)&lt;52,IF('Capacity summary'!AO155&lt;&gt;"",IF(LOWER('Capacity summary'!AO155)="x",$BI36*AO36,VALUE('Capacity summary'!AO155)),0),AO36*$BI36),AO36*$BI36),0)</f>
        <v>0</v>
      </c>
      <c r="CS36" s="312">
        <f ca="1">IF($BI36&lt;&gt;"",IF('Capacity summary'!$D$14="Yes",IF(COUNTBLANK('Capacity summary'!$H155:$BG155)&lt;52,IF('Capacity summary'!AP155&lt;&gt;"",IF(LOWER('Capacity summary'!AP155)="x",$BI36*AP36,VALUE('Capacity summary'!AP155)),0),AP36*$BI36),AP36*$BI36),0)</f>
        <v>0</v>
      </c>
      <c r="CT36" s="312">
        <f ca="1">IF($BI36&lt;&gt;"",IF('Capacity summary'!$D$14="Yes",IF(COUNTBLANK('Capacity summary'!$H155:$BG155)&lt;52,IF('Capacity summary'!AQ155&lt;&gt;"",IF(LOWER('Capacity summary'!AQ155)="x",$BI36*AQ36,VALUE('Capacity summary'!AQ155)),0),AQ36*$BI36),AQ36*$BI36),0)</f>
        <v>0</v>
      </c>
      <c r="CU36" s="312">
        <f ca="1">IF($BI36&lt;&gt;"",IF('Capacity summary'!$D$14="Yes",IF(COUNTBLANK('Capacity summary'!$H155:$BG155)&lt;52,IF('Capacity summary'!AR155&lt;&gt;"",IF(LOWER('Capacity summary'!AR155)="x",$BI36*AR36,VALUE('Capacity summary'!AR155)),0),AR36*$BI36),AR36*$BI36),0)</f>
        <v>0</v>
      </c>
      <c r="CV36" s="312">
        <f ca="1">IF($BI36&lt;&gt;"",IF('Capacity summary'!$D$14="Yes",IF(COUNTBLANK('Capacity summary'!$H155:$BG155)&lt;52,IF('Capacity summary'!AS155&lt;&gt;"",IF(LOWER('Capacity summary'!AS155)="x",$BI36*AS36,VALUE('Capacity summary'!AS155)),0),AS36*$BI36),AS36*$BI36),0)</f>
        <v>0</v>
      </c>
      <c r="CW36" s="312">
        <f ca="1">IF($BI36&lt;&gt;"",IF('Capacity summary'!$D$14="Yes",IF(COUNTBLANK('Capacity summary'!$H155:$BG155)&lt;52,IF('Capacity summary'!AT155&lt;&gt;"",IF(LOWER('Capacity summary'!AT155)="x",$BI36*AT36,VALUE('Capacity summary'!AT155)),0),AT36*$BI36),AT36*$BI36),0)</f>
        <v>0</v>
      </c>
      <c r="CX36" s="312">
        <f ca="1">IF($BI36&lt;&gt;"",IF('Capacity summary'!$D$14="Yes",IF(COUNTBLANK('Capacity summary'!$H155:$BG155)&lt;52,IF('Capacity summary'!AU155&lt;&gt;"",IF(LOWER('Capacity summary'!AU155)="x",$BI36*AU36,VALUE('Capacity summary'!AU155)),0),AU36*$BI36),AU36*$BI36),0)</f>
        <v>0</v>
      </c>
      <c r="CY36" s="312">
        <f ca="1">IF($BI36&lt;&gt;"",IF('Capacity summary'!$D$14="Yes",IF(COUNTBLANK('Capacity summary'!$H155:$BG155)&lt;52,IF('Capacity summary'!AV155&lt;&gt;"",IF(LOWER('Capacity summary'!AV155)="x",$BI36*AV36,VALUE('Capacity summary'!AV155)),0),AV36*$BI36),AV36*$BI36),0)</f>
        <v>0</v>
      </c>
      <c r="CZ36" s="312">
        <f ca="1">IF($BI36&lt;&gt;"",IF('Capacity summary'!$D$14="Yes",IF(COUNTBLANK('Capacity summary'!$H155:$BG155)&lt;52,IF('Capacity summary'!AW155&lt;&gt;"",IF(LOWER('Capacity summary'!AW155)="x",$BI36*AW36,VALUE('Capacity summary'!AW155)),0),AW36*$BI36),AW36*$BI36),0)</f>
        <v>0</v>
      </c>
      <c r="DA36" s="312">
        <f ca="1">IF($BI36&lt;&gt;"",IF('Capacity summary'!$D$14="Yes",IF(COUNTBLANK('Capacity summary'!$H155:$BG155)&lt;52,IF('Capacity summary'!AX155&lt;&gt;"",IF(LOWER('Capacity summary'!AX155)="x",$BI36*AX36,VALUE('Capacity summary'!AX155)),0),AX36*$BI36),AX36*$BI36),0)</f>
        <v>0</v>
      </c>
      <c r="DB36" s="312">
        <f ca="1">IF($BI36&lt;&gt;"",IF('Capacity summary'!$D$14="Yes",IF(COUNTBLANK('Capacity summary'!$H155:$BG155)&lt;52,IF('Capacity summary'!AY155&lt;&gt;"",IF(LOWER('Capacity summary'!AY155)="x",$BI36*AY36,VALUE('Capacity summary'!AY155)),0),AY36*$BI36),AY36*$BI36),0)</f>
        <v>0</v>
      </c>
      <c r="DC36" s="312">
        <f ca="1">IF($BI36&lt;&gt;"",IF('Capacity summary'!$D$14="Yes",IF(COUNTBLANK('Capacity summary'!$H155:$BG155)&lt;52,IF('Capacity summary'!AZ155&lt;&gt;"",IF(LOWER('Capacity summary'!AZ155)="x",$BI36*AZ36,VALUE('Capacity summary'!AZ155)),0),AZ36*$BI36),AZ36*$BI36),0)</f>
        <v>0</v>
      </c>
      <c r="DD36" s="312">
        <f ca="1">IF($BI36&lt;&gt;"",IF('Capacity summary'!$D$14="Yes",IF(COUNTBLANK('Capacity summary'!$H155:$BG155)&lt;52,IF('Capacity summary'!BA155&lt;&gt;"",IF(LOWER('Capacity summary'!BA155)="x",$BI36*BA36,VALUE('Capacity summary'!BA155)),0),BA36*$BI36),BA36*$BI36),0)</f>
        <v>0</v>
      </c>
      <c r="DE36" s="312">
        <f ca="1">IF($BI36&lt;&gt;"",IF('Capacity summary'!$D$14="Yes",IF(COUNTBLANK('Capacity summary'!$H155:$BG155)&lt;52,IF('Capacity summary'!BB155&lt;&gt;"",IF(LOWER('Capacity summary'!BB155)="x",$BI36*BB36,VALUE('Capacity summary'!BB155)),0),BB36*$BI36),BB36*$BI36),0)</f>
        <v>0</v>
      </c>
      <c r="DF36" s="312">
        <f ca="1">IF($BI36&lt;&gt;"",IF('Capacity summary'!$D$14="Yes",IF(COUNTBLANK('Capacity summary'!$H155:$BG155)&lt;52,IF('Capacity summary'!BC155&lt;&gt;"",IF(LOWER('Capacity summary'!BC155)="x",$BI36*BC36,VALUE('Capacity summary'!BC155)),0),BC36*$BI36),BC36*$BI36),0)</f>
        <v>0</v>
      </c>
      <c r="DG36" s="312">
        <f ca="1">IF($BI36&lt;&gt;"",IF('Capacity summary'!$D$14="Yes",IF(COUNTBLANK('Capacity summary'!$H155:$BG155)&lt;52,IF('Capacity summary'!BD155&lt;&gt;"",IF(LOWER('Capacity summary'!BD155)="x",$BI36*BD36,VALUE('Capacity summary'!BD155)),0),BD36*$BI36),BD36*$BI36),0)</f>
        <v>0</v>
      </c>
      <c r="DH36" s="312">
        <f ca="1">IF($BI36&lt;&gt;"",IF('Capacity summary'!$D$14="Yes",IF(COUNTBLANK('Capacity summary'!$H155:$BG155)&lt;52,IF('Capacity summary'!BE155&lt;&gt;"",IF(LOWER('Capacity summary'!BE155)="x",$BI36*BE36,VALUE('Capacity summary'!BE155)),0),BE36*$BI36),BE36*$BI36),0)</f>
        <v>0</v>
      </c>
      <c r="DI36" s="312">
        <f ca="1">IF($BI36&lt;&gt;"",IF('Capacity summary'!$D$14="Yes",IF(COUNTBLANK('Capacity summary'!$H155:$BG155)&lt;52,IF('Capacity summary'!BF155&lt;&gt;"",IF(LOWER('Capacity summary'!BF155)="x",$BI36*BF36,VALUE('Capacity summary'!BF155)),0),BF36*$BI36),BF36*$BI36),0)</f>
        <v>0</v>
      </c>
      <c r="DJ36" s="312">
        <f ca="1">IF($BI36&lt;&gt;"",IF('Capacity summary'!$D$14="Yes",IF(COUNTBLANK('Capacity summary'!$H155:$BG155)&lt;52,IF('Capacity summary'!BG155&lt;&gt;"",IF(LOWER('Capacity summary'!BG155)="x",$BI36*BG36,VALUE('Capacity summary'!BG155)),0),BG36*$BI36),BG36*$BI36),0)</f>
        <v>0</v>
      </c>
      <c r="DK36" s="136">
        <f t="shared" ca="1" si="2"/>
        <v>0</v>
      </c>
      <c r="DL36" s="312">
        <f>Capacity!H48</f>
        <v>0</v>
      </c>
      <c r="DP36" s="5"/>
    </row>
    <row r="37" spans="2:120" x14ac:dyDescent="0.25">
      <c r="B37" s="67"/>
      <c r="C37" s="67" t="str">
        <f>ROW(A33)&amp;". "&amp;Capacity!B49</f>
        <v>33. c</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 ca="1">IF(ROW(C33)&lt;=Capacity!$A$16,IF('Capacity summary'!$D$14="No",SUM(H37:BG37),'Capacity summary'!$E156),0)</f>
        <v>52</v>
      </c>
      <c r="BI37" s="5">
        <f ca="1">IF(BH37&gt;0,IF(BH37&lt;Capacity!E49,Capacity!F49,Capacity!H49/'Capacity calculation (hide)'!BH37),"")</f>
        <v>0</v>
      </c>
      <c r="BK37" s="312">
        <f ca="1">IF($BI37&lt;&gt;"",IF('Capacity summary'!$D$14="Yes",IF(COUNTBLANK('Capacity summary'!$H156:$BG156)&lt;52,IF('Capacity summary'!H156&lt;&gt;"",IF(LOWER('Capacity summary'!H156)="x",$BI37*H37,VALUE('Capacity summary'!H156)),0),H37*$BI37),H37*$BI37),0)</f>
        <v>0</v>
      </c>
      <c r="BL37" s="312">
        <f ca="1">IF($BI37&lt;&gt;"",IF('Capacity summary'!$D$14="Yes",IF(COUNTBLANK('Capacity summary'!$H156:$BG156)&lt;52,IF('Capacity summary'!I156&lt;&gt;"",IF(LOWER('Capacity summary'!I156)="x",$BI37*I37,VALUE('Capacity summary'!I156)),0),I37*$BI37),I37*$BI37),0)</f>
        <v>0</v>
      </c>
      <c r="BM37" s="312">
        <f ca="1">IF($BI37&lt;&gt;"",IF('Capacity summary'!$D$14="Yes",IF(COUNTBLANK('Capacity summary'!$H156:$BG156)&lt;52,IF('Capacity summary'!J156&lt;&gt;"",IF(LOWER('Capacity summary'!J156)="x",$BI37*J37,VALUE('Capacity summary'!J156)),0),J37*$BI37),J37*$BI37),0)</f>
        <v>0</v>
      </c>
      <c r="BN37" s="312">
        <f ca="1">IF($BI37&lt;&gt;"",IF('Capacity summary'!$D$14="Yes",IF(COUNTBLANK('Capacity summary'!$H156:$BG156)&lt;52,IF('Capacity summary'!K156&lt;&gt;"",IF(LOWER('Capacity summary'!K156)="x",$BI37*K37,VALUE('Capacity summary'!K156)),0),K37*$BI37),K37*$BI37),0)</f>
        <v>0</v>
      </c>
      <c r="BO37" s="312">
        <f ca="1">IF($BI37&lt;&gt;"",IF('Capacity summary'!$D$14="Yes",IF(COUNTBLANK('Capacity summary'!$H156:$BG156)&lt;52,IF('Capacity summary'!L156&lt;&gt;"",IF(LOWER('Capacity summary'!L156)="x",$BI37*L37,VALUE('Capacity summary'!L156)),0),L37*$BI37),L37*$BI37),0)</f>
        <v>0</v>
      </c>
      <c r="BP37" s="312">
        <f ca="1">IF($BI37&lt;&gt;"",IF('Capacity summary'!$D$14="Yes",IF(COUNTBLANK('Capacity summary'!$H156:$BG156)&lt;52,IF('Capacity summary'!M156&lt;&gt;"",IF(LOWER('Capacity summary'!M156)="x",$BI37*M37,VALUE('Capacity summary'!M156)),0),M37*$BI37),M37*$BI37),0)</f>
        <v>0</v>
      </c>
      <c r="BQ37" s="312">
        <f ca="1">IF($BI37&lt;&gt;"",IF('Capacity summary'!$D$14="Yes",IF(COUNTBLANK('Capacity summary'!$H156:$BG156)&lt;52,IF('Capacity summary'!N156&lt;&gt;"",IF(LOWER('Capacity summary'!N156)="x",$BI37*N37,VALUE('Capacity summary'!N156)),0),N37*$BI37),N37*$BI37),0)</f>
        <v>0</v>
      </c>
      <c r="BR37" s="312">
        <f ca="1">IF($BI37&lt;&gt;"",IF('Capacity summary'!$D$14="Yes",IF(COUNTBLANK('Capacity summary'!$H156:$BG156)&lt;52,IF('Capacity summary'!O156&lt;&gt;"",IF(LOWER('Capacity summary'!O156)="x",$BI37*O37,VALUE('Capacity summary'!O156)),0),O37*$BI37),O37*$BI37),0)</f>
        <v>0</v>
      </c>
      <c r="BS37" s="312">
        <f ca="1">IF($BI37&lt;&gt;"",IF('Capacity summary'!$D$14="Yes",IF(COUNTBLANK('Capacity summary'!$H156:$BG156)&lt;52,IF('Capacity summary'!P156&lt;&gt;"",IF(LOWER('Capacity summary'!P156)="x",$BI37*P37,VALUE('Capacity summary'!P156)),0),P37*$BI37),P37*$BI37),0)</f>
        <v>0</v>
      </c>
      <c r="BT37" s="312">
        <f ca="1">IF($BI37&lt;&gt;"",IF('Capacity summary'!$D$14="Yes",IF(COUNTBLANK('Capacity summary'!$H156:$BG156)&lt;52,IF('Capacity summary'!Q156&lt;&gt;"",IF(LOWER('Capacity summary'!Q156)="x",$BI37*Q37,VALUE('Capacity summary'!Q156)),0),Q37*$BI37),Q37*$BI37),0)</f>
        <v>0</v>
      </c>
      <c r="BU37" s="312">
        <f ca="1">IF($BI37&lt;&gt;"",IF('Capacity summary'!$D$14="Yes",IF(COUNTBLANK('Capacity summary'!$H156:$BG156)&lt;52,IF('Capacity summary'!R156&lt;&gt;"",IF(LOWER('Capacity summary'!R156)="x",$BI37*R37,VALUE('Capacity summary'!R156)),0),R37*$BI37),R37*$BI37),0)</f>
        <v>0</v>
      </c>
      <c r="BV37" s="312">
        <f ca="1">IF($BI37&lt;&gt;"",IF('Capacity summary'!$D$14="Yes",IF(COUNTBLANK('Capacity summary'!$H156:$BG156)&lt;52,IF('Capacity summary'!S156&lt;&gt;"",IF(LOWER('Capacity summary'!S156)="x",$BI37*S37,VALUE('Capacity summary'!S156)),0),S37*$BI37),S37*$BI37),0)</f>
        <v>0</v>
      </c>
      <c r="BW37" s="312">
        <f ca="1">IF($BI37&lt;&gt;"",IF('Capacity summary'!$D$14="Yes",IF(COUNTBLANK('Capacity summary'!$H156:$BG156)&lt;52,IF('Capacity summary'!T156&lt;&gt;"",IF(LOWER('Capacity summary'!T156)="x",$BI37*T37,VALUE('Capacity summary'!T156)),0),T37*$BI37),T37*$BI37),0)</f>
        <v>0</v>
      </c>
      <c r="BX37" s="312">
        <f ca="1">IF($BI37&lt;&gt;"",IF('Capacity summary'!$D$14="Yes",IF(COUNTBLANK('Capacity summary'!$H156:$BG156)&lt;52,IF('Capacity summary'!U156&lt;&gt;"",IF(LOWER('Capacity summary'!U156)="x",$BI37*U37,VALUE('Capacity summary'!U156)),0),U37*$BI37),U37*$BI37),0)</f>
        <v>0</v>
      </c>
      <c r="BY37" s="312">
        <f ca="1">IF($BI37&lt;&gt;"",IF('Capacity summary'!$D$14="Yes",IF(COUNTBLANK('Capacity summary'!$H156:$BG156)&lt;52,IF('Capacity summary'!V156&lt;&gt;"",IF(LOWER('Capacity summary'!V156)="x",$BI37*V37,VALUE('Capacity summary'!V156)),0),V37*$BI37),V37*$BI37),0)</f>
        <v>0</v>
      </c>
      <c r="BZ37" s="312">
        <f ca="1">IF($BI37&lt;&gt;"",IF('Capacity summary'!$D$14="Yes",IF(COUNTBLANK('Capacity summary'!$H156:$BG156)&lt;52,IF('Capacity summary'!W156&lt;&gt;"",IF(LOWER('Capacity summary'!W156)="x",$BI37*W37,VALUE('Capacity summary'!W156)),0),W37*$BI37),W37*$BI37),0)</f>
        <v>0</v>
      </c>
      <c r="CA37" s="312">
        <f ca="1">IF($BI37&lt;&gt;"",IF('Capacity summary'!$D$14="Yes",IF(COUNTBLANK('Capacity summary'!$H156:$BG156)&lt;52,IF('Capacity summary'!X156&lt;&gt;"",IF(LOWER('Capacity summary'!X156)="x",$BI37*X37,VALUE('Capacity summary'!X156)),0),X37*$BI37),X37*$BI37),0)</f>
        <v>0</v>
      </c>
      <c r="CB37" s="312">
        <f ca="1">IF($BI37&lt;&gt;"",IF('Capacity summary'!$D$14="Yes",IF(COUNTBLANK('Capacity summary'!$H156:$BG156)&lt;52,IF('Capacity summary'!Y156&lt;&gt;"",IF(LOWER('Capacity summary'!Y156)="x",$BI37*Y37,VALUE('Capacity summary'!Y156)),0),Y37*$BI37),Y37*$BI37),0)</f>
        <v>0</v>
      </c>
      <c r="CC37" s="312">
        <f ca="1">IF($BI37&lt;&gt;"",IF('Capacity summary'!$D$14="Yes",IF(COUNTBLANK('Capacity summary'!$H156:$BG156)&lt;52,IF('Capacity summary'!Z156&lt;&gt;"",IF(LOWER('Capacity summary'!Z156)="x",$BI37*Z37,VALUE('Capacity summary'!Z156)),0),Z37*$BI37),Z37*$BI37),0)</f>
        <v>0</v>
      </c>
      <c r="CD37" s="312">
        <f ca="1">IF($BI37&lt;&gt;"",IF('Capacity summary'!$D$14="Yes",IF(COUNTBLANK('Capacity summary'!$H156:$BG156)&lt;52,IF('Capacity summary'!AA156&lt;&gt;"",IF(LOWER('Capacity summary'!AA156)="x",$BI37*AA37,VALUE('Capacity summary'!AA156)),0),AA37*$BI37),AA37*$BI37),0)</f>
        <v>0</v>
      </c>
      <c r="CE37" s="312">
        <f ca="1">IF($BI37&lt;&gt;"",IF('Capacity summary'!$D$14="Yes",IF(COUNTBLANK('Capacity summary'!$H156:$BG156)&lt;52,IF('Capacity summary'!AB156&lt;&gt;"",IF(LOWER('Capacity summary'!AB156)="x",$BI37*AB37,VALUE('Capacity summary'!AB156)),0),AB37*$BI37),AB37*$BI37),0)</f>
        <v>0</v>
      </c>
      <c r="CF37" s="312">
        <f ca="1">IF($BI37&lt;&gt;"",IF('Capacity summary'!$D$14="Yes",IF(COUNTBLANK('Capacity summary'!$H156:$BG156)&lt;52,IF('Capacity summary'!AC156&lt;&gt;"",IF(LOWER('Capacity summary'!AC156)="x",$BI37*AC37,VALUE('Capacity summary'!AC156)),0),AC37*$BI37),AC37*$BI37),0)</f>
        <v>0</v>
      </c>
      <c r="CG37" s="312">
        <f ca="1">IF($BI37&lt;&gt;"",IF('Capacity summary'!$D$14="Yes",IF(COUNTBLANK('Capacity summary'!$H156:$BG156)&lt;52,IF('Capacity summary'!AD156&lt;&gt;"",IF(LOWER('Capacity summary'!AD156)="x",$BI37*AD37,VALUE('Capacity summary'!AD156)),0),AD37*$BI37),AD37*$BI37),0)</f>
        <v>0</v>
      </c>
      <c r="CH37" s="312">
        <f ca="1">IF($BI37&lt;&gt;"",IF('Capacity summary'!$D$14="Yes",IF(COUNTBLANK('Capacity summary'!$H156:$BG156)&lt;52,IF('Capacity summary'!AE156&lt;&gt;"",IF(LOWER('Capacity summary'!AE156)="x",$BI37*AE37,VALUE('Capacity summary'!AE156)),0),AE37*$BI37),AE37*$BI37),0)</f>
        <v>0</v>
      </c>
      <c r="CI37" s="312">
        <f ca="1">IF($BI37&lt;&gt;"",IF('Capacity summary'!$D$14="Yes",IF(COUNTBLANK('Capacity summary'!$H156:$BG156)&lt;52,IF('Capacity summary'!AF156&lt;&gt;"",IF(LOWER('Capacity summary'!AF156)="x",$BI37*AF37,VALUE('Capacity summary'!AF156)),0),AF37*$BI37),AF37*$BI37),0)</f>
        <v>0</v>
      </c>
      <c r="CJ37" s="312">
        <f ca="1">IF($BI37&lt;&gt;"",IF('Capacity summary'!$D$14="Yes",IF(COUNTBLANK('Capacity summary'!$H156:$BG156)&lt;52,IF('Capacity summary'!AG156&lt;&gt;"",IF(LOWER('Capacity summary'!AG156)="x",$BI37*AG37,VALUE('Capacity summary'!AG156)),0),AG37*$BI37),AG37*$BI37),0)</f>
        <v>0</v>
      </c>
      <c r="CK37" s="312">
        <f ca="1">IF($BI37&lt;&gt;"",IF('Capacity summary'!$D$14="Yes",IF(COUNTBLANK('Capacity summary'!$H156:$BG156)&lt;52,IF('Capacity summary'!AH156&lt;&gt;"",IF(LOWER('Capacity summary'!AH156)="x",$BI37*AH37,VALUE('Capacity summary'!AH156)),0),AH37*$BI37),AH37*$BI37),0)</f>
        <v>0</v>
      </c>
      <c r="CL37" s="312">
        <f ca="1">IF($BI37&lt;&gt;"",IF('Capacity summary'!$D$14="Yes",IF(COUNTBLANK('Capacity summary'!$H156:$BG156)&lt;52,IF('Capacity summary'!AI156&lt;&gt;"",IF(LOWER('Capacity summary'!AI156)="x",$BI37*AI37,VALUE('Capacity summary'!AI156)),0),AI37*$BI37),AI37*$BI37),0)</f>
        <v>0</v>
      </c>
      <c r="CM37" s="312">
        <f ca="1">IF($BI37&lt;&gt;"",IF('Capacity summary'!$D$14="Yes",IF(COUNTBLANK('Capacity summary'!$H156:$BG156)&lt;52,IF('Capacity summary'!AJ156&lt;&gt;"",IF(LOWER('Capacity summary'!AJ156)="x",$BI37*AJ37,VALUE('Capacity summary'!AJ156)),0),AJ37*$BI37),AJ37*$BI37),0)</f>
        <v>0</v>
      </c>
      <c r="CN37" s="312">
        <f ca="1">IF($BI37&lt;&gt;"",IF('Capacity summary'!$D$14="Yes",IF(COUNTBLANK('Capacity summary'!$H156:$BG156)&lt;52,IF('Capacity summary'!AK156&lt;&gt;"",IF(LOWER('Capacity summary'!AK156)="x",$BI37*AK37,VALUE('Capacity summary'!AK156)),0),AK37*$BI37),AK37*$BI37),0)</f>
        <v>0</v>
      </c>
      <c r="CO37" s="312">
        <f ca="1">IF($BI37&lt;&gt;"",IF('Capacity summary'!$D$14="Yes",IF(COUNTBLANK('Capacity summary'!$H156:$BG156)&lt;52,IF('Capacity summary'!AL156&lt;&gt;"",IF(LOWER('Capacity summary'!AL156)="x",$BI37*AL37,VALUE('Capacity summary'!AL156)),0),AL37*$BI37),AL37*$BI37),0)</f>
        <v>0</v>
      </c>
      <c r="CP37" s="312">
        <f ca="1">IF($BI37&lt;&gt;"",IF('Capacity summary'!$D$14="Yes",IF(COUNTBLANK('Capacity summary'!$H156:$BG156)&lt;52,IF('Capacity summary'!AM156&lt;&gt;"",IF(LOWER('Capacity summary'!AM156)="x",$BI37*AM37,VALUE('Capacity summary'!AM156)),0),AM37*$BI37),AM37*$BI37),0)</f>
        <v>0</v>
      </c>
      <c r="CQ37" s="312">
        <f ca="1">IF($BI37&lt;&gt;"",IF('Capacity summary'!$D$14="Yes",IF(COUNTBLANK('Capacity summary'!$H156:$BG156)&lt;52,IF('Capacity summary'!AN156&lt;&gt;"",IF(LOWER('Capacity summary'!AN156)="x",$BI37*AN37,VALUE('Capacity summary'!AN156)),0),AN37*$BI37),AN37*$BI37),0)</f>
        <v>0</v>
      </c>
      <c r="CR37" s="312">
        <f ca="1">IF($BI37&lt;&gt;"",IF('Capacity summary'!$D$14="Yes",IF(COUNTBLANK('Capacity summary'!$H156:$BG156)&lt;52,IF('Capacity summary'!AO156&lt;&gt;"",IF(LOWER('Capacity summary'!AO156)="x",$BI37*AO37,VALUE('Capacity summary'!AO156)),0),AO37*$BI37),AO37*$BI37),0)</f>
        <v>0</v>
      </c>
      <c r="CS37" s="312">
        <f ca="1">IF($BI37&lt;&gt;"",IF('Capacity summary'!$D$14="Yes",IF(COUNTBLANK('Capacity summary'!$H156:$BG156)&lt;52,IF('Capacity summary'!AP156&lt;&gt;"",IF(LOWER('Capacity summary'!AP156)="x",$BI37*AP37,VALUE('Capacity summary'!AP156)),0),AP37*$BI37),AP37*$BI37),0)</f>
        <v>0</v>
      </c>
      <c r="CT37" s="312">
        <f ca="1">IF($BI37&lt;&gt;"",IF('Capacity summary'!$D$14="Yes",IF(COUNTBLANK('Capacity summary'!$H156:$BG156)&lt;52,IF('Capacity summary'!AQ156&lt;&gt;"",IF(LOWER('Capacity summary'!AQ156)="x",$BI37*AQ37,VALUE('Capacity summary'!AQ156)),0),AQ37*$BI37),AQ37*$BI37),0)</f>
        <v>0</v>
      </c>
      <c r="CU37" s="312">
        <f ca="1">IF($BI37&lt;&gt;"",IF('Capacity summary'!$D$14="Yes",IF(COUNTBLANK('Capacity summary'!$H156:$BG156)&lt;52,IF('Capacity summary'!AR156&lt;&gt;"",IF(LOWER('Capacity summary'!AR156)="x",$BI37*AR37,VALUE('Capacity summary'!AR156)),0),AR37*$BI37),AR37*$BI37),0)</f>
        <v>0</v>
      </c>
      <c r="CV37" s="312">
        <f ca="1">IF($BI37&lt;&gt;"",IF('Capacity summary'!$D$14="Yes",IF(COUNTBLANK('Capacity summary'!$H156:$BG156)&lt;52,IF('Capacity summary'!AS156&lt;&gt;"",IF(LOWER('Capacity summary'!AS156)="x",$BI37*AS37,VALUE('Capacity summary'!AS156)),0),AS37*$BI37),AS37*$BI37),0)</f>
        <v>0</v>
      </c>
      <c r="CW37" s="312">
        <f ca="1">IF($BI37&lt;&gt;"",IF('Capacity summary'!$D$14="Yes",IF(COUNTBLANK('Capacity summary'!$H156:$BG156)&lt;52,IF('Capacity summary'!AT156&lt;&gt;"",IF(LOWER('Capacity summary'!AT156)="x",$BI37*AT37,VALUE('Capacity summary'!AT156)),0),AT37*$BI37),AT37*$BI37),0)</f>
        <v>0</v>
      </c>
      <c r="CX37" s="312">
        <f ca="1">IF($BI37&lt;&gt;"",IF('Capacity summary'!$D$14="Yes",IF(COUNTBLANK('Capacity summary'!$H156:$BG156)&lt;52,IF('Capacity summary'!AU156&lt;&gt;"",IF(LOWER('Capacity summary'!AU156)="x",$BI37*AU37,VALUE('Capacity summary'!AU156)),0),AU37*$BI37),AU37*$BI37),0)</f>
        <v>0</v>
      </c>
      <c r="CY37" s="312">
        <f ca="1">IF($BI37&lt;&gt;"",IF('Capacity summary'!$D$14="Yes",IF(COUNTBLANK('Capacity summary'!$H156:$BG156)&lt;52,IF('Capacity summary'!AV156&lt;&gt;"",IF(LOWER('Capacity summary'!AV156)="x",$BI37*AV37,VALUE('Capacity summary'!AV156)),0),AV37*$BI37),AV37*$BI37),0)</f>
        <v>0</v>
      </c>
      <c r="CZ37" s="312">
        <f ca="1">IF($BI37&lt;&gt;"",IF('Capacity summary'!$D$14="Yes",IF(COUNTBLANK('Capacity summary'!$H156:$BG156)&lt;52,IF('Capacity summary'!AW156&lt;&gt;"",IF(LOWER('Capacity summary'!AW156)="x",$BI37*AW37,VALUE('Capacity summary'!AW156)),0),AW37*$BI37),AW37*$BI37),0)</f>
        <v>0</v>
      </c>
      <c r="DA37" s="312">
        <f ca="1">IF($BI37&lt;&gt;"",IF('Capacity summary'!$D$14="Yes",IF(COUNTBLANK('Capacity summary'!$H156:$BG156)&lt;52,IF('Capacity summary'!AX156&lt;&gt;"",IF(LOWER('Capacity summary'!AX156)="x",$BI37*AX37,VALUE('Capacity summary'!AX156)),0),AX37*$BI37),AX37*$BI37),0)</f>
        <v>0</v>
      </c>
      <c r="DB37" s="312">
        <f ca="1">IF($BI37&lt;&gt;"",IF('Capacity summary'!$D$14="Yes",IF(COUNTBLANK('Capacity summary'!$H156:$BG156)&lt;52,IF('Capacity summary'!AY156&lt;&gt;"",IF(LOWER('Capacity summary'!AY156)="x",$BI37*AY37,VALUE('Capacity summary'!AY156)),0),AY37*$BI37),AY37*$BI37),0)</f>
        <v>0</v>
      </c>
      <c r="DC37" s="312">
        <f ca="1">IF($BI37&lt;&gt;"",IF('Capacity summary'!$D$14="Yes",IF(COUNTBLANK('Capacity summary'!$H156:$BG156)&lt;52,IF('Capacity summary'!AZ156&lt;&gt;"",IF(LOWER('Capacity summary'!AZ156)="x",$BI37*AZ37,VALUE('Capacity summary'!AZ156)),0),AZ37*$BI37),AZ37*$BI37),0)</f>
        <v>0</v>
      </c>
      <c r="DD37" s="312">
        <f ca="1">IF($BI37&lt;&gt;"",IF('Capacity summary'!$D$14="Yes",IF(COUNTBLANK('Capacity summary'!$H156:$BG156)&lt;52,IF('Capacity summary'!BA156&lt;&gt;"",IF(LOWER('Capacity summary'!BA156)="x",$BI37*BA37,VALUE('Capacity summary'!BA156)),0),BA37*$BI37),BA37*$BI37),0)</f>
        <v>0</v>
      </c>
      <c r="DE37" s="312">
        <f ca="1">IF($BI37&lt;&gt;"",IF('Capacity summary'!$D$14="Yes",IF(COUNTBLANK('Capacity summary'!$H156:$BG156)&lt;52,IF('Capacity summary'!BB156&lt;&gt;"",IF(LOWER('Capacity summary'!BB156)="x",$BI37*BB37,VALUE('Capacity summary'!BB156)),0),BB37*$BI37),BB37*$BI37),0)</f>
        <v>0</v>
      </c>
      <c r="DF37" s="312">
        <f ca="1">IF($BI37&lt;&gt;"",IF('Capacity summary'!$D$14="Yes",IF(COUNTBLANK('Capacity summary'!$H156:$BG156)&lt;52,IF('Capacity summary'!BC156&lt;&gt;"",IF(LOWER('Capacity summary'!BC156)="x",$BI37*BC37,VALUE('Capacity summary'!BC156)),0),BC37*$BI37),BC37*$BI37),0)</f>
        <v>0</v>
      </c>
      <c r="DG37" s="312">
        <f ca="1">IF($BI37&lt;&gt;"",IF('Capacity summary'!$D$14="Yes",IF(COUNTBLANK('Capacity summary'!$H156:$BG156)&lt;52,IF('Capacity summary'!BD156&lt;&gt;"",IF(LOWER('Capacity summary'!BD156)="x",$BI37*BD37,VALUE('Capacity summary'!BD156)),0),BD37*$BI37),BD37*$BI37),0)</f>
        <v>0</v>
      </c>
      <c r="DH37" s="312">
        <f ca="1">IF($BI37&lt;&gt;"",IF('Capacity summary'!$D$14="Yes",IF(COUNTBLANK('Capacity summary'!$H156:$BG156)&lt;52,IF('Capacity summary'!BE156&lt;&gt;"",IF(LOWER('Capacity summary'!BE156)="x",$BI37*BE37,VALUE('Capacity summary'!BE156)),0),BE37*$BI37),BE37*$BI37),0)</f>
        <v>0</v>
      </c>
      <c r="DI37" s="312">
        <f ca="1">IF($BI37&lt;&gt;"",IF('Capacity summary'!$D$14="Yes",IF(COUNTBLANK('Capacity summary'!$H156:$BG156)&lt;52,IF('Capacity summary'!BF156&lt;&gt;"",IF(LOWER('Capacity summary'!BF156)="x",$BI37*BF37,VALUE('Capacity summary'!BF156)),0),BF37*$BI37),BF37*$BI37),0)</f>
        <v>0</v>
      </c>
      <c r="DJ37" s="312">
        <f ca="1">IF($BI37&lt;&gt;"",IF('Capacity summary'!$D$14="Yes",IF(COUNTBLANK('Capacity summary'!$H156:$BG156)&lt;52,IF('Capacity summary'!BG156&lt;&gt;"",IF(LOWER('Capacity summary'!BG156)="x",$BI37*BG37,VALUE('Capacity summary'!BG156)),0),BG37*$BI37),BG37*$BI37),0)</f>
        <v>0</v>
      </c>
      <c r="DK37" s="136">
        <f t="shared" ca="1" si="2"/>
        <v>0</v>
      </c>
      <c r="DL37" s="312">
        <f>Capacity!H49</f>
        <v>0</v>
      </c>
      <c r="DP37" s="5"/>
    </row>
    <row r="38" spans="2:120" x14ac:dyDescent="0.25">
      <c r="B38" s="67"/>
      <c r="C38" s="67" t="str">
        <f>ROW(A34)&amp;". "&amp;Capacity!B50</f>
        <v>34. c</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 ca="1">IF(ROW(C34)&lt;=Capacity!$A$16,IF('Capacity summary'!$D$14="No",SUM(H38:BG38),'Capacity summary'!$E157),0)</f>
        <v>52</v>
      </c>
      <c r="BI38" s="5">
        <f ca="1">IF(BH38&gt;0,IF(BH38&lt;Capacity!E50,Capacity!F50,Capacity!H50/'Capacity calculation (hide)'!BH38),"")</f>
        <v>0</v>
      </c>
      <c r="BK38" s="312">
        <f ca="1">IF($BI38&lt;&gt;"",IF('Capacity summary'!$D$14="Yes",IF(COUNTBLANK('Capacity summary'!$H157:$BG157)&lt;52,IF('Capacity summary'!H157&lt;&gt;"",IF(LOWER('Capacity summary'!H157)="x",$BI38*H38,VALUE('Capacity summary'!H157)),0),H38*$BI38),H38*$BI38),0)</f>
        <v>0</v>
      </c>
      <c r="BL38" s="312">
        <f ca="1">IF($BI38&lt;&gt;"",IF('Capacity summary'!$D$14="Yes",IF(COUNTBLANK('Capacity summary'!$H157:$BG157)&lt;52,IF('Capacity summary'!I157&lt;&gt;"",IF(LOWER('Capacity summary'!I157)="x",$BI38*I38,VALUE('Capacity summary'!I157)),0),I38*$BI38),I38*$BI38),0)</f>
        <v>0</v>
      </c>
      <c r="BM38" s="312">
        <f ca="1">IF($BI38&lt;&gt;"",IF('Capacity summary'!$D$14="Yes",IF(COUNTBLANK('Capacity summary'!$H157:$BG157)&lt;52,IF('Capacity summary'!J157&lt;&gt;"",IF(LOWER('Capacity summary'!J157)="x",$BI38*J38,VALUE('Capacity summary'!J157)),0),J38*$BI38),J38*$BI38),0)</f>
        <v>0</v>
      </c>
      <c r="BN38" s="312">
        <f ca="1">IF($BI38&lt;&gt;"",IF('Capacity summary'!$D$14="Yes",IF(COUNTBLANK('Capacity summary'!$H157:$BG157)&lt;52,IF('Capacity summary'!K157&lt;&gt;"",IF(LOWER('Capacity summary'!K157)="x",$BI38*K38,VALUE('Capacity summary'!K157)),0),K38*$BI38),K38*$BI38),0)</f>
        <v>0</v>
      </c>
      <c r="BO38" s="312">
        <f ca="1">IF($BI38&lt;&gt;"",IF('Capacity summary'!$D$14="Yes",IF(COUNTBLANK('Capacity summary'!$H157:$BG157)&lt;52,IF('Capacity summary'!L157&lt;&gt;"",IF(LOWER('Capacity summary'!L157)="x",$BI38*L38,VALUE('Capacity summary'!L157)),0),L38*$BI38),L38*$BI38),0)</f>
        <v>0</v>
      </c>
      <c r="BP38" s="312">
        <f ca="1">IF($BI38&lt;&gt;"",IF('Capacity summary'!$D$14="Yes",IF(COUNTBLANK('Capacity summary'!$H157:$BG157)&lt;52,IF('Capacity summary'!M157&lt;&gt;"",IF(LOWER('Capacity summary'!M157)="x",$BI38*M38,VALUE('Capacity summary'!M157)),0),M38*$BI38),M38*$BI38),0)</f>
        <v>0</v>
      </c>
      <c r="BQ38" s="312">
        <f ca="1">IF($BI38&lt;&gt;"",IF('Capacity summary'!$D$14="Yes",IF(COUNTBLANK('Capacity summary'!$H157:$BG157)&lt;52,IF('Capacity summary'!N157&lt;&gt;"",IF(LOWER('Capacity summary'!N157)="x",$BI38*N38,VALUE('Capacity summary'!N157)),0),N38*$BI38),N38*$BI38),0)</f>
        <v>0</v>
      </c>
      <c r="BR38" s="312">
        <f ca="1">IF($BI38&lt;&gt;"",IF('Capacity summary'!$D$14="Yes",IF(COUNTBLANK('Capacity summary'!$H157:$BG157)&lt;52,IF('Capacity summary'!O157&lt;&gt;"",IF(LOWER('Capacity summary'!O157)="x",$BI38*O38,VALUE('Capacity summary'!O157)),0),O38*$BI38),O38*$BI38),0)</f>
        <v>0</v>
      </c>
      <c r="BS38" s="312">
        <f ca="1">IF($BI38&lt;&gt;"",IF('Capacity summary'!$D$14="Yes",IF(COUNTBLANK('Capacity summary'!$H157:$BG157)&lt;52,IF('Capacity summary'!P157&lt;&gt;"",IF(LOWER('Capacity summary'!P157)="x",$BI38*P38,VALUE('Capacity summary'!P157)),0),P38*$BI38),P38*$BI38),0)</f>
        <v>0</v>
      </c>
      <c r="BT38" s="312">
        <f ca="1">IF($BI38&lt;&gt;"",IF('Capacity summary'!$D$14="Yes",IF(COUNTBLANK('Capacity summary'!$H157:$BG157)&lt;52,IF('Capacity summary'!Q157&lt;&gt;"",IF(LOWER('Capacity summary'!Q157)="x",$BI38*Q38,VALUE('Capacity summary'!Q157)),0),Q38*$BI38),Q38*$BI38),0)</f>
        <v>0</v>
      </c>
      <c r="BU38" s="312">
        <f ca="1">IF($BI38&lt;&gt;"",IF('Capacity summary'!$D$14="Yes",IF(COUNTBLANK('Capacity summary'!$H157:$BG157)&lt;52,IF('Capacity summary'!R157&lt;&gt;"",IF(LOWER('Capacity summary'!R157)="x",$BI38*R38,VALUE('Capacity summary'!R157)),0),R38*$BI38),R38*$BI38),0)</f>
        <v>0</v>
      </c>
      <c r="BV38" s="312">
        <f ca="1">IF($BI38&lt;&gt;"",IF('Capacity summary'!$D$14="Yes",IF(COUNTBLANK('Capacity summary'!$H157:$BG157)&lt;52,IF('Capacity summary'!S157&lt;&gt;"",IF(LOWER('Capacity summary'!S157)="x",$BI38*S38,VALUE('Capacity summary'!S157)),0),S38*$BI38),S38*$BI38),0)</f>
        <v>0</v>
      </c>
      <c r="BW38" s="312">
        <f ca="1">IF($BI38&lt;&gt;"",IF('Capacity summary'!$D$14="Yes",IF(COUNTBLANK('Capacity summary'!$H157:$BG157)&lt;52,IF('Capacity summary'!T157&lt;&gt;"",IF(LOWER('Capacity summary'!T157)="x",$BI38*T38,VALUE('Capacity summary'!T157)),0),T38*$BI38),T38*$BI38),0)</f>
        <v>0</v>
      </c>
      <c r="BX38" s="312">
        <f ca="1">IF($BI38&lt;&gt;"",IF('Capacity summary'!$D$14="Yes",IF(COUNTBLANK('Capacity summary'!$H157:$BG157)&lt;52,IF('Capacity summary'!U157&lt;&gt;"",IF(LOWER('Capacity summary'!U157)="x",$BI38*U38,VALUE('Capacity summary'!U157)),0),U38*$BI38),U38*$BI38),0)</f>
        <v>0</v>
      </c>
      <c r="BY38" s="312">
        <f ca="1">IF($BI38&lt;&gt;"",IF('Capacity summary'!$D$14="Yes",IF(COUNTBLANK('Capacity summary'!$H157:$BG157)&lt;52,IF('Capacity summary'!V157&lt;&gt;"",IF(LOWER('Capacity summary'!V157)="x",$BI38*V38,VALUE('Capacity summary'!V157)),0),V38*$BI38),V38*$BI38),0)</f>
        <v>0</v>
      </c>
      <c r="BZ38" s="312">
        <f ca="1">IF($BI38&lt;&gt;"",IF('Capacity summary'!$D$14="Yes",IF(COUNTBLANK('Capacity summary'!$H157:$BG157)&lt;52,IF('Capacity summary'!W157&lt;&gt;"",IF(LOWER('Capacity summary'!W157)="x",$BI38*W38,VALUE('Capacity summary'!W157)),0),W38*$BI38),W38*$BI38),0)</f>
        <v>0</v>
      </c>
      <c r="CA38" s="312">
        <f ca="1">IF($BI38&lt;&gt;"",IF('Capacity summary'!$D$14="Yes",IF(COUNTBLANK('Capacity summary'!$H157:$BG157)&lt;52,IF('Capacity summary'!X157&lt;&gt;"",IF(LOWER('Capacity summary'!X157)="x",$BI38*X38,VALUE('Capacity summary'!X157)),0),X38*$BI38),X38*$BI38),0)</f>
        <v>0</v>
      </c>
      <c r="CB38" s="312">
        <f ca="1">IF($BI38&lt;&gt;"",IF('Capacity summary'!$D$14="Yes",IF(COUNTBLANK('Capacity summary'!$H157:$BG157)&lt;52,IF('Capacity summary'!Y157&lt;&gt;"",IF(LOWER('Capacity summary'!Y157)="x",$BI38*Y38,VALUE('Capacity summary'!Y157)),0),Y38*$BI38),Y38*$BI38),0)</f>
        <v>0</v>
      </c>
      <c r="CC38" s="312">
        <f ca="1">IF($BI38&lt;&gt;"",IF('Capacity summary'!$D$14="Yes",IF(COUNTBLANK('Capacity summary'!$H157:$BG157)&lt;52,IF('Capacity summary'!Z157&lt;&gt;"",IF(LOWER('Capacity summary'!Z157)="x",$BI38*Z38,VALUE('Capacity summary'!Z157)),0),Z38*$BI38),Z38*$BI38),0)</f>
        <v>0</v>
      </c>
      <c r="CD38" s="312">
        <f ca="1">IF($BI38&lt;&gt;"",IF('Capacity summary'!$D$14="Yes",IF(COUNTBLANK('Capacity summary'!$H157:$BG157)&lt;52,IF('Capacity summary'!AA157&lt;&gt;"",IF(LOWER('Capacity summary'!AA157)="x",$BI38*AA38,VALUE('Capacity summary'!AA157)),0),AA38*$BI38),AA38*$BI38),0)</f>
        <v>0</v>
      </c>
      <c r="CE38" s="312">
        <f ca="1">IF($BI38&lt;&gt;"",IF('Capacity summary'!$D$14="Yes",IF(COUNTBLANK('Capacity summary'!$H157:$BG157)&lt;52,IF('Capacity summary'!AB157&lt;&gt;"",IF(LOWER('Capacity summary'!AB157)="x",$BI38*AB38,VALUE('Capacity summary'!AB157)),0),AB38*$BI38),AB38*$BI38),0)</f>
        <v>0</v>
      </c>
      <c r="CF38" s="312">
        <f ca="1">IF($BI38&lt;&gt;"",IF('Capacity summary'!$D$14="Yes",IF(COUNTBLANK('Capacity summary'!$H157:$BG157)&lt;52,IF('Capacity summary'!AC157&lt;&gt;"",IF(LOWER('Capacity summary'!AC157)="x",$BI38*AC38,VALUE('Capacity summary'!AC157)),0),AC38*$BI38),AC38*$BI38),0)</f>
        <v>0</v>
      </c>
      <c r="CG38" s="312">
        <f ca="1">IF($BI38&lt;&gt;"",IF('Capacity summary'!$D$14="Yes",IF(COUNTBLANK('Capacity summary'!$H157:$BG157)&lt;52,IF('Capacity summary'!AD157&lt;&gt;"",IF(LOWER('Capacity summary'!AD157)="x",$BI38*AD38,VALUE('Capacity summary'!AD157)),0),AD38*$BI38),AD38*$BI38),0)</f>
        <v>0</v>
      </c>
      <c r="CH38" s="312">
        <f ca="1">IF($BI38&lt;&gt;"",IF('Capacity summary'!$D$14="Yes",IF(COUNTBLANK('Capacity summary'!$H157:$BG157)&lt;52,IF('Capacity summary'!AE157&lt;&gt;"",IF(LOWER('Capacity summary'!AE157)="x",$BI38*AE38,VALUE('Capacity summary'!AE157)),0),AE38*$BI38),AE38*$BI38),0)</f>
        <v>0</v>
      </c>
      <c r="CI38" s="312">
        <f ca="1">IF($BI38&lt;&gt;"",IF('Capacity summary'!$D$14="Yes",IF(COUNTBLANK('Capacity summary'!$H157:$BG157)&lt;52,IF('Capacity summary'!AF157&lt;&gt;"",IF(LOWER('Capacity summary'!AF157)="x",$BI38*AF38,VALUE('Capacity summary'!AF157)),0),AF38*$BI38),AF38*$BI38),0)</f>
        <v>0</v>
      </c>
      <c r="CJ38" s="312">
        <f ca="1">IF($BI38&lt;&gt;"",IF('Capacity summary'!$D$14="Yes",IF(COUNTBLANK('Capacity summary'!$H157:$BG157)&lt;52,IF('Capacity summary'!AG157&lt;&gt;"",IF(LOWER('Capacity summary'!AG157)="x",$BI38*AG38,VALUE('Capacity summary'!AG157)),0),AG38*$BI38),AG38*$BI38),0)</f>
        <v>0</v>
      </c>
      <c r="CK38" s="312">
        <f ca="1">IF($BI38&lt;&gt;"",IF('Capacity summary'!$D$14="Yes",IF(COUNTBLANK('Capacity summary'!$H157:$BG157)&lt;52,IF('Capacity summary'!AH157&lt;&gt;"",IF(LOWER('Capacity summary'!AH157)="x",$BI38*AH38,VALUE('Capacity summary'!AH157)),0),AH38*$BI38),AH38*$BI38),0)</f>
        <v>0</v>
      </c>
      <c r="CL38" s="312">
        <f ca="1">IF($BI38&lt;&gt;"",IF('Capacity summary'!$D$14="Yes",IF(COUNTBLANK('Capacity summary'!$H157:$BG157)&lt;52,IF('Capacity summary'!AI157&lt;&gt;"",IF(LOWER('Capacity summary'!AI157)="x",$BI38*AI38,VALUE('Capacity summary'!AI157)),0),AI38*$BI38),AI38*$BI38),0)</f>
        <v>0</v>
      </c>
      <c r="CM38" s="312">
        <f ca="1">IF($BI38&lt;&gt;"",IF('Capacity summary'!$D$14="Yes",IF(COUNTBLANK('Capacity summary'!$H157:$BG157)&lt;52,IF('Capacity summary'!AJ157&lt;&gt;"",IF(LOWER('Capacity summary'!AJ157)="x",$BI38*AJ38,VALUE('Capacity summary'!AJ157)),0),AJ38*$BI38),AJ38*$BI38),0)</f>
        <v>0</v>
      </c>
      <c r="CN38" s="312">
        <f ca="1">IF($BI38&lt;&gt;"",IF('Capacity summary'!$D$14="Yes",IF(COUNTBLANK('Capacity summary'!$H157:$BG157)&lt;52,IF('Capacity summary'!AK157&lt;&gt;"",IF(LOWER('Capacity summary'!AK157)="x",$BI38*AK38,VALUE('Capacity summary'!AK157)),0),AK38*$BI38),AK38*$BI38),0)</f>
        <v>0</v>
      </c>
      <c r="CO38" s="312">
        <f ca="1">IF($BI38&lt;&gt;"",IF('Capacity summary'!$D$14="Yes",IF(COUNTBLANK('Capacity summary'!$H157:$BG157)&lt;52,IF('Capacity summary'!AL157&lt;&gt;"",IF(LOWER('Capacity summary'!AL157)="x",$BI38*AL38,VALUE('Capacity summary'!AL157)),0),AL38*$BI38),AL38*$BI38),0)</f>
        <v>0</v>
      </c>
      <c r="CP38" s="312">
        <f ca="1">IF($BI38&lt;&gt;"",IF('Capacity summary'!$D$14="Yes",IF(COUNTBLANK('Capacity summary'!$H157:$BG157)&lt;52,IF('Capacity summary'!AM157&lt;&gt;"",IF(LOWER('Capacity summary'!AM157)="x",$BI38*AM38,VALUE('Capacity summary'!AM157)),0),AM38*$BI38),AM38*$BI38),0)</f>
        <v>0</v>
      </c>
      <c r="CQ38" s="312">
        <f ca="1">IF($BI38&lt;&gt;"",IF('Capacity summary'!$D$14="Yes",IF(COUNTBLANK('Capacity summary'!$H157:$BG157)&lt;52,IF('Capacity summary'!AN157&lt;&gt;"",IF(LOWER('Capacity summary'!AN157)="x",$BI38*AN38,VALUE('Capacity summary'!AN157)),0),AN38*$BI38),AN38*$BI38),0)</f>
        <v>0</v>
      </c>
      <c r="CR38" s="312">
        <f ca="1">IF($BI38&lt;&gt;"",IF('Capacity summary'!$D$14="Yes",IF(COUNTBLANK('Capacity summary'!$H157:$BG157)&lt;52,IF('Capacity summary'!AO157&lt;&gt;"",IF(LOWER('Capacity summary'!AO157)="x",$BI38*AO38,VALUE('Capacity summary'!AO157)),0),AO38*$BI38),AO38*$BI38),0)</f>
        <v>0</v>
      </c>
      <c r="CS38" s="312">
        <f ca="1">IF($BI38&lt;&gt;"",IF('Capacity summary'!$D$14="Yes",IF(COUNTBLANK('Capacity summary'!$H157:$BG157)&lt;52,IF('Capacity summary'!AP157&lt;&gt;"",IF(LOWER('Capacity summary'!AP157)="x",$BI38*AP38,VALUE('Capacity summary'!AP157)),0),AP38*$BI38),AP38*$BI38),0)</f>
        <v>0</v>
      </c>
      <c r="CT38" s="312">
        <f ca="1">IF($BI38&lt;&gt;"",IF('Capacity summary'!$D$14="Yes",IF(COUNTBLANK('Capacity summary'!$H157:$BG157)&lt;52,IF('Capacity summary'!AQ157&lt;&gt;"",IF(LOWER('Capacity summary'!AQ157)="x",$BI38*AQ38,VALUE('Capacity summary'!AQ157)),0),AQ38*$BI38),AQ38*$BI38),0)</f>
        <v>0</v>
      </c>
      <c r="CU38" s="312">
        <f ca="1">IF($BI38&lt;&gt;"",IF('Capacity summary'!$D$14="Yes",IF(COUNTBLANK('Capacity summary'!$H157:$BG157)&lt;52,IF('Capacity summary'!AR157&lt;&gt;"",IF(LOWER('Capacity summary'!AR157)="x",$BI38*AR38,VALUE('Capacity summary'!AR157)),0),AR38*$BI38),AR38*$BI38),0)</f>
        <v>0</v>
      </c>
      <c r="CV38" s="312">
        <f ca="1">IF($BI38&lt;&gt;"",IF('Capacity summary'!$D$14="Yes",IF(COUNTBLANK('Capacity summary'!$H157:$BG157)&lt;52,IF('Capacity summary'!AS157&lt;&gt;"",IF(LOWER('Capacity summary'!AS157)="x",$BI38*AS38,VALUE('Capacity summary'!AS157)),0),AS38*$BI38),AS38*$BI38),0)</f>
        <v>0</v>
      </c>
      <c r="CW38" s="312">
        <f ca="1">IF($BI38&lt;&gt;"",IF('Capacity summary'!$D$14="Yes",IF(COUNTBLANK('Capacity summary'!$H157:$BG157)&lt;52,IF('Capacity summary'!AT157&lt;&gt;"",IF(LOWER('Capacity summary'!AT157)="x",$BI38*AT38,VALUE('Capacity summary'!AT157)),0),AT38*$BI38),AT38*$BI38),0)</f>
        <v>0</v>
      </c>
      <c r="CX38" s="312">
        <f ca="1">IF($BI38&lt;&gt;"",IF('Capacity summary'!$D$14="Yes",IF(COUNTBLANK('Capacity summary'!$H157:$BG157)&lt;52,IF('Capacity summary'!AU157&lt;&gt;"",IF(LOWER('Capacity summary'!AU157)="x",$BI38*AU38,VALUE('Capacity summary'!AU157)),0),AU38*$BI38),AU38*$BI38),0)</f>
        <v>0</v>
      </c>
      <c r="CY38" s="312">
        <f ca="1">IF($BI38&lt;&gt;"",IF('Capacity summary'!$D$14="Yes",IF(COUNTBLANK('Capacity summary'!$H157:$BG157)&lt;52,IF('Capacity summary'!AV157&lt;&gt;"",IF(LOWER('Capacity summary'!AV157)="x",$BI38*AV38,VALUE('Capacity summary'!AV157)),0),AV38*$BI38),AV38*$BI38),0)</f>
        <v>0</v>
      </c>
      <c r="CZ38" s="312">
        <f ca="1">IF($BI38&lt;&gt;"",IF('Capacity summary'!$D$14="Yes",IF(COUNTBLANK('Capacity summary'!$H157:$BG157)&lt;52,IF('Capacity summary'!AW157&lt;&gt;"",IF(LOWER('Capacity summary'!AW157)="x",$BI38*AW38,VALUE('Capacity summary'!AW157)),0),AW38*$BI38),AW38*$BI38),0)</f>
        <v>0</v>
      </c>
      <c r="DA38" s="312">
        <f ca="1">IF($BI38&lt;&gt;"",IF('Capacity summary'!$D$14="Yes",IF(COUNTBLANK('Capacity summary'!$H157:$BG157)&lt;52,IF('Capacity summary'!AX157&lt;&gt;"",IF(LOWER('Capacity summary'!AX157)="x",$BI38*AX38,VALUE('Capacity summary'!AX157)),0),AX38*$BI38),AX38*$BI38),0)</f>
        <v>0</v>
      </c>
      <c r="DB38" s="312">
        <f ca="1">IF($BI38&lt;&gt;"",IF('Capacity summary'!$D$14="Yes",IF(COUNTBLANK('Capacity summary'!$H157:$BG157)&lt;52,IF('Capacity summary'!AY157&lt;&gt;"",IF(LOWER('Capacity summary'!AY157)="x",$BI38*AY38,VALUE('Capacity summary'!AY157)),0),AY38*$BI38),AY38*$BI38),0)</f>
        <v>0</v>
      </c>
      <c r="DC38" s="312">
        <f ca="1">IF($BI38&lt;&gt;"",IF('Capacity summary'!$D$14="Yes",IF(COUNTBLANK('Capacity summary'!$H157:$BG157)&lt;52,IF('Capacity summary'!AZ157&lt;&gt;"",IF(LOWER('Capacity summary'!AZ157)="x",$BI38*AZ38,VALUE('Capacity summary'!AZ157)),0),AZ38*$BI38),AZ38*$BI38),0)</f>
        <v>0</v>
      </c>
      <c r="DD38" s="312">
        <f ca="1">IF($BI38&lt;&gt;"",IF('Capacity summary'!$D$14="Yes",IF(COUNTBLANK('Capacity summary'!$H157:$BG157)&lt;52,IF('Capacity summary'!BA157&lt;&gt;"",IF(LOWER('Capacity summary'!BA157)="x",$BI38*BA38,VALUE('Capacity summary'!BA157)),0),BA38*$BI38),BA38*$BI38),0)</f>
        <v>0</v>
      </c>
      <c r="DE38" s="312">
        <f ca="1">IF($BI38&lt;&gt;"",IF('Capacity summary'!$D$14="Yes",IF(COUNTBLANK('Capacity summary'!$H157:$BG157)&lt;52,IF('Capacity summary'!BB157&lt;&gt;"",IF(LOWER('Capacity summary'!BB157)="x",$BI38*BB38,VALUE('Capacity summary'!BB157)),0),BB38*$BI38),BB38*$BI38),0)</f>
        <v>0</v>
      </c>
      <c r="DF38" s="312">
        <f ca="1">IF($BI38&lt;&gt;"",IF('Capacity summary'!$D$14="Yes",IF(COUNTBLANK('Capacity summary'!$H157:$BG157)&lt;52,IF('Capacity summary'!BC157&lt;&gt;"",IF(LOWER('Capacity summary'!BC157)="x",$BI38*BC38,VALUE('Capacity summary'!BC157)),0),BC38*$BI38),BC38*$BI38),0)</f>
        <v>0</v>
      </c>
      <c r="DG38" s="312">
        <f ca="1">IF($BI38&lt;&gt;"",IF('Capacity summary'!$D$14="Yes",IF(COUNTBLANK('Capacity summary'!$H157:$BG157)&lt;52,IF('Capacity summary'!BD157&lt;&gt;"",IF(LOWER('Capacity summary'!BD157)="x",$BI38*BD38,VALUE('Capacity summary'!BD157)),0),BD38*$BI38),BD38*$BI38),0)</f>
        <v>0</v>
      </c>
      <c r="DH38" s="312">
        <f ca="1">IF($BI38&lt;&gt;"",IF('Capacity summary'!$D$14="Yes",IF(COUNTBLANK('Capacity summary'!$H157:$BG157)&lt;52,IF('Capacity summary'!BE157&lt;&gt;"",IF(LOWER('Capacity summary'!BE157)="x",$BI38*BE38,VALUE('Capacity summary'!BE157)),0),BE38*$BI38),BE38*$BI38),0)</f>
        <v>0</v>
      </c>
      <c r="DI38" s="312">
        <f ca="1">IF($BI38&lt;&gt;"",IF('Capacity summary'!$D$14="Yes",IF(COUNTBLANK('Capacity summary'!$H157:$BG157)&lt;52,IF('Capacity summary'!BF157&lt;&gt;"",IF(LOWER('Capacity summary'!BF157)="x",$BI38*BF38,VALUE('Capacity summary'!BF157)),0),BF38*$BI38),BF38*$BI38),0)</f>
        <v>0</v>
      </c>
      <c r="DJ38" s="312">
        <f ca="1">IF($BI38&lt;&gt;"",IF('Capacity summary'!$D$14="Yes",IF(COUNTBLANK('Capacity summary'!$H157:$BG157)&lt;52,IF('Capacity summary'!BG157&lt;&gt;"",IF(LOWER('Capacity summary'!BG157)="x",$BI38*BG38,VALUE('Capacity summary'!BG157)),0),BG38*$BI38),BG38*$BI38),0)</f>
        <v>0</v>
      </c>
      <c r="DK38" s="136">
        <f t="shared" ca="1" si="2"/>
        <v>0</v>
      </c>
      <c r="DL38" s="312">
        <f>Capacity!H50</f>
        <v>0</v>
      </c>
      <c r="DP38" s="5"/>
    </row>
    <row r="39" spans="2:120" x14ac:dyDescent="0.25">
      <c r="B39" s="67"/>
      <c r="C39" s="67" t="str">
        <f>ROW(A35)&amp;". "&amp;Capacity!B51</f>
        <v>35. c</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 ca="1">IF(ROW(C35)&lt;=Capacity!$A$16,IF('Capacity summary'!$D$14="No",SUM(H39:BG39),'Capacity summary'!$E158),0)</f>
        <v>52</v>
      </c>
      <c r="BI39" s="5">
        <f ca="1">IF(BH39&gt;0,IF(BH39&lt;Capacity!E51,Capacity!F51,Capacity!H51/'Capacity calculation (hide)'!BH39),"")</f>
        <v>0</v>
      </c>
      <c r="BK39" s="312">
        <f ca="1">IF($BI39&lt;&gt;"",IF('Capacity summary'!$D$14="Yes",IF(COUNTBLANK('Capacity summary'!$H158:$BG158)&lt;52,IF('Capacity summary'!H158&lt;&gt;"",IF(LOWER('Capacity summary'!H158)="x",$BI39*H39,VALUE('Capacity summary'!H158)),0),H39*$BI39),H39*$BI39),0)</f>
        <v>0</v>
      </c>
      <c r="BL39" s="312">
        <f ca="1">IF($BI39&lt;&gt;"",IF('Capacity summary'!$D$14="Yes",IF(COUNTBLANK('Capacity summary'!$H158:$BG158)&lt;52,IF('Capacity summary'!I158&lt;&gt;"",IF(LOWER('Capacity summary'!I158)="x",$BI39*I39,VALUE('Capacity summary'!I158)),0),I39*$BI39),I39*$BI39),0)</f>
        <v>0</v>
      </c>
      <c r="BM39" s="312">
        <f ca="1">IF($BI39&lt;&gt;"",IF('Capacity summary'!$D$14="Yes",IF(COUNTBLANK('Capacity summary'!$H158:$BG158)&lt;52,IF('Capacity summary'!J158&lt;&gt;"",IF(LOWER('Capacity summary'!J158)="x",$BI39*J39,VALUE('Capacity summary'!J158)),0),J39*$BI39),J39*$BI39),0)</f>
        <v>0</v>
      </c>
      <c r="BN39" s="312">
        <f ca="1">IF($BI39&lt;&gt;"",IF('Capacity summary'!$D$14="Yes",IF(COUNTBLANK('Capacity summary'!$H158:$BG158)&lt;52,IF('Capacity summary'!K158&lt;&gt;"",IF(LOWER('Capacity summary'!K158)="x",$BI39*K39,VALUE('Capacity summary'!K158)),0),K39*$BI39),K39*$BI39),0)</f>
        <v>0</v>
      </c>
      <c r="BO39" s="312">
        <f ca="1">IF($BI39&lt;&gt;"",IF('Capacity summary'!$D$14="Yes",IF(COUNTBLANK('Capacity summary'!$H158:$BG158)&lt;52,IF('Capacity summary'!L158&lt;&gt;"",IF(LOWER('Capacity summary'!L158)="x",$BI39*L39,VALUE('Capacity summary'!L158)),0),L39*$BI39),L39*$BI39),0)</f>
        <v>0</v>
      </c>
      <c r="BP39" s="312">
        <f ca="1">IF($BI39&lt;&gt;"",IF('Capacity summary'!$D$14="Yes",IF(COUNTBLANK('Capacity summary'!$H158:$BG158)&lt;52,IF('Capacity summary'!M158&lt;&gt;"",IF(LOWER('Capacity summary'!M158)="x",$BI39*M39,VALUE('Capacity summary'!M158)),0),M39*$BI39),M39*$BI39),0)</f>
        <v>0</v>
      </c>
      <c r="BQ39" s="312">
        <f ca="1">IF($BI39&lt;&gt;"",IF('Capacity summary'!$D$14="Yes",IF(COUNTBLANK('Capacity summary'!$H158:$BG158)&lt;52,IF('Capacity summary'!N158&lt;&gt;"",IF(LOWER('Capacity summary'!N158)="x",$BI39*N39,VALUE('Capacity summary'!N158)),0),N39*$BI39),N39*$BI39),0)</f>
        <v>0</v>
      </c>
      <c r="BR39" s="312">
        <f ca="1">IF($BI39&lt;&gt;"",IF('Capacity summary'!$D$14="Yes",IF(COUNTBLANK('Capacity summary'!$H158:$BG158)&lt;52,IF('Capacity summary'!O158&lt;&gt;"",IF(LOWER('Capacity summary'!O158)="x",$BI39*O39,VALUE('Capacity summary'!O158)),0),O39*$BI39),O39*$BI39),0)</f>
        <v>0</v>
      </c>
      <c r="BS39" s="312">
        <f ca="1">IF($BI39&lt;&gt;"",IF('Capacity summary'!$D$14="Yes",IF(COUNTBLANK('Capacity summary'!$H158:$BG158)&lt;52,IF('Capacity summary'!P158&lt;&gt;"",IF(LOWER('Capacity summary'!P158)="x",$BI39*P39,VALUE('Capacity summary'!P158)),0),P39*$BI39),P39*$BI39),0)</f>
        <v>0</v>
      </c>
      <c r="BT39" s="312">
        <f ca="1">IF($BI39&lt;&gt;"",IF('Capacity summary'!$D$14="Yes",IF(COUNTBLANK('Capacity summary'!$H158:$BG158)&lt;52,IF('Capacity summary'!Q158&lt;&gt;"",IF(LOWER('Capacity summary'!Q158)="x",$BI39*Q39,VALUE('Capacity summary'!Q158)),0),Q39*$BI39),Q39*$BI39),0)</f>
        <v>0</v>
      </c>
      <c r="BU39" s="312">
        <f ca="1">IF($BI39&lt;&gt;"",IF('Capacity summary'!$D$14="Yes",IF(COUNTBLANK('Capacity summary'!$H158:$BG158)&lt;52,IF('Capacity summary'!R158&lt;&gt;"",IF(LOWER('Capacity summary'!R158)="x",$BI39*R39,VALUE('Capacity summary'!R158)),0),R39*$BI39),R39*$BI39),0)</f>
        <v>0</v>
      </c>
      <c r="BV39" s="312">
        <f ca="1">IF($BI39&lt;&gt;"",IF('Capacity summary'!$D$14="Yes",IF(COUNTBLANK('Capacity summary'!$H158:$BG158)&lt;52,IF('Capacity summary'!S158&lt;&gt;"",IF(LOWER('Capacity summary'!S158)="x",$BI39*S39,VALUE('Capacity summary'!S158)),0),S39*$BI39),S39*$BI39),0)</f>
        <v>0</v>
      </c>
      <c r="BW39" s="312">
        <f ca="1">IF($BI39&lt;&gt;"",IF('Capacity summary'!$D$14="Yes",IF(COUNTBLANK('Capacity summary'!$H158:$BG158)&lt;52,IF('Capacity summary'!T158&lt;&gt;"",IF(LOWER('Capacity summary'!T158)="x",$BI39*T39,VALUE('Capacity summary'!T158)),0),T39*$BI39),T39*$BI39),0)</f>
        <v>0</v>
      </c>
      <c r="BX39" s="312">
        <f ca="1">IF($BI39&lt;&gt;"",IF('Capacity summary'!$D$14="Yes",IF(COUNTBLANK('Capacity summary'!$H158:$BG158)&lt;52,IF('Capacity summary'!U158&lt;&gt;"",IF(LOWER('Capacity summary'!U158)="x",$BI39*U39,VALUE('Capacity summary'!U158)),0),U39*$BI39),U39*$BI39),0)</f>
        <v>0</v>
      </c>
      <c r="BY39" s="312">
        <f ca="1">IF($BI39&lt;&gt;"",IF('Capacity summary'!$D$14="Yes",IF(COUNTBLANK('Capacity summary'!$H158:$BG158)&lt;52,IF('Capacity summary'!V158&lt;&gt;"",IF(LOWER('Capacity summary'!V158)="x",$BI39*V39,VALUE('Capacity summary'!V158)),0),V39*$BI39),V39*$BI39),0)</f>
        <v>0</v>
      </c>
      <c r="BZ39" s="312">
        <f ca="1">IF($BI39&lt;&gt;"",IF('Capacity summary'!$D$14="Yes",IF(COUNTBLANK('Capacity summary'!$H158:$BG158)&lt;52,IF('Capacity summary'!W158&lt;&gt;"",IF(LOWER('Capacity summary'!W158)="x",$BI39*W39,VALUE('Capacity summary'!W158)),0),W39*$BI39),W39*$BI39),0)</f>
        <v>0</v>
      </c>
      <c r="CA39" s="312">
        <f ca="1">IF($BI39&lt;&gt;"",IF('Capacity summary'!$D$14="Yes",IF(COUNTBLANK('Capacity summary'!$H158:$BG158)&lt;52,IF('Capacity summary'!X158&lt;&gt;"",IF(LOWER('Capacity summary'!X158)="x",$BI39*X39,VALUE('Capacity summary'!X158)),0),X39*$BI39),X39*$BI39),0)</f>
        <v>0</v>
      </c>
      <c r="CB39" s="312">
        <f ca="1">IF($BI39&lt;&gt;"",IF('Capacity summary'!$D$14="Yes",IF(COUNTBLANK('Capacity summary'!$H158:$BG158)&lt;52,IF('Capacity summary'!Y158&lt;&gt;"",IF(LOWER('Capacity summary'!Y158)="x",$BI39*Y39,VALUE('Capacity summary'!Y158)),0),Y39*$BI39),Y39*$BI39),0)</f>
        <v>0</v>
      </c>
      <c r="CC39" s="312">
        <f ca="1">IF($BI39&lt;&gt;"",IF('Capacity summary'!$D$14="Yes",IF(COUNTBLANK('Capacity summary'!$H158:$BG158)&lt;52,IF('Capacity summary'!Z158&lt;&gt;"",IF(LOWER('Capacity summary'!Z158)="x",$BI39*Z39,VALUE('Capacity summary'!Z158)),0),Z39*$BI39),Z39*$BI39),0)</f>
        <v>0</v>
      </c>
      <c r="CD39" s="312">
        <f ca="1">IF($BI39&lt;&gt;"",IF('Capacity summary'!$D$14="Yes",IF(COUNTBLANK('Capacity summary'!$H158:$BG158)&lt;52,IF('Capacity summary'!AA158&lt;&gt;"",IF(LOWER('Capacity summary'!AA158)="x",$BI39*AA39,VALUE('Capacity summary'!AA158)),0),AA39*$BI39),AA39*$BI39),0)</f>
        <v>0</v>
      </c>
      <c r="CE39" s="312">
        <f ca="1">IF($BI39&lt;&gt;"",IF('Capacity summary'!$D$14="Yes",IF(COUNTBLANK('Capacity summary'!$H158:$BG158)&lt;52,IF('Capacity summary'!AB158&lt;&gt;"",IF(LOWER('Capacity summary'!AB158)="x",$BI39*AB39,VALUE('Capacity summary'!AB158)),0),AB39*$BI39),AB39*$BI39),0)</f>
        <v>0</v>
      </c>
      <c r="CF39" s="312">
        <f ca="1">IF($BI39&lt;&gt;"",IF('Capacity summary'!$D$14="Yes",IF(COUNTBLANK('Capacity summary'!$H158:$BG158)&lt;52,IF('Capacity summary'!AC158&lt;&gt;"",IF(LOWER('Capacity summary'!AC158)="x",$BI39*AC39,VALUE('Capacity summary'!AC158)),0),AC39*$BI39),AC39*$BI39),0)</f>
        <v>0</v>
      </c>
      <c r="CG39" s="312">
        <f ca="1">IF($BI39&lt;&gt;"",IF('Capacity summary'!$D$14="Yes",IF(COUNTBLANK('Capacity summary'!$H158:$BG158)&lt;52,IF('Capacity summary'!AD158&lt;&gt;"",IF(LOWER('Capacity summary'!AD158)="x",$BI39*AD39,VALUE('Capacity summary'!AD158)),0),AD39*$BI39),AD39*$BI39),0)</f>
        <v>0</v>
      </c>
      <c r="CH39" s="312">
        <f ca="1">IF($BI39&lt;&gt;"",IF('Capacity summary'!$D$14="Yes",IF(COUNTBLANK('Capacity summary'!$H158:$BG158)&lt;52,IF('Capacity summary'!AE158&lt;&gt;"",IF(LOWER('Capacity summary'!AE158)="x",$BI39*AE39,VALUE('Capacity summary'!AE158)),0),AE39*$BI39),AE39*$BI39),0)</f>
        <v>0</v>
      </c>
      <c r="CI39" s="312">
        <f ca="1">IF($BI39&lt;&gt;"",IF('Capacity summary'!$D$14="Yes",IF(COUNTBLANK('Capacity summary'!$H158:$BG158)&lt;52,IF('Capacity summary'!AF158&lt;&gt;"",IF(LOWER('Capacity summary'!AF158)="x",$BI39*AF39,VALUE('Capacity summary'!AF158)),0),AF39*$BI39),AF39*$BI39),0)</f>
        <v>0</v>
      </c>
      <c r="CJ39" s="312">
        <f ca="1">IF($BI39&lt;&gt;"",IF('Capacity summary'!$D$14="Yes",IF(COUNTBLANK('Capacity summary'!$H158:$BG158)&lt;52,IF('Capacity summary'!AG158&lt;&gt;"",IF(LOWER('Capacity summary'!AG158)="x",$BI39*AG39,VALUE('Capacity summary'!AG158)),0),AG39*$BI39),AG39*$BI39),0)</f>
        <v>0</v>
      </c>
      <c r="CK39" s="312">
        <f ca="1">IF($BI39&lt;&gt;"",IF('Capacity summary'!$D$14="Yes",IF(COUNTBLANK('Capacity summary'!$H158:$BG158)&lt;52,IF('Capacity summary'!AH158&lt;&gt;"",IF(LOWER('Capacity summary'!AH158)="x",$BI39*AH39,VALUE('Capacity summary'!AH158)),0),AH39*$BI39),AH39*$BI39),0)</f>
        <v>0</v>
      </c>
      <c r="CL39" s="312">
        <f ca="1">IF($BI39&lt;&gt;"",IF('Capacity summary'!$D$14="Yes",IF(COUNTBLANK('Capacity summary'!$H158:$BG158)&lt;52,IF('Capacity summary'!AI158&lt;&gt;"",IF(LOWER('Capacity summary'!AI158)="x",$BI39*AI39,VALUE('Capacity summary'!AI158)),0),AI39*$BI39),AI39*$BI39),0)</f>
        <v>0</v>
      </c>
      <c r="CM39" s="312">
        <f ca="1">IF($BI39&lt;&gt;"",IF('Capacity summary'!$D$14="Yes",IF(COUNTBLANK('Capacity summary'!$H158:$BG158)&lt;52,IF('Capacity summary'!AJ158&lt;&gt;"",IF(LOWER('Capacity summary'!AJ158)="x",$BI39*AJ39,VALUE('Capacity summary'!AJ158)),0),AJ39*$BI39),AJ39*$BI39),0)</f>
        <v>0</v>
      </c>
      <c r="CN39" s="312">
        <f ca="1">IF($BI39&lt;&gt;"",IF('Capacity summary'!$D$14="Yes",IF(COUNTBLANK('Capacity summary'!$H158:$BG158)&lt;52,IF('Capacity summary'!AK158&lt;&gt;"",IF(LOWER('Capacity summary'!AK158)="x",$BI39*AK39,VALUE('Capacity summary'!AK158)),0),AK39*$BI39),AK39*$BI39),0)</f>
        <v>0</v>
      </c>
      <c r="CO39" s="312">
        <f ca="1">IF($BI39&lt;&gt;"",IF('Capacity summary'!$D$14="Yes",IF(COUNTBLANK('Capacity summary'!$H158:$BG158)&lt;52,IF('Capacity summary'!AL158&lt;&gt;"",IF(LOWER('Capacity summary'!AL158)="x",$BI39*AL39,VALUE('Capacity summary'!AL158)),0),AL39*$BI39),AL39*$BI39),0)</f>
        <v>0</v>
      </c>
      <c r="CP39" s="312">
        <f ca="1">IF($BI39&lt;&gt;"",IF('Capacity summary'!$D$14="Yes",IF(COUNTBLANK('Capacity summary'!$H158:$BG158)&lt;52,IF('Capacity summary'!AM158&lt;&gt;"",IF(LOWER('Capacity summary'!AM158)="x",$BI39*AM39,VALUE('Capacity summary'!AM158)),0),AM39*$BI39),AM39*$BI39),0)</f>
        <v>0</v>
      </c>
      <c r="CQ39" s="312">
        <f ca="1">IF($BI39&lt;&gt;"",IF('Capacity summary'!$D$14="Yes",IF(COUNTBLANK('Capacity summary'!$H158:$BG158)&lt;52,IF('Capacity summary'!AN158&lt;&gt;"",IF(LOWER('Capacity summary'!AN158)="x",$BI39*AN39,VALUE('Capacity summary'!AN158)),0),AN39*$BI39),AN39*$BI39),0)</f>
        <v>0</v>
      </c>
      <c r="CR39" s="312">
        <f ca="1">IF($BI39&lt;&gt;"",IF('Capacity summary'!$D$14="Yes",IF(COUNTBLANK('Capacity summary'!$H158:$BG158)&lt;52,IF('Capacity summary'!AO158&lt;&gt;"",IF(LOWER('Capacity summary'!AO158)="x",$BI39*AO39,VALUE('Capacity summary'!AO158)),0),AO39*$BI39),AO39*$BI39),0)</f>
        <v>0</v>
      </c>
      <c r="CS39" s="312">
        <f ca="1">IF($BI39&lt;&gt;"",IF('Capacity summary'!$D$14="Yes",IF(COUNTBLANK('Capacity summary'!$H158:$BG158)&lt;52,IF('Capacity summary'!AP158&lt;&gt;"",IF(LOWER('Capacity summary'!AP158)="x",$BI39*AP39,VALUE('Capacity summary'!AP158)),0),AP39*$BI39),AP39*$BI39),0)</f>
        <v>0</v>
      </c>
      <c r="CT39" s="312">
        <f ca="1">IF($BI39&lt;&gt;"",IF('Capacity summary'!$D$14="Yes",IF(COUNTBLANK('Capacity summary'!$H158:$BG158)&lt;52,IF('Capacity summary'!AQ158&lt;&gt;"",IF(LOWER('Capacity summary'!AQ158)="x",$BI39*AQ39,VALUE('Capacity summary'!AQ158)),0),AQ39*$BI39),AQ39*$BI39),0)</f>
        <v>0</v>
      </c>
      <c r="CU39" s="312">
        <f ca="1">IF($BI39&lt;&gt;"",IF('Capacity summary'!$D$14="Yes",IF(COUNTBLANK('Capacity summary'!$H158:$BG158)&lt;52,IF('Capacity summary'!AR158&lt;&gt;"",IF(LOWER('Capacity summary'!AR158)="x",$BI39*AR39,VALUE('Capacity summary'!AR158)),0),AR39*$BI39),AR39*$BI39),0)</f>
        <v>0</v>
      </c>
      <c r="CV39" s="312">
        <f ca="1">IF($BI39&lt;&gt;"",IF('Capacity summary'!$D$14="Yes",IF(COUNTBLANK('Capacity summary'!$H158:$BG158)&lt;52,IF('Capacity summary'!AS158&lt;&gt;"",IF(LOWER('Capacity summary'!AS158)="x",$BI39*AS39,VALUE('Capacity summary'!AS158)),0),AS39*$BI39),AS39*$BI39),0)</f>
        <v>0</v>
      </c>
      <c r="CW39" s="312">
        <f ca="1">IF($BI39&lt;&gt;"",IF('Capacity summary'!$D$14="Yes",IF(COUNTBLANK('Capacity summary'!$H158:$BG158)&lt;52,IF('Capacity summary'!AT158&lt;&gt;"",IF(LOWER('Capacity summary'!AT158)="x",$BI39*AT39,VALUE('Capacity summary'!AT158)),0),AT39*$BI39),AT39*$BI39),0)</f>
        <v>0</v>
      </c>
      <c r="CX39" s="312">
        <f ca="1">IF($BI39&lt;&gt;"",IF('Capacity summary'!$D$14="Yes",IF(COUNTBLANK('Capacity summary'!$H158:$BG158)&lt;52,IF('Capacity summary'!AU158&lt;&gt;"",IF(LOWER('Capacity summary'!AU158)="x",$BI39*AU39,VALUE('Capacity summary'!AU158)),0),AU39*$BI39),AU39*$BI39),0)</f>
        <v>0</v>
      </c>
      <c r="CY39" s="312">
        <f ca="1">IF($BI39&lt;&gt;"",IF('Capacity summary'!$D$14="Yes",IF(COUNTBLANK('Capacity summary'!$H158:$BG158)&lt;52,IF('Capacity summary'!AV158&lt;&gt;"",IF(LOWER('Capacity summary'!AV158)="x",$BI39*AV39,VALUE('Capacity summary'!AV158)),0),AV39*$BI39),AV39*$BI39),0)</f>
        <v>0</v>
      </c>
      <c r="CZ39" s="312">
        <f ca="1">IF($BI39&lt;&gt;"",IF('Capacity summary'!$D$14="Yes",IF(COUNTBLANK('Capacity summary'!$H158:$BG158)&lt;52,IF('Capacity summary'!AW158&lt;&gt;"",IF(LOWER('Capacity summary'!AW158)="x",$BI39*AW39,VALUE('Capacity summary'!AW158)),0),AW39*$BI39),AW39*$BI39),0)</f>
        <v>0</v>
      </c>
      <c r="DA39" s="312">
        <f ca="1">IF($BI39&lt;&gt;"",IF('Capacity summary'!$D$14="Yes",IF(COUNTBLANK('Capacity summary'!$H158:$BG158)&lt;52,IF('Capacity summary'!AX158&lt;&gt;"",IF(LOWER('Capacity summary'!AX158)="x",$BI39*AX39,VALUE('Capacity summary'!AX158)),0),AX39*$BI39),AX39*$BI39),0)</f>
        <v>0</v>
      </c>
      <c r="DB39" s="312">
        <f ca="1">IF($BI39&lt;&gt;"",IF('Capacity summary'!$D$14="Yes",IF(COUNTBLANK('Capacity summary'!$H158:$BG158)&lt;52,IF('Capacity summary'!AY158&lt;&gt;"",IF(LOWER('Capacity summary'!AY158)="x",$BI39*AY39,VALUE('Capacity summary'!AY158)),0),AY39*$BI39),AY39*$BI39),0)</f>
        <v>0</v>
      </c>
      <c r="DC39" s="312">
        <f ca="1">IF($BI39&lt;&gt;"",IF('Capacity summary'!$D$14="Yes",IF(COUNTBLANK('Capacity summary'!$H158:$BG158)&lt;52,IF('Capacity summary'!AZ158&lt;&gt;"",IF(LOWER('Capacity summary'!AZ158)="x",$BI39*AZ39,VALUE('Capacity summary'!AZ158)),0),AZ39*$BI39),AZ39*$BI39),0)</f>
        <v>0</v>
      </c>
      <c r="DD39" s="312">
        <f ca="1">IF($BI39&lt;&gt;"",IF('Capacity summary'!$D$14="Yes",IF(COUNTBLANK('Capacity summary'!$H158:$BG158)&lt;52,IF('Capacity summary'!BA158&lt;&gt;"",IF(LOWER('Capacity summary'!BA158)="x",$BI39*BA39,VALUE('Capacity summary'!BA158)),0),BA39*$BI39),BA39*$BI39),0)</f>
        <v>0</v>
      </c>
      <c r="DE39" s="312">
        <f ca="1">IF($BI39&lt;&gt;"",IF('Capacity summary'!$D$14="Yes",IF(COUNTBLANK('Capacity summary'!$H158:$BG158)&lt;52,IF('Capacity summary'!BB158&lt;&gt;"",IF(LOWER('Capacity summary'!BB158)="x",$BI39*BB39,VALUE('Capacity summary'!BB158)),0),BB39*$BI39),BB39*$BI39),0)</f>
        <v>0</v>
      </c>
      <c r="DF39" s="312">
        <f ca="1">IF($BI39&lt;&gt;"",IF('Capacity summary'!$D$14="Yes",IF(COUNTBLANK('Capacity summary'!$H158:$BG158)&lt;52,IF('Capacity summary'!BC158&lt;&gt;"",IF(LOWER('Capacity summary'!BC158)="x",$BI39*BC39,VALUE('Capacity summary'!BC158)),0),BC39*$BI39),BC39*$BI39),0)</f>
        <v>0</v>
      </c>
      <c r="DG39" s="312">
        <f ca="1">IF($BI39&lt;&gt;"",IF('Capacity summary'!$D$14="Yes",IF(COUNTBLANK('Capacity summary'!$H158:$BG158)&lt;52,IF('Capacity summary'!BD158&lt;&gt;"",IF(LOWER('Capacity summary'!BD158)="x",$BI39*BD39,VALUE('Capacity summary'!BD158)),0),BD39*$BI39),BD39*$BI39),0)</f>
        <v>0</v>
      </c>
      <c r="DH39" s="312">
        <f ca="1">IF($BI39&lt;&gt;"",IF('Capacity summary'!$D$14="Yes",IF(COUNTBLANK('Capacity summary'!$H158:$BG158)&lt;52,IF('Capacity summary'!BE158&lt;&gt;"",IF(LOWER('Capacity summary'!BE158)="x",$BI39*BE39,VALUE('Capacity summary'!BE158)),0),BE39*$BI39),BE39*$BI39),0)</f>
        <v>0</v>
      </c>
      <c r="DI39" s="312">
        <f ca="1">IF($BI39&lt;&gt;"",IF('Capacity summary'!$D$14="Yes",IF(COUNTBLANK('Capacity summary'!$H158:$BG158)&lt;52,IF('Capacity summary'!BF158&lt;&gt;"",IF(LOWER('Capacity summary'!BF158)="x",$BI39*BF39,VALUE('Capacity summary'!BF158)),0),BF39*$BI39),BF39*$BI39),0)</f>
        <v>0</v>
      </c>
      <c r="DJ39" s="312">
        <f ca="1">IF($BI39&lt;&gt;"",IF('Capacity summary'!$D$14="Yes",IF(COUNTBLANK('Capacity summary'!$H158:$BG158)&lt;52,IF('Capacity summary'!BG158&lt;&gt;"",IF(LOWER('Capacity summary'!BG158)="x",$BI39*BG39,VALUE('Capacity summary'!BG158)),0),BG39*$BI39),BG39*$BI39),0)</f>
        <v>0</v>
      </c>
      <c r="DK39" s="136">
        <f t="shared" ca="1" si="2"/>
        <v>0</v>
      </c>
      <c r="DL39" s="312">
        <f>Capacity!H51</f>
        <v>0</v>
      </c>
      <c r="DP39" s="5"/>
    </row>
    <row r="40" spans="2:120" x14ac:dyDescent="0.25">
      <c r="B40" s="67"/>
      <c r="C40" s="67" t="str">
        <f>ROW(A36)&amp;". "&amp;Capacity!B52</f>
        <v>36. c</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 ca="1">IF(ROW(C36)&lt;=Capacity!$A$16,IF('Capacity summary'!$D$14="No",SUM(H40:BG40),'Capacity summary'!$E159),0)</f>
        <v>52</v>
      </c>
      <c r="BI40" s="5">
        <f ca="1">IF(BH40&gt;0,IF(BH40&lt;Capacity!E52,Capacity!F52,Capacity!H52/'Capacity calculation (hide)'!BH40),"")</f>
        <v>0</v>
      </c>
      <c r="BK40" s="312">
        <f ca="1">IF($BI40&lt;&gt;"",IF('Capacity summary'!$D$14="Yes",IF(COUNTBLANK('Capacity summary'!$H159:$BG159)&lt;52,IF('Capacity summary'!H159&lt;&gt;"",IF(LOWER('Capacity summary'!H159)="x",$BI40*H40,VALUE('Capacity summary'!H159)),0),H40*$BI40),H40*$BI40),0)</f>
        <v>0</v>
      </c>
      <c r="BL40" s="312">
        <f ca="1">IF($BI40&lt;&gt;"",IF('Capacity summary'!$D$14="Yes",IF(COUNTBLANK('Capacity summary'!$H159:$BG159)&lt;52,IF('Capacity summary'!I159&lt;&gt;"",IF(LOWER('Capacity summary'!I159)="x",$BI40*I40,VALUE('Capacity summary'!I159)),0),I40*$BI40),I40*$BI40),0)</f>
        <v>0</v>
      </c>
      <c r="BM40" s="312">
        <f ca="1">IF($BI40&lt;&gt;"",IF('Capacity summary'!$D$14="Yes",IF(COUNTBLANK('Capacity summary'!$H159:$BG159)&lt;52,IF('Capacity summary'!J159&lt;&gt;"",IF(LOWER('Capacity summary'!J159)="x",$BI40*J40,VALUE('Capacity summary'!J159)),0),J40*$BI40),J40*$BI40),0)</f>
        <v>0</v>
      </c>
      <c r="BN40" s="312">
        <f ca="1">IF($BI40&lt;&gt;"",IF('Capacity summary'!$D$14="Yes",IF(COUNTBLANK('Capacity summary'!$H159:$BG159)&lt;52,IF('Capacity summary'!K159&lt;&gt;"",IF(LOWER('Capacity summary'!K159)="x",$BI40*K40,VALUE('Capacity summary'!K159)),0),K40*$BI40),K40*$BI40),0)</f>
        <v>0</v>
      </c>
      <c r="BO40" s="312">
        <f ca="1">IF($BI40&lt;&gt;"",IF('Capacity summary'!$D$14="Yes",IF(COUNTBLANK('Capacity summary'!$H159:$BG159)&lt;52,IF('Capacity summary'!L159&lt;&gt;"",IF(LOWER('Capacity summary'!L159)="x",$BI40*L40,VALUE('Capacity summary'!L159)),0),L40*$BI40),L40*$BI40),0)</f>
        <v>0</v>
      </c>
      <c r="BP40" s="312">
        <f ca="1">IF($BI40&lt;&gt;"",IF('Capacity summary'!$D$14="Yes",IF(COUNTBLANK('Capacity summary'!$H159:$BG159)&lt;52,IF('Capacity summary'!M159&lt;&gt;"",IF(LOWER('Capacity summary'!M159)="x",$BI40*M40,VALUE('Capacity summary'!M159)),0),M40*$BI40),M40*$BI40),0)</f>
        <v>0</v>
      </c>
      <c r="BQ40" s="312">
        <f ca="1">IF($BI40&lt;&gt;"",IF('Capacity summary'!$D$14="Yes",IF(COUNTBLANK('Capacity summary'!$H159:$BG159)&lt;52,IF('Capacity summary'!N159&lt;&gt;"",IF(LOWER('Capacity summary'!N159)="x",$BI40*N40,VALUE('Capacity summary'!N159)),0),N40*$BI40),N40*$BI40),0)</f>
        <v>0</v>
      </c>
      <c r="BR40" s="312">
        <f ca="1">IF($BI40&lt;&gt;"",IF('Capacity summary'!$D$14="Yes",IF(COUNTBLANK('Capacity summary'!$H159:$BG159)&lt;52,IF('Capacity summary'!O159&lt;&gt;"",IF(LOWER('Capacity summary'!O159)="x",$BI40*O40,VALUE('Capacity summary'!O159)),0),O40*$BI40),O40*$BI40),0)</f>
        <v>0</v>
      </c>
      <c r="BS40" s="312">
        <f ca="1">IF($BI40&lt;&gt;"",IF('Capacity summary'!$D$14="Yes",IF(COUNTBLANK('Capacity summary'!$H159:$BG159)&lt;52,IF('Capacity summary'!P159&lt;&gt;"",IF(LOWER('Capacity summary'!P159)="x",$BI40*P40,VALUE('Capacity summary'!P159)),0),P40*$BI40),P40*$BI40),0)</f>
        <v>0</v>
      </c>
      <c r="BT40" s="312">
        <f ca="1">IF($BI40&lt;&gt;"",IF('Capacity summary'!$D$14="Yes",IF(COUNTBLANK('Capacity summary'!$H159:$BG159)&lt;52,IF('Capacity summary'!Q159&lt;&gt;"",IF(LOWER('Capacity summary'!Q159)="x",$BI40*Q40,VALUE('Capacity summary'!Q159)),0),Q40*$BI40),Q40*$BI40),0)</f>
        <v>0</v>
      </c>
      <c r="BU40" s="312">
        <f ca="1">IF($BI40&lt;&gt;"",IF('Capacity summary'!$D$14="Yes",IF(COUNTBLANK('Capacity summary'!$H159:$BG159)&lt;52,IF('Capacity summary'!R159&lt;&gt;"",IF(LOWER('Capacity summary'!R159)="x",$BI40*R40,VALUE('Capacity summary'!R159)),0),R40*$BI40),R40*$BI40),0)</f>
        <v>0</v>
      </c>
      <c r="BV40" s="312">
        <f ca="1">IF($BI40&lt;&gt;"",IF('Capacity summary'!$D$14="Yes",IF(COUNTBLANK('Capacity summary'!$H159:$BG159)&lt;52,IF('Capacity summary'!S159&lt;&gt;"",IF(LOWER('Capacity summary'!S159)="x",$BI40*S40,VALUE('Capacity summary'!S159)),0),S40*$BI40),S40*$BI40),0)</f>
        <v>0</v>
      </c>
      <c r="BW40" s="312">
        <f ca="1">IF($BI40&lt;&gt;"",IF('Capacity summary'!$D$14="Yes",IF(COUNTBLANK('Capacity summary'!$H159:$BG159)&lt;52,IF('Capacity summary'!T159&lt;&gt;"",IF(LOWER('Capacity summary'!T159)="x",$BI40*T40,VALUE('Capacity summary'!T159)),0),T40*$BI40),T40*$BI40),0)</f>
        <v>0</v>
      </c>
      <c r="BX40" s="312">
        <f ca="1">IF($BI40&lt;&gt;"",IF('Capacity summary'!$D$14="Yes",IF(COUNTBLANK('Capacity summary'!$H159:$BG159)&lt;52,IF('Capacity summary'!U159&lt;&gt;"",IF(LOWER('Capacity summary'!U159)="x",$BI40*U40,VALUE('Capacity summary'!U159)),0),U40*$BI40),U40*$BI40),0)</f>
        <v>0</v>
      </c>
      <c r="BY40" s="312">
        <f ca="1">IF($BI40&lt;&gt;"",IF('Capacity summary'!$D$14="Yes",IF(COUNTBLANK('Capacity summary'!$H159:$BG159)&lt;52,IF('Capacity summary'!V159&lt;&gt;"",IF(LOWER('Capacity summary'!V159)="x",$BI40*V40,VALUE('Capacity summary'!V159)),0),V40*$BI40),V40*$BI40),0)</f>
        <v>0</v>
      </c>
      <c r="BZ40" s="312">
        <f ca="1">IF($BI40&lt;&gt;"",IF('Capacity summary'!$D$14="Yes",IF(COUNTBLANK('Capacity summary'!$H159:$BG159)&lt;52,IF('Capacity summary'!W159&lt;&gt;"",IF(LOWER('Capacity summary'!W159)="x",$BI40*W40,VALUE('Capacity summary'!W159)),0),W40*$BI40),W40*$BI40),0)</f>
        <v>0</v>
      </c>
      <c r="CA40" s="312">
        <f ca="1">IF($BI40&lt;&gt;"",IF('Capacity summary'!$D$14="Yes",IF(COUNTBLANK('Capacity summary'!$H159:$BG159)&lt;52,IF('Capacity summary'!X159&lt;&gt;"",IF(LOWER('Capacity summary'!X159)="x",$BI40*X40,VALUE('Capacity summary'!X159)),0),X40*$BI40),X40*$BI40),0)</f>
        <v>0</v>
      </c>
      <c r="CB40" s="312">
        <f ca="1">IF($BI40&lt;&gt;"",IF('Capacity summary'!$D$14="Yes",IF(COUNTBLANK('Capacity summary'!$H159:$BG159)&lt;52,IF('Capacity summary'!Y159&lt;&gt;"",IF(LOWER('Capacity summary'!Y159)="x",$BI40*Y40,VALUE('Capacity summary'!Y159)),0),Y40*$BI40),Y40*$BI40),0)</f>
        <v>0</v>
      </c>
      <c r="CC40" s="312">
        <f ca="1">IF($BI40&lt;&gt;"",IF('Capacity summary'!$D$14="Yes",IF(COUNTBLANK('Capacity summary'!$H159:$BG159)&lt;52,IF('Capacity summary'!Z159&lt;&gt;"",IF(LOWER('Capacity summary'!Z159)="x",$BI40*Z40,VALUE('Capacity summary'!Z159)),0),Z40*$BI40),Z40*$BI40),0)</f>
        <v>0</v>
      </c>
      <c r="CD40" s="312">
        <f ca="1">IF($BI40&lt;&gt;"",IF('Capacity summary'!$D$14="Yes",IF(COUNTBLANK('Capacity summary'!$H159:$BG159)&lt;52,IF('Capacity summary'!AA159&lt;&gt;"",IF(LOWER('Capacity summary'!AA159)="x",$BI40*AA40,VALUE('Capacity summary'!AA159)),0),AA40*$BI40),AA40*$BI40),0)</f>
        <v>0</v>
      </c>
      <c r="CE40" s="312">
        <f ca="1">IF($BI40&lt;&gt;"",IF('Capacity summary'!$D$14="Yes",IF(COUNTBLANK('Capacity summary'!$H159:$BG159)&lt;52,IF('Capacity summary'!AB159&lt;&gt;"",IF(LOWER('Capacity summary'!AB159)="x",$BI40*AB40,VALUE('Capacity summary'!AB159)),0),AB40*$BI40),AB40*$BI40),0)</f>
        <v>0</v>
      </c>
      <c r="CF40" s="312">
        <f ca="1">IF($BI40&lt;&gt;"",IF('Capacity summary'!$D$14="Yes",IF(COUNTBLANK('Capacity summary'!$H159:$BG159)&lt;52,IF('Capacity summary'!AC159&lt;&gt;"",IF(LOWER('Capacity summary'!AC159)="x",$BI40*AC40,VALUE('Capacity summary'!AC159)),0),AC40*$BI40),AC40*$BI40),0)</f>
        <v>0</v>
      </c>
      <c r="CG40" s="312">
        <f ca="1">IF($BI40&lt;&gt;"",IF('Capacity summary'!$D$14="Yes",IF(COUNTBLANK('Capacity summary'!$H159:$BG159)&lt;52,IF('Capacity summary'!AD159&lt;&gt;"",IF(LOWER('Capacity summary'!AD159)="x",$BI40*AD40,VALUE('Capacity summary'!AD159)),0),AD40*$BI40),AD40*$BI40),0)</f>
        <v>0</v>
      </c>
      <c r="CH40" s="312">
        <f ca="1">IF($BI40&lt;&gt;"",IF('Capacity summary'!$D$14="Yes",IF(COUNTBLANK('Capacity summary'!$H159:$BG159)&lt;52,IF('Capacity summary'!AE159&lt;&gt;"",IF(LOWER('Capacity summary'!AE159)="x",$BI40*AE40,VALUE('Capacity summary'!AE159)),0),AE40*$BI40),AE40*$BI40),0)</f>
        <v>0</v>
      </c>
      <c r="CI40" s="312">
        <f ca="1">IF($BI40&lt;&gt;"",IF('Capacity summary'!$D$14="Yes",IF(COUNTBLANK('Capacity summary'!$H159:$BG159)&lt;52,IF('Capacity summary'!AF159&lt;&gt;"",IF(LOWER('Capacity summary'!AF159)="x",$BI40*AF40,VALUE('Capacity summary'!AF159)),0),AF40*$BI40),AF40*$BI40),0)</f>
        <v>0</v>
      </c>
      <c r="CJ40" s="312">
        <f ca="1">IF($BI40&lt;&gt;"",IF('Capacity summary'!$D$14="Yes",IF(COUNTBLANK('Capacity summary'!$H159:$BG159)&lt;52,IF('Capacity summary'!AG159&lt;&gt;"",IF(LOWER('Capacity summary'!AG159)="x",$BI40*AG40,VALUE('Capacity summary'!AG159)),0),AG40*$BI40),AG40*$BI40),0)</f>
        <v>0</v>
      </c>
      <c r="CK40" s="312">
        <f ca="1">IF($BI40&lt;&gt;"",IF('Capacity summary'!$D$14="Yes",IF(COUNTBLANK('Capacity summary'!$H159:$BG159)&lt;52,IF('Capacity summary'!AH159&lt;&gt;"",IF(LOWER('Capacity summary'!AH159)="x",$BI40*AH40,VALUE('Capacity summary'!AH159)),0),AH40*$BI40),AH40*$BI40),0)</f>
        <v>0</v>
      </c>
      <c r="CL40" s="312">
        <f ca="1">IF($BI40&lt;&gt;"",IF('Capacity summary'!$D$14="Yes",IF(COUNTBLANK('Capacity summary'!$H159:$BG159)&lt;52,IF('Capacity summary'!AI159&lt;&gt;"",IF(LOWER('Capacity summary'!AI159)="x",$BI40*AI40,VALUE('Capacity summary'!AI159)),0),AI40*$BI40),AI40*$BI40),0)</f>
        <v>0</v>
      </c>
      <c r="CM40" s="312">
        <f ca="1">IF($BI40&lt;&gt;"",IF('Capacity summary'!$D$14="Yes",IF(COUNTBLANK('Capacity summary'!$H159:$BG159)&lt;52,IF('Capacity summary'!AJ159&lt;&gt;"",IF(LOWER('Capacity summary'!AJ159)="x",$BI40*AJ40,VALUE('Capacity summary'!AJ159)),0),AJ40*$BI40),AJ40*$BI40),0)</f>
        <v>0</v>
      </c>
      <c r="CN40" s="312">
        <f ca="1">IF($BI40&lt;&gt;"",IF('Capacity summary'!$D$14="Yes",IF(COUNTBLANK('Capacity summary'!$H159:$BG159)&lt;52,IF('Capacity summary'!AK159&lt;&gt;"",IF(LOWER('Capacity summary'!AK159)="x",$BI40*AK40,VALUE('Capacity summary'!AK159)),0),AK40*$BI40),AK40*$BI40),0)</f>
        <v>0</v>
      </c>
      <c r="CO40" s="312">
        <f ca="1">IF($BI40&lt;&gt;"",IF('Capacity summary'!$D$14="Yes",IF(COUNTBLANK('Capacity summary'!$H159:$BG159)&lt;52,IF('Capacity summary'!AL159&lt;&gt;"",IF(LOWER('Capacity summary'!AL159)="x",$BI40*AL40,VALUE('Capacity summary'!AL159)),0),AL40*$BI40),AL40*$BI40),0)</f>
        <v>0</v>
      </c>
      <c r="CP40" s="312">
        <f ca="1">IF($BI40&lt;&gt;"",IF('Capacity summary'!$D$14="Yes",IF(COUNTBLANK('Capacity summary'!$H159:$BG159)&lt;52,IF('Capacity summary'!AM159&lt;&gt;"",IF(LOWER('Capacity summary'!AM159)="x",$BI40*AM40,VALUE('Capacity summary'!AM159)),0),AM40*$BI40),AM40*$BI40),0)</f>
        <v>0</v>
      </c>
      <c r="CQ40" s="312">
        <f ca="1">IF($BI40&lt;&gt;"",IF('Capacity summary'!$D$14="Yes",IF(COUNTBLANK('Capacity summary'!$H159:$BG159)&lt;52,IF('Capacity summary'!AN159&lt;&gt;"",IF(LOWER('Capacity summary'!AN159)="x",$BI40*AN40,VALUE('Capacity summary'!AN159)),0),AN40*$BI40),AN40*$BI40),0)</f>
        <v>0</v>
      </c>
      <c r="CR40" s="312">
        <f ca="1">IF($BI40&lt;&gt;"",IF('Capacity summary'!$D$14="Yes",IF(COUNTBLANK('Capacity summary'!$H159:$BG159)&lt;52,IF('Capacity summary'!AO159&lt;&gt;"",IF(LOWER('Capacity summary'!AO159)="x",$BI40*AO40,VALUE('Capacity summary'!AO159)),0),AO40*$BI40),AO40*$BI40),0)</f>
        <v>0</v>
      </c>
      <c r="CS40" s="312">
        <f ca="1">IF($BI40&lt;&gt;"",IF('Capacity summary'!$D$14="Yes",IF(COUNTBLANK('Capacity summary'!$H159:$BG159)&lt;52,IF('Capacity summary'!AP159&lt;&gt;"",IF(LOWER('Capacity summary'!AP159)="x",$BI40*AP40,VALUE('Capacity summary'!AP159)),0),AP40*$BI40),AP40*$BI40),0)</f>
        <v>0</v>
      </c>
      <c r="CT40" s="312">
        <f ca="1">IF($BI40&lt;&gt;"",IF('Capacity summary'!$D$14="Yes",IF(COUNTBLANK('Capacity summary'!$H159:$BG159)&lt;52,IF('Capacity summary'!AQ159&lt;&gt;"",IF(LOWER('Capacity summary'!AQ159)="x",$BI40*AQ40,VALUE('Capacity summary'!AQ159)),0),AQ40*$BI40),AQ40*$BI40),0)</f>
        <v>0</v>
      </c>
      <c r="CU40" s="312">
        <f ca="1">IF($BI40&lt;&gt;"",IF('Capacity summary'!$D$14="Yes",IF(COUNTBLANK('Capacity summary'!$H159:$BG159)&lt;52,IF('Capacity summary'!AR159&lt;&gt;"",IF(LOWER('Capacity summary'!AR159)="x",$BI40*AR40,VALUE('Capacity summary'!AR159)),0),AR40*$BI40),AR40*$BI40),0)</f>
        <v>0</v>
      </c>
      <c r="CV40" s="312">
        <f ca="1">IF($BI40&lt;&gt;"",IF('Capacity summary'!$D$14="Yes",IF(COUNTBLANK('Capacity summary'!$H159:$BG159)&lt;52,IF('Capacity summary'!AS159&lt;&gt;"",IF(LOWER('Capacity summary'!AS159)="x",$BI40*AS40,VALUE('Capacity summary'!AS159)),0),AS40*$BI40),AS40*$BI40),0)</f>
        <v>0</v>
      </c>
      <c r="CW40" s="312">
        <f ca="1">IF($BI40&lt;&gt;"",IF('Capacity summary'!$D$14="Yes",IF(COUNTBLANK('Capacity summary'!$H159:$BG159)&lt;52,IF('Capacity summary'!AT159&lt;&gt;"",IF(LOWER('Capacity summary'!AT159)="x",$BI40*AT40,VALUE('Capacity summary'!AT159)),0),AT40*$BI40),AT40*$BI40),0)</f>
        <v>0</v>
      </c>
      <c r="CX40" s="312">
        <f ca="1">IF($BI40&lt;&gt;"",IF('Capacity summary'!$D$14="Yes",IF(COUNTBLANK('Capacity summary'!$H159:$BG159)&lt;52,IF('Capacity summary'!AU159&lt;&gt;"",IF(LOWER('Capacity summary'!AU159)="x",$BI40*AU40,VALUE('Capacity summary'!AU159)),0),AU40*$BI40),AU40*$BI40),0)</f>
        <v>0</v>
      </c>
      <c r="CY40" s="312">
        <f ca="1">IF($BI40&lt;&gt;"",IF('Capacity summary'!$D$14="Yes",IF(COUNTBLANK('Capacity summary'!$H159:$BG159)&lt;52,IF('Capacity summary'!AV159&lt;&gt;"",IF(LOWER('Capacity summary'!AV159)="x",$BI40*AV40,VALUE('Capacity summary'!AV159)),0),AV40*$BI40),AV40*$BI40),0)</f>
        <v>0</v>
      </c>
      <c r="CZ40" s="312">
        <f ca="1">IF($BI40&lt;&gt;"",IF('Capacity summary'!$D$14="Yes",IF(COUNTBLANK('Capacity summary'!$H159:$BG159)&lt;52,IF('Capacity summary'!AW159&lt;&gt;"",IF(LOWER('Capacity summary'!AW159)="x",$BI40*AW40,VALUE('Capacity summary'!AW159)),0),AW40*$BI40),AW40*$BI40),0)</f>
        <v>0</v>
      </c>
      <c r="DA40" s="312">
        <f ca="1">IF($BI40&lt;&gt;"",IF('Capacity summary'!$D$14="Yes",IF(COUNTBLANK('Capacity summary'!$H159:$BG159)&lt;52,IF('Capacity summary'!AX159&lt;&gt;"",IF(LOWER('Capacity summary'!AX159)="x",$BI40*AX40,VALUE('Capacity summary'!AX159)),0),AX40*$BI40),AX40*$BI40),0)</f>
        <v>0</v>
      </c>
      <c r="DB40" s="312">
        <f ca="1">IF($BI40&lt;&gt;"",IF('Capacity summary'!$D$14="Yes",IF(COUNTBLANK('Capacity summary'!$H159:$BG159)&lt;52,IF('Capacity summary'!AY159&lt;&gt;"",IF(LOWER('Capacity summary'!AY159)="x",$BI40*AY40,VALUE('Capacity summary'!AY159)),0),AY40*$BI40),AY40*$BI40),0)</f>
        <v>0</v>
      </c>
      <c r="DC40" s="312">
        <f ca="1">IF($BI40&lt;&gt;"",IF('Capacity summary'!$D$14="Yes",IF(COUNTBLANK('Capacity summary'!$H159:$BG159)&lt;52,IF('Capacity summary'!AZ159&lt;&gt;"",IF(LOWER('Capacity summary'!AZ159)="x",$BI40*AZ40,VALUE('Capacity summary'!AZ159)),0),AZ40*$BI40),AZ40*$BI40),0)</f>
        <v>0</v>
      </c>
      <c r="DD40" s="312">
        <f ca="1">IF($BI40&lt;&gt;"",IF('Capacity summary'!$D$14="Yes",IF(COUNTBLANK('Capacity summary'!$H159:$BG159)&lt;52,IF('Capacity summary'!BA159&lt;&gt;"",IF(LOWER('Capacity summary'!BA159)="x",$BI40*BA40,VALUE('Capacity summary'!BA159)),0),BA40*$BI40),BA40*$BI40),0)</f>
        <v>0</v>
      </c>
      <c r="DE40" s="312">
        <f ca="1">IF($BI40&lt;&gt;"",IF('Capacity summary'!$D$14="Yes",IF(COUNTBLANK('Capacity summary'!$H159:$BG159)&lt;52,IF('Capacity summary'!BB159&lt;&gt;"",IF(LOWER('Capacity summary'!BB159)="x",$BI40*BB40,VALUE('Capacity summary'!BB159)),0),BB40*$BI40),BB40*$BI40),0)</f>
        <v>0</v>
      </c>
      <c r="DF40" s="312">
        <f ca="1">IF($BI40&lt;&gt;"",IF('Capacity summary'!$D$14="Yes",IF(COUNTBLANK('Capacity summary'!$H159:$BG159)&lt;52,IF('Capacity summary'!BC159&lt;&gt;"",IF(LOWER('Capacity summary'!BC159)="x",$BI40*BC40,VALUE('Capacity summary'!BC159)),0),BC40*$BI40),BC40*$BI40),0)</f>
        <v>0</v>
      </c>
      <c r="DG40" s="312">
        <f ca="1">IF($BI40&lt;&gt;"",IF('Capacity summary'!$D$14="Yes",IF(COUNTBLANK('Capacity summary'!$H159:$BG159)&lt;52,IF('Capacity summary'!BD159&lt;&gt;"",IF(LOWER('Capacity summary'!BD159)="x",$BI40*BD40,VALUE('Capacity summary'!BD159)),0),BD40*$BI40),BD40*$BI40),0)</f>
        <v>0</v>
      </c>
      <c r="DH40" s="312">
        <f ca="1">IF($BI40&lt;&gt;"",IF('Capacity summary'!$D$14="Yes",IF(COUNTBLANK('Capacity summary'!$H159:$BG159)&lt;52,IF('Capacity summary'!BE159&lt;&gt;"",IF(LOWER('Capacity summary'!BE159)="x",$BI40*BE40,VALUE('Capacity summary'!BE159)),0),BE40*$BI40),BE40*$BI40),0)</f>
        <v>0</v>
      </c>
      <c r="DI40" s="312">
        <f ca="1">IF($BI40&lt;&gt;"",IF('Capacity summary'!$D$14="Yes",IF(COUNTBLANK('Capacity summary'!$H159:$BG159)&lt;52,IF('Capacity summary'!BF159&lt;&gt;"",IF(LOWER('Capacity summary'!BF159)="x",$BI40*BF40,VALUE('Capacity summary'!BF159)),0),BF40*$BI40),BF40*$BI40),0)</f>
        <v>0</v>
      </c>
      <c r="DJ40" s="312">
        <f ca="1">IF($BI40&lt;&gt;"",IF('Capacity summary'!$D$14="Yes",IF(COUNTBLANK('Capacity summary'!$H159:$BG159)&lt;52,IF('Capacity summary'!BG159&lt;&gt;"",IF(LOWER('Capacity summary'!BG159)="x",$BI40*BG40,VALUE('Capacity summary'!BG159)),0),BG40*$BI40),BG40*$BI40),0)</f>
        <v>0</v>
      </c>
      <c r="DK40" s="136">
        <f t="shared" ca="1" si="2"/>
        <v>0</v>
      </c>
      <c r="DL40" s="312">
        <f>Capacity!H52</f>
        <v>0</v>
      </c>
      <c r="DP40" s="5"/>
    </row>
    <row r="41" spans="2:120" x14ac:dyDescent="0.25">
      <c r="B41" s="67"/>
      <c r="C41" s="67" t="str">
        <f>ROW(A37)&amp;". "&amp;Capacity!B53</f>
        <v>37. c</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 ca="1">IF(ROW(C37)&lt;=Capacity!$A$16,IF('Capacity summary'!$D$14="No",SUM(H41:BG41),'Capacity summary'!$E160),0)</f>
        <v>52</v>
      </c>
      <c r="BI41" s="5">
        <f ca="1">IF(BH41&gt;0,IF(BH41&lt;Capacity!E53,Capacity!F53,Capacity!H53/'Capacity calculation (hide)'!BH41),"")</f>
        <v>0</v>
      </c>
      <c r="BK41" s="312">
        <f ca="1">IF($BI41&lt;&gt;"",IF('Capacity summary'!$D$14="Yes",IF(COUNTBLANK('Capacity summary'!$H160:$BG160)&lt;52,IF('Capacity summary'!H160&lt;&gt;"",IF(LOWER('Capacity summary'!H160)="x",$BI41*H41,VALUE('Capacity summary'!H160)),0),H41*$BI41),H41*$BI41),0)</f>
        <v>0</v>
      </c>
      <c r="BL41" s="312">
        <f ca="1">IF($BI41&lt;&gt;"",IF('Capacity summary'!$D$14="Yes",IF(COUNTBLANK('Capacity summary'!$H160:$BG160)&lt;52,IF('Capacity summary'!I160&lt;&gt;"",IF(LOWER('Capacity summary'!I160)="x",$BI41*I41,VALUE('Capacity summary'!I160)),0),I41*$BI41),I41*$BI41),0)</f>
        <v>0</v>
      </c>
      <c r="BM41" s="312">
        <f ca="1">IF($BI41&lt;&gt;"",IF('Capacity summary'!$D$14="Yes",IF(COUNTBLANK('Capacity summary'!$H160:$BG160)&lt;52,IF('Capacity summary'!J160&lt;&gt;"",IF(LOWER('Capacity summary'!J160)="x",$BI41*J41,VALUE('Capacity summary'!J160)),0),J41*$BI41),J41*$BI41),0)</f>
        <v>0</v>
      </c>
      <c r="BN41" s="312">
        <f ca="1">IF($BI41&lt;&gt;"",IF('Capacity summary'!$D$14="Yes",IF(COUNTBLANK('Capacity summary'!$H160:$BG160)&lt;52,IF('Capacity summary'!K160&lt;&gt;"",IF(LOWER('Capacity summary'!K160)="x",$BI41*K41,VALUE('Capacity summary'!K160)),0),K41*$BI41),K41*$BI41),0)</f>
        <v>0</v>
      </c>
      <c r="BO41" s="312">
        <f ca="1">IF($BI41&lt;&gt;"",IF('Capacity summary'!$D$14="Yes",IF(COUNTBLANK('Capacity summary'!$H160:$BG160)&lt;52,IF('Capacity summary'!L160&lt;&gt;"",IF(LOWER('Capacity summary'!L160)="x",$BI41*L41,VALUE('Capacity summary'!L160)),0),L41*$BI41),L41*$BI41),0)</f>
        <v>0</v>
      </c>
      <c r="BP41" s="312">
        <f ca="1">IF($BI41&lt;&gt;"",IF('Capacity summary'!$D$14="Yes",IF(COUNTBLANK('Capacity summary'!$H160:$BG160)&lt;52,IF('Capacity summary'!M160&lt;&gt;"",IF(LOWER('Capacity summary'!M160)="x",$BI41*M41,VALUE('Capacity summary'!M160)),0),M41*$BI41),M41*$BI41),0)</f>
        <v>0</v>
      </c>
      <c r="BQ41" s="312">
        <f ca="1">IF($BI41&lt;&gt;"",IF('Capacity summary'!$D$14="Yes",IF(COUNTBLANK('Capacity summary'!$H160:$BG160)&lt;52,IF('Capacity summary'!N160&lt;&gt;"",IF(LOWER('Capacity summary'!N160)="x",$BI41*N41,VALUE('Capacity summary'!N160)),0),N41*$BI41),N41*$BI41),0)</f>
        <v>0</v>
      </c>
      <c r="BR41" s="312">
        <f ca="1">IF($BI41&lt;&gt;"",IF('Capacity summary'!$D$14="Yes",IF(COUNTBLANK('Capacity summary'!$H160:$BG160)&lt;52,IF('Capacity summary'!O160&lt;&gt;"",IF(LOWER('Capacity summary'!O160)="x",$BI41*O41,VALUE('Capacity summary'!O160)),0),O41*$BI41),O41*$BI41),0)</f>
        <v>0</v>
      </c>
      <c r="BS41" s="312">
        <f ca="1">IF($BI41&lt;&gt;"",IF('Capacity summary'!$D$14="Yes",IF(COUNTBLANK('Capacity summary'!$H160:$BG160)&lt;52,IF('Capacity summary'!P160&lt;&gt;"",IF(LOWER('Capacity summary'!P160)="x",$BI41*P41,VALUE('Capacity summary'!P160)),0),P41*$BI41),P41*$BI41),0)</f>
        <v>0</v>
      </c>
      <c r="BT41" s="312">
        <f ca="1">IF($BI41&lt;&gt;"",IF('Capacity summary'!$D$14="Yes",IF(COUNTBLANK('Capacity summary'!$H160:$BG160)&lt;52,IF('Capacity summary'!Q160&lt;&gt;"",IF(LOWER('Capacity summary'!Q160)="x",$BI41*Q41,VALUE('Capacity summary'!Q160)),0),Q41*$BI41),Q41*$BI41),0)</f>
        <v>0</v>
      </c>
      <c r="BU41" s="312">
        <f ca="1">IF($BI41&lt;&gt;"",IF('Capacity summary'!$D$14="Yes",IF(COUNTBLANK('Capacity summary'!$H160:$BG160)&lt;52,IF('Capacity summary'!R160&lt;&gt;"",IF(LOWER('Capacity summary'!R160)="x",$BI41*R41,VALUE('Capacity summary'!R160)),0),R41*$BI41),R41*$BI41),0)</f>
        <v>0</v>
      </c>
      <c r="BV41" s="312">
        <f ca="1">IF($BI41&lt;&gt;"",IF('Capacity summary'!$D$14="Yes",IF(COUNTBLANK('Capacity summary'!$H160:$BG160)&lt;52,IF('Capacity summary'!S160&lt;&gt;"",IF(LOWER('Capacity summary'!S160)="x",$BI41*S41,VALUE('Capacity summary'!S160)),0),S41*$BI41),S41*$BI41),0)</f>
        <v>0</v>
      </c>
      <c r="BW41" s="312">
        <f ca="1">IF($BI41&lt;&gt;"",IF('Capacity summary'!$D$14="Yes",IF(COUNTBLANK('Capacity summary'!$H160:$BG160)&lt;52,IF('Capacity summary'!T160&lt;&gt;"",IF(LOWER('Capacity summary'!T160)="x",$BI41*T41,VALUE('Capacity summary'!T160)),0),T41*$BI41),T41*$BI41),0)</f>
        <v>0</v>
      </c>
      <c r="BX41" s="312">
        <f ca="1">IF($BI41&lt;&gt;"",IF('Capacity summary'!$D$14="Yes",IF(COUNTBLANK('Capacity summary'!$H160:$BG160)&lt;52,IF('Capacity summary'!U160&lt;&gt;"",IF(LOWER('Capacity summary'!U160)="x",$BI41*U41,VALUE('Capacity summary'!U160)),0),U41*$BI41),U41*$BI41),0)</f>
        <v>0</v>
      </c>
      <c r="BY41" s="312">
        <f ca="1">IF($BI41&lt;&gt;"",IF('Capacity summary'!$D$14="Yes",IF(COUNTBLANK('Capacity summary'!$H160:$BG160)&lt;52,IF('Capacity summary'!V160&lt;&gt;"",IF(LOWER('Capacity summary'!V160)="x",$BI41*V41,VALUE('Capacity summary'!V160)),0),V41*$BI41),V41*$BI41),0)</f>
        <v>0</v>
      </c>
      <c r="BZ41" s="312">
        <f ca="1">IF($BI41&lt;&gt;"",IF('Capacity summary'!$D$14="Yes",IF(COUNTBLANK('Capacity summary'!$H160:$BG160)&lt;52,IF('Capacity summary'!W160&lt;&gt;"",IF(LOWER('Capacity summary'!W160)="x",$BI41*W41,VALUE('Capacity summary'!W160)),0),W41*$BI41),W41*$BI41),0)</f>
        <v>0</v>
      </c>
      <c r="CA41" s="312">
        <f ca="1">IF($BI41&lt;&gt;"",IF('Capacity summary'!$D$14="Yes",IF(COUNTBLANK('Capacity summary'!$H160:$BG160)&lt;52,IF('Capacity summary'!X160&lt;&gt;"",IF(LOWER('Capacity summary'!X160)="x",$BI41*X41,VALUE('Capacity summary'!X160)),0),X41*$BI41),X41*$BI41),0)</f>
        <v>0</v>
      </c>
      <c r="CB41" s="312">
        <f ca="1">IF($BI41&lt;&gt;"",IF('Capacity summary'!$D$14="Yes",IF(COUNTBLANK('Capacity summary'!$H160:$BG160)&lt;52,IF('Capacity summary'!Y160&lt;&gt;"",IF(LOWER('Capacity summary'!Y160)="x",$BI41*Y41,VALUE('Capacity summary'!Y160)),0),Y41*$BI41),Y41*$BI41),0)</f>
        <v>0</v>
      </c>
      <c r="CC41" s="312">
        <f ca="1">IF($BI41&lt;&gt;"",IF('Capacity summary'!$D$14="Yes",IF(COUNTBLANK('Capacity summary'!$H160:$BG160)&lt;52,IF('Capacity summary'!Z160&lt;&gt;"",IF(LOWER('Capacity summary'!Z160)="x",$BI41*Z41,VALUE('Capacity summary'!Z160)),0),Z41*$BI41),Z41*$BI41),0)</f>
        <v>0</v>
      </c>
      <c r="CD41" s="312">
        <f ca="1">IF($BI41&lt;&gt;"",IF('Capacity summary'!$D$14="Yes",IF(COUNTBLANK('Capacity summary'!$H160:$BG160)&lt;52,IF('Capacity summary'!AA160&lt;&gt;"",IF(LOWER('Capacity summary'!AA160)="x",$BI41*AA41,VALUE('Capacity summary'!AA160)),0),AA41*$BI41),AA41*$BI41),0)</f>
        <v>0</v>
      </c>
      <c r="CE41" s="312">
        <f ca="1">IF($BI41&lt;&gt;"",IF('Capacity summary'!$D$14="Yes",IF(COUNTBLANK('Capacity summary'!$H160:$BG160)&lt;52,IF('Capacity summary'!AB160&lt;&gt;"",IF(LOWER('Capacity summary'!AB160)="x",$BI41*AB41,VALUE('Capacity summary'!AB160)),0),AB41*$BI41),AB41*$BI41),0)</f>
        <v>0</v>
      </c>
      <c r="CF41" s="312">
        <f ca="1">IF($BI41&lt;&gt;"",IF('Capacity summary'!$D$14="Yes",IF(COUNTBLANK('Capacity summary'!$H160:$BG160)&lt;52,IF('Capacity summary'!AC160&lt;&gt;"",IF(LOWER('Capacity summary'!AC160)="x",$BI41*AC41,VALUE('Capacity summary'!AC160)),0),AC41*$BI41),AC41*$BI41),0)</f>
        <v>0</v>
      </c>
      <c r="CG41" s="312">
        <f ca="1">IF($BI41&lt;&gt;"",IF('Capacity summary'!$D$14="Yes",IF(COUNTBLANK('Capacity summary'!$H160:$BG160)&lt;52,IF('Capacity summary'!AD160&lt;&gt;"",IF(LOWER('Capacity summary'!AD160)="x",$BI41*AD41,VALUE('Capacity summary'!AD160)),0),AD41*$BI41),AD41*$BI41),0)</f>
        <v>0</v>
      </c>
      <c r="CH41" s="312">
        <f ca="1">IF($BI41&lt;&gt;"",IF('Capacity summary'!$D$14="Yes",IF(COUNTBLANK('Capacity summary'!$H160:$BG160)&lt;52,IF('Capacity summary'!AE160&lt;&gt;"",IF(LOWER('Capacity summary'!AE160)="x",$BI41*AE41,VALUE('Capacity summary'!AE160)),0),AE41*$BI41),AE41*$BI41),0)</f>
        <v>0</v>
      </c>
      <c r="CI41" s="312">
        <f ca="1">IF($BI41&lt;&gt;"",IF('Capacity summary'!$D$14="Yes",IF(COUNTBLANK('Capacity summary'!$H160:$BG160)&lt;52,IF('Capacity summary'!AF160&lt;&gt;"",IF(LOWER('Capacity summary'!AF160)="x",$BI41*AF41,VALUE('Capacity summary'!AF160)),0),AF41*$BI41),AF41*$BI41),0)</f>
        <v>0</v>
      </c>
      <c r="CJ41" s="312">
        <f ca="1">IF($BI41&lt;&gt;"",IF('Capacity summary'!$D$14="Yes",IF(COUNTBLANK('Capacity summary'!$H160:$BG160)&lt;52,IF('Capacity summary'!AG160&lt;&gt;"",IF(LOWER('Capacity summary'!AG160)="x",$BI41*AG41,VALUE('Capacity summary'!AG160)),0),AG41*$BI41),AG41*$BI41),0)</f>
        <v>0</v>
      </c>
      <c r="CK41" s="312">
        <f ca="1">IF($BI41&lt;&gt;"",IF('Capacity summary'!$D$14="Yes",IF(COUNTBLANK('Capacity summary'!$H160:$BG160)&lt;52,IF('Capacity summary'!AH160&lt;&gt;"",IF(LOWER('Capacity summary'!AH160)="x",$BI41*AH41,VALUE('Capacity summary'!AH160)),0),AH41*$BI41),AH41*$BI41),0)</f>
        <v>0</v>
      </c>
      <c r="CL41" s="312">
        <f ca="1">IF($BI41&lt;&gt;"",IF('Capacity summary'!$D$14="Yes",IF(COUNTBLANK('Capacity summary'!$H160:$BG160)&lt;52,IF('Capacity summary'!AI160&lt;&gt;"",IF(LOWER('Capacity summary'!AI160)="x",$BI41*AI41,VALUE('Capacity summary'!AI160)),0),AI41*$BI41),AI41*$BI41),0)</f>
        <v>0</v>
      </c>
      <c r="CM41" s="312">
        <f ca="1">IF($BI41&lt;&gt;"",IF('Capacity summary'!$D$14="Yes",IF(COUNTBLANK('Capacity summary'!$H160:$BG160)&lt;52,IF('Capacity summary'!AJ160&lt;&gt;"",IF(LOWER('Capacity summary'!AJ160)="x",$BI41*AJ41,VALUE('Capacity summary'!AJ160)),0),AJ41*$BI41),AJ41*$BI41),0)</f>
        <v>0</v>
      </c>
      <c r="CN41" s="312">
        <f ca="1">IF($BI41&lt;&gt;"",IF('Capacity summary'!$D$14="Yes",IF(COUNTBLANK('Capacity summary'!$H160:$BG160)&lt;52,IF('Capacity summary'!AK160&lt;&gt;"",IF(LOWER('Capacity summary'!AK160)="x",$BI41*AK41,VALUE('Capacity summary'!AK160)),0),AK41*$BI41),AK41*$BI41),0)</f>
        <v>0</v>
      </c>
      <c r="CO41" s="312">
        <f ca="1">IF($BI41&lt;&gt;"",IF('Capacity summary'!$D$14="Yes",IF(COUNTBLANK('Capacity summary'!$H160:$BG160)&lt;52,IF('Capacity summary'!AL160&lt;&gt;"",IF(LOWER('Capacity summary'!AL160)="x",$BI41*AL41,VALUE('Capacity summary'!AL160)),0),AL41*$BI41),AL41*$BI41),0)</f>
        <v>0</v>
      </c>
      <c r="CP41" s="312">
        <f ca="1">IF($BI41&lt;&gt;"",IF('Capacity summary'!$D$14="Yes",IF(COUNTBLANK('Capacity summary'!$H160:$BG160)&lt;52,IF('Capacity summary'!AM160&lt;&gt;"",IF(LOWER('Capacity summary'!AM160)="x",$BI41*AM41,VALUE('Capacity summary'!AM160)),0),AM41*$BI41),AM41*$BI41),0)</f>
        <v>0</v>
      </c>
      <c r="CQ41" s="312">
        <f ca="1">IF($BI41&lt;&gt;"",IF('Capacity summary'!$D$14="Yes",IF(COUNTBLANK('Capacity summary'!$H160:$BG160)&lt;52,IF('Capacity summary'!AN160&lt;&gt;"",IF(LOWER('Capacity summary'!AN160)="x",$BI41*AN41,VALUE('Capacity summary'!AN160)),0),AN41*$BI41),AN41*$BI41),0)</f>
        <v>0</v>
      </c>
      <c r="CR41" s="312">
        <f ca="1">IF($BI41&lt;&gt;"",IF('Capacity summary'!$D$14="Yes",IF(COUNTBLANK('Capacity summary'!$H160:$BG160)&lt;52,IF('Capacity summary'!AO160&lt;&gt;"",IF(LOWER('Capacity summary'!AO160)="x",$BI41*AO41,VALUE('Capacity summary'!AO160)),0),AO41*$BI41),AO41*$BI41),0)</f>
        <v>0</v>
      </c>
      <c r="CS41" s="312">
        <f ca="1">IF($BI41&lt;&gt;"",IF('Capacity summary'!$D$14="Yes",IF(COUNTBLANK('Capacity summary'!$H160:$BG160)&lt;52,IF('Capacity summary'!AP160&lt;&gt;"",IF(LOWER('Capacity summary'!AP160)="x",$BI41*AP41,VALUE('Capacity summary'!AP160)),0),AP41*$BI41),AP41*$BI41),0)</f>
        <v>0</v>
      </c>
      <c r="CT41" s="312">
        <f ca="1">IF($BI41&lt;&gt;"",IF('Capacity summary'!$D$14="Yes",IF(COUNTBLANK('Capacity summary'!$H160:$BG160)&lt;52,IF('Capacity summary'!AQ160&lt;&gt;"",IF(LOWER('Capacity summary'!AQ160)="x",$BI41*AQ41,VALUE('Capacity summary'!AQ160)),0),AQ41*$BI41),AQ41*$BI41),0)</f>
        <v>0</v>
      </c>
      <c r="CU41" s="312">
        <f ca="1">IF($BI41&lt;&gt;"",IF('Capacity summary'!$D$14="Yes",IF(COUNTBLANK('Capacity summary'!$H160:$BG160)&lt;52,IF('Capacity summary'!AR160&lt;&gt;"",IF(LOWER('Capacity summary'!AR160)="x",$BI41*AR41,VALUE('Capacity summary'!AR160)),0),AR41*$BI41),AR41*$BI41),0)</f>
        <v>0</v>
      </c>
      <c r="CV41" s="312">
        <f ca="1">IF($BI41&lt;&gt;"",IF('Capacity summary'!$D$14="Yes",IF(COUNTBLANK('Capacity summary'!$H160:$BG160)&lt;52,IF('Capacity summary'!AS160&lt;&gt;"",IF(LOWER('Capacity summary'!AS160)="x",$BI41*AS41,VALUE('Capacity summary'!AS160)),0),AS41*$BI41),AS41*$BI41),0)</f>
        <v>0</v>
      </c>
      <c r="CW41" s="312">
        <f ca="1">IF($BI41&lt;&gt;"",IF('Capacity summary'!$D$14="Yes",IF(COUNTBLANK('Capacity summary'!$H160:$BG160)&lt;52,IF('Capacity summary'!AT160&lt;&gt;"",IF(LOWER('Capacity summary'!AT160)="x",$BI41*AT41,VALUE('Capacity summary'!AT160)),0),AT41*$BI41),AT41*$BI41),0)</f>
        <v>0</v>
      </c>
      <c r="CX41" s="312">
        <f ca="1">IF($BI41&lt;&gt;"",IF('Capacity summary'!$D$14="Yes",IF(COUNTBLANK('Capacity summary'!$H160:$BG160)&lt;52,IF('Capacity summary'!AU160&lt;&gt;"",IF(LOWER('Capacity summary'!AU160)="x",$BI41*AU41,VALUE('Capacity summary'!AU160)),0),AU41*$BI41),AU41*$BI41),0)</f>
        <v>0</v>
      </c>
      <c r="CY41" s="312">
        <f ca="1">IF($BI41&lt;&gt;"",IF('Capacity summary'!$D$14="Yes",IF(COUNTBLANK('Capacity summary'!$H160:$BG160)&lt;52,IF('Capacity summary'!AV160&lt;&gt;"",IF(LOWER('Capacity summary'!AV160)="x",$BI41*AV41,VALUE('Capacity summary'!AV160)),0),AV41*$BI41),AV41*$BI41),0)</f>
        <v>0</v>
      </c>
      <c r="CZ41" s="312">
        <f ca="1">IF($BI41&lt;&gt;"",IF('Capacity summary'!$D$14="Yes",IF(COUNTBLANK('Capacity summary'!$H160:$BG160)&lt;52,IF('Capacity summary'!AW160&lt;&gt;"",IF(LOWER('Capacity summary'!AW160)="x",$BI41*AW41,VALUE('Capacity summary'!AW160)),0),AW41*$BI41),AW41*$BI41),0)</f>
        <v>0</v>
      </c>
      <c r="DA41" s="312">
        <f ca="1">IF($BI41&lt;&gt;"",IF('Capacity summary'!$D$14="Yes",IF(COUNTBLANK('Capacity summary'!$H160:$BG160)&lt;52,IF('Capacity summary'!AX160&lt;&gt;"",IF(LOWER('Capacity summary'!AX160)="x",$BI41*AX41,VALUE('Capacity summary'!AX160)),0),AX41*$BI41),AX41*$BI41),0)</f>
        <v>0</v>
      </c>
      <c r="DB41" s="312">
        <f ca="1">IF($BI41&lt;&gt;"",IF('Capacity summary'!$D$14="Yes",IF(COUNTBLANK('Capacity summary'!$H160:$BG160)&lt;52,IF('Capacity summary'!AY160&lt;&gt;"",IF(LOWER('Capacity summary'!AY160)="x",$BI41*AY41,VALUE('Capacity summary'!AY160)),0),AY41*$BI41),AY41*$BI41),0)</f>
        <v>0</v>
      </c>
      <c r="DC41" s="312">
        <f ca="1">IF($BI41&lt;&gt;"",IF('Capacity summary'!$D$14="Yes",IF(COUNTBLANK('Capacity summary'!$H160:$BG160)&lt;52,IF('Capacity summary'!AZ160&lt;&gt;"",IF(LOWER('Capacity summary'!AZ160)="x",$BI41*AZ41,VALUE('Capacity summary'!AZ160)),0),AZ41*$BI41),AZ41*$BI41),0)</f>
        <v>0</v>
      </c>
      <c r="DD41" s="312">
        <f ca="1">IF($BI41&lt;&gt;"",IF('Capacity summary'!$D$14="Yes",IF(COUNTBLANK('Capacity summary'!$H160:$BG160)&lt;52,IF('Capacity summary'!BA160&lt;&gt;"",IF(LOWER('Capacity summary'!BA160)="x",$BI41*BA41,VALUE('Capacity summary'!BA160)),0),BA41*$BI41),BA41*$BI41),0)</f>
        <v>0</v>
      </c>
      <c r="DE41" s="312">
        <f ca="1">IF($BI41&lt;&gt;"",IF('Capacity summary'!$D$14="Yes",IF(COUNTBLANK('Capacity summary'!$H160:$BG160)&lt;52,IF('Capacity summary'!BB160&lt;&gt;"",IF(LOWER('Capacity summary'!BB160)="x",$BI41*BB41,VALUE('Capacity summary'!BB160)),0),BB41*$BI41),BB41*$BI41),0)</f>
        <v>0</v>
      </c>
      <c r="DF41" s="312">
        <f ca="1">IF($BI41&lt;&gt;"",IF('Capacity summary'!$D$14="Yes",IF(COUNTBLANK('Capacity summary'!$H160:$BG160)&lt;52,IF('Capacity summary'!BC160&lt;&gt;"",IF(LOWER('Capacity summary'!BC160)="x",$BI41*BC41,VALUE('Capacity summary'!BC160)),0),BC41*$BI41),BC41*$BI41),0)</f>
        <v>0</v>
      </c>
      <c r="DG41" s="312">
        <f ca="1">IF($BI41&lt;&gt;"",IF('Capacity summary'!$D$14="Yes",IF(COUNTBLANK('Capacity summary'!$H160:$BG160)&lt;52,IF('Capacity summary'!BD160&lt;&gt;"",IF(LOWER('Capacity summary'!BD160)="x",$BI41*BD41,VALUE('Capacity summary'!BD160)),0),BD41*$BI41),BD41*$BI41),0)</f>
        <v>0</v>
      </c>
      <c r="DH41" s="312">
        <f ca="1">IF($BI41&lt;&gt;"",IF('Capacity summary'!$D$14="Yes",IF(COUNTBLANK('Capacity summary'!$H160:$BG160)&lt;52,IF('Capacity summary'!BE160&lt;&gt;"",IF(LOWER('Capacity summary'!BE160)="x",$BI41*BE41,VALUE('Capacity summary'!BE160)),0),BE41*$BI41),BE41*$BI41),0)</f>
        <v>0</v>
      </c>
      <c r="DI41" s="312">
        <f ca="1">IF($BI41&lt;&gt;"",IF('Capacity summary'!$D$14="Yes",IF(COUNTBLANK('Capacity summary'!$H160:$BG160)&lt;52,IF('Capacity summary'!BF160&lt;&gt;"",IF(LOWER('Capacity summary'!BF160)="x",$BI41*BF41,VALUE('Capacity summary'!BF160)),0),BF41*$BI41),BF41*$BI41),0)</f>
        <v>0</v>
      </c>
      <c r="DJ41" s="312">
        <f ca="1">IF($BI41&lt;&gt;"",IF('Capacity summary'!$D$14="Yes",IF(COUNTBLANK('Capacity summary'!$H160:$BG160)&lt;52,IF('Capacity summary'!BG160&lt;&gt;"",IF(LOWER('Capacity summary'!BG160)="x",$BI41*BG41,VALUE('Capacity summary'!BG160)),0),BG41*$BI41),BG41*$BI41),0)</f>
        <v>0</v>
      </c>
      <c r="DK41" s="136">
        <f t="shared" ca="1" si="2"/>
        <v>0</v>
      </c>
      <c r="DL41" s="312">
        <f>Capacity!H53</f>
        <v>0</v>
      </c>
      <c r="DP41" s="5"/>
    </row>
    <row r="42" spans="2:120" x14ac:dyDescent="0.25">
      <c r="B42" s="67"/>
      <c r="C42" s="67" t="str">
        <f>ROW(A38)&amp;". "&amp;Capacity!B54</f>
        <v>38. c</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 ca="1">IF(ROW(C38)&lt;=Capacity!$A$16,IF('Capacity summary'!$D$14="No",SUM(H42:BG42),'Capacity summary'!$E161),0)</f>
        <v>52</v>
      </c>
      <c r="BI42" s="5">
        <f ca="1">IF(BH42&gt;0,IF(BH42&lt;Capacity!E54,Capacity!F54,Capacity!H54/'Capacity calculation (hide)'!BH42),"")</f>
        <v>0</v>
      </c>
      <c r="BK42" s="312">
        <f ca="1">IF($BI42&lt;&gt;"",IF('Capacity summary'!$D$14="Yes",IF(COUNTBLANK('Capacity summary'!$H161:$BG161)&lt;52,IF('Capacity summary'!H161&lt;&gt;"",IF(LOWER('Capacity summary'!H161)="x",$BI42*H42,VALUE('Capacity summary'!H161)),0),H42*$BI42),H42*$BI42),0)</f>
        <v>0</v>
      </c>
      <c r="BL42" s="312">
        <f ca="1">IF($BI42&lt;&gt;"",IF('Capacity summary'!$D$14="Yes",IF(COUNTBLANK('Capacity summary'!$H161:$BG161)&lt;52,IF('Capacity summary'!I161&lt;&gt;"",IF(LOWER('Capacity summary'!I161)="x",$BI42*I42,VALUE('Capacity summary'!I161)),0),I42*$BI42),I42*$BI42),0)</f>
        <v>0</v>
      </c>
      <c r="BM42" s="312">
        <f ca="1">IF($BI42&lt;&gt;"",IF('Capacity summary'!$D$14="Yes",IF(COUNTBLANK('Capacity summary'!$H161:$BG161)&lt;52,IF('Capacity summary'!J161&lt;&gt;"",IF(LOWER('Capacity summary'!J161)="x",$BI42*J42,VALUE('Capacity summary'!J161)),0),J42*$BI42),J42*$BI42),0)</f>
        <v>0</v>
      </c>
      <c r="BN42" s="312">
        <f ca="1">IF($BI42&lt;&gt;"",IF('Capacity summary'!$D$14="Yes",IF(COUNTBLANK('Capacity summary'!$H161:$BG161)&lt;52,IF('Capacity summary'!K161&lt;&gt;"",IF(LOWER('Capacity summary'!K161)="x",$BI42*K42,VALUE('Capacity summary'!K161)),0),K42*$BI42),K42*$BI42),0)</f>
        <v>0</v>
      </c>
      <c r="BO42" s="312">
        <f ca="1">IF($BI42&lt;&gt;"",IF('Capacity summary'!$D$14="Yes",IF(COUNTBLANK('Capacity summary'!$H161:$BG161)&lt;52,IF('Capacity summary'!L161&lt;&gt;"",IF(LOWER('Capacity summary'!L161)="x",$BI42*L42,VALUE('Capacity summary'!L161)),0),L42*$BI42),L42*$BI42),0)</f>
        <v>0</v>
      </c>
      <c r="BP42" s="312">
        <f ca="1">IF($BI42&lt;&gt;"",IF('Capacity summary'!$D$14="Yes",IF(COUNTBLANK('Capacity summary'!$H161:$BG161)&lt;52,IF('Capacity summary'!M161&lt;&gt;"",IF(LOWER('Capacity summary'!M161)="x",$BI42*M42,VALUE('Capacity summary'!M161)),0),M42*$BI42),M42*$BI42),0)</f>
        <v>0</v>
      </c>
      <c r="BQ42" s="312">
        <f ca="1">IF($BI42&lt;&gt;"",IF('Capacity summary'!$D$14="Yes",IF(COUNTBLANK('Capacity summary'!$H161:$BG161)&lt;52,IF('Capacity summary'!N161&lt;&gt;"",IF(LOWER('Capacity summary'!N161)="x",$BI42*N42,VALUE('Capacity summary'!N161)),0),N42*$BI42),N42*$BI42),0)</f>
        <v>0</v>
      </c>
      <c r="BR42" s="312">
        <f ca="1">IF($BI42&lt;&gt;"",IF('Capacity summary'!$D$14="Yes",IF(COUNTBLANK('Capacity summary'!$H161:$BG161)&lt;52,IF('Capacity summary'!O161&lt;&gt;"",IF(LOWER('Capacity summary'!O161)="x",$BI42*O42,VALUE('Capacity summary'!O161)),0),O42*$BI42),O42*$BI42),0)</f>
        <v>0</v>
      </c>
      <c r="BS42" s="312">
        <f ca="1">IF($BI42&lt;&gt;"",IF('Capacity summary'!$D$14="Yes",IF(COUNTBLANK('Capacity summary'!$H161:$BG161)&lt;52,IF('Capacity summary'!P161&lt;&gt;"",IF(LOWER('Capacity summary'!P161)="x",$BI42*P42,VALUE('Capacity summary'!P161)),0),P42*$BI42),P42*$BI42),0)</f>
        <v>0</v>
      </c>
      <c r="BT42" s="312">
        <f ca="1">IF($BI42&lt;&gt;"",IF('Capacity summary'!$D$14="Yes",IF(COUNTBLANK('Capacity summary'!$H161:$BG161)&lt;52,IF('Capacity summary'!Q161&lt;&gt;"",IF(LOWER('Capacity summary'!Q161)="x",$BI42*Q42,VALUE('Capacity summary'!Q161)),0),Q42*$BI42),Q42*$BI42),0)</f>
        <v>0</v>
      </c>
      <c r="BU42" s="312">
        <f ca="1">IF($BI42&lt;&gt;"",IF('Capacity summary'!$D$14="Yes",IF(COUNTBLANK('Capacity summary'!$H161:$BG161)&lt;52,IF('Capacity summary'!R161&lt;&gt;"",IF(LOWER('Capacity summary'!R161)="x",$BI42*R42,VALUE('Capacity summary'!R161)),0),R42*$BI42),R42*$BI42),0)</f>
        <v>0</v>
      </c>
      <c r="BV42" s="312">
        <f ca="1">IF($BI42&lt;&gt;"",IF('Capacity summary'!$D$14="Yes",IF(COUNTBLANK('Capacity summary'!$H161:$BG161)&lt;52,IF('Capacity summary'!S161&lt;&gt;"",IF(LOWER('Capacity summary'!S161)="x",$BI42*S42,VALUE('Capacity summary'!S161)),0),S42*$BI42),S42*$BI42),0)</f>
        <v>0</v>
      </c>
      <c r="BW42" s="312">
        <f ca="1">IF($BI42&lt;&gt;"",IF('Capacity summary'!$D$14="Yes",IF(COUNTBLANK('Capacity summary'!$H161:$BG161)&lt;52,IF('Capacity summary'!T161&lt;&gt;"",IF(LOWER('Capacity summary'!T161)="x",$BI42*T42,VALUE('Capacity summary'!T161)),0),T42*$BI42),T42*$BI42),0)</f>
        <v>0</v>
      </c>
      <c r="BX42" s="312">
        <f ca="1">IF($BI42&lt;&gt;"",IF('Capacity summary'!$D$14="Yes",IF(COUNTBLANK('Capacity summary'!$H161:$BG161)&lt;52,IF('Capacity summary'!U161&lt;&gt;"",IF(LOWER('Capacity summary'!U161)="x",$BI42*U42,VALUE('Capacity summary'!U161)),0),U42*$BI42),U42*$BI42),0)</f>
        <v>0</v>
      </c>
      <c r="BY42" s="312">
        <f ca="1">IF($BI42&lt;&gt;"",IF('Capacity summary'!$D$14="Yes",IF(COUNTBLANK('Capacity summary'!$H161:$BG161)&lt;52,IF('Capacity summary'!V161&lt;&gt;"",IF(LOWER('Capacity summary'!V161)="x",$BI42*V42,VALUE('Capacity summary'!V161)),0),V42*$BI42),V42*$BI42),0)</f>
        <v>0</v>
      </c>
      <c r="BZ42" s="312">
        <f ca="1">IF($BI42&lt;&gt;"",IF('Capacity summary'!$D$14="Yes",IF(COUNTBLANK('Capacity summary'!$H161:$BG161)&lt;52,IF('Capacity summary'!W161&lt;&gt;"",IF(LOWER('Capacity summary'!W161)="x",$BI42*W42,VALUE('Capacity summary'!W161)),0),W42*$BI42),W42*$BI42),0)</f>
        <v>0</v>
      </c>
      <c r="CA42" s="312">
        <f ca="1">IF($BI42&lt;&gt;"",IF('Capacity summary'!$D$14="Yes",IF(COUNTBLANK('Capacity summary'!$H161:$BG161)&lt;52,IF('Capacity summary'!X161&lt;&gt;"",IF(LOWER('Capacity summary'!X161)="x",$BI42*X42,VALUE('Capacity summary'!X161)),0),X42*$BI42),X42*$BI42),0)</f>
        <v>0</v>
      </c>
      <c r="CB42" s="312">
        <f ca="1">IF($BI42&lt;&gt;"",IF('Capacity summary'!$D$14="Yes",IF(COUNTBLANK('Capacity summary'!$H161:$BG161)&lt;52,IF('Capacity summary'!Y161&lt;&gt;"",IF(LOWER('Capacity summary'!Y161)="x",$BI42*Y42,VALUE('Capacity summary'!Y161)),0),Y42*$BI42),Y42*$BI42),0)</f>
        <v>0</v>
      </c>
      <c r="CC42" s="312">
        <f ca="1">IF($BI42&lt;&gt;"",IF('Capacity summary'!$D$14="Yes",IF(COUNTBLANK('Capacity summary'!$H161:$BG161)&lt;52,IF('Capacity summary'!Z161&lt;&gt;"",IF(LOWER('Capacity summary'!Z161)="x",$BI42*Z42,VALUE('Capacity summary'!Z161)),0),Z42*$BI42),Z42*$BI42),0)</f>
        <v>0</v>
      </c>
      <c r="CD42" s="312">
        <f ca="1">IF($BI42&lt;&gt;"",IF('Capacity summary'!$D$14="Yes",IF(COUNTBLANK('Capacity summary'!$H161:$BG161)&lt;52,IF('Capacity summary'!AA161&lt;&gt;"",IF(LOWER('Capacity summary'!AA161)="x",$BI42*AA42,VALUE('Capacity summary'!AA161)),0),AA42*$BI42),AA42*$BI42),0)</f>
        <v>0</v>
      </c>
      <c r="CE42" s="312">
        <f ca="1">IF($BI42&lt;&gt;"",IF('Capacity summary'!$D$14="Yes",IF(COUNTBLANK('Capacity summary'!$H161:$BG161)&lt;52,IF('Capacity summary'!AB161&lt;&gt;"",IF(LOWER('Capacity summary'!AB161)="x",$BI42*AB42,VALUE('Capacity summary'!AB161)),0),AB42*$BI42),AB42*$BI42),0)</f>
        <v>0</v>
      </c>
      <c r="CF42" s="312">
        <f ca="1">IF($BI42&lt;&gt;"",IF('Capacity summary'!$D$14="Yes",IF(COUNTBLANK('Capacity summary'!$H161:$BG161)&lt;52,IF('Capacity summary'!AC161&lt;&gt;"",IF(LOWER('Capacity summary'!AC161)="x",$BI42*AC42,VALUE('Capacity summary'!AC161)),0),AC42*$BI42),AC42*$BI42),0)</f>
        <v>0</v>
      </c>
      <c r="CG42" s="312">
        <f ca="1">IF($BI42&lt;&gt;"",IF('Capacity summary'!$D$14="Yes",IF(COUNTBLANK('Capacity summary'!$H161:$BG161)&lt;52,IF('Capacity summary'!AD161&lt;&gt;"",IF(LOWER('Capacity summary'!AD161)="x",$BI42*AD42,VALUE('Capacity summary'!AD161)),0),AD42*$BI42),AD42*$BI42),0)</f>
        <v>0</v>
      </c>
      <c r="CH42" s="312">
        <f ca="1">IF($BI42&lt;&gt;"",IF('Capacity summary'!$D$14="Yes",IF(COUNTBLANK('Capacity summary'!$H161:$BG161)&lt;52,IF('Capacity summary'!AE161&lt;&gt;"",IF(LOWER('Capacity summary'!AE161)="x",$BI42*AE42,VALUE('Capacity summary'!AE161)),0),AE42*$BI42),AE42*$BI42),0)</f>
        <v>0</v>
      </c>
      <c r="CI42" s="312">
        <f ca="1">IF($BI42&lt;&gt;"",IF('Capacity summary'!$D$14="Yes",IF(COUNTBLANK('Capacity summary'!$H161:$BG161)&lt;52,IF('Capacity summary'!AF161&lt;&gt;"",IF(LOWER('Capacity summary'!AF161)="x",$BI42*AF42,VALUE('Capacity summary'!AF161)),0),AF42*$BI42),AF42*$BI42),0)</f>
        <v>0</v>
      </c>
      <c r="CJ42" s="312">
        <f ca="1">IF($BI42&lt;&gt;"",IF('Capacity summary'!$D$14="Yes",IF(COUNTBLANK('Capacity summary'!$H161:$BG161)&lt;52,IF('Capacity summary'!AG161&lt;&gt;"",IF(LOWER('Capacity summary'!AG161)="x",$BI42*AG42,VALUE('Capacity summary'!AG161)),0),AG42*$BI42),AG42*$BI42),0)</f>
        <v>0</v>
      </c>
      <c r="CK42" s="312">
        <f ca="1">IF($BI42&lt;&gt;"",IF('Capacity summary'!$D$14="Yes",IF(COUNTBLANK('Capacity summary'!$H161:$BG161)&lt;52,IF('Capacity summary'!AH161&lt;&gt;"",IF(LOWER('Capacity summary'!AH161)="x",$BI42*AH42,VALUE('Capacity summary'!AH161)),0),AH42*$BI42),AH42*$BI42),0)</f>
        <v>0</v>
      </c>
      <c r="CL42" s="312">
        <f ca="1">IF($BI42&lt;&gt;"",IF('Capacity summary'!$D$14="Yes",IF(COUNTBLANK('Capacity summary'!$H161:$BG161)&lt;52,IF('Capacity summary'!AI161&lt;&gt;"",IF(LOWER('Capacity summary'!AI161)="x",$BI42*AI42,VALUE('Capacity summary'!AI161)),0),AI42*$BI42),AI42*$BI42),0)</f>
        <v>0</v>
      </c>
      <c r="CM42" s="312">
        <f ca="1">IF($BI42&lt;&gt;"",IF('Capacity summary'!$D$14="Yes",IF(COUNTBLANK('Capacity summary'!$H161:$BG161)&lt;52,IF('Capacity summary'!AJ161&lt;&gt;"",IF(LOWER('Capacity summary'!AJ161)="x",$BI42*AJ42,VALUE('Capacity summary'!AJ161)),0),AJ42*$BI42),AJ42*$BI42),0)</f>
        <v>0</v>
      </c>
      <c r="CN42" s="312">
        <f ca="1">IF($BI42&lt;&gt;"",IF('Capacity summary'!$D$14="Yes",IF(COUNTBLANK('Capacity summary'!$H161:$BG161)&lt;52,IF('Capacity summary'!AK161&lt;&gt;"",IF(LOWER('Capacity summary'!AK161)="x",$BI42*AK42,VALUE('Capacity summary'!AK161)),0),AK42*$BI42),AK42*$BI42),0)</f>
        <v>0</v>
      </c>
      <c r="CO42" s="312">
        <f ca="1">IF($BI42&lt;&gt;"",IF('Capacity summary'!$D$14="Yes",IF(COUNTBLANK('Capacity summary'!$H161:$BG161)&lt;52,IF('Capacity summary'!AL161&lt;&gt;"",IF(LOWER('Capacity summary'!AL161)="x",$BI42*AL42,VALUE('Capacity summary'!AL161)),0),AL42*$BI42),AL42*$BI42),0)</f>
        <v>0</v>
      </c>
      <c r="CP42" s="312">
        <f ca="1">IF($BI42&lt;&gt;"",IF('Capacity summary'!$D$14="Yes",IF(COUNTBLANK('Capacity summary'!$H161:$BG161)&lt;52,IF('Capacity summary'!AM161&lt;&gt;"",IF(LOWER('Capacity summary'!AM161)="x",$BI42*AM42,VALUE('Capacity summary'!AM161)),0),AM42*$BI42),AM42*$BI42),0)</f>
        <v>0</v>
      </c>
      <c r="CQ42" s="312">
        <f ca="1">IF($BI42&lt;&gt;"",IF('Capacity summary'!$D$14="Yes",IF(COUNTBLANK('Capacity summary'!$H161:$BG161)&lt;52,IF('Capacity summary'!AN161&lt;&gt;"",IF(LOWER('Capacity summary'!AN161)="x",$BI42*AN42,VALUE('Capacity summary'!AN161)),0),AN42*$BI42),AN42*$BI42),0)</f>
        <v>0</v>
      </c>
      <c r="CR42" s="312">
        <f ca="1">IF($BI42&lt;&gt;"",IF('Capacity summary'!$D$14="Yes",IF(COUNTBLANK('Capacity summary'!$H161:$BG161)&lt;52,IF('Capacity summary'!AO161&lt;&gt;"",IF(LOWER('Capacity summary'!AO161)="x",$BI42*AO42,VALUE('Capacity summary'!AO161)),0),AO42*$BI42),AO42*$BI42),0)</f>
        <v>0</v>
      </c>
      <c r="CS42" s="312">
        <f ca="1">IF($BI42&lt;&gt;"",IF('Capacity summary'!$D$14="Yes",IF(COUNTBLANK('Capacity summary'!$H161:$BG161)&lt;52,IF('Capacity summary'!AP161&lt;&gt;"",IF(LOWER('Capacity summary'!AP161)="x",$BI42*AP42,VALUE('Capacity summary'!AP161)),0),AP42*$BI42),AP42*$BI42),0)</f>
        <v>0</v>
      </c>
      <c r="CT42" s="312">
        <f ca="1">IF($BI42&lt;&gt;"",IF('Capacity summary'!$D$14="Yes",IF(COUNTBLANK('Capacity summary'!$H161:$BG161)&lt;52,IF('Capacity summary'!AQ161&lt;&gt;"",IF(LOWER('Capacity summary'!AQ161)="x",$BI42*AQ42,VALUE('Capacity summary'!AQ161)),0),AQ42*$BI42),AQ42*$BI42),0)</f>
        <v>0</v>
      </c>
      <c r="CU42" s="312">
        <f ca="1">IF($BI42&lt;&gt;"",IF('Capacity summary'!$D$14="Yes",IF(COUNTBLANK('Capacity summary'!$H161:$BG161)&lt;52,IF('Capacity summary'!AR161&lt;&gt;"",IF(LOWER('Capacity summary'!AR161)="x",$BI42*AR42,VALUE('Capacity summary'!AR161)),0),AR42*$BI42),AR42*$BI42),0)</f>
        <v>0</v>
      </c>
      <c r="CV42" s="312">
        <f ca="1">IF($BI42&lt;&gt;"",IF('Capacity summary'!$D$14="Yes",IF(COUNTBLANK('Capacity summary'!$H161:$BG161)&lt;52,IF('Capacity summary'!AS161&lt;&gt;"",IF(LOWER('Capacity summary'!AS161)="x",$BI42*AS42,VALUE('Capacity summary'!AS161)),0),AS42*$BI42),AS42*$BI42),0)</f>
        <v>0</v>
      </c>
      <c r="CW42" s="312">
        <f ca="1">IF($BI42&lt;&gt;"",IF('Capacity summary'!$D$14="Yes",IF(COUNTBLANK('Capacity summary'!$H161:$BG161)&lt;52,IF('Capacity summary'!AT161&lt;&gt;"",IF(LOWER('Capacity summary'!AT161)="x",$BI42*AT42,VALUE('Capacity summary'!AT161)),0),AT42*$BI42),AT42*$BI42),0)</f>
        <v>0</v>
      </c>
      <c r="CX42" s="312">
        <f ca="1">IF($BI42&lt;&gt;"",IF('Capacity summary'!$D$14="Yes",IF(COUNTBLANK('Capacity summary'!$H161:$BG161)&lt;52,IF('Capacity summary'!AU161&lt;&gt;"",IF(LOWER('Capacity summary'!AU161)="x",$BI42*AU42,VALUE('Capacity summary'!AU161)),0),AU42*$BI42),AU42*$BI42),0)</f>
        <v>0</v>
      </c>
      <c r="CY42" s="312">
        <f ca="1">IF($BI42&lt;&gt;"",IF('Capacity summary'!$D$14="Yes",IF(COUNTBLANK('Capacity summary'!$H161:$BG161)&lt;52,IF('Capacity summary'!AV161&lt;&gt;"",IF(LOWER('Capacity summary'!AV161)="x",$BI42*AV42,VALUE('Capacity summary'!AV161)),0),AV42*$BI42),AV42*$BI42),0)</f>
        <v>0</v>
      </c>
      <c r="CZ42" s="312">
        <f ca="1">IF($BI42&lt;&gt;"",IF('Capacity summary'!$D$14="Yes",IF(COUNTBLANK('Capacity summary'!$H161:$BG161)&lt;52,IF('Capacity summary'!AW161&lt;&gt;"",IF(LOWER('Capacity summary'!AW161)="x",$BI42*AW42,VALUE('Capacity summary'!AW161)),0),AW42*$BI42),AW42*$BI42),0)</f>
        <v>0</v>
      </c>
      <c r="DA42" s="312">
        <f ca="1">IF($BI42&lt;&gt;"",IF('Capacity summary'!$D$14="Yes",IF(COUNTBLANK('Capacity summary'!$H161:$BG161)&lt;52,IF('Capacity summary'!AX161&lt;&gt;"",IF(LOWER('Capacity summary'!AX161)="x",$BI42*AX42,VALUE('Capacity summary'!AX161)),0),AX42*$BI42),AX42*$BI42),0)</f>
        <v>0</v>
      </c>
      <c r="DB42" s="312">
        <f ca="1">IF($BI42&lt;&gt;"",IF('Capacity summary'!$D$14="Yes",IF(COUNTBLANK('Capacity summary'!$H161:$BG161)&lt;52,IF('Capacity summary'!AY161&lt;&gt;"",IF(LOWER('Capacity summary'!AY161)="x",$BI42*AY42,VALUE('Capacity summary'!AY161)),0),AY42*$BI42),AY42*$BI42),0)</f>
        <v>0</v>
      </c>
      <c r="DC42" s="312">
        <f ca="1">IF($BI42&lt;&gt;"",IF('Capacity summary'!$D$14="Yes",IF(COUNTBLANK('Capacity summary'!$H161:$BG161)&lt;52,IF('Capacity summary'!AZ161&lt;&gt;"",IF(LOWER('Capacity summary'!AZ161)="x",$BI42*AZ42,VALUE('Capacity summary'!AZ161)),0),AZ42*$BI42),AZ42*$BI42),0)</f>
        <v>0</v>
      </c>
      <c r="DD42" s="312">
        <f ca="1">IF($BI42&lt;&gt;"",IF('Capacity summary'!$D$14="Yes",IF(COUNTBLANK('Capacity summary'!$H161:$BG161)&lt;52,IF('Capacity summary'!BA161&lt;&gt;"",IF(LOWER('Capacity summary'!BA161)="x",$BI42*BA42,VALUE('Capacity summary'!BA161)),0),BA42*$BI42),BA42*$BI42),0)</f>
        <v>0</v>
      </c>
      <c r="DE42" s="312">
        <f ca="1">IF($BI42&lt;&gt;"",IF('Capacity summary'!$D$14="Yes",IF(COUNTBLANK('Capacity summary'!$H161:$BG161)&lt;52,IF('Capacity summary'!BB161&lt;&gt;"",IF(LOWER('Capacity summary'!BB161)="x",$BI42*BB42,VALUE('Capacity summary'!BB161)),0),BB42*$BI42),BB42*$BI42),0)</f>
        <v>0</v>
      </c>
      <c r="DF42" s="312">
        <f ca="1">IF($BI42&lt;&gt;"",IF('Capacity summary'!$D$14="Yes",IF(COUNTBLANK('Capacity summary'!$H161:$BG161)&lt;52,IF('Capacity summary'!BC161&lt;&gt;"",IF(LOWER('Capacity summary'!BC161)="x",$BI42*BC42,VALUE('Capacity summary'!BC161)),0),BC42*$BI42),BC42*$BI42),0)</f>
        <v>0</v>
      </c>
      <c r="DG42" s="312">
        <f ca="1">IF($BI42&lt;&gt;"",IF('Capacity summary'!$D$14="Yes",IF(COUNTBLANK('Capacity summary'!$H161:$BG161)&lt;52,IF('Capacity summary'!BD161&lt;&gt;"",IF(LOWER('Capacity summary'!BD161)="x",$BI42*BD42,VALUE('Capacity summary'!BD161)),0),BD42*$BI42),BD42*$BI42),0)</f>
        <v>0</v>
      </c>
      <c r="DH42" s="312">
        <f ca="1">IF($BI42&lt;&gt;"",IF('Capacity summary'!$D$14="Yes",IF(COUNTBLANK('Capacity summary'!$H161:$BG161)&lt;52,IF('Capacity summary'!BE161&lt;&gt;"",IF(LOWER('Capacity summary'!BE161)="x",$BI42*BE42,VALUE('Capacity summary'!BE161)),0),BE42*$BI42),BE42*$BI42),0)</f>
        <v>0</v>
      </c>
      <c r="DI42" s="312">
        <f ca="1">IF($BI42&lt;&gt;"",IF('Capacity summary'!$D$14="Yes",IF(COUNTBLANK('Capacity summary'!$H161:$BG161)&lt;52,IF('Capacity summary'!BF161&lt;&gt;"",IF(LOWER('Capacity summary'!BF161)="x",$BI42*BF42,VALUE('Capacity summary'!BF161)),0),BF42*$BI42),BF42*$BI42),0)</f>
        <v>0</v>
      </c>
      <c r="DJ42" s="312">
        <f ca="1">IF($BI42&lt;&gt;"",IF('Capacity summary'!$D$14="Yes",IF(COUNTBLANK('Capacity summary'!$H161:$BG161)&lt;52,IF('Capacity summary'!BG161&lt;&gt;"",IF(LOWER('Capacity summary'!BG161)="x",$BI42*BG42,VALUE('Capacity summary'!BG161)),0),BG42*$BI42),BG42*$BI42),0)</f>
        <v>0</v>
      </c>
      <c r="DK42" s="136">
        <f t="shared" ca="1" si="2"/>
        <v>0</v>
      </c>
      <c r="DL42" s="312">
        <f>Capacity!H54</f>
        <v>0</v>
      </c>
      <c r="DP42" s="5"/>
    </row>
    <row r="43" spans="2:120" x14ac:dyDescent="0.25">
      <c r="B43" s="67"/>
      <c r="C43" s="67" t="str">
        <f>ROW(A39)&amp;". "&amp;Capacity!B55</f>
        <v>39. c</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 ca="1">IF(ROW(C39)&lt;=Capacity!$A$16,IF('Capacity summary'!$D$14="No",SUM(H43:BG43),'Capacity summary'!$E162),0)</f>
        <v>52</v>
      </c>
      <c r="BI43" s="5">
        <f ca="1">IF(BH43&gt;0,IF(BH43&lt;Capacity!E55,Capacity!F55,Capacity!H55/'Capacity calculation (hide)'!BH43),"")</f>
        <v>0</v>
      </c>
      <c r="BK43" s="312">
        <f ca="1">IF($BI43&lt;&gt;"",IF('Capacity summary'!$D$14="Yes",IF(COUNTBLANK('Capacity summary'!$H162:$BG162)&lt;52,IF('Capacity summary'!H162&lt;&gt;"",IF(LOWER('Capacity summary'!H162)="x",$BI43*H43,VALUE('Capacity summary'!H162)),0),H43*$BI43),H43*$BI43),0)</f>
        <v>0</v>
      </c>
      <c r="BL43" s="312">
        <f ca="1">IF($BI43&lt;&gt;"",IF('Capacity summary'!$D$14="Yes",IF(COUNTBLANK('Capacity summary'!$H162:$BG162)&lt;52,IF('Capacity summary'!I162&lt;&gt;"",IF(LOWER('Capacity summary'!I162)="x",$BI43*I43,VALUE('Capacity summary'!I162)),0),I43*$BI43),I43*$BI43),0)</f>
        <v>0</v>
      </c>
      <c r="BM43" s="312">
        <f ca="1">IF($BI43&lt;&gt;"",IF('Capacity summary'!$D$14="Yes",IF(COUNTBLANK('Capacity summary'!$H162:$BG162)&lt;52,IF('Capacity summary'!J162&lt;&gt;"",IF(LOWER('Capacity summary'!J162)="x",$BI43*J43,VALUE('Capacity summary'!J162)),0),J43*$BI43),J43*$BI43),0)</f>
        <v>0</v>
      </c>
      <c r="BN43" s="312">
        <f ca="1">IF($BI43&lt;&gt;"",IF('Capacity summary'!$D$14="Yes",IF(COUNTBLANK('Capacity summary'!$H162:$BG162)&lt;52,IF('Capacity summary'!K162&lt;&gt;"",IF(LOWER('Capacity summary'!K162)="x",$BI43*K43,VALUE('Capacity summary'!K162)),0),K43*$BI43),K43*$BI43),0)</f>
        <v>0</v>
      </c>
      <c r="BO43" s="312">
        <f ca="1">IF($BI43&lt;&gt;"",IF('Capacity summary'!$D$14="Yes",IF(COUNTBLANK('Capacity summary'!$H162:$BG162)&lt;52,IF('Capacity summary'!L162&lt;&gt;"",IF(LOWER('Capacity summary'!L162)="x",$BI43*L43,VALUE('Capacity summary'!L162)),0),L43*$BI43),L43*$BI43),0)</f>
        <v>0</v>
      </c>
      <c r="BP43" s="312">
        <f ca="1">IF($BI43&lt;&gt;"",IF('Capacity summary'!$D$14="Yes",IF(COUNTBLANK('Capacity summary'!$H162:$BG162)&lt;52,IF('Capacity summary'!M162&lt;&gt;"",IF(LOWER('Capacity summary'!M162)="x",$BI43*M43,VALUE('Capacity summary'!M162)),0),M43*$BI43),M43*$BI43),0)</f>
        <v>0</v>
      </c>
      <c r="BQ43" s="312">
        <f ca="1">IF($BI43&lt;&gt;"",IF('Capacity summary'!$D$14="Yes",IF(COUNTBLANK('Capacity summary'!$H162:$BG162)&lt;52,IF('Capacity summary'!N162&lt;&gt;"",IF(LOWER('Capacity summary'!N162)="x",$BI43*N43,VALUE('Capacity summary'!N162)),0),N43*$BI43),N43*$BI43),0)</f>
        <v>0</v>
      </c>
      <c r="BR43" s="312">
        <f ca="1">IF($BI43&lt;&gt;"",IF('Capacity summary'!$D$14="Yes",IF(COUNTBLANK('Capacity summary'!$H162:$BG162)&lt;52,IF('Capacity summary'!O162&lt;&gt;"",IF(LOWER('Capacity summary'!O162)="x",$BI43*O43,VALUE('Capacity summary'!O162)),0),O43*$BI43),O43*$BI43),0)</f>
        <v>0</v>
      </c>
      <c r="BS43" s="312">
        <f ca="1">IF($BI43&lt;&gt;"",IF('Capacity summary'!$D$14="Yes",IF(COUNTBLANK('Capacity summary'!$H162:$BG162)&lt;52,IF('Capacity summary'!P162&lt;&gt;"",IF(LOWER('Capacity summary'!P162)="x",$BI43*P43,VALUE('Capacity summary'!P162)),0),P43*$BI43),P43*$BI43),0)</f>
        <v>0</v>
      </c>
      <c r="BT43" s="312">
        <f ca="1">IF($BI43&lt;&gt;"",IF('Capacity summary'!$D$14="Yes",IF(COUNTBLANK('Capacity summary'!$H162:$BG162)&lt;52,IF('Capacity summary'!Q162&lt;&gt;"",IF(LOWER('Capacity summary'!Q162)="x",$BI43*Q43,VALUE('Capacity summary'!Q162)),0),Q43*$BI43),Q43*$BI43),0)</f>
        <v>0</v>
      </c>
      <c r="BU43" s="312">
        <f ca="1">IF($BI43&lt;&gt;"",IF('Capacity summary'!$D$14="Yes",IF(COUNTBLANK('Capacity summary'!$H162:$BG162)&lt;52,IF('Capacity summary'!R162&lt;&gt;"",IF(LOWER('Capacity summary'!R162)="x",$BI43*R43,VALUE('Capacity summary'!R162)),0),R43*$BI43),R43*$BI43),0)</f>
        <v>0</v>
      </c>
      <c r="BV43" s="312">
        <f ca="1">IF($BI43&lt;&gt;"",IF('Capacity summary'!$D$14="Yes",IF(COUNTBLANK('Capacity summary'!$H162:$BG162)&lt;52,IF('Capacity summary'!S162&lt;&gt;"",IF(LOWER('Capacity summary'!S162)="x",$BI43*S43,VALUE('Capacity summary'!S162)),0),S43*$BI43),S43*$BI43),0)</f>
        <v>0</v>
      </c>
      <c r="BW43" s="312">
        <f ca="1">IF($BI43&lt;&gt;"",IF('Capacity summary'!$D$14="Yes",IF(COUNTBLANK('Capacity summary'!$H162:$BG162)&lt;52,IF('Capacity summary'!T162&lt;&gt;"",IF(LOWER('Capacity summary'!T162)="x",$BI43*T43,VALUE('Capacity summary'!T162)),0),T43*$BI43),T43*$BI43),0)</f>
        <v>0</v>
      </c>
      <c r="BX43" s="312">
        <f ca="1">IF($BI43&lt;&gt;"",IF('Capacity summary'!$D$14="Yes",IF(COUNTBLANK('Capacity summary'!$H162:$BG162)&lt;52,IF('Capacity summary'!U162&lt;&gt;"",IF(LOWER('Capacity summary'!U162)="x",$BI43*U43,VALUE('Capacity summary'!U162)),0),U43*$BI43),U43*$BI43),0)</f>
        <v>0</v>
      </c>
      <c r="BY43" s="312">
        <f ca="1">IF($BI43&lt;&gt;"",IF('Capacity summary'!$D$14="Yes",IF(COUNTBLANK('Capacity summary'!$H162:$BG162)&lt;52,IF('Capacity summary'!V162&lt;&gt;"",IF(LOWER('Capacity summary'!V162)="x",$BI43*V43,VALUE('Capacity summary'!V162)),0),V43*$BI43),V43*$BI43),0)</f>
        <v>0</v>
      </c>
      <c r="BZ43" s="312">
        <f ca="1">IF($BI43&lt;&gt;"",IF('Capacity summary'!$D$14="Yes",IF(COUNTBLANK('Capacity summary'!$H162:$BG162)&lt;52,IF('Capacity summary'!W162&lt;&gt;"",IF(LOWER('Capacity summary'!W162)="x",$BI43*W43,VALUE('Capacity summary'!W162)),0),W43*$BI43),W43*$BI43),0)</f>
        <v>0</v>
      </c>
      <c r="CA43" s="312">
        <f ca="1">IF($BI43&lt;&gt;"",IF('Capacity summary'!$D$14="Yes",IF(COUNTBLANK('Capacity summary'!$H162:$BG162)&lt;52,IF('Capacity summary'!X162&lt;&gt;"",IF(LOWER('Capacity summary'!X162)="x",$BI43*X43,VALUE('Capacity summary'!X162)),0),X43*$BI43),X43*$BI43),0)</f>
        <v>0</v>
      </c>
      <c r="CB43" s="312">
        <f ca="1">IF($BI43&lt;&gt;"",IF('Capacity summary'!$D$14="Yes",IF(COUNTBLANK('Capacity summary'!$H162:$BG162)&lt;52,IF('Capacity summary'!Y162&lt;&gt;"",IF(LOWER('Capacity summary'!Y162)="x",$BI43*Y43,VALUE('Capacity summary'!Y162)),0),Y43*$BI43),Y43*$BI43),0)</f>
        <v>0</v>
      </c>
      <c r="CC43" s="312">
        <f ca="1">IF($BI43&lt;&gt;"",IF('Capacity summary'!$D$14="Yes",IF(COUNTBLANK('Capacity summary'!$H162:$BG162)&lt;52,IF('Capacity summary'!Z162&lt;&gt;"",IF(LOWER('Capacity summary'!Z162)="x",$BI43*Z43,VALUE('Capacity summary'!Z162)),0),Z43*$BI43),Z43*$BI43),0)</f>
        <v>0</v>
      </c>
      <c r="CD43" s="312">
        <f ca="1">IF($BI43&lt;&gt;"",IF('Capacity summary'!$D$14="Yes",IF(COUNTBLANK('Capacity summary'!$H162:$BG162)&lt;52,IF('Capacity summary'!AA162&lt;&gt;"",IF(LOWER('Capacity summary'!AA162)="x",$BI43*AA43,VALUE('Capacity summary'!AA162)),0),AA43*$BI43),AA43*$BI43),0)</f>
        <v>0</v>
      </c>
      <c r="CE43" s="312">
        <f ca="1">IF($BI43&lt;&gt;"",IF('Capacity summary'!$D$14="Yes",IF(COUNTBLANK('Capacity summary'!$H162:$BG162)&lt;52,IF('Capacity summary'!AB162&lt;&gt;"",IF(LOWER('Capacity summary'!AB162)="x",$BI43*AB43,VALUE('Capacity summary'!AB162)),0),AB43*$BI43),AB43*$BI43),0)</f>
        <v>0</v>
      </c>
      <c r="CF43" s="312">
        <f ca="1">IF($BI43&lt;&gt;"",IF('Capacity summary'!$D$14="Yes",IF(COUNTBLANK('Capacity summary'!$H162:$BG162)&lt;52,IF('Capacity summary'!AC162&lt;&gt;"",IF(LOWER('Capacity summary'!AC162)="x",$BI43*AC43,VALUE('Capacity summary'!AC162)),0),AC43*$BI43),AC43*$BI43),0)</f>
        <v>0</v>
      </c>
      <c r="CG43" s="312">
        <f ca="1">IF($BI43&lt;&gt;"",IF('Capacity summary'!$D$14="Yes",IF(COUNTBLANK('Capacity summary'!$H162:$BG162)&lt;52,IF('Capacity summary'!AD162&lt;&gt;"",IF(LOWER('Capacity summary'!AD162)="x",$BI43*AD43,VALUE('Capacity summary'!AD162)),0),AD43*$BI43),AD43*$BI43),0)</f>
        <v>0</v>
      </c>
      <c r="CH43" s="312">
        <f ca="1">IF($BI43&lt;&gt;"",IF('Capacity summary'!$D$14="Yes",IF(COUNTBLANK('Capacity summary'!$H162:$BG162)&lt;52,IF('Capacity summary'!AE162&lt;&gt;"",IF(LOWER('Capacity summary'!AE162)="x",$BI43*AE43,VALUE('Capacity summary'!AE162)),0),AE43*$BI43),AE43*$BI43),0)</f>
        <v>0</v>
      </c>
      <c r="CI43" s="312">
        <f ca="1">IF($BI43&lt;&gt;"",IF('Capacity summary'!$D$14="Yes",IF(COUNTBLANK('Capacity summary'!$H162:$BG162)&lt;52,IF('Capacity summary'!AF162&lt;&gt;"",IF(LOWER('Capacity summary'!AF162)="x",$BI43*AF43,VALUE('Capacity summary'!AF162)),0),AF43*$BI43),AF43*$BI43),0)</f>
        <v>0</v>
      </c>
      <c r="CJ43" s="312">
        <f ca="1">IF($BI43&lt;&gt;"",IF('Capacity summary'!$D$14="Yes",IF(COUNTBLANK('Capacity summary'!$H162:$BG162)&lt;52,IF('Capacity summary'!AG162&lt;&gt;"",IF(LOWER('Capacity summary'!AG162)="x",$BI43*AG43,VALUE('Capacity summary'!AG162)),0),AG43*$BI43),AG43*$BI43),0)</f>
        <v>0</v>
      </c>
      <c r="CK43" s="312">
        <f ca="1">IF($BI43&lt;&gt;"",IF('Capacity summary'!$D$14="Yes",IF(COUNTBLANK('Capacity summary'!$H162:$BG162)&lt;52,IF('Capacity summary'!AH162&lt;&gt;"",IF(LOWER('Capacity summary'!AH162)="x",$BI43*AH43,VALUE('Capacity summary'!AH162)),0),AH43*$BI43),AH43*$BI43),0)</f>
        <v>0</v>
      </c>
      <c r="CL43" s="312">
        <f ca="1">IF($BI43&lt;&gt;"",IF('Capacity summary'!$D$14="Yes",IF(COUNTBLANK('Capacity summary'!$H162:$BG162)&lt;52,IF('Capacity summary'!AI162&lt;&gt;"",IF(LOWER('Capacity summary'!AI162)="x",$BI43*AI43,VALUE('Capacity summary'!AI162)),0),AI43*$BI43),AI43*$BI43),0)</f>
        <v>0</v>
      </c>
      <c r="CM43" s="312">
        <f ca="1">IF($BI43&lt;&gt;"",IF('Capacity summary'!$D$14="Yes",IF(COUNTBLANK('Capacity summary'!$H162:$BG162)&lt;52,IF('Capacity summary'!AJ162&lt;&gt;"",IF(LOWER('Capacity summary'!AJ162)="x",$BI43*AJ43,VALUE('Capacity summary'!AJ162)),0),AJ43*$BI43),AJ43*$BI43),0)</f>
        <v>0</v>
      </c>
      <c r="CN43" s="312">
        <f ca="1">IF($BI43&lt;&gt;"",IF('Capacity summary'!$D$14="Yes",IF(COUNTBLANK('Capacity summary'!$H162:$BG162)&lt;52,IF('Capacity summary'!AK162&lt;&gt;"",IF(LOWER('Capacity summary'!AK162)="x",$BI43*AK43,VALUE('Capacity summary'!AK162)),0),AK43*$BI43),AK43*$BI43),0)</f>
        <v>0</v>
      </c>
      <c r="CO43" s="312">
        <f ca="1">IF($BI43&lt;&gt;"",IF('Capacity summary'!$D$14="Yes",IF(COUNTBLANK('Capacity summary'!$H162:$BG162)&lt;52,IF('Capacity summary'!AL162&lt;&gt;"",IF(LOWER('Capacity summary'!AL162)="x",$BI43*AL43,VALUE('Capacity summary'!AL162)),0),AL43*$BI43),AL43*$BI43),0)</f>
        <v>0</v>
      </c>
      <c r="CP43" s="312">
        <f ca="1">IF($BI43&lt;&gt;"",IF('Capacity summary'!$D$14="Yes",IF(COUNTBLANK('Capacity summary'!$H162:$BG162)&lt;52,IF('Capacity summary'!AM162&lt;&gt;"",IF(LOWER('Capacity summary'!AM162)="x",$BI43*AM43,VALUE('Capacity summary'!AM162)),0),AM43*$BI43),AM43*$BI43),0)</f>
        <v>0</v>
      </c>
      <c r="CQ43" s="312">
        <f ca="1">IF($BI43&lt;&gt;"",IF('Capacity summary'!$D$14="Yes",IF(COUNTBLANK('Capacity summary'!$H162:$BG162)&lt;52,IF('Capacity summary'!AN162&lt;&gt;"",IF(LOWER('Capacity summary'!AN162)="x",$BI43*AN43,VALUE('Capacity summary'!AN162)),0),AN43*$BI43),AN43*$BI43),0)</f>
        <v>0</v>
      </c>
      <c r="CR43" s="312">
        <f ca="1">IF($BI43&lt;&gt;"",IF('Capacity summary'!$D$14="Yes",IF(COUNTBLANK('Capacity summary'!$H162:$BG162)&lt;52,IF('Capacity summary'!AO162&lt;&gt;"",IF(LOWER('Capacity summary'!AO162)="x",$BI43*AO43,VALUE('Capacity summary'!AO162)),0),AO43*$BI43),AO43*$BI43),0)</f>
        <v>0</v>
      </c>
      <c r="CS43" s="312">
        <f ca="1">IF($BI43&lt;&gt;"",IF('Capacity summary'!$D$14="Yes",IF(COUNTBLANK('Capacity summary'!$H162:$BG162)&lt;52,IF('Capacity summary'!AP162&lt;&gt;"",IF(LOWER('Capacity summary'!AP162)="x",$BI43*AP43,VALUE('Capacity summary'!AP162)),0),AP43*$BI43),AP43*$BI43),0)</f>
        <v>0</v>
      </c>
      <c r="CT43" s="312">
        <f ca="1">IF($BI43&lt;&gt;"",IF('Capacity summary'!$D$14="Yes",IF(COUNTBLANK('Capacity summary'!$H162:$BG162)&lt;52,IF('Capacity summary'!AQ162&lt;&gt;"",IF(LOWER('Capacity summary'!AQ162)="x",$BI43*AQ43,VALUE('Capacity summary'!AQ162)),0),AQ43*$BI43),AQ43*$BI43),0)</f>
        <v>0</v>
      </c>
      <c r="CU43" s="312">
        <f ca="1">IF($BI43&lt;&gt;"",IF('Capacity summary'!$D$14="Yes",IF(COUNTBLANK('Capacity summary'!$H162:$BG162)&lt;52,IF('Capacity summary'!AR162&lt;&gt;"",IF(LOWER('Capacity summary'!AR162)="x",$BI43*AR43,VALUE('Capacity summary'!AR162)),0),AR43*$BI43),AR43*$BI43),0)</f>
        <v>0</v>
      </c>
      <c r="CV43" s="312">
        <f ca="1">IF($BI43&lt;&gt;"",IF('Capacity summary'!$D$14="Yes",IF(COUNTBLANK('Capacity summary'!$H162:$BG162)&lt;52,IF('Capacity summary'!AS162&lt;&gt;"",IF(LOWER('Capacity summary'!AS162)="x",$BI43*AS43,VALUE('Capacity summary'!AS162)),0),AS43*$BI43),AS43*$BI43),0)</f>
        <v>0</v>
      </c>
      <c r="CW43" s="312">
        <f ca="1">IF($BI43&lt;&gt;"",IF('Capacity summary'!$D$14="Yes",IF(COUNTBLANK('Capacity summary'!$H162:$BG162)&lt;52,IF('Capacity summary'!AT162&lt;&gt;"",IF(LOWER('Capacity summary'!AT162)="x",$BI43*AT43,VALUE('Capacity summary'!AT162)),0),AT43*$BI43),AT43*$BI43),0)</f>
        <v>0</v>
      </c>
      <c r="CX43" s="312">
        <f ca="1">IF($BI43&lt;&gt;"",IF('Capacity summary'!$D$14="Yes",IF(COUNTBLANK('Capacity summary'!$H162:$BG162)&lt;52,IF('Capacity summary'!AU162&lt;&gt;"",IF(LOWER('Capacity summary'!AU162)="x",$BI43*AU43,VALUE('Capacity summary'!AU162)),0),AU43*$BI43),AU43*$BI43),0)</f>
        <v>0</v>
      </c>
      <c r="CY43" s="312">
        <f ca="1">IF($BI43&lt;&gt;"",IF('Capacity summary'!$D$14="Yes",IF(COUNTBLANK('Capacity summary'!$H162:$BG162)&lt;52,IF('Capacity summary'!AV162&lt;&gt;"",IF(LOWER('Capacity summary'!AV162)="x",$BI43*AV43,VALUE('Capacity summary'!AV162)),0),AV43*$BI43),AV43*$BI43),0)</f>
        <v>0</v>
      </c>
      <c r="CZ43" s="312">
        <f ca="1">IF($BI43&lt;&gt;"",IF('Capacity summary'!$D$14="Yes",IF(COUNTBLANK('Capacity summary'!$H162:$BG162)&lt;52,IF('Capacity summary'!AW162&lt;&gt;"",IF(LOWER('Capacity summary'!AW162)="x",$BI43*AW43,VALUE('Capacity summary'!AW162)),0),AW43*$BI43),AW43*$BI43),0)</f>
        <v>0</v>
      </c>
      <c r="DA43" s="312">
        <f ca="1">IF($BI43&lt;&gt;"",IF('Capacity summary'!$D$14="Yes",IF(COUNTBLANK('Capacity summary'!$H162:$BG162)&lt;52,IF('Capacity summary'!AX162&lt;&gt;"",IF(LOWER('Capacity summary'!AX162)="x",$BI43*AX43,VALUE('Capacity summary'!AX162)),0),AX43*$BI43),AX43*$BI43),0)</f>
        <v>0</v>
      </c>
      <c r="DB43" s="312">
        <f ca="1">IF($BI43&lt;&gt;"",IF('Capacity summary'!$D$14="Yes",IF(COUNTBLANK('Capacity summary'!$H162:$BG162)&lt;52,IF('Capacity summary'!AY162&lt;&gt;"",IF(LOWER('Capacity summary'!AY162)="x",$BI43*AY43,VALUE('Capacity summary'!AY162)),0),AY43*$BI43),AY43*$BI43),0)</f>
        <v>0</v>
      </c>
      <c r="DC43" s="312">
        <f ca="1">IF($BI43&lt;&gt;"",IF('Capacity summary'!$D$14="Yes",IF(COUNTBLANK('Capacity summary'!$H162:$BG162)&lt;52,IF('Capacity summary'!AZ162&lt;&gt;"",IF(LOWER('Capacity summary'!AZ162)="x",$BI43*AZ43,VALUE('Capacity summary'!AZ162)),0),AZ43*$BI43),AZ43*$BI43),0)</f>
        <v>0</v>
      </c>
      <c r="DD43" s="312">
        <f ca="1">IF($BI43&lt;&gt;"",IF('Capacity summary'!$D$14="Yes",IF(COUNTBLANK('Capacity summary'!$H162:$BG162)&lt;52,IF('Capacity summary'!BA162&lt;&gt;"",IF(LOWER('Capacity summary'!BA162)="x",$BI43*BA43,VALUE('Capacity summary'!BA162)),0),BA43*$BI43),BA43*$BI43),0)</f>
        <v>0</v>
      </c>
      <c r="DE43" s="312">
        <f ca="1">IF($BI43&lt;&gt;"",IF('Capacity summary'!$D$14="Yes",IF(COUNTBLANK('Capacity summary'!$H162:$BG162)&lt;52,IF('Capacity summary'!BB162&lt;&gt;"",IF(LOWER('Capacity summary'!BB162)="x",$BI43*BB43,VALUE('Capacity summary'!BB162)),0),BB43*$BI43),BB43*$BI43),0)</f>
        <v>0</v>
      </c>
      <c r="DF43" s="312">
        <f ca="1">IF($BI43&lt;&gt;"",IF('Capacity summary'!$D$14="Yes",IF(COUNTBLANK('Capacity summary'!$H162:$BG162)&lt;52,IF('Capacity summary'!BC162&lt;&gt;"",IF(LOWER('Capacity summary'!BC162)="x",$BI43*BC43,VALUE('Capacity summary'!BC162)),0),BC43*$BI43),BC43*$BI43),0)</f>
        <v>0</v>
      </c>
      <c r="DG43" s="312">
        <f ca="1">IF($BI43&lt;&gt;"",IF('Capacity summary'!$D$14="Yes",IF(COUNTBLANK('Capacity summary'!$H162:$BG162)&lt;52,IF('Capacity summary'!BD162&lt;&gt;"",IF(LOWER('Capacity summary'!BD162)="x",$BI43*BD43,VALUE('Capacity summary'!BD162)),0),BD43*$BI43),BD43*$BI43),0)</f>
        <v>0</v>
      </c>
      <c r="DH43" s="312">
        <f ca="1">IF($BI43&lt;&gt;"",IF('Capacity summary'!$D$14="Yes",IF(COUNTBLANK('Capacity summary'!$H162:$BG162)&lt;52,IF('Capacity summary'!BE162&lt;&gt;"",IF(LOWER('Capacity summary'!BE162)="x",$BI43*BE43,VALUE('Capacity summary'!BE162)),0),BE43*$BI43),BE43*$BI43),0)</f>
        <v>0</v>
      </c>
      <c r="DI43" s="312">
        <f ca="1">IF($BI43&lt;&gt;"",IF('Capacity summary'!$D$14="Yes",IF(COUNTBLANK('Capacity summary'!$H162:$BG162)&lt;52,IF('Capacity summary'!BF162&lt;&gt;"",IF(LOWER('Capacity summary'!BF162)="x",$BI43*BF43,VALUE('Capacity summary'!BF162)),0),BF43*$BI43),BF43*$BI43),0)</f>
        <v>0</v>
      </c>
      <c r="DJ43" s="312">
        <f ca="1">IF($BI43&lt;&gt;"",IF('Capacity summary'!$D$14="Yes",IF(COUNTBLANK('Capacity summary'!$H162:$BG162)&lt;52,IF('Capacity summary'!BG162&lt;&gt;"",IF(LOWER('Capacity summary'!BG162)="x",$BI43*BG43,VALUE('Capacity summary'!BG162)),0),BG43*$BI43),BG43*$BI43),0)</f>
        <v>0</v>
      </c>
      <c r="DK43" s="136">
        <f t="shared" ca="1" si="2"/>
        <v>0</v>
      </c>
      <c r="DL43" s="312">
        <f>Capacity!H55</f>
        <v>0</v>
      </c>
      <c r="DP43" s="5"/>
    </row>
    <row r="44" spans="2:120" x14ac:dyDescent="0.25">
      <c r="B44" s="67"/>
      <c r="C44" s="67" t="str">
        <f>ROW(A40)&amp;". "&amp;Capacity!B56</f>
        <v>40. c</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 ca="1">IF(ROW(C40)&lt;=Capacity!$A$16,IF('Capacity summary'!$D$14="No",SUM(H44:BG44),'Capacity summary'!$E163),0)</f>
        <v>52</v>
      </c>
      <c r="BI44" s="5">
        <f ca="1">IF(BH44&gt;0,IF(BH44&lt;Capacity!E56,Capacity!F56,Capacity!H56/'Capacity calculation (hide)'!BH44),"")</f>
        <v>0</v>
      </c>
      <c r="BK44" s="312">
        <f ca="1">IF($BI44&lt;&gt;"",IF('Capacity summary'!$D$14="Yes",IF(COUNTBLANK('Capacity summary'!$H163:$BG163)&lt;52,IF('Capacity summary'!H163&lt;&gt;"",IF(LOWER('Capacity summary'!H163)="x",$BI44*H44,VALUE('Capacity summary'!H163)),0),H44*$BI44),H44*$BI44),0)</f>
        <v>0</v>
      </c>
      <c r="BL44" s="312">
        <f ca="1">IF($BI44&lt;&gt;"",IF('Capacity summary'!$D$14="Yes",IF(COUNTBLANK('Capacity summary'!$H163:$BG163)&lt;52,IF('Capacity summary'!I163&lt;&gt;"",IF(LOWER('Capacity summary'!I163)="x",$BI44*I44,VALUE('Capacity summary'!I163)),0),I44*$BI44),I44*$BI44),0)</f>
        <v>0</v>
      </c>
      <c r="BM44" s="312">
        <f ca="1">IF($BI44&lt;&gt;"",IF('Capacity summary'!$D$14="Yes",IF(COUNTBLANK('Capacity summary'!$H163:$BG163)&lt;52,IF('Capacity summary'!J163&lt;&gt;"",IF(LOWER('Capacity summary'!J163)="x",$BI44*J44,VALUE('Capacity summary'!J163)),0),J44*$BI44),J44*$BI44),0)</f>
        <v>0</v>
      </c>
      <c r="BN44" s="312">
        <f ca="1">IF($BI44&lt;&gt;"",IF('Capacity summary'!$D$14="Yes",IF(COUNTBLANK('Capacity summary'!$H163:$BG163)&lt;52,IF('Capacity summary'!K163&lt;&gt;"",IF(LOWER('Capacity summary'!K163)="x",$BI44*K44,VALUE('Capacity summary'!K163)),0),K44*$BI44),K44*$BI44),0)</f>
        <v>0</v>
      </c>
      <c r="BO44" s="312">
        <f ca="1">IF($BI44&lt;&gt;"",IF('Capacity summary'!$D$14="Yes",IF(COUNTBLANK('Capacity summary'!$H163:$BG163)&lt;52,IF('Capacity summary'!L163&lt;&gt;"",IF(LOWER('Capacity summary'!L163)="x",$BI44*L44,VALUE('Capacity summary'!L163)),0),L44*$BI44),L44*$BI44),0)</f>
        <v>0</v>
      </c>
      <c r="BP44" s="312">
        <f ca="1">IF($BI44&lt;&gt;"",IF('Capacity summary'!$D$14="Yes",IF(COUNTBLANK('Capacity summary'!$H163:$BG163)&lt;52,IF('Capacity summary'!M163&lt;&gt;"",IF(LOWER('Capacity summary'!M163)="x",$BI44*M44,VALUE('Capacity summary'!M163)),0),M44*$BI44),M44*$BI44),0)</f>
        <v>0</v>
      </c>
      <c r="BQ44" s="312">
        <f ca="1">IF($BI44&lt;&gt;"",IF('Capacity summary'!$D$14="Yes",IF(COUNTBLANK('Capacity summary'!$H163:$BG163)&lt;52,IF('Capacity summary'!N163&lt;&gt;"",IF(LOWER('Capacity summary'!N163)="x",$BI44*N44,VALUE('Capacity summary'!N163)),0),N44*$BI44),N44*$BI44),0)</f>
        <v>0</v>
      </c>
      <c r="BR44" s="312">
        <f ca="1">IF($BI44&lt;&gt;"",IF('Capacity summary'!$D$14="Yes",IF(COUNTBLANK('Capacity summary'!$H163:$BG163)&lt;52,IF('Capacity summary'!O163&lt;&gt;"",IF(LOWER('Capacity summary'!O163)="x",$BI44*O44,VALUE('Capacity summary'!O163)),0),O44*$BI44),O44*$BI44),0)</f>
        <v>0</v>
      </c>
      <c r="BS44" s="312">
        <f ca="1">IF($BI44&lt;&gt;"",IF('Capacity summary'!$D$14="Yes",IF(COUNTBLANK('Capacity summary'!$H163:$BG163)&lt;52,IF('Capacity summary'!P163&lt;&gt;"",IF(LOWER('Capacity summary'!P163)="x",$BI44*P44,VALUE('Capacity summary'!P163)),0),P44*$BI44),P44*$BI44),0)</f>
        <v>0</v>
      </c>
      <c r="BT44" s="312">
        <f ca="1">IF($BI44&lt;&gt;"",IF('Capacity summary'!$D$14="Yes",IF(COUNTBLANK('Capacity summary'!$H163:$BG163)&lt;52,IF('Capacity summary'!Q163&lt;&gt;"",IF(LOWER('Capacity summary'!Q163)="x",$BI44*Q44,VALUE('Capacity summary'!Q163)),0),Q44*$BI44),Q44*$BI44),0)</f>
        <v>0</v>
      </c>
      <c r="BU44" s="312">
        <f ca="1">IF($BI44&lt;&gt;"",IF('Capacity summary'!$D$14="Yes",IF(COUNTBLANK('Capacity summary'!$H163:$BG163)&lt;52,IF('Capacity summary'!R163&lt;&gt;"",IF(LOWER('Capacity summary'!R163)="x",$BI44*R44,VALUE('Capacity summary'!R163)),0),R44*$BI44),R44*$BI44),0)</f>
        <v>0</v>
      </c>
      <c r="BV44" s="312">
        <f ca="1">IF($BI44&lt;&gt;"",IF('Capacity summary'!$D$14="Yes",IF(COUNTBLANK('Capacity summary'!$H163:$BG163)&lt;52,IF('Capacity summary'!S163&lt;&gt;"",IF(LOWER('Capacity summary'!S163)="x",$BI44*S44,VALUE('Capacity summary'!S163)),0),S44*$BI44),S44*$BI44),0)</f>
        <v>0</v>
      </c>
      <c r="BW44" s="312">
        <f ca="1">IF($BI44&lt;&gt;"",IF('Capacity summary'!$D$14="Yes",IF(COUNTBLANK('Capacity summary'!$H163:$BG163)&lt;52,IF('Capacity summary'!T163&lt;&gt;"",IF(LOWER('Capacity summary'!T163)="x",$BI44*T44,VALUE('Capacity summary'!T163)),0),T44*$BI44),T44*$BI44),0)</f>
        <v>0</v>
      </c>
      <c r="BX44" s="312">
        <f ca="1">IF($BI44&lt;&gt;"",IF('Capacity summary'!$D$14="Yes",IF(COUNTBLANK('Capacity summary'!$H163:$BG163)&lt;52,IF('Capacity summary'!U163&lt;&gt;"",IF(LOWER('Capacity summary'!U163)="x",$BI44*U44,VALUE('Capacity summary'!U163)),0),U44*$BI44),U44*$BI44),0)</f>
        <v>0</v>
      </c>
      <c r="BY44" s="312">
        <f ca="1">IF($BI44&lt;&gt;"",IF('Capacity summary'!$D$14="Yes",IF(COUNTBLANK('Capacity summary'!$H163:$BG163)&lt;52,IF('Capacity summary'!V163&lt;&gt;"",IF(LOWER('Capacity summary'!V163)="x",$BI44*V44,VALUE('Capacity summary'!V163)),0),V44*$BI44),V44*$BI44),0)</f>
        <v>0</v>
      </c>
      <c r="BZ44" s="312">
        <f ca="1">IF($BI44&lt;&gt;"",IF('Capacity summary'!$D$14="Yes",IF(COUNTBLANK('Capacity summary'!$H163:$BG163)&lt;52,IF('Capacity summary'!W163&lt;&gt;"",IF(LOWER('Capacity summary'!W163)="x",$BI44*W44,VALUE('Capacity summary'!W163)),0),W44*$BI44),W44*$BI44),0)</f>
        <v>0</v>
      </c>
      <c r="CA44" s="312">
        <f ca="1">IF($BI44&lt;&gt;"",IF('Capacity summary'!$D$14="Yes",IF(COUNTBLANK('Capacity summary'!$H163:$BG163)&lt;52,IF('Capacity summary'!X163&lt;&gt;"",IF(LOWER('Capacity summary'!X163)="x",$BI44*X44,VALUE('Capacity summary'!X163)),0),X44*$BI44),X44*$BI44),0)</f>
        <v>0</v>
      </c>
      <c r="CB44" s="312">
        <f ca="1">IF($BI44&lt;&gt;"",IF('Capacity summary'!$D$14="Yes",IF(COUNTBLANK('Capacity summary'!$H163:$BG163)&lt;52,IF('Capacity summary'!Y163&lt;&gt;"",IF(LOWER('Capacity summary'!Y163)="x",$BI44*Y44,VALUE('Capacity summary'!Y163)),0),Y44*$BI44),Y44*$BI44),0)</f>
        <v>0</v>
      </c>
      <c r="CC44" s="312">
        <f ca="1">IF($BI44&lt;&gt;"",IF('Capacity summary'!$D$14="Yes",IF(COUNTBLANK('Capacity summary'!$H163:$BG163)&lt;52,IF('Capacity summary'!Z163&lt;&gt;"",IF(LOWER('Capacity summary'!Z163)="x",$BI44*Z44,VALUE('Capacity summary'!Z163)),0),Z44*$BI44),Z44*$BI44),0)</f>
        <v>0</v>
      </c>
      <c r="CD44" s="312">
        <f ca="1">IF($BI44&lt;&gt;"",IF('Capacity summary'!$D$14="Yes",IF(COUNTBLANK('Capacity summary'!$H163:$BG163)&lt;52,IF('Capacity summary'!AA163&lt;&gt;"",IF(LOWER('Capacity summary'!AA163)="x",$BI44*AA44,VALUE('Capacity summary'!AA163)),0),AA44*$BI44),AA44*$BI44),0)</f>
        <v>0</v>
      </c>
      <c r="CE44" s="312">
        <f ca="1">IF($BI44&lt;&gt;"",IF('Capacity summary'!$D$14="Yes",IF(COUNTBLANK('Capacity summary'!$H163:$BG163)&lt;52,IF('Capacity summary'!AB163&lt;&gt;"",IF(LOWER('Capacity summary'!AB163)="x",$BI44*AB44,VALUE('Capacity summary'!AB163)),0),AB44*$BI44),AB44*$BI44),0)</f>
        <v>0</v>
      </c>
      <c r="CF44" s="312">
        <f ca="1">IF($BI44&lt;&gt;"",IF('Capacity summary'!$D$14="Yes",IF(COUNTBLANK('Capacity summary'!$H163:$BG163)&lt;52,IF('Capacity summary'!AC163&lt;&gt;"",IF(LOWER('Capacity summary'!AC163)="x",$BI44*AC44,VALUE('Capacity summary'!AC163)),0),AC44*$BI44),AC44*$BI44),0)</f>
        <v>0</v>
      </c>
      <c r="CG44" s="312">
        <f ca="1">IF($BI44&lt;&gt;"",IF('Capacity summary'!$D$14="Yes",IF(COUNTBLANK('Capacity summary'!$H163:$BG163)&lt;52,IF('Capacity summary'!AD163&lt;&gt;"",IF(LOWER('Capacity summary'!AD163)="x",$BI44*AD44,VALUE('Capacity summary'!AD163)),0),AD44*$BI44),AD44*$BI44),0)</f>
        <v>0</v>
      </c>
      <c r="CH44" s="312">
        <f ca="1">IF($BI44&lt;&gt;"",IF('Capacity summary'!$D$14="Yes",IF(COUNTBLANK('Capacity summary'!$H163:$BG163)&lt;52,IF('Capacity summary'!AE163&lt;&gt;"",IF(LOWER('Capacity summary'!AE163)="x",$BI44*AE44,VALUE('Capacity summary'!AE163)),0),AE44*$BI44),AE44*$BI44),0)</f>
        <v>0</v>
      </c>
      <c r="CI44" s="312">
        <f ca="1">IF($BI44&lt;&gt;"",IF('Capacity summary'!$D$14="Yes",IF(COUNTBLANK('Capacity summary'!$H163:$BG163)&lt;52,IF('Capacity summary'!AF163&lt;&gt;"",IF(LOWER('Capacity summary'!AF163)="x",$BI44*AF44,VALUE('Capacity summary'!AF163)),0),AF44*$BI44),AF44*$BI44),0)</f>
        <v>0</v>
      </c>
      <c r="CJ44" s="312">
        <f ca="1">IF($BI44&lt;&gt;"",IF('Capacity summary'!$D$14="Yes",IF(COUNTBLANK('Capacity summary'!$H163:$BG163)&lt;52,IF('Capacity summary'!AG163&lt;&gt;"",IF(LOWER('Capacity summary'!AG163)="x",$BI44*AG44,VALUE('Capacity summary'!AG163)),0),AG44*$BI44),AG44*$BI44),0)</f>
        <v>0</v>
      </c>
      <c r="CK44" s="312">
        <f ca="1">IF($BI44&lt;&gt;"",IF('Capacity summary'!$D$14="Yes",IF(COUNTBLANK('Capacity summary'!$H163:$BG163)&lt;52,IF('Capacity summary'!AH163&lt;&gt;"",IF(LOWER('Capacity summary'!AH163)="x",$BI44*AH44,VALUE('Capacity summary'!AH163)),0),AH44*$BI44),AH44*$BI44),0)</f>
        <v>0</v>
      </c>
      <c r="CL44" s="312">
        <f ca="1">IF($BI44&lt;&gt;"",IF('Capacity summary'!$D$14="Yes",IF(COUNTBLANK('Capacity summary'!$H163:$BG163)&lt;52,IF('Capacity summary'!AI163&lt;&gt;"",IF(LOWER('Capacity summary'!AI163)="x",$BI44*AI44,VALUE('Capacity summary'!AI163)),0),AI44*$BI44),AI44*$BI44),0)</f>
        <v>0</v>
      </c>
      <c r="CM44" s="312">
        <f ca="1">IF($BI44&lt;&gt;"",IF('Capacity summary'!$D$14="Yes",IF(COUNTBLANK('Capacity summary'!$H163:$BG163)&lt;52,IF('Capacity summary'!AJ163&lt;&gt;"",IF(LOWER('Capacity summary'!AJ163)="x",$BI44*AJ44,VALUE('Capacity summary'!AJ163)),0),AJ44*$BI44),AJ44*$BI44),0)</f>
        <v>0</v>
      </c>
      <c r="CN44" s="312">
        <f ca="1">IF($BI44&lt;&gt;"",IF('Capacity summary'!$D$14="Yes",IF(COUNTBLANK('Capacity summary'!$H163:$BG163)&lt;52,IF('Capacity summary'!AK163&lt;&gt;"",IF(LOWER('Capacity summary'!AK163)="x",$BI44*AK44,VALUE('Capacity summary'!AK163)),0),AK44*$BI44),AK44*$BI44),0)</f>
        <v>0</v>
      </c>
      <c r="CO44" s="312">
        <f ca="1">IF($BI44&lt;&gt;"",IF('Capacity summary'!$D$14="Yes",IF(COUNTBLANK('Capacity summary'!$H163:$BG163)&lt;52,IF('Capacity summary'!AL163&lt;&gt;"",IF(LOWER('Capacity summary'!AL163)="x",$BI44*AL44,VALUE('Capacity summary'!AL163)),0),AL44*$BI44),AL44*$BI44),0)</f>
        <v>0</v>
      </c>
      <c r="CP44" s="312">
        <f ca="1">IF($BI44&lt;&gt;"",IF('Capacity summary'!$D$14="Yes",IF(COUNTBLANK('Capacity summary'!$H163:$BG163)&lt;52,IF('Capacity summary'!AM163&lt;&gt;"",IF(LOWER('Capacity summary'!AM163)="x",$BI44*AM44,VALUE('Capacity summary'!AM163)),0),AM44*$BI44),AM44*$BI44),0)</f>
        <v>0</v>
      </c>
      <c r="CQ44" s="312">
        <f ca="1">IF($BI44&lt;&gt;"",IF('Capacity summary'!$D$14="Yes",IF(COUNTBLANK('Capacity summary'!$H163:$BG163)&lt;52,IF('Capacity summary'!AN163&lt;&gt;"",IF(LOWER('Capacity summary'!AN163)="x",$BI44*AN44,VALUE('Capacity summary'!AN163)),0),AN44*$BI44),AN44*$BI44),0)</f>
        <v>0</v>
      </c>
      <c r="CR44" s="312">
        <f ca="1">IF($BI44&lt;&gt;"",IF('Capacity summary'!$D$14="Yes",IF(COUNTBLANK('Capacity summary'!$H163:$BG163)&lt;52,IF('Capacity summary'!AO163&lt;&gt;"",IF(LOWER('Capacity summary'!AO163)="x",$BI44*AO44,VALUE('Capacity summary'!AO163)),0),AO44*$BI44),AO44*$BI44),0)</f>
        <v>0</v>
      </c>
      <c r="CS44" s="312">
        <f ca="1">IF($BI44&lt;&gt;"",IF('Capacity summary'!$D$14="Yes",IF(COUNTBLANK('Capacity summary'!$H163:$BG163)&lt;52,IF('Capacity summary'!AP163&lt;&gt;"",IF(LOWER('Capacity summary'!AP163)="x",$BI44*AP44,VALUE('Capacity summary'!AP163)),0),AP44*$BI44),AP44*$BI44),0)</f>
        <v>0</v>
      </c>
      <c r="CT44" s="312">
        <f ca="1">IF($BI44&lt;&gt;"",IF('Capacity summary'!$D$14="Yes",IF(COUNTBLANK('Capacity summary'!$H163:$BG163)&lt;52,IF('Capacity summary'!AQ163&lt;&gt;"",IF(LOWER('Capacity summary'!AQ163)="x",$BI44*AQ44,VALUE('Capacity summary'!AQ163)),0),AQ44*$BI44),AQ44*$BI44),0)</f>
        <v>0</v>
      </c>
      <c r="CU44" s="312">
        <f ca="1">IF($BI44&lt;&gt;"",IF('Capacity summary'!$D$14="Yes",IF(COUNTBLANK('Capacity summary'!$H163:$BG163)&lt;52,IF('Capacity summary'!AR163&lt;&gt;"",IF(LOWER('Capacity summary'!AR163)="x",$BI44*AR44,VALUE('Capacity summary'!AR163)),0),AR44*$BI44),AR44*$BI44),0)</f>
        <v>0</v>
      </c>
      <c r="CV44" s="312">
        <f ca="1">IF($BI44&lt;&gt;"",IF('Capacity summary'!$D$14="Yes",IF(COUNTBLANK('Capacity summary'!$H163:$BG163)&lt;52,IF('Capacity summary'!AS163&lt;&gt;"",IF(LOWER('Capacity summary'!AS163)="x",$BI44*AS44,VALUE('Capacity summary'!AS163)),0),AS44*$BI44),AS44*$BI44),0)</f>
        <v>0</v>
      </c>
      <c r="CW44" s="312">
        <f ca="1">IF($BI44&lt;&gt;"",IF('Capacity summary'!$D$14="Yes",IF(COUNTBLANK('Capacity summary'!$H163:$BG163)&lt;52,IF('Capacity summary'!AT163&lt;&gt;"",IF(LOWER('Capacity summary'!AT163)="x",$BI44*AT44,VALUE('Capacity summary'!AT163)),0),AT44*$BI44),AT44*$BI44),0)</f>
        <v>0</v>
      </c>
      <c r="CX44" s="312">
        <f ca="1">IF($BI44&lt;&gt;"",IF('Capacity summary'!$D$14="Yes",IF(COUNTBLANK('Capacity summary'!$H163:$BG163)&lt;52,IF('Capacity summary'!AU163&lt;&gt;"",IF(LOWER('Capacity summary'!AU163)="x",$BI44*AU44,VALUE('Capacity summary'!AU163)),0),AU44*$BI44),AU44*$BI44),0)</f>
        <v>0</v>
      </c>
      <c r="CY44" s="312">
        <f ca="1">IF($BI44&lt;&gt;"",IF('Capacity summary'!$D$14="Yes",IF(COUNTBLANK('Capacity summary'!$H163:$BG163)&lt;52,IF('Capacity summary'!AV163&lt;&gt;"",IF(LOWER('Capacity summary'!AV163)="x",$BI44*AV44,VALUE('Capacity summary'!AV163)),0),AV44*$BI44),AV44*$BI44),0)</f>
        <v>0</v>
      </c>
      <c r="CZ44" s="312">
        <f ca="1">IF($BI44&lt;&gt;"",IF('Capacity summary'!$D$14="Yes",IF(COUNTBLANK('Capacity summary'!$H163:$BG163)&lt;52,IF('Capacity summary'!AW163&lt;&gt;"",IF(LOWER('Capacity summary'!AW163)="x",$BI44*AW44,VALUE('Capacity summary'!AW163)),0),AW44*$BI44),AW44*$BI44),0)</f>
        <v>0</v>
      </c>
      <c r="DA44" s="312">
        <f ca="1">IF($BI44&lt;&gt;"",IF('Capacity summary'!$D$14="Yes",IF(COUNTBLANK('Capacity summary'!$H163:$BG163)&lt;52,IF('Capacity summary'!AX163&lt;&gt;"",IF(LOWER('Capacity summary'!AX163)="x",$BI44*AX44,VALUE('Capacity summary'!AX163)),0),AX44*$BI44),AX44*$BI44),0)</f>
        <v>0</v>
      </c>
      <c r="DB44" s="312">
        <f ca="1">IF($BI44&lt;&gt;"",IF('Capacity summary'!$D$14="Yes",IF(COUNTBLANK('Capacity summary'!$H163:$BG163)&lt;52,IF('Capacity summary'!AY163&lt;&gt;"",IF(LOWER('Capacity summary'!AY163)="x",$BI44*AY44,VALUE('Capacity summary'!AY163)),0),AY44*$BI44),AY44*$BI44),0)</f>
        <v>0</v>
      </c>
      <c r="DC44" s="312">
        <f ca="1">IF($BI44&lt;&gt;"",IF('Capacity summary'!$D$14="Yes",IF(COUNTBLANK('Capacity summary'!$H163:$BG163)&lt;52,IF('Capacity summary'!AZ163&lt;&gt;"",IF(LOWER('Capacity summary'!AZ163)="x",$BI44*AZ44,VALUE('Capacity summary'!AZ163)),0),AZ44*$BI44),AZ44*$BI44),0)</f>
        <v>0</v>
      </c>
      <c r="DD44" s="312">
        <f ca="1">IF($BI44&lt;&gt;"",IF('Capacity summary'!$D$14="Yes",IF(COUNTBLANK('Capacity summary'!$H163:$BG163)&lt;52,IF('Capacity summary'!BA163&lt;&gt;"",IF(LOWER('Capacity summary'!BA163)="x",$BI44*BA44,VALUE('Capacity summary'!BA163)),0),BA44*$BI44),BA44*$BI44),0)</f>
        <v>0</v>
      </c>
      <c r="DE44" s="312">
        <f ca="1">IF($BI44&lt;&gt;"",IF('Capacity summary'!$D$14="Yes",IF(COUNTBLANK('Capacity summary'!$H163:$BG163)&lt;52,IF('Capacity summary'!BB163&lt;&gt;"",IF(LOWER('Capacity summary'!BB163)="x",$BI44*BB44,VALUE('Capacity summary'!BB163)),0),BB44*$BI44),BB44*$BI44),0)</f>
        <v>0</v>
      </c>
      <c r="DF44" s="312">
        <f ca="1">IF($BI44&lt;&gt;"",IF('Capacity summary'!$D$14="Yes",IF(COUNTBLANK('Capacity summary'!$H163:$BG163)&lt;52,IF('Capacity summary'!BC163&lt;&gt;"",IF(LOWER('Capacity summary'!BC163)="x",$BI44*BC44,VALUE('Capacity summary'!BC163)),0),BC44*$BI44),BC44*$BI44),0)</f>
        <v>0</v>
      </c>
      <c r="DG44" s="312">
        <f ca="1">IF($BI44&lt;&gt;"",IF('Capacity summary'!$D$14="Yes",IF(COUNTBLANK('Capacity summary'!$H163:$BG163)&lt;52,IF('Capacity summary'!BD163&lt;&gt;"",IF(LOWER('Capacity summary'!BD163)="x",$BI44*BD44,VALUE('Capacity summary'!BD163)),0),BD44*$BI44),BD44*$BI44),0)</f>
        <v>0</v>
      </c>
      <c r="DH44" s="312">
        <f ca="1">IF($BI44&lt;&gt;"",IF('Capacity summary'!$D$14="Yes",IF(COUNTBLANK('Capacity summary'!$H163:$BG163)&lt;52,IF('Capacity summary'!BE163&lt;&gt;"",IF(LOWER('Capacity summary'!BE163)="x",$BI44*BE44,VALUE('Capacity summary'!BE163)),0),BE44*$BI44),BE44*$BI44),0)</f>
        <v>0</v>
      </c>
      <c r="DI44" s="312">
        <f ca="1">IF($BI44&lt;&gt;"",IF('Capacity summary'!$D$14="Yes",IF(COUNTBLANK('Capacity summary'!$H163:$BG163)&lt;52,IF('Capacity summary'!BF163&lt;&gt;"",IF(LOWER('Capacity summary'!BF163)="x",$BI44*BF44,VALUE('Capacity summary'!BF163)),0),BF44*$BI44),BF44*$BI44),0)</f>
        <v>0</v>
      </c>
      <c r="DJ44" s="312">
        <f ca="1">IF($BI44&lt;&gt;"",IF('Capacity summary'!$D$14="Yes",IF(COUNTBLANK('Capacity summary'!$H163:$BG163)&lt;52,IF('Capacity summary'!BG163&lt;&gt;"",IF(LOWER('Capacity summary'!BG163)="x",$BI44*BG44,VALUE('Capacity summary'!BG163)),0),BG44*$BI44),BG44*$BI44),0)</f>
        <v>0</v>
      </c>
      <c r="DK44" s="136">
        <f t="shared" ca="1" si="2"/>
        <v>0</v>
      </c>
      <c r="DL44" s="312">
        <f>Capacity!H56</f>
        <v>0</v>
      </c>
      <c r="DP44" s="5"/>
    </row>
    <row r="45" spans="2:120" x14ac:dyDescent="0.25">
      <c r="B45" s="67"/>
      <c r="C45" s="67" t="str">
        <f>ROW(A41)&amp;". "&amp;Capacity!B57</f>
        <v>41. c</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 ca="1">IF(ROW(C41)&lt;=Capacity!$A$16,IF('Capacity summary'!$D$14="No",SUM(H45:BG45),'Capacity summary'!$E164),0)</f>
        <v>52</v>
      </c>
      <c r="BI45" s="5">
        <f ca="1">IF(BH45&gt;0,IF(BH45&lt;Capacity!E57,Capacity!F57,Capacity!H57/'Capacity calculation (hide)'!BH45),"")</f>
        <v>0</v>
      </c>
      <c r="BK45" s="312">
        <f ca="1">IF($BI45&lt;&gt;"",IF('Capacity summary'!$D$14="Yes",IF(COUNTBLANK('Capacity summary'!$H164:$BG164)&lt;52,IF('Capacity summary'!H164&lt;&gt;"",IF(LOWER('Capacity summary'!H164)="x",$BI45*H45,VALUE('Capacity summary'!H164)),0),H45*$BI45),H45*$BI45),0)</f>
        <v>0</v>
      </c>
      <c r="BL45" s="312">
        <f ca="1">IF($BI45&lt;&gt;"",IF('Capacity summary'!$D$14="Yes",IF(COUNTBLANK('Capacity summary'!$H164:$BG164)&lt;52,IF('Capacity summary'!I164&lt;&gt;"",IF(LOWER('Capacity summary'!I164)="x",$BI45*I45,VALUE('Capacity summary'!I164)),0),I45*$BI45),I45*$BI45),0)</f>
        <v>0</v>
      </c>
      <c r="BM45" s="312">
        <f ca="1">IF($BI45&lt;&gt;"",IF('Capacity summary'!$D$14="Yes",IF(COUNTBLANK('Capacity summary'!$H164:$BG164)&lt;52,IF('Capacity summary'!J164&lt;&gt;"",IF(LOWER('Capacity summary'!J164)="x",$BI45*J45,VALUE('Capacity summary'!J164)),0),J45*$BI45),J45*$BI45),0)</f>
        <v>0</v>
      </c>
      <c r="BN45" s="312">
        <f ca="1">IF($BI45&lt;&gt;"",IF('Capacity summary'!$D$14="Yes",IF(COUNTBLANK('Capacity summary'!$H164:$BG164)&lt;52,IF('Capacity summary'!K164&lt;&gt;"",IF(LOWER('Capacity summary'!K164)="x",$BI45*K45,VALUE('Capacity summary'!K164)),0),K45*$BI45),K45*$BI45),0)</f>
        <v>0</v>
      </c>
      <c r="BO45" s="312">
        <f ca="1">IF($BI45&lt;&gt;"",IF('Capacity summary'!$D$14="Yes",IF(COUNTBLANK('Capacity summary'!$H164:$BG164)&lt;52,IF('Capacity summary'!L164&lt;&gt;"",IF(LOWER('Capacity summary'!L164)="x",$BI45*L45,VALUE('Capacity summary'!L164)),0),L45*$BI45),L45*$BI45),0)</f>
        <v>0</v>
      </c>
      <c r="BP45" s="312">
        <f ca="1">IF($BI45&lt;&gt;"",IF('Capacity summary'!$D$14="Yes",IF(COUNTBLANK('Capacity summary'!$H164:$BG164)&lt;52,IF('Capacity summary'!M164&lt;&gt;"",IF(LOWER('Capacity summary'!M164)="x",$BI45*M45,VALUE('Capacity summary'!M164)),0),M45*$BI45),M45*$BI45),0)</f>
        <v>0</v>
      </c>
      <c r="BQ45" s="312">
        <f ca="1">IF($BI45&lt;&gt;"",IF('Capacity summary'!$D$14="Yes",IF(COUNTBLANK('Capacity summary'!$H164:$BG164)&lt;52,IF('Capacity summary'!N164&lt;&gt;"",IF(LOWER('Capacity summary'!N164)="x",$BI45*N45,VALUE('Capacity summary'!N164)),0),N45*$BI45),N45*$BI45),0)</f>
        <v>0</v>
      </c>
      <c r="BR45" s="312">
        <f ca="1">IF($BI45&lt;&gt;"",IF('Capacity summary'!$D$14="Yes",IF(COUNTBLANK('Capacity summary'!$H164:$BG164)&lt;52,IF('Capacity summary'!O164&lt;&gt;"",IF(LOWER('Capacity summary'!O164)="x",$BI45*O45,VALUE('Capacity summary'!O164)),0),O45*$BI45),O45*$BI45),0)</f>
        <v>0</v>
      </c>
      <c r="BS45" s="312">
        <f ca="1">IF($BI45&lt;&gt;"",IF('Capacity summary'!$D$14="Yes",IF(COUNTBLANK('Capacity summary'!$H164:$BG164)&lt;52,IF('Capacity summary'!P164&lt;&gt;"",IF(LOWER('Capacity summary'!P164)="x",$BI45*P45,VALUE('Capacity summary'!P164)),0),P45*$BI45),P45*$BI45),0)</f>
        <v>0</v>
      </c>
      <c r="BT45" s="312">
        <f ca="1">IF($BI45&lt;&gt;"",IF('Capacity summary'!$D$14="Yes",IF(COUNTBLANK('Capacity summary'!$H164:$BG164)&lt;52,IF('Capacity summary'!Q164&lt;&gt;"",IF(LOWER('Capacity summary'!Q164)="x",$BI45*Q45,VALUE('Capacity summary'!Q164)),0),Q45*$BI45),Q45*$BI45),0)</f>
        <v>0</v>
      </c>
      <c r="BU45" s="312">
        <f ca="1">IF($BI45&lt;&gt;"",IF('Capacity summary'!$D$14="Yes",IF(COUNTBLANK('Capacity summary'!$H164:$BG164)&lt;52,IF('Capacity summary'!R164&lt;&gt;"",IF(LOWER('Capacity summary'!R164)="x",$BI45*R45,VALUE('Capacity summary'!R164)),0),R45*$BI45),R45*$BI45),0)</f>
        <v>0</v>
      </c>
      <c r="BV45" s="312">
        <f ca="1">IF($BI45&lt;&gt;"",IF('Capacity summary'!$D$14="Yes",IF(COUNTBLANK('Capacity summary'!$H164:$BG164)&lt;52,IF('Capacity summary'!S164&lt;&gt;"",IF(LOWER('Capacity summary'!S164)="x",$BI45*S45,VALUE('Capacity summary'!S164)),0),S45*$BI45),S45*$BI45),0)</f>
        <v>0</v>
      </c>
      <c r="BW45" s="312">
        <f ca="1">IF($BI45&lt;&gt;"",IF('Capacity summary'!$D$14="Yes",IF(COUNTBLANK('Capacity summary'!$H164:$BG164)&lt;52,IF('Capacity summary'!T164&lt;&gt;"",IF(LOWER('Capacity summary'!T164)="x",$BI45*T45,VALUE('Capacity summary'!T164)),0),T45*$BI45),T45*$BI45),0)</f>
        <v>0</v>
      </c>
      <c r="BX45" s="312">
        <f ca="1">IF($BI45&lt;&gt;"",IF('Capacity summary'!$D$14="Yes",IF(COUNTBLANK('Capacity summary'!$H164:$BG164)&lt;52,IF('Capacity summary'!U164&lt;&gt;"",IF(LOWER('Capacity summary'!U164)="x",$BI45*U45,VALUE('Capacity summary'!U164)),0),U45*$BI45),U45*$BI45),0)</f>
        <v>0</v>
      </c>
      <c r="BY45" s="312">
        <f ca="1">IF($BI45&lt;&gt;"",IF('Capacity summary'!$D$14="Yes",IF(COUNTBLANK('Capacity summary'!$H164:$BG164)&lt;52,IF('Capacity summary'!V164&lt;&gt;"",IF(LOWER('Capacity summary'!V164)="x",$BI45*V45,VALUE('Capacity summary'!V164)),0),V45*$BI45),V45*$BI45),0)</f>
        <v>0</v>
      </c>
      <c r="BZ45" s="312">
        <f ca="1">IF($BI45&lt;&gt;"",IF('Capacity summary'!$D$14="Yes",IF(COUNTBLANK('Capacity summary'!$H164:$BG164)&lt;52,IF('Capacity summary'!W164&lt;&gt;"",IF(LOWER('Capacity summary'!W164)="x",$BI45*W45,VALUE('Capacity summary'!W164)),0),W45*$BI45),W45*$BI45),0)</f>
        <v>0</v>
      </c>
      <c r="CA45" s="312">
        <f ca="1">IF($BI45&lt;&gt;"",IF('Capacity summary'!$D$14="Yes",IF(COUNTBLANK('Capacity summary'!$H164:$BG164)&lt;52,IF('Capacity summary'!X164&lt;&gt;"",IF(LOWER('Capacity summary'!X164)="x",$BI45*X45,VALUE('Capacity summary'!X164)),0),X45*$BI45),X45*$BI45),0)</f>
        <v>0</v>
      </c>
      <c r="CB45" s="312">
        <f ca="1">IF($BI45&lt;&gt;"",IF('Capacity summary'!$D$14="Yes",IF(COUNTBLANK('Capacity summary'!$H164:$BG164)&lt;52,IF('Capacity summary'!Y164&lt;&gt;"",IF(LOWER('Capacity summary'!Y164)="x",$BI45*Y45,VALUE('Capacity summary'!Y164)),0),Y45*$BI45),Y45*$BI45),0)</f>
        <v>0</v>
      </c>
      <c r="CC45" s="312">
        <f ca="1">IF($BI45&lt;&gt;"",IF('Capacity summary'!$D$14="Yes",IF(COUNTBLANK('Capacity summary'!$H164:$BG164)&lt;52,IF('Capacity summary'!Z164&lt;&gt;"",IF(LOWER('Capacity summary'!Z164)="x",$BI45*Z45,VALUE('Capacity summary'!Z164)),0),Z45*$BI45),Z45*$BI45),0)</f>
        <v>0</v>
      </c>
      <c r="CD45" s="312">
        <f ca="1">IF($BI45&lt;&gt;"",IF('Capacity summary'!$D$14="Yes",IF(COUNTBLANK('Capacity summary'!$H164:$BG164)&lt;52,IF('Capacity summary'!AA164&lt;&gt;"",IF(LOWER('Capacity summary'!AA164)="x",$BI45*AA45,VALUE('Capacity summary'!AA164)),0),AA45*$BI45),AA45*$BI45),0)</f>
        <v>0</v>
      </c>
      <c r="CE45" s="312">
        <f ca="1">IF($BI45&lt;&gt;"",IF('Capacity summary'!$D$14="Yes",IF(COUNTBLANK('Capacity summary'!$H164:$BG164)&lt;52,IF('Capacity summary'!AB164&lt;&gt;"",IF(LOWER('Capacity summary'!AB164)="x",$BI45*AB45,VALUE('Capacity summary'!AB164)),0),AB45*$BI45),AB45*$BI45),0)</f>
        <v>0</v>
      </c>
      <c r="CF45" s="312">
        <f ca="1">IF($BI45&lt;&gt;"",IF('Capacity summary'!$D$14="Yes",IF(COUNTBLANK('Capacity summary'!$H164:$BG164)&lt;52,IF('Capacity summary'!AC164&lt;&gt;"",IF(LOWER('Capacity summary'!AC164)="x",$BI45*AC45,VALUE('Capacity summary'!AC164)),0),AC45*$BI45),AC45*$BI45),0)</f>
        <v>0</v>
      </c>
      <c r="CG45" s="312">
        <f ca="1">IF($BI45&lt;&gt;"",IF('Capacity summary'!$D$14="Yes",IF(COUNTBLANK('Capacity summary'!$H164:$BG164)&lt;52,IF('Capacity summary'!AD164&lt;&gt;"",IF(LOWER('Capacity summary'!AD164)="x",$BI45*AD45,VALUE('Capacity summary'!AD164)),0),AD45*$BI45),AD45*$BI45),0)</f>
        <v>0</v>
      </c>
      <c r="CH45" s="312">
        <f ca="1">IF($BI45&lt;&gt;"",IF('Capacity summary'!$D$14="Yes",IF(COUNTBLANK('Capacity summary'!$H164:$BG164)&lt;52,IF('Capacity summary'!AE164&lt;&gt;"",IF(LOWER('Capacity summary'!AE164)="x",$BI45*AE45,VALUE('Capacity summary'!AE164)),0),AE45*$BI45),AE45*$BI45),0)</f>
        <v>0</v>
      </c>
      <c r="CI45" s="312">
        <f ca="1">IF($BI45&lt;&gt;"",IF('Capacity summary'!$D$14="Yes",IF(COUNTBLANK('Capacity summary'!$H164:$BG164)&lt;52,IF('Capacity summary'!AF164&lt;&gt;"",IF(LOWER('Capacity summary'!AF164)="x",$BI45*AF45,VALUE('Capacity summary'!AF164)),0),AF45*$BI45),AF45*$BI45),0)</f>
        <v>0</v>
      </c>
      <c r="CJ45" s="312">
        <f ca="1">IF($BI45&lt;&gt;"",IF('Capacity summary'!$D$14="Yes",IF(COUNTBLANK('Capacity summary'!$H164:$BG164)&lt;52,IF('Capacity summary'!AG164&lt;&gt;"",IF(LOWER('Capacity summary'!AG164)="x",$BI45*AG45,VALUE('Capacity summary'!AG164)),0),AG45*$BI45),AG45*$BI45),0)</f>
        <v>0</v>
      </c>
      <c r="CK45" s="312">
        <f ca="1">IF($BI45&lt;&gt;"",IF('Capacity summary'!$D$14="Yes",IF(COUNTBLANK('Capacity summary'!$H164:$BG164)&lt;52,IF('Capacity summary'!AH164&lt;&gt;"",IF(LOWER('Capacity summary'!AH164)="x",$BI45*AH45,VALUE('Capacity summary'!AH164)),0),AH45*$BI45),AH45*$BI45),0)</f>
        <v>0</v>
      </c>
      <c r="CL45" s="312">
        <f ca="1">IF($BI45&lt;&gt;"",IF('Capacity summary'!$D$14="Yes",IF(COUNTBLANK('Capacity summary'!$H164:$BG164)&lt;52,IF('Capacity summary'!AI164&lt;&gt;"",IF(LOWER('Capacity summary'!AI164)="x",$BI45*AI45,VALUE('Capacity summary'!AI164)),0),AI45*$BI45),AI45*$BI45),0)</f>
        <v>0</v>
      </c>
      <c r="CM45" s="312">
        <f ca="1">IF($BI45&lt;&gt;"",IF('Capacity summary'!$D$14="Yes",IF(COUNTBLANK('Capacity summary'!$H164:$BG164)&lt;52,IF('Capacity summary'!AJ164&lt;&gt;"",IF(LOWER('Capacity summary'!AJ164)="x",$BI45*AJ45,VALUE('Capacity summary'!AJ164)),0),AJ45*$BI45),AJ45*$BI45),0)</f>
        <v>0</v>
      </c>
      <c r="CN45" s="312">
        <f ca="1">IF($BI45&lt;&gt;"",IF('Capacity summary'!$D$14="Yes",IF(COUNTBLANK('Capacity summary'!$H164:$BG164)&lt;52,IF('Capacity summary'!AK164&lt;&gt;"",IF(LOWER('Capacity summary'!AK164)="x",$BI45*AK45,VALUE('Capacity summary'!AK164)),0),AK45*$BI45),AK45*$BI45),0)</f>
        <v>0</v>
      </c>
      <c r="CO45" s="312">
        <f ca="1">IF($BI45&lt;&gt;"",IF('Capacity summary'!$D$14="Yes",IF(COUNTBLANK('Capacity summary'!$H164:$BG164)&lt;52,IF('Capacity summary'!AL164&lt;&gt;"",IF(LOWER('Capacity summary'!AL164)="x",$BI45*AL45,VALUE('Capacity summary'!AL164)),0),AL45*$BI45),AL45*$BI45),0)</f>
        <v>0</v>
      </c>
      <c r="CP45" s="312">
        <f ca="1">IF($BI45&lt;&gt;"",IF('Capacity summary'!$D$14="Yes",IF(COUNTBLANK('Capacity summary'!$H164:$BG164)&lt;52,IF('Capacity summary'!AM164&lt;&gt;"",IF(LOWER('Capacity summary'!AM164)="x",$BI45*AM45,VALUE('Capacity summary'!AM164)),0),AM45*$BI45),AM45*$BI45),0)</f>
        <v>0</v>
      </c>
      <c r="CQ45" s="312">
        <f ca="1">IF($BI45&lt;&gt;"",IF('Capacity summary'!$D$14="Yes",IF(COUNTBLANK('Capacity summary'!$H164:$BG164)&lt;52,IF('Capacity summary'!AN164&lt;&gt;"",IF(LOWER('Capacity summary'!AN164)="x",$BI45*AN45,VALUE('Capacity summary'!AN164)),0),AN45*$BI45),AN45*$BI45),0)</f>
        <v>0</v>
      </c>
      <c r="CR45" s="312">
        <f ca="1">IF($BI45&lt;&gt;"",IF('Capacity summary'!$D$14="Yes",IF(COUNTBLANK('Capacity summary'!$H164:$BG164)&lt;52,IF('Capacity summary'!AO164&lt;&gt;"",IF(LOWER('Capacity summary'!AO164)="x",$BI45*AO45,VALUE('Capacity summary'!AO164)),0),AO45*$BI45),AO45*$BI45),0)</f>
        <v>0</v>
      </c>
      <c r="CS45" s="312">
        <f ca="1">IF($BI45&lt;&gt;"",IF('Capacity summary'!$D$14="Yes",IF(COUNTBLANK('Capacity summary'!$H164:$BG164)&lt;52,IF('Capacity summary'!AP164&lt;&gt;"",IF(LOWER('Capacity summary'!AP164)="x",$BI45*AP45,VALUE('Capacity summary'!AP164)),0),AP45*$BI45),AP45*$BI45),0)</f>
        <v>0</v>
      </c>
      <c r="CT45" s="312">
        <f ca="1">IF($BI45&lt;&gt;"",IF('Capacity summary'!$D$14="Yes",IF(COUNTBLANK('Capacity summary'!$H164:$BG164)&lt;52,IF('Capacity summary'!AQ164&lt;&gt;"",IF(LOWER('Capacity summary'!AQ164)="x",$BI45*AQ45,VALUE('Capacity summary'!AQ164)),0),AQ45*$BI45),AQ45*$BI45),0)</f>
        <v>0</v>
      </c>
      <c r="CU45" s="312">
        <f ca="1">IF($BI45&lt;&gt;"",IF('Capacity summary'!$D$14="Yes",IF(COUNTBLANK('Capacity summary'!$H164:$BG164)&lt;52,IF('Capacity summary'!AR164&lt;&gt;"",IF(LOWER('Capacity summary'!AR164)="x",$BI45*AR45,VALUE('Capacity summary'!AR164)),0),AR45*$BI45),AR45*$BI45),0)</f>
        <v>0</v>
      </c>
      <c r="CV45" s="312">
        <f ca="1">IF($BI45&lt;&gt;"",IF('Capacity summary'!$D$14="Yes",IF(COUNTBLANK('Capacity summary'!$H164:$BG164)&lt;52,IF('Capacity summary'!AS164&lt;&gt;"",IF(LOWER('Capacity summary'!AS164)="x",$BI45*AS45,VALUE('Capacity summary'!AS164)),0),AS45*$BI45),AS45*$BI45),0)</f>
        <v>0</v>
      </c>
      <c r="CW45" s="312">
        <f ca="1">IF($BI45&lt;&gt;"",IF('Capacity summary'!$D$14="Yes",IF(COUNTBLANK('Capacity summary'!$H164:$BG164)&lt;52,IF('Capacity summary'!AT164&lt;&gt;"",IF(LOWER('Capacity summary'!AT164)="x",$BI45*AT45,VALUE('Capacity summary'!AT164)),0),AT45*$BI45),AT45*$BI45),0)</f>
        <v>0</v>
      </c>
      <c r="CX45" s="312">
        <f ca="1">IF($BI45&lt;&gt;"",IF('Capacity summary'!$D$14="Yes",IF(COUNTBLANK('Capacity summary'!$H164:$BG164)&lt;52,IF('Capacity summary'!AU164&lt;&gt;"",IF(LOWER('Capacity summary'!AU164)="x",$BI45*AU45,VALUE('Capacity summary'!AU164)),0),AU45*$BI45),AU45*$BI45),0)</f>
        <v>0</v>
      </c>
      <c r="CY45" s="312">
        <f ca="1">IF($BI45&lt;&gt;"",IF('Capacity summary'!$D$14="Yes",IF(COUNTBLANK('Capacity summary'!$H164:$BG164)&lt;52,IF('Capacity summary'!AV164&lt;&gt;"",IF(LOWER('Capacity summary'!AV164)="x",$BI45*AV45,VALUE('Capacity summary'!AV164)),0),AV45*$BI45),AV45*$BI45),0)</f>
        <v>0</v>
      </c>
      <c r="CZ45" s="312">
        <f ca="1">IF($BI45&lt;&gt;"",IF('Capacity summary'!$D$14="Yes",IF(COUNTBLANK('Capacity summary'!$H164:$BG164)&lt;52,IF('Capacity summary'!AW164&lt;&gt;"",IF(LOWER('Capacity summary'!AW164)="x",$BI45*AW45,VALUE('Capacity summary'!AW164)),0),AW45*$BI45),AW45*$BI45),0)</f>
        <v>0</v>
      </c>
      <c r="DA45" s="312">
        <f ca="1">IF($BI45&lt;&gt;"",IF('Capacity summary'!$D$14="Yes",IF(COUNTBLANK('Capacity summary'!$H164:$BG164)&lt;52,IF('Capacity summary'!AX164&lt;&gt;"",IF(LOWER('Capacity summary'!AX164)="x",$BI45*AX45,VALUE('Capacity summary'!AX164)),0),AX45*$BI45),AX45*$BI45),0)</f>
        <v>0</v>
      </c>
      <c r="DB45" s="312">
        <f ca="1">IF($BI45&lt;&gt;"",IF('Capacity summary'!$D$14="Yes",IF(COUNTBLANK('Capacity summary'!$H164:$BG164)&lt;52,IF('Capacity summary'!AY164&lt;&gt;"",IF(LOWER('Capacity summary'!AY164)="x",$BI45*AY45,VALUE('Capacity summary'!AY164)),0),AY45*$BI45),AY45*$BI45),0)</f>
        <v>0</v>
      </c>
      <c r="DC45" s="312">
        <f ca="1">IF($BI45&lt;&gt;"",IF('Capacity summary'!$D$14="Yes",IF(COUNTBLANK('Capacity summary'!$H164:$BG164)&lt;52,IF('Capacity summary'!AZ164&lt;&gt;"",IF(LOWER('Capacity summary'!AZ164)="x",$BI45*AZ45,VALUE('Capacity summary'!AZ164)),0),AZ45*$BI45),AZ45*$BI45),0)</f>
        <v>0</v>
      </c>
      <c r="DD45" s="312">
        <f ca="1">IF($BI45&lt;&gt;"",IF('Capacity summary'!$D$14="Yes",IF(COUNTBLANK('Capacity summary'!$H164:$BG164)&lt;52,IF('Capacity summary'!BA164&lt;&gt;"",IF(LOWER('Capacity summary'!BA164)="x",$BI45*BA45,VALUE('Capacity summary'!BA164)),0),BA45*$BI45),BA45*$BI45),0)</f>
        <v>0</v>
      </c>
      <c r="DE45" s="312">
        <f ca="1">IF($BI45&lt;&gt;"",IF('Capacity summary'!$D$14="Yes",IF(COUNTBLANK('Capacity summary'!$H164:$BG164)&lt;52,IF('Capacity summary'!BB164&lt;&gt;"",IF(LOWER('Capacity summary'!BB164)="x",$BI45*BB45,VALUE('Capacity summary'!BB164)),0),BB45*$BI45),BB45*$BI45),0)</f>
        <v>0</v>
      </c>
      <c r="DF45" s="312">
        <f ca="1">IF($BI45&lt;&gt;"",IF('Capacity summary'!$D$14="Yes",IF(COUNTBLANK('Capacity summary'!$H164:$BG164)&lt;52,IF('Capacity summary'!BC164&lt;&gt;"",IF(LOWER('Capacity summary'!BC164)="x",$BI45*BC45,VALUE('Capacity summary'!BC164)),0),BC45*$BI45),BC45*$BI45),0)</f>
        <v>0</v>
      </c>
      <c r="DG45" s="312">
        <f ca="1">IF($BI45&lt;&gt;"",IF('Capacity summary'!$D$14="Yes",IF(COUNTBLANK('Capacity summary'!$H164:$BG164)&lt;52,IF('Capacity summary'!BD164&lt;&gt;"",IF(LOWER('Capacity summary'!BD164)="x",$BI45*BD45,VALUE('Capacity summary'!BD164)),0),BD45*$BI45),BD45*$BI45),0)</f>
        <v>0</v>
      </c>
      <c r="DH45" s="312">
        <f ca="1">IF($BI45&lt;&gt;"",IF('Capacity summary'!$D$14="Yes",IF(COUNTBLANK('Capacity summary'!$H164:$BG164)&lt;52,IF('Capacity summary'!BE164&lt;&gt;"",IF(LOWER('Capacity summary'!BE164)="x",$BI45*BE45,VALUE('Capacity summary'!BE164)),0),BE45*$BI45),BE45*$BI45),0)</f>
        <v>0</v>
      </c>
      <c r="DI45" s="312">
        <f ca="1">IF($BI45&lt;&gt;"",IF('Capacity summary'!$D$14="Yes",IF(COUNTBLANK('Capacity summary'!$H164:$BG164)&lt;52,IF('Capacity summary'!BF164&lt;&gt;"",IF(LOWER('Capacity summary'!BF164)="x",$BI45*BF45,VALUE('Capacity summary'!BF164)),0),BF45*$BI45),BF45*$BI45),0)</f>
        <v>0</v>
      </c>
      <c r="DJ45" s="312">
        <f ca="1">IF($BI45&lt;&gt;"",IF('Capacity summary'!$D$14="Yes",IF(COUNTBLANK('Capacity summary'!$H164:$BG164)&lt;52,IF('Capacity summary'!BG164&lt;&gt;"",IF(LOWER('Capacity summary'!BG164)="x",$BI45*BG45,VALUE('Capacity summary'!BG164)),0),BG45*$BI45),BG45*$BI45),0)</f>
        <v>0</v>
      </c>
      <c r="DK45" s="136">
        <f t="shared" ca="1" si="2"/>
        <v>0</v>
      </c>
      <c r="DL45" s="312">
        <f>Capacity!H57</f>
        <v>0</v>
      </c>
      <c r="DP45" s="5"/>
    </row>
    <row r="46" spans="2:120" x14ac:dyDescent="0.25">
      <c r="B46" s="67"/>
      <c r="C46" s="67" t="str">
        <f>ROW(A42)&amp;". "&amp;Capacity!B58</f>
        <v>42. c</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 ca="1">IF(ROW(C42)&lt;=Capacity!$A$16,IF('Capacity summary'!$D$14="No",SUM(H46:BG46),'Capacity summary'!$E165),0)</f>
        <v>52</v>
      </c>
      <c r="BI46" s="5">
        <f ca="1">IF(BH46&gt;0,IF(BH46&lt;Capacity!E58,Capacity!F58,Capacity!H58/'Capacity calculation (hide)'!BH46),"")</f>
        <v>0</v>
      </c>
      <c r="BK46" s="312">
        <f ca="1">IF($BI46&lt;&gt;"",IF('Capacity summary'!$D$14="Yes",IF(COUNTBLANK('Capacity summary'!$H165:$BG165)&lt;52,IF('Capacity summary'!H165&lt;&gt;"",IF(LOWER('Capacity summary'!H165)="x",$BI46*H46,VALUE('Capacity summary'!H165)),0),H46*$BI46),H46*$BI46),0)</f>
        <v>0</v>
      </c>
      <c r="BL46" s="312">
        <f ca="1">IF($BI46&lt;&gt;"",IF('Capacity summary'!$D$14="Yes",IF(COUNTBLANK('Capacity summary'!$H165:$BG165)&lt;52,IF('Capacity summary'!I165&lt;&gt;"",IF(LOWER('Capacity summary'!I165)="x",$BI46*I46,VALUE('Capacity summary'!I165)),0),I46*$BI46),I46*$BI46),0)</f>
        <v>0</v>
      </c>
      <c r="BM46" s="312">
        <f ca="1">IF($BI46&lt;&gt;"",IF('Capacity summary'!$D$14="Yes",IF(COUNTBLANK('Capacity summary'!$H165:$BG165)&lt;52,IF('Capacity summary'!J165&lt;&gt;"",IF(LOWER('Capacity summary'!J165)="x",$BI46*J46,VALUE('Capacity summary'!J165)),0),J46*$BI46),J46*$BI46),0)</f>
        <v>0</v>
      </c>
      <c r="BN46" s="312">
        <f ca="1">IF($BI46&lt;&gt;"",IF('Capacity summary'!$D$14="Yes",IF(COUNTBLANK('Capacity summary'!$H165:$BG165)&lt;52,IF('Capacity summary'!K165&lt;&gt;"",IF(LOWER('Capacity summary'!K165)="x",$BI46*K46,VALUE('Capacity summary'!K165)),0),K46*$BI46),K46*$BI46),0)</f>
        <v>0</v>
      </c>
      <c r="BO46" s="312">
        <f ca="1">IF($BI46&lt;&gt;"",IF('Capacity summary'!$D$14="Yes",IF(COUNTBLANK('Capacity summary'!$H165:$BG165)&lt;52,IF('Capacity summary'!L165&lt;&gt;"",IF(LOWER('Capacity summary'!L165)="x",$BI46*L46,VALUE('Capacity summary'!L165)),0),L46*$BI46),L46*$BI46),0)</f>
        <v>0</v>
      </c>
      <c r="BP46" s="312">
        <f ca="1">IF($BI46&lt;&gt;"",IF('Capacity summary'!$D$14="Yes",IF(COUNTBLANK('Capacity summary'!$H165:$BG165)&lt;52,IF('Capacity summary'!M165&lt;&gt;"",IF(LOWER('Capacity summary'!M165)="x",$BI46*M46,VALUE('Capacity summary'!M165)),0),M46*$BI46),M46*$BI46),0)</f>
        <v>0</v>
      </c>
      <c r="BQ46" s="312">
        <f ca="1">IF($BI46&lt;&gt;"",IF('Capacity summary'!$D$14="Yes",IF(COUNTBLANK('Capacity summary'!$H165:$BG165)&lt;52,IF('Capacity summary'!N165&lt;&gt;"",IF(LOWER('Capacity summary'!N165)="x",$BI46*N46,VALUE('Capacity summary'!N165)),0),N46*$BI46),N46*$BI46),0)</f>
        <v>0</v>
      </c>
      <c r="BR46" s="312">
        <f ca="1">IF($BI46&lt;&gt;"",IF('Capacity summary'!$D$14="Yes",IF(COUNTBLANK('Capacity summary'!$H165:$BG165)&lt;52,IF('Capacity summary'!O165&lt;&gt;"",IF(LOWER('Capacity summary'!O165)="x",$BI46*O46,VALUE('Capacity summary'!O165)),0),O46*$BI46),O46*$BI46),0)</f>
        <v>0</v>
      </c>
      <c r="BS46" s="312">
        <f ca="1">IF($BI46&lt;&gt;"",IF('Capacity summary'!$D$14="Yes",IF(COUNTBLANK('Capacity summary'!$H165:$BG165)&lt;52,IF('Capacity summary'!P165&lt;&gt;"",IF(LOWER('Capacity summary'!P165)="x",$BI46*P46,VALUE('Capacity summary'!P165)),0),P46*$BI46),P46*$BI46),0)</f>
        <v>0</v>
      </c>
      <c r="BT46" s="312">
        <f ca="1">IF($BI46&lt;&gt;"",IF('Capacity summary'!$D$14="Yes",IF(COUNTBLANK('Capacity summary'!$H165:$BG165)&lt;52,IF('Capacity summary'!Q165&lt;&gt;"",IF(LOWER('Capacity summary'!Q165)="x",$BI46*Q46,VALUE('Capacity summary'!Q165)),0),Q46*$BI46),Q46*$BI46),0)</f>
        <v>0</v>
      </c>
      <c r="BU46" s="312">
        <f ca="1">IF($BI46&lt;&gt;"",IF('Capacity summary'!$D$14="Yes",IF(COUNTBLANK('Capacity summary'!$H165:$BG165)&lt;52,IF('Capacity summary'!R165&lt;&gt;"",IF(LOWER('Capacity summary'!R165)="x",$BI46*R46,VALUE('Capacity summary'!R165)),0),R46*$BI46),R46*$BI46),0)</f>
        <v>0</v>
      </c>
      <c r="BV46" s="312">
        <f ca="1">IF($BI46&lt;&gt;"",IF('Capacity summary'!$D$14="Yes",IF(COUNTBLANK('Capacity summary'!$H165:$BG165)&lt;52,IF('Capacity summary'!S165&lt;&gt;"",IF(LOWER('Capacity summary'!S165)="x",$BI46*S46,VALUE('Capacity summary'!S165)),0),S46*$BI46),S46*$BI46),0)</f>
        <v>0</v>
      </c>
      <c r="BW46" s="312">
        <f ca="1">IF($BI46&lt;&gt;"",IF('Capacity summary'!$D$14="Yes",IF(COUNTBLANK('Capacity summary'!$H165:$BG165)&lt;52,IF('Capacity summary'!T165&lt;&gt;"",IF(LOWER('Capacity summary'!T165)="x",$BI46*T46,VALUE('Capacity summary'!T165)),0),T46*$BI46),T46*$BI46),0)</f>
        <v>0</v>
      </c>
      <c r="BX46" s="312">
        <f ca="1">IF($BI46&lt;&gt;"",IF('Capacity summary'!$D$14="Yes",IF(COUNTBLANK('Capacity summary'!$H165:$BG165)&lt;52,IF('Capacity summary'!U165&lt;&gt;"",IF(LOWER('Capacity summary'!U165)="x",$BI46*U46,VALUE('Capacity summary'!U165)),0),U46*$BI46),U46*$BI46),0)</f>
        <v>0</v>
      </c>
      <c r="BY46" s="312">
        <f ca="1">IF($BI46&lt;&gt;"",IF('Capacity summary'!$D$14="Yes",IF(COUNTBLANK('Capacity summary'!$H165:$BG165)&lt;52,IF('Capacity summary'!V165&lt;&gt;"",IF(LOWER('Capacity summary'!V165)="x",$BI46*V46,VALUE('Capacity summary'!V165)),0),V46*$BI46),V46*$BI46),0)</f>
        <v>0</v>
      </c>
      <c r="BZ46" s="312">
        <f ca="1">IF($BI46&lt;&gt;"",IF('Capacity summary'!$D$14="Yes",IF(COUNTBLANK('Capacity summary'!$H165:$BG165)&lt;52,IF('Capacity summary'!W165&lt;&gt;"",IF(LOWER('Capacity summary'!W165)="x",$BI46*W46,VALUE('Capacity summary'!W165)),0),W46*$BI46),W46*$BI46),0)</f>
        <v>0</v>
      </c>
      <c r="CA46" s="312">
        <f ca="1">IF($BI46&lt;&gt;"",IF('Capacity summary'!$D$14="Yes",IF(COUNTBLANK('Capacity summary'!$H165:$BG165)&lt;52,IF('Capacity summary'!X165&lt;&gt;"",IF(LOWER('Capacity summary'!X165)="x",$BI46*X46,VALUE('Capacity summary'!X165)),0),X46*$BI46),X46*$BI46),0)</f>
        <v>0</v>
      </c>
      <c r="CB46" s="312">
        <f ca="1">IF($BI46&lt;&gt;"",IF('Capacity summary'!$D$14="Yes",IF(COUNTBLANK('Capacity summary'!$H165:$BG165)&lt;52,IF('Capacity summary'!Y165&lt;&gt;"",IF(LOWER('Capacity summary'!Y165)="x",$BI46*Y46,VALUE('Capacity summary'!Y165)),0),Y46*$BI46),Y46*$BI46),0)</f>
        <v>0</v>
      </c>
      <c r="CC46" s="312">
        <f ca="1">IF($BI46&lt;&gt;"",IF('Capacity summary'!$D$14="Yes",IF(COUNTBLANK('Capacity summary'!$H165:$BG165)&lt;52,IF('Capacity summary'!Z165&lt;&gt;"",IF(LOWER('Capacity summary'!Z165)="x",$BI46*Z46,VALUE('Capacity summary'!Z165)),0),Z46*$BI46),Z46*$BI46),0)</f>
        <v>0</v>
      </c>
      <c r="CD46" s="312">
        <f ca="1">IF($BI46&lt;&gt;"",IF('Capacity summary'!$D$14="Yes",IF(COUNTBLANK('Capacity summary'!$H165:$BG165)&lt;52,IF('Capacity summary'!AA165&lt;&gt;"",IF(LOWER('Capacity summary'!AA165)="x",$BI46*AA46,VALUE('Capacity summary'!AA165)),0),AA46*$BI46),AA46*$BI46),0)</f>
        <v>0</v>
      </c>
      <c r="CE46" s="312">
        <f ca="1">IF($BI46&lt;&gt;"",IF('Capacity summary'!$D$14="Yes",IF(COUNTBLANK('Capacity summary'!$H165:$BG165)&lt;52,IF('Capacity summary'!AB165&lt;&gt;"",IF(LOWER('Capacity summary'!AB165)="x",$BI46*AB46,VALUE('Capacity summary'!AB165)),0),AB46*$BI46),AB46*$BI46),0)</f>
        <v>0</v>
      </c>
      <c r="CF46" s="312">
        <f ca="1">IF($BI46&lt;&gt;"",IF('Capacity summary'!$D$14="Yes",IF(COUNTBLANK('Capacity summary'!$H165:$BG165)&lt;52,IF('Capacity summary'!AC165&lt;&gt;"",IF(LOWER('Capacity summary'!AC165)="x",$BI46*AC46,VALUE('Capacity summary'!AC165)),0),AC46*$BI46),AC46*$BI46),0)</f>
        <v>0</v>
      </c>
      <c r="CG46" s="312">
        <f ca="1">IF($BI46&lt;&gt;"",IF('Capacity summary'!$D$14="Yes",IF(COUNTBLANK('Capacity summary'!$H165:$BG165)&lt;52,IF('Capacity summary'!AD165&lt;&gt;"",IF(LOWER('Capacity summary'!AD165)="x",$BI46*AD46,VALUE('Capacity summary'!AD165)),0),AD46*$BI46),AD46*$BI46),0)</f>
        <v>0</v>
      </c>
      <c r="CH46" s="312">
        <f ca="1">IF($BI46&lt;&gt;"",IF('Capacity summary'!$D$14="Yes",IF(COUNTBLANK('Capacity summary'!$H165:$BG165)&lt;52,IF('Capacity summary'!AE165&lt;&gt;"",IF(LOWER('Capacity summary'!AE165)="x",$BI46*AE46,VALUE('Capacity summary'!AE165)),0),AE46*$BI46),AE46*$BI46),0)</f>
        <v>0</v>
      </c>
      <c r="CI46" s="312">
        <f ca="1">IF($BI46&lt;&gt;"",IF('Capacity summary'!$D$14="Yes",IF(COUNTBLANK('Capacity summary'!$H165:$BG165)&lt;52,IF('Capacity summary'!AF165&lt;&gt;"",IF(LOWER('Capacity summary'!AF165)="x",$BI46*AF46,VALUE('Capacity summary'!AF165)),0),AF46*$BI46),AF46*$BI46),0)</f>
        <v>0</v>
      </c>
      <c r="CJ46" s="312">
        <f ca="1">IF($BI46&lt;&gt;"",IF('Capacity summary'!$D$14="Yes",IF(COUNTBLANK('Capacity summary'!$H165:$BG165)&lt;52,IF('Capacity summary'!AG165&lt;&gt;"",IF(LOWER('Capacity summary'!AG165)="x",$BI46*AG46,VALUE('Capacity summary'!AG165)),0),AG46*$BI46),AG46*$BI46),0)</f>
        <v>0</v>
      </c>
      <c r="CK46" s="312">
        <f ca="1">IF($BI46&lt;&gt;"",IF('Capacity summary'!$D$14="Yes",IF(COUNTBLANK('Capacity summary'!$H165:$BG165)&lt;52,IF('Capacity summary'!AH165&lt;&gt;"",IF(LOWER('Capacity summary'!AH165)="x",$BI46*AH46,VALUE('Capacity summary'!AH165)),0),AH46*$BI46),AH46*$BI46),0)</f>
        <v>0</v>
      </c>
      <c r="CL46" s="312">
        <f ca="1">IF($BI46&lt;&gt;"",IF('Capacity summary'!$D$14="Yes",IF(COUNTBLANK('Capacity summary'!$H165:$BG165)&lt;52,IF('Capacity summary'!AI165&lt;&gt;"",IF(LOWER('Capacity summary'!AI165)="x",$BI46*AI46,VALUE('Capacity summary'!AI165)),0),AI46*$BI46),AI46*$BI46),0)</f>
        <v>0</v>
      </c>
      <c r="CM46" s="312">
        <f ca="1">IF($BI46&lt;&gt;"",IF('Capacity summary'!$D$14="Yes",IF(COUNTBLANK('Capacity summary'!$H165:$BG165)&lt;52,IF('Capacity summary'!AJ165&lt;&gt;"",IF(LOWER('Capacity summary'!AJ165)="x",$BI46*AJ46,VALUE('Capacity summary'!AJ165)),0),AJ46*$BI46),AJ46*$BI46),0)</f>
        <v>0</v>
      </c>
      <c r="CN46" s="312">
        <f ca="1">IF($BI46&lt;&gt;"",IF('Capacity summary'!$D$14="Yes",IF(COUNTBLANK('Capacity summary'!$H165:$BG165)&lt;52,IF('Capacity summary'!AK165&lt;&gt;"",IF(LOWER('Capacity summary'!AK165)="x",$BI46*AK46,VALUE('Capacity summary'!AK165)),0),AK46*$BI46),AK46*$BI46),0)</f>
        <v>0</v>
      </c>
      <c r="CO46" s="312">
        <f ca="1">IF($BI46&lt;&gt;"",IF('Capacity summary'!$D$14="Yes",IF(COUNTBLANK('Capacity summary'!$H165:$BG165)&lt;52,IF('Capacity summary'!AL165&lt;&gt;"",IF(LOWER('Capacity summary'!AL165)="x",$BI46*AL46,VALUE('Capacity summary'!AL165)),0),AL46*$BI46),AL46*$BI46),0)</f>
        <v>0</v>
      </c>
      <c r="CP46" s="312">
        <f ca="1">IF($BI46&lt;&gt;"",IF('Capacity summary'!$D$14="Yes",IF(COUNTBLANK('Capacity summary'!$H165:$BG165)&lt;52,IF('Capacity summary'!AM165&lt;&gt;"",IF(LOWER('Capacity summary'!AM165)="x",$BI46*AM46,VALUE('Capacity summary'!AM165)),0),AM46*$BI46),AM46*$BI46),0)</f>
        <v>0</v>
      </c>
      <c r="CQ46" s="312">
        <f ca="1">IF($BI46&lt;&gt;"",IF('Capacity summary'!$D$14="Yes",IF(COUNTBLANK('Capacity summary'!$H165:$BG165)&lt;52,IF('Capacity summary'!AN165&lt;&gt;"",IF(LOWER('Capacity summary'!AN165)="x",$BI46*AN46,VALUE('Capacity summary'!AN165)),0),AN46*$BI46),AN46*$BI46),0)</f>
        <v>0</v>
      </c>
      <c r="CR46" s="312">
        <f ca="1">IF($BI46&lt;&gt;"",IF('Capacity summary'!$D$14="Yes",IF(COUNTBLANK('Capacity summary'!$H165:$BG165)&lt;52,IF('Capacity summary'!AO165&lt;&gt;"",IF(LOWER('Capacity summary'!AO165)="x",$BI46*AO46,VALUE('Capacity summary'!AO165)),0),AO46*$BI46),AO46*$BI46),0)</f>
        <v>0</v>
      </c>
      <c r="CS46" s="312">
        <f ca="1">IF($BI46&lt;&gt;"",IF('Capacity summary'!$D$14="Yes",IF(COUNTBLANK('Capacity summary'!$H165:$BG165)&lt;52,IF('Capacity summary'!AP165&lt;&gt;"",IF(LOWER('Capacity summary'!AP165)="x",$BI46*AP46,VALUE('Capacity summary'!AP165)),0),AP46*$BI46),AP46*$BI46),0)</f>
        <v>0</v>
      </c>
      <c r="CT46" s="312">
        <f ca="1">IF($BI46&lt;&gt;"",IF('Capacity summary'!$D$14="Yes",IF(COUNTBLANK('Capacity summary'!$H165:$BG165)&lt;52,IF('Capacity summary'!AQ165&lt;&gt;"",IF(LOWER('Capacity summary'!AQ165)="x",$BI46*AQ46,VALUE('Capacity summary'!AQ165)),0),AQ46*$BI46),AQ46*$BI46),0)</f>
        <v>0</v>
      </c>
      <c r="CU46" s="312">
        <f ca="1">IF($BI46&lt;&gt;"",IF('Capacity summary'!$D$14="Yes",IF(COUNTBLANK('Capacity summary'!$H165:$BG165)&lt;52,IF('Capacity summary'!AR165&lt;&gt;"",IF(LOWER('Capacity summary'!AR165)="x",$BI46*AR46,VALUE('Capacity summary'!AR165)),0),AR46*$BI46),AR46*$BI46),0)</f>
        <v>0</v>
      </c>
      <c r="CV46" s="312">
        <f ca="1">IF($BI46&lt;&gt;"",IF('Capacity summary'!$D$14="Yes",IF(COUNTBLANK('Capacity summary'!$H165:$BG165)&lt;52,IF('Capacity summary'!AS165&lt;&gt;"",IF(LOWER('Capacity summary'!AS165)="x",$BI46*AS46,VALUE('Capacity summary'!AS165)),0),AS46*$BI46),AS46*$BI46),0)</f>
        <v>0</v>
      </c>
      <c r="CW46" s="312">
        <f ca="1">IF($BI46&lt;&gt;"",IF('Capacity summary'!$D$14="Yes",IF(COUNTBLANK('Capacity summary'!$H165:$BG165)&lt;52,IF('Capacity summary'!AT165&lt;&gt;"",IF(LOWER('Capacity summary'!AT165)="x",$BI46*AT46,VALUE('Capacity summary'!AT165)),0),AT46*$BI46),AT46*$BI46),0)</f>
        <v>0</v>
      </c>
      <c r="CX46" s="312">
        <f ca="1">IF($BI46&lt;&gt;"",IF('Capacity summary'!$D$14="Yes",IF(COUNTBLANK('Capacity summary'!$H165:$BG165)&lt;52,IF('Capacity summary'!AU165&lt;&gt;"",IF(LOWER('Capacity summary'!AU165)="x",$BI46*AU46,VALUE('Capacity summary'!AU165)),0),AU46*$BI46),AU46*$BI46),0)</f>
        <v>0</v>
      </c>
      <c r="CY46" s="312">
        <f ca="1">IF($BI46&lt;&gt;"",IF('Capacity summary'!$D$14="Yes",IF(COUNTBLANK('Capacity summary'!$H165:$BG165)&lt;52,IF('Capacity summary'!AV165&lt;&gt;"",IF(LOWER('Capacity summary'!AV165)="x",$BI46*AV46,VALUE('Capacity summary'!AV165)),0),AV46*$BI46),AV46*$BI46),0)</f>
        <v>0</v>
      </c>
      <c r="CZ46" s="312">
        <f ca="1">IF($BI46&lt;&gt;"",IF('Capacity summary'!$D$14="Yes",IF(COUNTBLANK('Capacity summary'!$H165:$BG165)&lt;52,IF('Capacity summary'!AW165&lt;&gt;"",IF(LOWER('Capacity summary'!AW165)="x",$BI46*AW46,VALUE('Capacity summary'!AW165)),0),AW46*$BI46),AW46*$BI46),0)</f>
        <v>0</v>
      </c>
      <c r="DA46" s="312">
        <f ca="1">IF($BI46&lt;&gt;"",IF('Capacity summary'!$D$14="Yes",IF(COUNTBLANK('Capacity summary'!$H165:$BG165)&lt;52,IF('Capacity summary'!AX165&lt;&gt;"",IF(LOWER('Capacity summary'!AX165)="x",$BI46*AX46,VALUE('Capacity summary'!AX165)),0),AX46*$BI46),AX46*$BI46),0)</f>
        <v>0</v>
      </c>
      <c r="DB46" s="312">
        <f ca="1">IF($BI46&lt;&gt;"",IF('Capacity summary'!$D$14="Yes",IF(COUNTBLANK('Capacity summary'!$H165:$BG165)&lt;52,IF('Capacity summary'!AY165&lt;&gt;"",IF(LOWER('Capacity summary'!AY165)="x",$BI46*AY46,VALUE('Capacity summary'!AY165)),0),AY46*$BI46),AY46*$BI46),0)</f>
        <v>0</v>
      </c>
      <c r="DC46" s="312">
        <f ca="1">IF($BI46&lt;&gt;"",IF('Capacity summary'!$D$14="Yes",IF(COUNTBLANK('Capacity summary'!$H165:$BG165)&lt;52,IF('Capacity summary'!AZ165&lt;&gt;"",IF(LOWER('Capacity summary'!AZ165)="x",$BI46*AZ46,VALUE('Capacity summary'!AZ165)),0),AZ46*$BI46),AZ46*$BI46),0)</f>
        <v>0</v>
      </c>
      <c r="DD46" s="312">
        <f ca="1">IF($BI46&lt;&gt;"",IF('Capacity summary'!$D$14="Yes",IF(COUNTBLANK('Capacity summary'!$H165:$BG165)&lt;52,IF('Capacity summary'!BA165&lt;&gt;"",IF(LOWER('Capacity summary'!BA165)="x",$BI46*BA46,VALUE('Capacity summary'!BA165)),0),BA46*$BI46),BA46*$BI46),0)</f>
        <v>0</v>
      </c>
      <c r="DE46" s="312">
        <f ca="1">IF($BI46&lt;&gt;"",IF('Capacity summary'!$D$14="Yes",IF(COUNTBLANK('Capacity summary'!$H165:$BG165)&lt;52,IF('Capacity summary'!BB165&lt;&gt;"",IF(LOWER('Capacity summary'!BB165)="x",$BI46*BB46,VALUE('Capacity summary'!BB165)),0),BB46*$BI46),BB46*$BI46),0)</f>
        <v>0</v>
      </c>
      <c r="DF46" s="312">
        <f ca="1">IF($BI46&lt;&gt;"",IF('Capacity summary'!$D$14="Yes",IF(COUNTBLANK('Capacity summary'!$H165:$BG165)&lt;52,IF('Capacity summary'!BC165&lt;&gt;"",IF(LOWER('Capacity summary'!BC165)="x",$BI46*BC46,VALUE('Capacity summary'!BC165)),0),BC46*$BI46),BC46*$BI46),0)</f>
        <v>0</v>
      </c>
      <c r="DG46" s="312">
        <f ca="1">IF($BI46&lt;&gt;"",IF('Capacity summary'!$D$14="Yes",IF(COUNTBLANK('Capacity summary'!$H165:$BG165)&lt;52,IF('Capacity summary'!BD165&lt;&gt;"",IF(LOWER('Capacity summary'!BD165)="x",$BI46*BD46,VALUE('Capacity summary'!BD165)),0),BD46*$BI46),BD46*$BI46),0)</f>
        <v>0</v>
      </c>
      <c r="DH46" s="312">
        <f ca="1">IF($BI46&lt;&gt;"",IF('Capacity summary'!$D$14="Yes",IF(COUNTBLANK('Capacity summary'!$H165:$BG165)&lt;52,IF('Capacity summary'!BE165&lt;&gt;"",IF(LOWER('Capacity summary'!BE165)="x",$BI46*BE46,VALUE('Capacity summary'!BE165)),0),BE46*$BI46),BE46*$BI46),0)</f>
        <v>0</v>
      </c>
      <c r="DI46" s="312">
        <f ca="1">IF($BI46&lt;&gt;"",IF('Capacity summary'!$D$14="Yes",IF(COUNTBLANK('Capacity summary'!$H165:$BG165)&lt;52,IF('Capacity summary'!BF165&lt;&gt;"",IF(LOWER('Capacity summary'!BF165)="x",$BI46*BF46,VALUE('Capacity summary'!BF165)),0),BF46*$BI46),BF46*$BI46),0)</f>
        <v>0</v>
      </c>
      <c r="DJ46" s="312">
        <f ca="1">IF($BI46&lt;&gt;"",IF('Capacity summary'!$D$14="Yes",IF(COUNTBLANK('Capacity summary'!$H165:$BG165)&lt;52,IF('Capacity summary'!BG165&lt;&gt;"",IF(LOWER('Capacity summary'!BG165)="x",$BI46*BG46,VALUE('Capacity summary'!BG165)),0),BG46*$BI46),BG46*$BI46),0)</f>
        <v>0</v>
      </c>
      <c r="DK46" s="136">
        <f t="shared" ca="1" si="2"/>
        <v>0</v>
      </c>
      <c r="DL46" s="312">
        <f>Capacity!H58</f>
        <v>0</v>
      </c>
      <c r="DP46" s="5"/>
    </row>
    <row r="47" spans="2:120" x14ac:dyDescent="0.25">
      <c r="B47" s="67"/>
      <c r="C47" s="67" t="str">
        <f>ROW(A43)&amp;". "&amp;Capacity!B59</f>
        <v>43. c</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 ca="1">IF(ROW(C43)&lt;=Capacity!$A$16,IF('Capacity summary'!$D$14="No",SUM(H47:BG47),'Capacity summary'!$E166),0)</f>
        <v>52</v>
      </c>
      <c r="BI47" s="5">
        <f ca="1">IF(BH47&gt;0,IF(BH47&lt;Capacity!E59,Capacity!F59,Capacity!H59/'Capacity calculation (hide)'!BH47),"")</f>
        <v>0</v>
      </c>
      <c r="BK47" s="312">
        <f ca="1">IF($BI47&lt;&gt;"",IF('Capacity summary'!$D$14="Yes",IF(COUNTBLANK('Capacity summary'!$H166:$BG166)&lt;52,IF('Capacity summary'!H166&lt;&gt;"",IF(LOWER('Capacity summary'!H166)="x",$BI47*H47,VALUE('Capacity summary'!H166)),0),H47*$BI47),H47*$BI47),0)</f>
        <v>0</v>
      </c>
      <c r="BL47" s="312">
        <f ca="1">IF($BI47&lt;&gt;"",IF('Capacity summary'!$D$14="Yes",IF(COUNTBLANK('Capacity summary'!$H166:$BG166)&lt;52,IF('Capacity summary'!I166&lt;&gt;"",IF(LOWER('Capacity summary'!I166)="x",$BI47*I47,VALUE('Capacity summary'!I166)),0),I47*$BI47),I47*$BI47),0)</f>
        <v>0</v>
      </c>
      <c r="BM47" s="312">
        <f ca="1">IF($BI47&lt;&gt;"",IF('Capacity summary'!$D$14="Yes",IF(COUNTBLANK('Capacity summary'!$H166:$BG166)&lt;52,IF('Capacity summary'!J166&lt;&gt;"",IF(LOWER('Capacity summary'!J166)="x",$BI47*J47,VALUE('Capacity summary'!J166)),0),J47*$BI47),J47*$BI47),0)</f>
        <v>0</v>
      </c>
      <c r="BN47" s="312">
        <f ca="1">IF($BI47&lt;&gt;"",IF('Capacity summary'!$D$14="Yes",IF(COUNTBLANK('Capacity summary'!$H166:$BG166)&lt;52,IF('Capacity summary'!K166&lt;&gt;"",IF(LOWER('Capacity summary'!K166)="x",$BI47*K47,VALUE('Capacity summary'!K166)),0),K47*$BI47),K47*$BI47),0)</f>
        <v>0</v>
      </c>
      <c r="BO47" s="312">
        <f ca="1">IF($BI47&lt;&gt;"",IF('Capacity summary'!$D$14="Yes",IF(COUNTBLANK('Capacity summary'!$H166:$BG166)&lt;52,IF('Capacity summary'!L166&lt;&gt;"",IF(LOWER('Capacity summary'!L166)="x",$BI47*L47,VALUE('Capacity summary'!L166)),0),L47*$BI47),L47*$BI47),0)</f>
        <v>0</v>
      </c>
      <c r="BP47" s="312">
        <f ca="1">IF($BI47&lt;&gt;"",IF('Capacity summary'!$D$14="Yes",IF(COUNTBLANK('Capacity summary'!$H166:$BG166)&lt;52,IF('Capacity summary'!M166&lt;&gt;"",IF(LOWER('Capacity summary'!M166)="x",$BI47*M47,VALUE('Capacity summary'!M166)),0),M47*$BI47),M47*$BI47),0)</f>
        <v>0</v>
      </c>
      <c r="BQ47" s="312">
        <f ca="1">IF($BI47&lt;&gt;"",IF('Capacity summary'!$D$14="Yes",IF(COUNTBLANK('Capacity summary'!$H166:$BG166)&lt;52,IF('Capacity summary'!N166&lt;&gt;"",IF(LOWER('Capacity summary'!N166)="x",$BI47*N47,VALUE('Capacity summary'!N166)),0),N47*$BI47),N47*$BI47),0)</f>
        <v>0</v>
      </c>
      <c r="BR47" s="312">
        <f ca="1">IF($BI47&lt;&gt;"",IF('Capacity summary'!$D$14="Yes",IF(COUNTBLANK('Capacity summary'!$H166:$BG166)&lt;52,IF('Capacity summary'!O166&lt;&gt;"",IF(LOWER('Capacity summary'!O166)="x",$BI47*O47,VALUE('Capacity summary'!O166)),0),O47*$BI47),O47*$BI47),0)</f>
        <v>0</v>
      </c>
      <c r="BS47" s="312">
        <f ca="1">IF($BI47&lt;&gt;"",IF('Capacity summary'!$D$14="Yes",IF(COUNTBLANK('Capacity summary'!$H166:$BG166)&lt;52,IF('Capacity summary'!P166&lt;&gt;"",IF(LOWER('Capacity summary'!P166)="x",$BI47*P47,VALUE('Capacity summary'!P166)),0),P47*$BI47),P47*$BI47),0)</f>
        <v>0</v>
      </c>
      <c r="BT47" s="312">
        <f ca="1">IF($BI47&lt;&gt;"",IF('Capacity summary'!$D$14="Yes",IF(COUNTBLANK('Capacity summary'!$H166:$BG166)&lt;52,IF('Capacity summary'!Q166&lt;&gt;"",IF(LOWER('Capacity summary'!Q166)="x",$BI47*Q47,VALUE('Capacity summary'!Q166)),0),Q47*$BI47),Q47*$BI47),0)</f>
        <v>0</v>
      </c>
      <c r="BU47" s="312">
        <f ca="1">IF($BI47&lt;&gt;"",IF('Capacity summary'!$D$14="Yes",IF(COUNTBLANK('Capacity summary'!$H166:$BG166)&lt;52,IF('Capacity summary'!R166&lt;&gt;"",IF(LOWER('Capacity summary'!R166)="x",$BI47*R47,VALUE('Capacity summary'!R166)),0),R47*$BI47),R47*$BI47),0)</f>
        <v>0</v>
      </c>
      <c r="BV47" s="312">
        <f ca="1">IF($BI47&lt;&gt;"",IF('Capacity summary'!$D$14="Yes",IF(COUNTBLANK('Capacity summary'!$H166:$BG166)&lt;52,IF('Capacity summary'!S166&lt;&gt;"",IF(LOWER('Capacity summary'!S166)="x",$BI47*S47,VALUE('Capacity summary'!S166)),0),S47*$BI47),S47*$BI47),0)</f>
        <v>0</v>
      </c>
      <c r="BW47" s="312">
        <f ca="1">IF($BI47&lt;&gt;"",IF('Capacity summary'!$D$14="Yes",IF(COUNTBLANK('Capacity summary'!$H166:$BG166)&lt;52,IF('Capacity summary'!T166&lt;&gt;"",IF(LOWER('Capacity summary'!T166)="x",$BI47*T47,VALUE('Capacity summary'!T166)),0),T47*$BI47),T47*$BI47),0)</f>
        <v>0</v>
      </c>
      <c r="BX47" s="312">
        <f ca="1">IF($BI47&lt;&gt;"",IF('Capacity summary'!$D$14="Yes",IF(COUNTBLANK('Capacity summary'!$H166:$BG166)&lt;52,IF('Capacity summary'!U166&lt;&gt;"",IF(LOWER('Capacity summary'!U166)="x",$BI47*U47,VALUE('Capacity summary'!U166)),0),U47*$BI47),U47*$BI47),0)</f>
        <v>0</v>
      </c>
      <c r="BY47" s="312">
        <f ca="1">IF($BI47&lt;&gt;"",IF('Capacity summary'!$D$14="Yes",IF(COUNTBLANK('Capacity summary'!$H166:$BG166)&lt;52,IF('Capacity summary'!V166&lt;&gt;"",IF(LOWER('Capacity summary'!V166)="x",$BI47*V47,VALUE('Capacity summary'!V166)),0),V47*$BI47),V47*$BI47),0)</f>
        <v>0</v>
      </c>
      <c r="BZ47" s="312">
        <f ca="1">IF($BI47&lt;&gt;"",IF('Capacity summary'!$D$14="Yes",IF(COUNTBLANK('Capacity summary'!$H166:$BG166)&lt;52,IF('Capacity summary'!W166&lt;&gt;"",IF(LOWER('Capacity summary'!W166)="x",$BI47*W47,VALUE('Capacity summary'!W166)),0),W47*$BI47),W47*$BI47),0)</f>
        <v>0</v>
      </c>
      <c r="CA47" s="312">
        <f ca="1">IF($BI47&lt;&gt;"",IF('Capacity summary'!$D$14="Yes",IF(COUNTBLANK('Capacity summary'!$H166:$BG166)&lt;52,IF('Capacity summary'!X166&lt;&gt;"",IF(LOWER('Capacity summary'!X166)="x",$BI47*X47,VALUE('Capacity summary'!X166)),0),X47*$BI47),X47*$BI47),0)</f>
        <v>0</v>
      </c>
      <c r="CB47" s="312">
        <f ca="1">IF($BI47&lt;&gt;"",IF('Capacity summary'!$D$14="Yes",IF(COUNTBLANK('Capacity summary'!$H166:$BG166)&lt;52,IF('Capacity summary'!Y166&lt;&gt;"",IF(LOWER('Capacity summary'!Y166)="x",$BI47*Y47,VALUE('Capacity summary'!Y166)),0),Y47*$BI47),Y47*$BI47),0)</f>
        <v>0</v>
      </c>
      <c r="CC47" s="312">
        <f ca="1">IF($BI47&lt;&gt;"",IF('Capacity summary'!$D$14="Yes",IF(COUNTBLANK('Capacity summary'!$H166:$BG166)&lt;52,IF('Capacity summary'!Z166&lt;&gt;"",IF(LOWER('Capacity summary'!Z166)="x",$BI47*Z47,VALUE('Capacity summary'!Z166)),0),Z47*$BI47),Z47*$BI47),0)</f>
        <v>0</v>
      </c>
      <c r="CD47" s="312">
        <f ca="1">IF($BI47&lt;&gt;"",IF('Capacity summary'!$D$14="Yes",IF(COUNTBLANK('Capacity summary'!$H166:$BG166)&lt;52,IF('Capacity summary'!AA166&lt;&gt;"",IF(LOWER('Capacity summary'!AA166)="x",$BI47*AA47,VALUE('Capacity summary'!AA166)),0),AA47*$BI47),AA47*$BI47),0)</f>
        <v>0</v>
      </c>
      <c r="CE47" s="312">
        <f ca="1">IF($BI47&lt;&gt;"",IF('Capacity summary'!$D$14="Yes",IF(COUNTBLANK('Capacity summary'!$H166:$BG166)&lt;52,IF('Capacity summary'!AB166&lt;&gt;"",IF(LOWER('Capacity summary'!AB166)="x",$BI47*AB47,VALUE('Capacity summary'!AB166)),0),AB47*$BI47),AB47*$BI47),0)</f>
        <v>0</v>
      </c>
      <c r="CF47" s="312">
        <f ca="1">IF($BI47&lt;&gt;"",IF('Capacity summary'!$D$14="Yes",IF(COUNTBLANK('Capacity summary'!$H166:$BG166)&lt;52,IF('Capacity summary'!AC166&lt;&gt;"",IF(LOWER('Capacity summary'!AC166)="x",$BI47*AC47,VALUE('Capacity summary'!AC166)),0),AC47*$BI47),AC47*$BI47),0)</f>
        <v>0</v>
      </c>
      <c r="CG47" s="312">
        <f ca="1">IF($BI47&lt;&gt;"",IF('Capacity summary'!$D$14="Yes",IF(COUNTBLANK('Capacity summary'!$H166:$BG166)&lt;52,IF('Capacity summary'!AD166&lt;&gt;"",IF(LOWER('Capacity summary'!AD166)="x",$BI47*AD47,VALUE('Capacity summary'!AD166)),0),AD47*$BI47),AD47*$BI47),0)</f>
        <v>0</v>
      </c>
      <c r="CH47" s="312">
        <f ca="1">IF($BI47&lt;&gt;"",IF('Capacity summary'!$D$14="Yes",IF(COUNTBLANK('Capacity summary'!$H166:$BG166)&lt;52,IF('Capacity summary'!AE166&lt;&gt;"",IF(LOWER('Capacity summary'!AE166)="x",$BI47*AE47,VALUE('Capacity summary'!AE166)),0),AE47*$BI47),AE47*$BI47),0)</f>
        <v>0</v>
      </c>
      <c r="CI47" s="312">
        <f ca="1">IF($BI47&lt;&gt;"",IF('Capacity summary'!$D$14="Yes",IF(COUNTBLANK('Capacity summary'!$H166:$BG166)&lt;52,IF('Capacity summary'!AF166&lt;&gt;"",IF(LOWER('Capacity summary'!AF166)="x",$BI47*AF47,VALUE('Capacity summary'!AF166)),0),AF47*$BI47),AF47*$BI47),0)</f>
        <v>0</v>
      </c>
      <c r="CJ47" s="312">
        <f ca="1">IF($BI47&lt;&gt;"",IF('Capacity summary'!$D$14="Yes",IF(COUNTBLANK('Capacity summary'!$H166:$BG166)&lt;52,IF('Capacity summary'!AG166&lt;&gt;"",IF(LOWER('Capacity summary'!AG166)="x",$BI47*AG47,VALUE('Capacity summary'!AG166)),0),AG47*$BI47),AG47*$BI47),0)</f>
        <v>0</v>
      </c>
      <c r="CK47" s="312">
        <f ca="1">IF($BI47&lt;&gt;"",IF('Capacity summary'!$D$14="Yes",IF(COUNTBLANK('Capacity summary'!$H166:$BG166)&lt;52,IF('Capacity summary'!AH166&lt;&gt;"",IF(LOWER('Capacity summary'!AH166)="x",$BI47*AH47,VALUE('Capacity summary'!AH166)),0),AH47*$BI47),AH47*$BI47),0)</f>
        <v>0</v>
      </c>
      <c r="CL47" s="312">
        <f ca="1">IF($BI47&lt;&gt;"",IF('Capacity summary'!$D$14="Yes",IF(COUNTBLANK('Capacity summary'!$H166:$BG166)&lt;52,IF('Capacity summary'!AI166&lt;&gt;"",IF(LOWER('Capacity summary'!AI166)="x",$BI47*AI47,VALUE('Capacity summary'!AI166)),0),AI47*$BI47),AI47*$BI47),0)</f>
        <v>0</v>
      </c>
      <c r="CM47" s="312">
        <f ca="1">IF($BI47&lt;&gt;"",IF('Capacity summary'!$D$14="Yes",IF(COUNTBLANK('Capacity summary'!$H166:$BG166)&lt;52,IF('Capacity summary'!AJ166&lt;&gt;"",IF(LOWER('Capacity summary'!AJ166)="x",$BI47*AJ47,VALUE('Capacity summary'!AJ166)),0),AJ47*$BI47),AJ47*$BI47),0)</f>
        <v>0</v>
      </c>
      <c r="CN47" s="312">
        <f ca="1">IF($BI47&lt;&gt;"",IF('Capacity summary'!$D$14="Yes",IF(COUNTBLANK('Capacity summary'!$H166:$BG166)&lt;52,IF('Capacity summary'!AK166&lt;&gt;"",IF(LOWER('Capacity summary'!AK166)="x",$BI47*AK47,VALUE('Capacity summary'!AK166)),0),AK47*$BI47),AK47*$BI47),0)</f>
        <v>0</v>
      </c>
      <c r="CO47" s="312">
        <f ca="1">IF($BI47&lt;&gt;"",IF('Capacity summary'!$D$14="Yes",IF(COUNTBLANK('Capacity summary'!$H166:$BG166)&lt;52,IF('Capacity summary'!AL166&lt;&gt;"",IF(LOWER('Capacity summary'!AL166)="x",$BI47*AL47,VALUE('Capacity summary'!AL166)),0),AL47*$BI47),AL47*$BI47),0)</f>
        <v>0</v>
      </c>
      <c r="CP47" s="312">
        <f ca="1">IF($BI47&lt;&gt;"",IF('Capacity summary'!$D$14="Yes",IF(COUNTBLANK('Capacity summary'!$H166:$BG166)&lt;52,IF('Capacity summary'!AM166&lt;&gt;"",IF(LOWER('Capacity summary'!AM166)="x",$BI47*AM47,VALUE('Capacity summary'!AM166)),0),AM47*$BI47),AM47*$BI47),0)</f>
        <v>0</v>
      </c>
      <c r="CQ47" s="312">
        <f ca="1">IF($BI47&lt;&gt;"",IF('Capacity summary'!$D$14="Yes",IF(COUNTBLANK('Capacity summary'!$H166:$BG166)&lt;52,IF('Capacity summary'!AN166&lt;&gt;"",IF(LOWER('Capacity summary'!AN166)="x",$BI47*AN47,VALUE('Capacity summary'!AN166)),0),AN47*$BI47),AN47*$BI47),0)</f>
        <v>0</v>
      </c>
      <c r="CR47" s="312">
        <f ca="1">IF($BI47&lt;&gt;"",IF('Capacity summary'!$D$14="Yes",IF(COUNTBLANK('Capacity summary'!$H166:$BG166)&lt;52,IF('Capacity summary'!AO166&lt;&gt;"",IF(LOWER('Capacity summary'!AO166)="x",$BI47*AO47,VALUE('Capacity summary'!AO166)),0),AO47*$BI47),AO47*$BI47),0)</f>
        <v>0</v>
      </c>
      <c r="CS47" s="312">
        <f ca="1">IF($BI47&lt;&gt;"",IF('Capacity summary'!$D$14="Yes",IF(COUNTBLANK('Capacity summary'!$H166:$BG166)&lt;52,IF('Capacity summary'!AP166&lt;&gt;"",IF(LOWER('Capacity summary'!AP166)="x",$BI47*AP47,VALUE('Capacity summary'!AP166)),0),AP47*$BI47),AP47*$BI47),0)</f>
        <v>0</v>
      </c>
      <c r="CT47" s="312">
        <f ca="1">IF($BI47&lt;&gt;"",IF('Capacity summary'!$D$14="Yes",IF(COUNTBLANK('Capacity summary'!$H166:$BG166)&lt;52,IF('Capacity summary'!AQ166&lt;&gt;"",IF(LOWER('Capacity summary'!AQ166)="x",$BI47*AQ47,VALUE('Capacity summary'!AQ166)),0),AQ47*$BI47),AQ47*$BI47),0)</f>
        <v>0</v>
      </c>
      <c r="CU47" s="312">
        <f ca="1">IF($BI47&lt;&gt;"",IF('Capacity summary'!$D$14="Yes",IF(COUNTBLANK('Capacity summary'!$H166:$BG166)&lt;52,IF('Capacity summary'!AR166&lt;&gt;"",IF(LOWER('Capacity summary'!AR166)="x",$BI47*AR47,VALUE('Capacity summary'!AR166)),0),AR47*$BI47),AR47*$BI47),0)</f>
        <v>0</v>
      </c>
      <c r="CV47" s="312">
        <f ca="1">IF($BI47&lt;&gt;"",IF('Capacity summary'!$D$14="Yes",IF(COUNTBLANK('Capacity summary'!$H166:$BG166)&lt;52,IF('Capacity summary'!AS166&lt;&gt;"",IF(LOWER('Capacity summary'!AS166)="x",$BI47*AS47,VALUE('Capacity summary'!AS166)),0),AS47*$BI47),AS47*$BI47),0)</f>
        <v>0</v>
      </c>
      <c r="CW47" s="312">
        <f ca="1">IF($BI47&lt;&gt;"",IF('Capacity summary'!$D$14="Yes",IF(COUNTBLANK('Capacity summary'!$H166:$BG166)&lt;52,IF('Capacity summary'!AT166&lt;&gt;"",IF(LOWER('Capacity summary'!AT166)="x",$BI47*AT47,VALUE('Capacity summary'!AT166)),0),AT47*$BI47),AT47*$BI47),0)</f>
        <v>0</v>
      </c>
      <c r="CX47" s="312">
        <f ca="1">IF($BI47&lt;&gt;"",IF('Capacity summary'!$D$14="Yes",IF(COUNTBLANK('Capacity summary'!$H166:$BG166)&lt;52,IF('Capacity summary'!AU166&lt;&gt;"",IF(LOWER('Capacity summary'!AU166)="x",$BI47*AU47,VALUE('Capacity summary'!AU166)),0),AU47*$BI47),AU47*$BI47),0)</f>
        <v>0</v>
      </c>
      <c r="CY47" s="312">
        <f ca="1">IF($BI47&lt;&gt;"",IF('Capacity summary'!$D$14="Yes",IF(COUNTBLANK('Capacity summary'!$H166:$BG166)&lt;52,IF('Capacity summary'!AV166&lt;&gt;"",IF(LOWER('Capacity summary'!AV166)="x",$BI47*AV47,VALUE('Capacity summary'!AV166)),0),AV47*$BI47),AV47*$BI47),0)</f>
        <v>0</v>
      </c>
      <c r="CZ47" s="312">
        <f ca="1">IF($BI47&lt;&gt;"",IF('Capacity summary'!$D$14="Yes",IF(COUNTBLANK('Capacity summary'!$H166:$BG166)&lt;52,IF('Capacity summary'!AW166&lt;&gt;"",IF(LOWER('Capacity summary'!AW166)="x",$BI47*AW47,VALUE('Capacity summary'!AW166)),0),AW47*$BI47),AW47*$BI47),0)</f>
        <v>0</v>
      </c>
      <c r="DA47" s="312">
        <f ca="1">IF($BI47&lt;&gt;"",IF('Capacity summary'!$D$14="Yes",IF(COUNTBLANK('Capacity summary'!$H166:$BG166)&lt;52,IF('Capacity summary'!AX166&lt;&gt;"",IF(LOWER('Capacity summary'!AX166)="x",$BI47*AX47,VALUE('Capacity summary'!AX166)),0),AX47*$BI47),AX47*$BI47),0)</f>
        <v>0</v>
      </c>
      <c r="DB47" s="312">
        <f ca="1">IF($BI47&lt;&gt;"",IF('Capacity summary'!$D$14="Yes",IF(COUNTBLANK('Capacity summary'!$H166:$BG166)&lt;52,IF('Capacity summary'!AY166&lt;&gt;"",IF(LOWER('Capacity summary'!AY166)="x",$BI47*AY47,VALUE('Capacity summary'!AY166)),0),AY47*$BI47),AY47*$BI47),0)</f>
        <v>0</v>
      </c>
      <c r="DC47" s="312">
        <f ca="1">IF($BI47&lt;&gt;"",IF('Capacity summary'!$D$14="Yes",IF(COUNTBLANK('Capacity summary'!$H166:$BG166)&lt;52,IF('Capacity summary'!AZ166&lt;&gt;"",IF(LOWER('Capacity summary'!AZ166)="x",$BI47*AZ47,VALUE('Capacity summary'!AZ166)),0),AZ47*$BI47),AZ47*$BI47),0)</f>
        <v>0</v>
      </c>
      <c r="DD47" s="312">
        <f ca="1">IF($BI47&lt;&gt;"",IF('Capacity summary'!$D$14="Yes",IF(COUNTBLANK('Capacity summary'!$H166:$BG166)&lt;52,IF('Capacity summary'!BA166&lt;&gt;"",IF(LOWER('Capacity summary'!BA166)="x",$BI47*BA47,VALUE('Capacity summary'!BA166)),0),BA47*$BI47),BA47*$BI47),0)</f>
        <v>0</v>
      </c>
      <c r="DE47" s="312">
        <f ca="1">IF($BI47&lt;&gt;"",IF('Capacity summary'!$D$14="Yes",IF(COUNTBLANK('Capacity summary'!$H166:$BG166)&lt;52,IF('Capacity summary'!BB166&lt;&gt;"",IF(LOWER('Capacity summary'!BB166)="x",$BI47*BB47,VALUE('Capacity summary'!BB166)),0),BB47*$BI47),BB47*$BI47),0)</f>
        <v>0</v>
      </c>
      <c r="DF47" s="312">
        <f ca="1">IF($BI47&lt;&gt;"",IF('Capacity summary'!$D$14="Yes",IF(COUNTBLANK('Capacity summary'!$H166:$BG166)&lt;52,IF('Capacity summary'!BC166&lt;&gt;"",IF(LOWER('Capacity summary'!BC166)="x",$BI47*BC47,VALUE('Capacity summary'!BC166)),0),BC47*$BI47),BC47*$BI47),0)</f>
        <v>0</v>
      </c>
      <c r="DG47" s="312">
        <f ca="1">IF($BI47&lt;&gt;"",IF('Capacity summary'!$D$14="Yes",IF(COUNTBLANK('Capacity summary'!$H166:$BG166)&lt;52,IF('Capacity summary'!BD166&lt;&gt;"",IF(LOWER('Capacity summary'!BD166)="x",$BI47*BD47,VALUE('Capacity summary'!BD166)),0),BD47*$BI47),BD47*$BI47),0)</f>
        <v>0</v>
      </c>
      <c r="DH47" s="312">
        <f ca="1">IF($BI47&lt;&gt;"",IF('Capacity summary'!$D$14="Yes",IF(COUNTBLANK('Capacity summary'!$H166:$BG166)&lt;52,IF('Capacity summary'!BE166&lt;&gt;"",IF(LOWER('Capacity summary'!BE166)="x",$BI47*BE47,VALUE('Capacity summary'!BE166)),0),BE47*$BI47),BE47*$BI47),0)</f>
        <v>0</v>
      </c>
      <c r="DI47" s="312">
        <f ca="1">IF($BI47&lt;&gt;"",IF('Capacity summary'!$D$14="Yes",IF(COUNTBLANK('Capacity summary'!$H166:$BG166)&lt;52,IF('Capacity summary'!BF166&lt;&gt;"",IF(LOWER('Capacity summary'!BF166)="x",$BI47*BF47,VALUE('Capacity summary'!BF166)),0),BF47*$BI47),BF47*$BI47),0)</f>
        <v>0</v>
      </c>
      <c r="DJ47" s="312">
        <f ca="1">IF($BI47&lt;&gt;"",IF('Capacity summary'!$D$14="Yes",IF(COUNTBLANK('Capacity summary'!$H166:$BG166)&lt;52,IF('Capacity summary'!BG166&lt;&gt;"",IF(LOWER('Capacity summary'!BG166)="x",$BI47*BG47,VALUE('Capacity summary'!BG166)),0),BG47*$BI47),BG47*$BI47),0)</f>
        <v>0</v>
      </c>
      <c r="DK47" s="136">
        <f t="shared" ca="1" si="2"/>
        <v>0</v>
      </c>
      <c r="DL47" s="312">
        <f>Capacity!H59</f>
        <v>0</v>
      </c>
      <c r="DP47" s="5"/>
    </row>
    <row r="48" spans="2:120" x14ac:dyDescent="0.25">
      <c r="B48" s="67"/>
      <c r="C48" s="67" t="str">
        <f>ROW(A44)&amp;". "&amp;Capacity!B60</f>
        <v>44. c</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 ca="1">IF(ROW(C44)&lt;=Capacity!$A$16,IF('Capacity summary'!$D$14="No",SUM(H48:BG48),'Capacity summary'!$E167),0)</f>
        <v>52</v>
      </c>
      <c r="BI48" s="5">
        <f ca="1">IF(BH48&gt;0,IF(BH48&lt;Capacity!E60,Capacity!F60,Capacity!H60/'Capacity calculation (hide)'!BH48),"")</f>
        <v>0</v>
      </c>
      <c r="BK48" s="312">
        <f ca="1">IF($BI48&lt;&gt;"",IF('Capacity summary'!$D$14="Yes",IF(COUNTBLANK('Capacity summary'!$H167:$BG167)&lt;52,IF('Capacity summary'!H167&lt;&gt;"",IF(LOWER('Capacity summary'!H167)="x",$BI48*H48,VALUE('Capacity summary'!H167)),0),H48*$BI48),H48*$BI48),0)</f>
        <v>0</v>
      </c>
      <c r="BL48" s="312">
        <f ca="1">IF($BI48&lt;&gt;"",IF('Capacity summary'!$D$14="Yes",IF(COUNTBLANK('Capacity summary'!$H167:$BG167)&lt;52,IF('Capacity summary'!I167&lt;&gt;"",IF(LOWER('Capacity summary'!I167)="x",$BI48*I48,VALUE('Capacity summary'!I167)),0),I48*$BI48),I48*$BI48),0)</f>
        <v>0</v>
      </c>
      <c r="BM48" s="312">
        <f ca="1">IF($BI48&lt;&gt;"",IF('Capacity summary'!$D$14="Yes",IF(COUNTBLANK('Capacity summary'!$H167:$BG167)&lt;52,IF('Capacity summary'!J167&lt;&gt;"",IF(LOWER('Capacity summary'!J167)="x",$BI48*J48,VALUE('Capacity summary'!J167)),0),J48*$BI48),J48*$BI48),0)</f>
        <v>0</v>
      </c>
      <c r="BN48" s="312">
        <f ca="1">IF($BI48&lt;&gt;"",IF('Capacity summary'!$D$14="Yes",IF(COUNTBLANK('Capacity summary'!$H167:$BG167)&lt;52,IF('Capacity summary'!K167&lt;&gt;"",IF(LOWER('Capacity summary'!K167)="x",$BI48*K48,VALUE('Capacity summary'!K167)),0),K48*$BI48),K48*$BI48),0)</f>
        <v>0</v>
      </c>
      <c r="BO48" s="312">
        <f ca="1">IF($BI48&lt;&gt;"",IF('Capacity summary'!$D$14="Yes",IF(COUNTBLANK('Capacity summary'!$H167:$BG167)&lt;52,IF('Capacity summary'!L167&lt;&gt;"",IF(LOWER('Capacity summary'!L167)="x",$BI48*L48,VALUE('Capacity summary'!L167)),0),L48*$BI48),L48*$BI48),0)</f>
        <v>0</v>
      </c>
      <c r="BP48" s="312">
        <f ca="1">IF($BI48&lt;&gt;"",IF('Capacity summary'!$D$14="Yes",IF(COUNTBLANK('Capacity summary'!$H167:$BG167)&lt;52,IF('Capacity summary'!M167&lt;&gt;"",IF(LOWER('Capacity summary'!M167)="x",$BI48*M48,VALUE('Capacity summary'!M167)),0),M48*$BI48),M48*$BI48),0)</f>
        <v>0</v>
      </c>
      <c r="BQ48" s="312">
        <f ca="1">IF($BI48&lt;&gt;"",IF('Capacity summary'!$D$14="Yes",IF(COUNTBLANK('Capacity summary'!$H167:$BG167)&lt;52,IF('Capacity summary'!N167&lt;&gt;"",IF(LOWER('Capacity summary'!N167)="x",$BI48*N48,VALUE('Capacity summary'!N167)),0),N48*$BI48),N48*$BI48),0)</f>
        <v>0</v>
      </c>
      <c r="BR48" s="312">
        <f ca="1">IF($BI48&lt;&gt;"",IF('Capacity summary'!$D$14="Yes",IF(COUNTBLANK('Capacity summary'!$H167:$BG167)&lt;52,IF('Capacity summary'!O167&lt;&gt;"",IF(LOWER('Capacity summary'!O167)="x",$BI48*O48,VALUE('Capacity summary'!O167)),0),O48*$BI48),O48*$BI48),0)</f>
        <v>0</v>
      </c>
      <c r="BS48" s="312">
        <f ca="1">IF($BI48&lt;&gt;"",IF('Capacity summary'!$D$14="Yes",IF(COUNTBLANK('Capacity summary'!$H167:$BG167)&lt;52,IF('Capacity summary'!P167&lt;&gt;"",IF(LOWER('Capacity summary'!P167)="x",$BI48*P48,VALUE('Capacity summary'!P167)),0),P48*$BI48),P48*$BI48),0)</f>
        <v>0</v>
      </c>
      <c r="BT48" s="312">
        <f ca="1">IF($BI48&lt;&gt;"",IF('Capacity summary'!$D$14="Yes",IF(COUNTBLANK('Capacity summary'!$H167:$BG167)&lt;52,IF('Capacity summary'!Q167&lt;&gt;"",IF(LOWER('Capacity summary'!Q167)="x",$BI48*Q48,VALUE('Capacity summary'!Q167)),0),Q48*$BI48),Q48*$BI48),0)</f>
        <v>0</v>
      </c>
      <c r="BU48" s="312">
        <f ca="1">IF($BI48&lt;&gt;"",IF('Capacity summary'!$D$14="Yes",IF(COUNTBLANK('Capacity summary'!$H167:$BG167)&lt;52,IF('Capacity summary'!R167&lt;&gt;"",IF(LOWER('Capacity summary'!R167)="x",$BI48*R48,VALUE('Capacity summary'!R167)),0),R48*$BI48),R48*$BI48),0)</f>
        <v>0</v>
      </c>
      <c r="BV48" s="312">
        <f ca="1">IF($BI48&lt;&gt;"",IF('Capacity summary'!$D$14="Yes",IF(COUNTBLANK('Capacity summary'!$H167:$BG167)&lt;52,IF('Capacity summary'!S167&lt;&gt;"",IF(LOWER('Capacity summary'!S167)="x",$BI48*S48,VALUE('Capacity summary'!S167)),0),S48*$BI48),S48*$BI48),0)</f>
        <v>0</v>
      </c>
      <c r="BW48" s="312">
        <f ca="1">IF($BI48&lt;&gt;"",IF('Capacity summary'!$D$14="Yes",IF(COUNTBLANK('Capacity summary'!$H167:$BG167)&lt;52,IF('Capacity summary'!T167&lt;&gt;"",IF(LOWER('Capacity summary'!T167)="x",$BI48*T48,VALUE('Capacity summary'!T167)),0),T48*$BI48),T48*$BI48),0)</f>
        <v>0</v>
      </c>
      <c r="BX48" s="312">
        <f ca="1">IF($BI48&lt;&gt;"",IF('Capacity summary'!$D$14="Yes",IF(COUNTBLANK('Capacity summary'!$H167:$BG167)&lt;52,IF('Capacity summary'!U167&lt;&gt;"",IF(LOWER('Capacity summary'!U167)="x",$BI48*U48,VALUE('Capacity summary'!U167)),0),U48*$BI48),U48*$BI48),0)</f>
        <v>0</v>
      </c>
      <c r="BY48" s="312">
        <f ca="1">IF($BI48&lt;&gt;"",IF('Capacity summary'!$D$14="Yes",IF(COUNTBLANK('Capacity summary'!$H167:$BG167)&lt;52,IF('Capacity summary'!V167&lt;&gt;"",IF(LOWER('Capacity summary'!V167)="x",$BI48*V48,VALUE('Capacity summary'!V167)),0),V48*$BI48),V48*$BI48),0)</f>
        <v>0</v>
      </c>
      <c r="BZ48" s="312">
        <f ca="1">IF($BI48&lt;&gt;"",IF('Capacity summary'!$D$14="Yes",IF(COUNTBLANK('Capacity summary'!$H167:$BG167)&lt;52,IF('Capacity summary'!W167&lt;&gt;"",IF(LOWER('Capacity summary'!W167)="x",$BI48*W48,VALUE('Capacity summary'!W167)),0),W48*$BI48),W48*$BI48),0)</f>
        <v>0</v>
      </c>
      <c r="CA48" s="312">
        <f ca="1">IF($BI48&lt;&gt;"",IF('Capacity summary'!$D$14="Yes",IF(COUNTBLANK('Capacity summary'!$H167:$BG167)&lt;52,IF('Capacity summary'!X167&lt;&gt;"",IF(LOWER('Capacity summary'!X167)="x",$BI48*X48,VALUE('Capacity summary'!X167)),0),X48*$BI48),X48*$BI48),0)</f>
        <v>0</v>
      </c>
      <c r="CB48" s="312">
        <f ca="1">IF($BI48&lt;&gt;"",IF('Capacity summary'!$D$14="Yes",IF(COUNTBLANK('Capacity summary'!$H167:$BG167)&lt;52,IF('Capacity summary'!Y167&lt;&gt;"",IF(LOWER('Capacity summary'!Y167)="x",$BI48*Y48,VALUE('Capacity summary'!Y167)),0),Y48*$BI48),Y48*$BI48),0)</f>
        <v>0</v>
      </c>
      <c r="CC48" s="312">
        <f ca="1">IF($BI48&lt;&gt;"",IF('Capacity summary'!$D$14="Yes",IF(COUNTBLANK('Capacity summary'!$H167:$BG167)&lt;52,IF('Capacity summary'!Z167&lt;&gt;"",IF(LOWER('Capacity summary'!Z167)="x",$BI48*Z48,VALUE('Capacity summary'!Z167)),0),Z48*$BI48),Z48*$BI48),0)</f>
        <v>0</v>
      </c>
      <c r="CD48" s="312">
        <f ca="1">IF($BI48&lt;&gt;"",IF('Capacity summary'!$D$14="Yes",IF(COUNTBLANK('Capacity summary'!$H167:$BG167)&lt;52,IF('Capacity summary'!AA167&lt;&gt;"",IF(LOWER('Capacity summary'!AA167)="x",$BI48*AA48,VALUE('Capacity summary'!AA167)),0),AA48*$BI48),AA48*$BI48),0)</f>
        <v>0</v>
      </c>
      <c r="CE48" s="312">
        <f ca="1">IF($BI48&lt;&gt;"",IF('Capacity summary'!$D$14="Yes",IF(COUNTBLANK('Capacity summary'!$H167:$BG167)&lt;52,IF('Capacity summary'!AB167&lt;&gt;"",IF(LOWER('Capacity summary'!AB167)="x",$BI48*AB48,VALUE('Capacity summary'!AB167)),0),AB48*$BI48),AB48*$BI48),0)</f>
        <v>0</v>
      </c>
      <c r="CF48" s="312">
        <f ca="1">IF($BI48&lt;&gt;"",IF('Capacity summary'!$D$14="Yes",IF(COUNTBLANK('Capacity summary'!$H167:$BG167)&lt;52,IF('Capacity summary'!AC167&lt;&gt;"",IF(LOWER('Capacity summary'!AC167)="x",$BI48*AC48,VALUE('Capacity summary'!AC167)),0),AC48*$BI48),AC48*$BI48),0)</f>
        <v>0</v>
      </c>
      <c r="CG48" s="312">
        <f ca="1">IF($BI48&lt;&gt;"",IF('Capacity summary'!$D$14="Yes",IF(COUNTBLANK('Capacity summary'!$H167:$BG167)&lt;52,IF('Capacity summary'!AD167&lt;&gt;"",IF(LOWER('Capacity summary'!AD167)="x",$BI48*AD48,VALUE('Capacity summary'!AD167)),0),AD48*$BI48),AD48*$BI48),0)</f>
        <v>0</v>
      </c>
      <c r="CH48" s="312">
        <f ca="1">IF($BI48&lt;&gt;"",IF('Capacity summary'!$D$14="Yes",IF(COUNTBLANK('Capacity summary'!$H167:$BG167)&lt;52,IF('Capacity summary'!AE167&lt;&gt;"",IF(LOWER('Capacity summary'!AE167)="x",$BI48*AE48,VALUE('Capacity summary'!AE167)),0),AE48*$BI48),AE48*$BI48),0)</f>
        <v>0</v>
      </c>
      <c r="CI48" s="312">
        <f ca="1">IF($BI48&lt;&gt;"",IF('Capacity summary'!$D$14="Yes",IF(COUNTBLANK('Capacity summary'!$H167:$BG167)&lt;52,IF('Capacity summary'!AF167&lt;&gt;"",IF(LOWER('Capacity summary'!AF167)="x",$BI48*AF48,VALUE('Capacity summary'!AF167)),0),AF48*$BI48),AF48*$BI48),0)</f>
        <v>0</v>
      </c>
      <c r="CJ48" s="312">
        <f ca="1">IF($BI48&lt;&gt;"",IF('Capacity summary'!$D$14="Yes",IF(COUNTBLANK('Capacity summary'!$H167:$BG167)&lt;52,IF('Capacity summary'!AG167&lt;&gt;"",IF(LOWER('Capacity summary'!AG167)="x",$BI48*AG48,VALUE('Capacity summary'!AG167)),0),AG48*$BI48),AG48*$BI48),0)</f>
        <v>0</v>
      </c>
      <c r="CK48" s="312">
        <f ca="1">IF($BI48&lt;&gt;"",IF('Capacity summary'!$D$14="Yes",IF(COUNTBLANK('Capacity summary'!$H167:$BG167)&lt;52,IF('Capacity summary'!AH167&lt;&gt;"",IF(LOWER('Capacity summary'!AH167)="x",$BI48*AH48,VALUE('Capacity summary'!AH167)),0),AH48*$BI48),AH48*$BI48),0)</f>
        <v>0</v>
      </c>
      <c r="CL48" s="312">
        <f ca="1">IF($BI48&lt;&gt;"",IF('Capacity summary'!$D$14="Yes",IF(COUNTBLANK('Capacity summary'!$H167:$BG167)&lt;52,IF('Capacity summary'!AI167&lt;&gt;"",IF(LOWER('Capacity summary'!AI167)="x",$BI48*AI48,VALUE('Capacity summary'!AI167)),0),AI48*$BI48),AI48*$BI48),0)</f>
        <v>0</v>
      </c>
      <c r="CM48" s="312">
        <f ca="1">IF($BI48&lt;&gt;"",IF('Capacity summary'!$D$14="Yes",IF(COUNTBLANK('Capacity summary'!$H167:$BG167)&lt;52,IF('Capacity summary'!AJ167&lt;&gt;"",IF(LOWER('Capacity summary'!AJ167)="x",$BI48*AJ48,VALUE('Capacity summary'!AJ167)),0),AJ48*$BI48),AJ48*$BI48),0)</f>
        <v>0</v>
      </c>
      <c r="CN48" s="312">
        <f ca="1">IF($BI48&lt;&gt;"",IF('Capacity summary'!$D$14="Yes",IF(COUNTBLANK('Capacity summary'!$H167:$BG167)&lt;52,IF('Capacity summary'!AK167&lt;&gt;"",IF(LOWER('Capacity summary'!AK167)="x",$BI48*AK48,VALUE('Capacity summary'!AK167)),0),AK48*$BI48),AK48*$BI48),0)</f>
        <v>0</v>
      </c>
      <c r="CO48" s="312">
        <f ca="1">IF($BI48&lt;&gt;"",IF('Capacity summary'!$D$14="Yes",IF(COUNTBLANK('Capacity summary'!$H167:$BG167)&lt;52,IF('Capacity summary'!AL167&lt;&gt;"",IF(LOWER('Capacity summary'!AL167)="x",$BI48*AL48,VALUE('Capacity summary'!AL167)),0),AL48*$BI48),AL48*$BI48),0)</f>
        <v>0</v>
      </c>
      <c r="CP48" s="312">
        <f ca="1">IF($BI48&lt;&gt;"",IF('Capacity summary'!$D$14="Yes",IF(COUNTBLANK('Capacity summary'!$H167:$BG167)&lt;52,IF('Capacity summary'!AM167&lt;&gt;"",IF(LOWER('Capacity summary'!AM167)="x",$BI48*AM48,VALUE('Capacity summary'!AM167)),0),AM48*$BI48),AM48*$BI48),0)</f>
        <v>0</v>
      </c>
      <c r="CQ48" s="312">
        <f ca="1">IF($BI48&lt;&gt;"",IF('Capacity summary'!$D$14="Yes",IF(COUNTBLANK('Capacity summary'!$H167:$BG167)&lt;52,IF('Capacity summary'!AN167&lt;&gt;"",IF(LOWER('Capacity summary'!AN167)="x",$BI48*AN48,VALUE('Capacity summary'!AN167)),0),AN48*$BI48),AN48*$BI48),0)</f>
        <v>0</v>
      </c>
      <c r="CR48" s="312">
        <f ca="1">IF($BI48&lt;&gt;"",IF('Capacity summary'!$D$14="Yes",IF(COUNTBLANK('Capacity summary'!$H167:$BG167)&lt;52,IF('Capacity summary'!AO167&lt;&gt;"",IF(LOWER('Capacity summary'!AO167)="x",$BI48*AO48,VALUE('Capacity summary'!AO167)),0),AO48*$BI48),AO48*$BI48),0)</f>
        <v>0</v>
      </c>
      <c r="CS48" s="312">
        <f ca="1">IF($BI48&lt;&gt;"",IF('Capacity summary'!$D$14="Yes",IF(COUNTBLANK('Capacity summary'!$H167:$BG167)&lt;52,IF('Capacity summary'!AP167&lt;&gt;"",IF(LOWER('Capacity summary'!AP167)="x",$BI48*AP48,VALUE('Capacity summary'!AP167)),0),AP48*$BI48),AP48*$BI48),0)</f>
        <v>0</v>
      </c>
      <c r="CT48" s="312">
        <f ca="1">IF($BI48&lt;&gt;"",IF('Capacity summary'!$D$14="Yes",IF(COUNTBLANK('Capacity summary'!$H167:$BG167)&lt;52,IF('Capacity summary'!AQ167&lt;&gt;"",IF(LOWER('Capacity summary'!AQ167)="x",$BI48*AQ48,VALUE('Capacity summary'!AQ167)),0),AQ48*$BI48),AQ48*$BI48),0)</f>
        <v>0</v>
      </c>
      <c r="CU48" s="312">
        <f ca="1">IF($BI48&lt;&gt;"",IF('Capacity summary'!$D$14="Yes",IF(COUNTBLANK('Capacity summary'!$H167:$BG167)&lt;52,IF('Capacity summary'!AR167&lt;&gt;"",IF(LOWER('Capacity summary'!AR167)="x",$BI48*AR48,VALUE('Capacity summary'!AR167)),0),AR48*$BI48),AR48*$BI48),0)</f>
        <v>0</v>
      </c>
      <c r="CV48" s="312">
        <f ca="1">IF($BI48&lt;&gt;"",IF('Capacity summary'!$D$14="Yes",IF(COUNTBLANK('Capacity summary'!$H167:$BG167)&lt;52,IF('Capacity summary'!AS167&lt;&gt;"",IF(LOWER('Capacity summary'!AS167)="x",$BI48*AS48,VALUE('Capacity summary'!AS167)),0),AS48*$BI48),AS48*$BI48),0)</f>
        <v>0</v>
      </c>
      <c r="CW48" s="312">
        <f ca="1">IF($BI48&lt;&gt;"",IF('Capacity summary'!$D$14="Yes",IF(COUNTBLANK('Capacity summary'!$H167:$BG167)&lt;52,IF('Capacity summary'!AT167&lt;&gt;"",IF(LOWER('Capacity summary'!AT167)="x",$BI48*AT48,VALUE('Capacity summary'!AT167)),0),AT48*$BI48),AT48*$BI48),0)</f>
        <v>0</v>
      </c>
      <c r="CX48" s="312">
        <f ca="1">IF($BI48&lt;&gt;"",IF('Capacity summary'!$D$14="Yes",IF(COUNTBLANK('Capacity summary'!$H167:$BG167)&lt;52,IF('Capacity summary'!AU167&lt;&gt;"",IF(LOWER('Capacity summary'!AU167)="x",$BI48*AU48,VALUE('Capacity summary'!AU167)),0),AU48*$BI48),AU48*$BI48),0)</f>
        <v>0</v>
      </c>
      <c r="CY48" s="312">
        <f ca="1">IF($BI48&lt;&gt;"",IF('Capacity summary'!$D$14="Yes",IF(COUNTBLANK('Capacity summary'!$H167:$BG167)&lt;52,IF('Capacity summary'!AV167&lt;&gt;"",IF(LOWER('Capacity summary'!AV167)="x",$BI48*AV48,VALUE('Capacity summary'!AV167)),0),AV48*$BI48),AV48*$BI48),0)</f>
        <v>0</v>
      </c>
      <c r="CZ48" s="312">
        <f ca="1">IF($BI48&lt;&gt;"",IF('Capacity summary'!$D$14="Yes",IF(COUNTBLANK('Capacity summary'!$H167:$BG167)&lt;52,IF('Capacity summary'!AW167&lt;&gt;"",IF(LOWER('Capacity summary'!AW167)="x",$BI48*AW48,VALUE('Capacity summary'!AW167)),0),AW48*$BI48),AW48*$BI48),0)</f>
        <v>0</v>
      </c>
      <c r="DA48" s="312">
        <f ca="1">IF($BI48&lt;&gt;"",IF('Capacity summary'!$D$14="Yes",IF(COUNTBLANK('Capacity summary'!$H167:$BG167)&lt;52,IF('Capacity summary'!AX167&lt;&gt;"",IF(LOWER('Capacity summary'!AX167)="x",$BI48*AX48,VALUE('Capacity summary'!AX167)),0),AX48*$BI48),AX48*$BI48),0)</f>
        <v>0</v>
      </c>
      <c r="DB48" s="312">
        <f ca="1">IF($BI48&lt;&gt;"",IF('Capacity summary'!$D$14="Yes",IF(COUNTBLANK('Capacity summary'!$H167:$BG167)&lt;52,IF('Capacity summary'!AY167&lt;&gt;"",IF(LOWER('Capacity summary'!AY167)="x",$BI48*AY48,VALUE('Capacity summary'!AY167)),0),AY48*$BI48),AY48*$BI48),0)</f>
        <v>0</v>
      </c>
      <c r="DC48" s="312">
        <f ca="1">IF($BI48&lt;&gt;"",IF('Capacity summary'!$D$14="Yes",IF(COUNTBLANK('Capacity summary'!$H167:$BG167)&lt;52,IF('Capacity summary'!AZ167&lt;&gt;"",IF(LOWER('Capacity summary'!AZ167)="x",$BI48*AZ48,VALUE('Capacity summary'!AZ167)),0),AZ48*$BI48),AZ48*$BI48),0)</f>
        <v>0</v>
      </c>
      <c r="DD48" s="312">
        <f ca="1">IF($BI48&lt;&gt;"",IF('Capacity summary'!$D$14="Yes",IF(COUNTBLANK('Capacity summary'!$H167:$BG167)&lt;52,IF('Capacity summary'!BA167&lt;&gt;"",IF(LOWER('Capacity summary'!BA167)="x",$BI48*BA48,VALUE('Capacity summary'!BA167)),0),BA48*$BI48),BA48*$BI48),0)</f>
        <v>0</v>
      </c>
      <c r="DE48" s="312">
        <f ca="1">IF($BI48&lt;&gt;"",IF('Capacity summary'!$D$14="Yes",IF(COUNTBLANK('Capacity summary'!$H167:$BG167)&lt;52,IF('Capacity summary'!BB167&lt;&gt;"",IF(LOWER('Capacity summary'!BB167)="x",$BI48*BB48,VALUE('Capacity summary'!BB167)),0),BB48*$BI48),BB48*$BI48),0)</f>
        <v>0</v>
      </c>
      <c r="DF48" s="312">
        <f ca="1">IF($BI48&lt;&gt;"",IF('Capacity summary'!$D$14="Yes",IF(COUNTBLANK('Capacity summary'!$H167:$BG167)&lt;52,IF('Capacity summary'!BC167&lt;&gt;"",IF(LOWER('Capacity summary'!BC167)="x",$BI48*BC48,VALUE('Capacity summary'!BC167)),0),BC48*$BI48),BC48*$BI48),0)</f>
        <v>0</v>
      </c>
      <c r="DG48" s="312">
        <f ca="1">IF($BI48&lt;&gt;"",IF('Capacity summary'!$D$14="Yes",IF(COUNTBLANK('Capacity summary'!$H167:$BG167)&lt;52,IF('Capacity summary'!BD167&lt;&gt;"",IF(LOWER('Capacity summary'!BD167)="x",$BI48*BD48,VALUE('Capacity summary'!BD167)),0),BD48*$BI48),BD48*$BI48),0)</f>
        <v>0</v>
      </c>
      <c r="DH48" s="312">
        <f ca="1">IF($BI48&lt;&gt;"",IF('Capacity summary'!$D$14="Yes",IF(COUNTBLANK('Capacity summary'!$H167:$BG167)&lt;52,IF('Capacity summary'!BE167&lt;&gt;"",IF(LOWER('Capacity summary'!BE167)="x",$BI48*BE48,VALUE('Capacity summary'!BE167)),0),BE48*$BI48),BE48*$BI48),0)</f>
        <v>0</v>
      </c>
      <c r="DI48" s="312">
        <f ca="1">IF($BI48&lt;&gt;"",IF('Capacity summary'!$D$14="Yes",IF(COUNTBLANK('Capacity summary'!$H167:$BG167)&lt;52,IF('Capacity summary'!BF167&lt;&gt;"",IF(LOWER('Capacity summary'!BF167)="x",$BI48*BF48,VALUE('Capacity summary'!BF167)),0),BF48*$BI48),BF48*$BI48),0)</f>
        <v>0</v>
      </c>
      <c r="DJ48" s="312">
        <f ca="1">IF($BI48&lt;&gt;"",IF('Capacity summary'!$D$14="Yes",IF(COUNTBLANK('Capacity summary'!$H167:$BG167)&lt;52,IF('Capacity summary'!BG167&lt;&gt;"",IF(LOWER('Capacity summary'!BG167)="x",$BI48*BG48,VALUE('Capacity summary'!BG167)),0),BG48*$BI48),BG48*$BI48),0)</f>
        <v>0</v>
      </c>
      <c r="DK48" s="136">
        <f t="shared" ca="1" si="2"/>
        <v>0</v>
      </c>
      <c r="DL48" s="312">
        <f>Capacity!H60</f>
        <v>0</v>
      </c>
      <c r="DP48" s="5"/>
    </row>
    <row r="49" spans="2:120" x14ac:dyDescent="0.25">
      <c r="B49" s="67"/>
      <c r="C49" s="67" t="str">
        <f>ROW(A45)&amp;". "&amp;Capacity!B61</f>
        <v>45. c</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 ca="1">IF(ROW(C45)&lt;=Capacity!$A$16,IF('Capacity summary'!$D$14="No",SUM(H49:BG49),'Capacity summary'!$E168),0)</f>
        <v>52</v>
      </c>
      <c r="BI49" s="5">
        <f ca="1">IF(BH49&gt;0,IF(BH49&lt;Capacity!E61,Capacity!F61,Capacity!H61/'Capacity calculation (hide)'!BH49),"")</f>
        <v>0</v>
      </c>
      <c r="BK49" s="312">
        <f ca="1">IF($BI49&lt;&gt;"",IF('Capacity summary'!$D$14="Yes",IF(COUNTBLANK('Capacity summary'!$H168:$BG168)&lt;52,IF('Capacity summary'!H168&lt;&gt;"",IF(LOWER('Capacity summary'!H168)="x",$BI49*H49,VALUE('Capacity summary'!H168)),0),H49*$BI49),H49*$BI49),0)</f>
        <v>0</v>
      </c>
      <c r="BL49" s="312">
        <f ca="1">IF($BI49&lt;&gt;"",IF('Capacity summary'!$D$14="Yes",IF(COUNTBLANK('Capacity summary'!$H168:$BG168)&lt;52,IF('Capacity summary'!I168&lt;&gt;"",IF(LOWER('Capacity summary'!I168)="x",$BI49*I49,VALUE('Capacity summary'!I168)),0),I49*$BI49),I49*$BI49),0)</f>
        <v>0</v>
      </c>
      <c r="BM49" s="312">
        <f ca="1">IF($BI49&lt;&gt;"",IF('Capacity summary'!$D$14="Yes",IF(COUNTBLANK('Capacity summary'!$H168:$BG168)&lt;52,IF('Capacity summary'!J168&lt;&gt;"",IF(LOWER('Capacity summary'!J168)="x",$BI49*J49,VALUE('Capacity summary'!J168)),0),J49*$BI49),J49*$BI49),0)</f>
        <v>0</v>
      </c>
      <c r="BN49" s="312">
        <f ca="1">IF($BI49&lt;&gt;"",IF('Capacity summary'!$D$14="Yes",IF(COUNTBLANK('Capacity summary'!$H168:$BG168)&lt;52,IF('Capacity summary'!K168&lt;&gt;"",IF(LOWER('Capacity summary'!K168)="x",$BI49*K49,VALUE('Capacity summary'!K168)),0),K49*$BI49),K49*$BI49),0)</f>
        <v>0</v>
      </c>
      <c r="BO49" s="312">
        <f ca="1">IF($BI49&lt;&gt;"",IF('Capacity summary'!$D$14="Yes",IF(COUNTBLANK('Capacity summary'!$H168:$BG168)&lt;52,IF('Capacity summary'!L168&lt;&gt;"",IF(LOWER('Capacity summary'!L168)="x",$BI49*L49,VALUE('Capacity summary'!L168)),0),L49*$BI49),L49*$BI49),0)</f>
        <v>0</v>
      </c>
      <c r="BP49" s="312">
        <f ca="1">IF($BI49&lt;&gt;"",IF('Capacity summary'!$D$14="Yes",IF(COUNTBLANK('Capacity summary'!$H168:$BG168)&lt;52,IF('Capacity summary'!M168&lt;&gt;"",IF(LOWER('Capacity summary'!M168)="x",$BI49*M49,VALUE('Capacity summary'!M168)),0),M49*$BI49),M49*$BI49),0)</f>
        <v>0</v>
      </c>
      <c r="BQ49" s="312">
        <f ca="1">IF($BI49&lt;&gt;"",IF('Capacity summary'!$D$14="Yes",IF(COUNTBLANK('Capacity summary'!$H168:$BG168)&lt;52,IF('Capacity summary'!N168&lt;&gt;"",IF(LOWER('Capacity summary'!N168)="x",$BI49*N49,VALUE('Capacity summary'!N168)),0),N49*$BI49),N49*$BI49),0)</f>
        <v>0</v>
      </c>
      <c r="BR49" s="312">
        <f ca="1">IF($BI49&lt;&gt;"",IF('Capacity summary'!$D$14="Yes",IF(COUNTBLANK('Capacity summary'!$H168:$BG168)&lt;52,IF('Capacity summary'!O168&lt;&gt;"",IF(LOWER('Capacity summary'!O168)="x",$BI49*O49,VALUE('Capacity summary'!O168)),0),O49*$BI49),O49*$BI49),0)</f>
        <v>0</v>
      </c>
      <c r="BS49" s="312">
        <f ca="1">IF($BI49&lt;&gt;"",IF('Capacity summary'!$D$14="Yes",IF(COUNTBLANK('Capacity summary'!$H168:$BG168)&lt;52,IF('Capacity summary'!P168&lt;&gt;"",IF(LOWER('Capacity summary'!P168)="x",$BI49*P49,VALUE('Capacity summary'!P168)),0),P49*$BI49),P49*$BI49),0)</f>
        <v>0</v>
      </c>
      <c r="BT49" s="312">
        <f ca="1">IF($BI49&lt;&gt;"",IF('Capacity summary'!$D$14="Yes",IF(COUNTBLANK('Capacity summary'!$H168:$BG168)&lt;52,IF('Capacity summary'!Q168&lt;&gt;"",IF(LOWER('Capacity summary'!Q168)="x",$BI49*Q49,VALUE('Capacity summary'!Q168)),0),Q49*$BI49),Q49*$BI49),0)</f>
        <v>0</v>
      </c>
      <c r="BU49" s="312">
        <f ca="1">IF($BI49&lt;&gt;"",IF('Capacity summary'!$D$14="Yes",IF(COUNTBLANK('Capacity summary'!$H168:$BG168)&lt;52,IF('Capacity summary'!R168&lt;&gt;"",IF(LOWER('Capacity summary'!R168)="x",$BI49*R49,VALUE('Capacity summary'!R168)),0),R49*$BI49),R49*$BI49),0)</f>
        <v>0</v>
      </c>
      <c r="BV49" s="312">
        <f ca="1">IF($BI49&lt;&gt;"",IF('Capacity summary'!$D$14="Yes",IF(COUNTBLANK('Capacity summary'!$H168:$BG168)&lt;52,IF('Capacity summary'!S168&lt;&gt;"",IF(LOWER('Capacity summary'!S168)="x",$BI49*S49,VALUE('Capacity summary'!S168)),0),S49*$BI49),S49*$BI49),0)</f>
        <v>0</v>
      </c>
      <c r="BW49" s="312">
        <f ca="1">IF($BI49&lt;&gt;"",IF('Capacity summary'!$D$14="Yes",IF(COUNTBLANK('Capacity summary'!$H168:$BG168)&lt;52,IF('Capacity summary'!T168&lt;&gt;"",IF(LOWER('Capacity summary'!T168)="x",$BI49*T49,VALUE('Capacity summary'!T168)),0),T49*$BI49),T49*$BI49),0)</f>
        <v>0</v>
      </c>
      <c r="BX49" s="312">
        <f ca="1">IF($BI49&lt;&gt;"",IF('Capacity summary'!$D$14="Yes",IF(COUNTBLANK('Capacity summary'!$H168:$BG168)&lt;52,IF('Capacity summary'!U168&lt;&gt;"",IF(LOWER('Capacity summary'!U168)="x",$BI49*U49,VALUE('Capacity summary'!U168)),0),U49*$BI49),U49*$BI49),0)</f>
        <v>0</v>
      </c>
      <c r="BY49" s="312">
        <f ca="1">IF($BI49&lt;&gt;"",IF('Capacity summary'!$D$14="Yes",IF(COUNTBLANK('Capacity summary'!$H168:$BG168)&lt;52,IF('Capacity summary'!V168&lt;&gt;"",IF(LOWER('Capacity summary'!V168)="x",$BI49*V49,VALUE('Capacity summary'!V168)),0),V49*$BI49),V49*$BI49),0)</f>
        <v>0</v>
      </c>
      <c r="BZ49" s="312">
        <f ca="1">IF($BI49&lt;&gt;"",IF('Capacity summary'!$D$14="Yes",IF(COUNTBLANK('Capacity summary'!$H168:$BG168)&lt;52,IF('Capacity summary'!W168&lt;&gt;"",IF(LOWER('Capacity summary'!W168)="x",$BI49*W49,VALUE('Capacity summary'!W168)),0),W49*$BI49),W49*$BI49),0)</f>
        <v>0</v>
      </c>
      <c r="CA49" s="312">
        <f ca="1">IF($BI49&lt;&gt;"",IF('Capacity summary'!$D$14="Yes",IF(COUNTBLANK('Capacity summary'!$H168:$BG168)&lt;52,IF('Capacity summary'!X168&lt;&gt;"",IF(LOWER('Capacity summary'!X168)="x",$BI49*X49,VALUE('Capacity summary'!X168)),0),X49*$BI49),X49*$BI49),0)</f>
        <v>0</v>
      </c>
      <c r="CB49" s="312">
        <f ca="1">IF($BI49&lt;&gt;"",IF('Capacity summary'!$D$14="Yes",IF(COUNTBLANK('Capacity summary'!$H168:$BG168)&lt;52,IF('Capacity summary'!Y168&lt;&gt;"",IF(LOWER('Capacity summary'!Y168)="x",$BI49*Y49,VALUE('Capacity summary'!Y168)),0),Y49*$BI49),Y49*$BI49),0)</f>
        <v>0</v>
      </c>
      <c r="CC49" s="312">
        <f ca="1">IF($BI49&lt;&gt;"",IF('Capacity summary'!$D$14="Yes",IF(COUNTBLANK('Capacity summary'!$H168:$BG168)&lt;52,IF('Capacity summary'!Z168&lt;&gt;"",IF(LOWER('Capacity summary'!Z168)="x",$BI49*Z49,VALUE('Capacity summary'!Z168)),0),Z49*$BI49),Z49*$BI49),0)</f>
        <v>0</v>
      </c>
      <c r="CD49" s="312">
        <f ca="1">IF($BI49&lt;&gt;"",IF('Capacity summary'!$D$14="Yes",IF(COUNTBLANK('Capacity summary'!$H168:$BG168)&lt;52,IF('Capacity summary'!AA168&lt;&gt;"",IF(LOWER('Capacity summary'!AA168)="x",$BI49*AA49,VALUE('Capacity summary'!AA168)),0),AA49*$BI49),AA49*$BI49),0)</f>
        <v>0</v>
      </c>
      <c r="CE49" s="312">
        <f ca="1">IF($BI49&lt;&gt;"",IF('Capacity summary'!$D$14="Yes",IF(COUNTBLANK('Capacity summary'!$H168:$BG168)&lt;52,IF('Capacity summary'!AB168&lt;&gt;"",IF(LOWER('Capacity summary'!AB168)="x",$BI49*AB49,VALUE('Capacity summary'!AB168)),0),AB49*$BI49),AB49*$BI49),0)</f>
        <v>0</v>
      </c>
      <c r="CF49" s="312">
        <f ca="1">IF($BI49&lt;&gt;"",IF('Capacity summary'!$D$14="Yes",IF(COUNTBLANK('Capacity summary'!$H168:$BG168)&lt;52,IF('Capacity summary'!AC168&lt;&gt;"",IF(LOWER('Capacity summary'!AC168)="x",$BI49*AC49,VALUE('Capacity summary'!AC168)),0),AC49*$BI49),AC49*$BI49),0)</f>
        <v>0</v>
      </c>
      <c r="CG49" s="312">
        <f ca="1">IF($BI49&lt;&gt;"",IF('Capacity summary'!$D$14="Yes",IF(COUNTBLANK('Capacity summary'!$H168:$BG168)&lt;52,IF('Capacity summary'!AD168&lt;&gt;"",IF(LOWER('Capacity summary'!AD168)="x",$BI49*AD49,VALUE('Capacity summary'!AD168)),0),AD49*$BI49),AD49*$BI49),0)</f>
        <v>0</v>
      </c>
      <c r="CH49" s="312">
        <f ca="1">IF($BI49&lt;&gt;"",IF('Capacity summary'!$D$14="Yes",IF(COUNTBLANK('Capacity summary'!$H168:$BG168)&lt;52,IF('Capacity summary'!AE168&lt;&gt;"",IF(LOWER('Capacity summary'!AE168)="x",$BI49*AE49,VALUE('Capacity summary'!AE168)),0),AE49*$BI49),AE49*$BI49),0)</f>
        <v>0</v>
      </c>
      <c r="CI49" s="312">
        <f ca="1">IF($BI49&lt;&gt;"",IF('Capacity summary'!$D$14="Yes",IF(COUNTBLANK('Capacity summary'!$H168:$BG168)&lt;52,IF('Capacity summary'!AF168&lt;&gt;"",IF(LOWER('Capacity summary'!AF168)="x",$BI49*AF49,VALUE('Capacity summary'!AF168)),0),AF49*$BI49),AF49*$BI49),0)</f>
        <v>0</v>
      </c>
      <c r="CJ49" s="312">
        <f ca="1">IF($BI49&lt;&gt;"",IF('Capacity summary'!$D$14="Yes",IF(COUNTBLANK('Capacity summary'!$H168:$BG168)&lt;52,IF('Capacity summary'!AG168&lt;&gt;"",IF(LOWER('Capacity summary'!AG168)="x",$BI49*AG49,VALUE('Capacity summary'!AG168)),0),AG49*$BI49),AG49*$BI49),0)</f>
        <v>0</v>
      </c>
      <c r="CK49" s="312">
        <f ca="1">IF($BI49&lt;&gt;"",IF('Capacity summary'!$D$14="Yes",IF(COUNTBLANK('Capacity summary'!$H168:$BG168)&lt;52,IF('Capacity summary'!AH168&lt;&gt;"",IF(LOWER('Capacity summary'!AH168)="x",$BI49*AH49,VALUE('Capacity summary'!AH168)),0),AH49*$BI49),AH49*$BI49),0)</f>
        <v>0</v>
      </c>
      <c r="CL49" s="312">
        <f ca="1">IF($BI49&lt;&gt;"",IF('Capacity summary'!$D$14="Yes",IF(COUNTBLANK('Capacity summary'!$H168:$BG168)&lt;52,IF('Capacity summary'!AI168&lt;&gt;"",IF(LOWER('Capacity summary'!AI168)="x",$BI49*AI49,VALUE('Capacity summary'!AI168)),0),AI49*$BI49),AI49*$BI49),0)</f>
        <v>0</v>
      </c>
      <c r="CM49" s="312">
        <f ca="1">IF($BI49&lt;&gt;"",IF('Capacity summary'!$D$14="Yes",IF(COUNTBLANK('Capacity summary'!$H168:$BG168)&lt;52,IF('Capacity summary'!AJ168&lt;&gt;"",IF(LOWER('Capacity summary'!AJ168)="x",$BI49*AJ49,VALUE('Capacity summary'!AJ168)),0),AJ49*$BI49),AJ49*$BI49),0)</f>
        <v>0</v>
      </c>
      <c r="CN49" s="312">
        <f ca="1">IF($BI49&lt;&gt;"",IF('Capacity summary'!$D$14="Yes",IF(COUNTBLANK('Capacity summary'!$H168:$BG168)&lt;52,IF('Capacity summary'!AK168&lt;&gt;"",IF(LOWER('Capacity summary'!AK168)="x",$BI49*AK49,VALUE('Capacity summary'!AK168)),0),AK49*$BI49),AK49*$BI49),0)</f>
        <v>0</v>
      </c>
      <c r="CO49" s="312">
        <f ca="1">IF($BI49&lt;&gt;"",IF('Capacity summary'!$D$14="Yes",IF(COUNTBLANK('Capacity summary'!$H168:$BG168)&lt;52,IF('Capacity summary'!AL168&lt;&gt;"",IF(LOWER('Capacity summary'!AL168)="x",$BI49*AL49,VALUE('Capacity summary'!AL168)),0),AL49*$BI49),AL49*$BI49),0)</f>
        <v>0</v>
      </c>
      <c r="CP49" s="312">
        <f ca="1">IF($BI49&lt;&gt;"",IF('Capacity summary'!$D$14="Yes",IF(COUNTBLANK('Capacity summary'!$H168:$BG168)&lt;52,IF('Capacity summary'!AM168&lt;&gt;"",IF(LOWER('Capacity summary'!AM168)="x",$BI49*AM49,VALUE('Capacity summary'!AM168)),0),AM49*$BI49),AM49*$BI49),0)</f>
        <v>0</v>
      </c>
      <c r="CQ49" s="312">
        <f ca="1">IF($BI49&lt;&gt;"",IF('Capacity summary'!$D$14="Yes",IF(COUNTBLANK('Capacity summary'!$H168:$BG168)&lt;52,IF('Capacity summary'!AN168&lt;&gt;"",IF(LOWER('Capacity summary'!AN168)="x",$BI49*AN49,VALUE('Capacity summary'!AN168)),0),AN49*$BI49),AN49*$BI49),0)</f>
        <v>0</v>
      </c>
      <c r="CR49" s="312">
        <f ca="1">IF($BI49&lt;&gt;"",IF('Capacity summary'!$D$14="Yes",IF(COUNTBLANK('Capacity summary'!$H168:$BG168)&lt;52,IF('Capacity summary'!AO168&lt;&gt;"",IF(LOWER('Capacity summary'!AO168)="x",$BI49*AO49,VALUE('Capacity summary'!AO168)),0),AO49*$BI49),AO49*$BI49),0)</f>
        <v>0</v>
      </c>
      <c r="CS49" s="312">
        <f ca="1">IF($BI49&lt;&gt;"",IF('Capacity summary'!$D$14="Yes",IF(COUNTBLANK('Capacity summary'!$H168:$BG168)&lt;52,IF('Capacity summary'!AP168&lt;&gt;"",IF(LOWER('Capacity summary'!AP168)="x",$BI49*AP49,VALUE('Capacity summary'!AP168)),0),AP49*$BI49),AP49*$BI49),0)</f>
        <v>0</v>
      </c>
      <c r="CT49" s="312">
        <f ca="1">IF($BI49&lt;&gt;"",IF('Capacity summary'!$D$14="Yes",IF(COUNTBLANK('Capacity summary'!$H168:$BG168)&lt;52,IF('Capacity summary'!AQ168&lt;&gt;"",IF(LOWER('Capacity summary'!AQ168)="x",$BI49*AQ49,VALUE('Capacity summary'!AQ168)),0),AQ49*$BI49),AQ49*$BI49),0)</f>
        <v>0</v>
      </c>
      <c r="CU49" s="312">
        <f ca="1">IF($BI49&lt;&gt;"",IF('Capacity summary'!$D$14="Yes",IF(COUNTBLANK('Capacity summary'!$H168:$BG168)&lt;52,IF('Capacity summary'!AR168&lt;&gt;"",IF(LOWER('Capacity summary'!AR168)="x",$BI49*AR49,VALUE('Capacity summary'!AR168)),0),AR49*$BI49),AR49*$BI49),0)</f>
        <v>0</v>
      </c>
      <c r="CV49" s="312">
        <f ca="1">IF($BI49&lt;&gt;"",IF('Capacity summary'!$D$14="Yes",IF(COUNTBLANK('Capacity summary'!$H168:$BG168)&lt;52,IF('Capacity summary'!AS168&lt;&gt;"",IF(LOWER('Capacity summary'!AS168)="x",$BI49*AS49,VALUE('Capacity summary'!AS168)),0),AS49*$BI49),AS49*$BI49),0)</f>
        <v>0</v>
      </c>
      <c r="CW49" s="312">
        <f ca="1">IF($BI49&lt;&gt;"",IF('Capacity summary'!$D$14="Yes",IF(COUNTBLANK('Capacity summary'!$H168:$BG168)&lt;52,IF('Capacity summary'!AT168&lt;&gt;"",IF(LOWER('Capacity summary'!AT168)="x",$BI49*AT49,VALUE('Capacity summary'!AT168)),0),AT49*$BI49),AT49*$BI49),0)</f>
        <v>0</v>
      </c>
      <c r="CX49" s="312">
        <f ca="1">IF($BI49&lt;&gt;"",IF('Capacity summary'!$D$14="Yes",IF(COUNTBLANK('Capacity summary'!$H168:$BG168)&lt;52,IF('Capacity summary'!AU168&lt;&gt;"",IF(LOWER('Capacity summary'!AU168)="x",$BI49*AU49,VALUE('Capacity summary'!AU168)),0),AU49*$BI49),AU49*$BI49),0)</f>
        <v>0</v>
      </c>
      <c r="CY49" s="312">
        <f ca="1">IF($BI49&lt;&gt;"",IF('Capacity summary'!$D$14="Yes",IF(COUNTBLANK('Capacity summary'!$H168:$BG168)&lt;52,IF('Capacity summary'!AV168&lt;&gt;"",IF(LOWER('Capacity summary'!AV168)="x",$BI49*AV49,VALUE('Capacity summary'!AV168)),0),AV49*$BI49),AV49*$BI49),0)</f>
        <v>0</v>
      </c>
      <c r="CZ49" s="312">
        <f ca="1">IF($BI49&lt;&gt;"",IF('Capacity summary'!$D$14="Yes",IF(COUNTBLANK('Capacity summary'!$H168:$BG168)&lt;52,IF('Capacity summary'!AW168&lt;&gt;"",IF(LOWER('Capacity summary'!AW168)="x",$BI49*AW49,VALUE('Capacity summary'!AW168)),0),AW49*$BI49),AW49*$BI49),0)</f>
        <v>0</v>
      </c>
      <c r="DA49" s="312">
        <f ca="1">IF($BI49&lt;&gt;"",IF('Capacity summary'!$D$14="Yes",IF(COUNTBLANK('Capacity summary'!$H168:$BG168)&lt;52,IF('Capacity summary'!AX168&lt;&gt;"",IF(LOWER('Capacity summary'!AX168)="x",$BI49*AX49,VALUE('Capacity summary'!AX168)),0),AX49*$BI49),AX49*$BI49),0)</f>
        <v>0</v>
      </c>
      <c r="DB49" s="312">
        <f ca="1">IF($BI49&lt;&gt;"",IF('Capacity summary'!$D$14="Yes",IF(COUNTBLANK('Capacity summary'!$H168:$BG168)&lt;52,IF('Capacity summary'!AY168&lt;&gt;"",IF(LOWER('Capacity summary'!AY168)="x",$BI49*AY49,VALUE('Capacity summary'!AY168)),0),AY49*$BI49),AY49*$BI49),0)</f>
        <v>0</v>
      </c>
      <c r="DC49" s="312">
        <f ca="1">IF($BI49&lt;&gt;"",IF('Capacity summary'!$D$14="Yes",IF(COUNTBLANK('Capacity summary'!$H168:$BG168)&lt;52,IF('Capacity summary'!AZ168&lt;&gt;"",IF(LOWER('Capacity summary'!AZ168)="x",$BI49*AZ49,VALUE('Capacity summary'!AZ168)),0),AZ49*$BI49),AZ49*$BI49),0)</f>
        <v>0</v>
      </c>
      <c r="DD49" s="312">
        <f ca="1">IF($BI49&lt;&gt;"",IF('Capacity summary'!$D$14="Yes",IF(COUNTBLANK('Capacity summary'!$H168:$BG168)&lt;52,IF('Capacity summary'!BA168&lt;&gt;"",IF(LOWER('Capacity summary'!BA168)="x",$BI49*BA49,VALUE('Capacity summary'!BA168)),0),BA49*$BI49),BA49*$BI49),0)</f>
        <v>0</v>
      </c>
      <c r="DE49" s="312">
        <f ca="1">IF($BI49&lt;&gt;"",IF('Capacity summary'!$D$14="Yes",IF(COUNTBLANK('Capacity summary'!$H168:$BG168)&lt;52,IF('Capacity summary'!BB168&lt;&gt;"",IF(LOWER('Capacity summary'!BB168)="x",$BI49*BB49,VALUE('Capacity summary'!BB168)),0),BB49*$BI49),BB49*$BI49),0)</f>
        <v>0</v>
      </c>
      <c r="DF49" s="312">
        <f ca="1">IF($BI49&lt;&gt;"",IF('Capacity summary'!$D$14="Yes",IF(COUNTBLANK('Capacity summary'!$H168:$BG168)&lt;52,IF('Capacity summary'!BC168&lt;&gt;"",IF(LOWER('Capacity summary'!BC168)="x",$BI49*BC49,VALUE('Capacity summary'!BC168)),0),BC49*$BI49),BC49*$BI49),0)</f>
        <v>0</v>
      </c>
      <c r="DG49" s="312">
        <f ca="1">IF($BI49&lt;&gt;"",IF('Capacity summary'!$D$14="Yes",IF(COUNTBLANK('Capacity summary'!$H168:$BG168)&lt;52,IF('Capacity summary'!BD168&lt;&gt;"",IF(LOWER('Capacity summary'!BD168)="x",$BI49*BD49,VALUE('Capacity summary'!BD168)),0),BD49*$BI49),BD49*$BI49),0)</f>
        <v>0</v>
      </c>
      <c r="DH49" s="312">
        <f ca="1">IF($BI49&lt;&gt;"",IF('Capacity summary'!$D$14="Yes",IF(COUNTBLANK('Capacity summary'!$H168:$BG168)&lt;52,IF('Capacity summary'!BE168&lt;&gt;"",IF(LOWER('Capacity summary'!BE168)="x",$BI49*BE49,VALUE('Capacity summary'!BE168)),0),BE49*$BI49),BE49*$BI49),0)</f>
        <v>0</v>
      </c>
      <c r="DI49" s="312">
        <f ca="1">IF($BI49&lt;&gt;"",IF('Capacity summary'!$D$14="Yes",IF(COUNTBLANK('Capacity summary'!$H168:$BG168)&lt;52,IF('Capacity summary'!BF168&lt;&gt;"",IF(LOWER('Capacity summary'!BF168)="x",$BI49*BF49,VALUE('Capacity summary'!BF168)),0),BF49*$BI49),BF49*$BI49),0)</f>
        <v>0</v>
      </c>
      <c r="DJ49" s="312">
        <f ca="1">IF($BI49&lt;&gt;"",IF('Capacity summary'!$D$14="Yes",IF(COUNTBLANK('Capacity summary'!$H168:$BG168)&lt;52,IF('Capacity summary'!BG168&lt;&gt;"",IF(LOWER('Capacity summary'!BG168)="x",$BI49*BG49,VALUE('Capacity summary'!BG168)),0),BG49*$BI49),BG49*$BI49),0)</f>
        <v>0</v>
      </c>
      <c r="DK49" s="136">
        <f t="shared" ca="1" si="2"/>
        <v>0</v>
      </c>
      <c r="DL49" s="312">
        <f>Capacity!H61</f>
        <v>0</v>
      </c>
      <c r="DP49" s="5"/>
    </row>
    <row r="50" spans="2:120" x14ac:dyDescent="0.25">
      <c r="B50" s="67"/>
      <c r="C50" s="67" t="str">
        <f>ROW(A46)&amp;". "&amp;Capacity!B62</f>
        <v>46. c</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 ca="1">IF(ROW(C46)&lt;=Capacity!$A$16,IF('Capacity summary'!$D$14="No",SUM(H50:BG50),'Capacity summary'!$E169),0)</f>
        <v>52</v>
      </c>
      <c r="BI50" s="5">
        <f ca="1">IF(BH50&gt;0,IF(BH50&lt;Capacity!E62,Capacity!F62,Capacity!H62/'Capacity calculation (hide)'!BH50),"")</f>
        <v>0</v>
      </c>
      <c r="BK50" s="312">
        <f ca="1">IF($BI50&lt;&gt;"",IF('Capacity summary'!$D$14="Yes",IF(COUNTBLANK('Capacity summary'!$H169:$BG169)&lt;52,IF('Capacity summary'!H169&lt;&gt;"",IF(LOWER('Capacity summary'!H169)="x",$BI50*H50,VALUE('Capacity summary'!H169)),0),H50*$BI50),H50*$BI50),0)</f>
        <v>0</v>
      </c>
      <c r="BL50" s="312">
        <f ca="1">IF($BI50&lt;&gt;"",IF('Capacity summary'!$D$14="Yes",IF(COUNTBLANK('Capacity summary'!$H169:$BG169)&lt;52,IF('Capacity summary'!I169&lt;&gt;"",IF(LOWER('Capacity summary'!I169)="x",$BI50*I50,VALUE('Capacity summary'!I169)),0),I50*$BI50),I50*$BI50),0)</f>
        <v>0</v>
      </c>
      <c r="BM50" s="312">
        <f ca="1">IF($BI50&lt;&gt;"",IF('Capacity summary'!$D$14="Yes",IF(COUNTBLANK('Capacity summary'!$H169:$BG169)&lt;52,IF('Capacity summary'!J169&lt;&gt;"",IF(LOWER('Capacity summary'!J169)="x",$BI50*J50,VALUE('Capacity summary'!J169)),0),J50*$BI50),J50*$BI50),0)</f>
        <v>0</v>
      </c>
      <c r="BN50" s="312">
        <f ca="1">IF($BI50&lt;&gt;"",IF('Capacity summary'!$D$14="Yes",IF(COUNTBLANK('Capacity summary'!$H169:$BG169)&lt;52,IF('Capacity summary'!K169&lt;&gt;"",IF(LOWER('Capacity summary'!K169)="x",$BI50*K50,VALUE('Capacity summary'!K169)),0),K50*$BI50),K50*$BI50),0)</f>
        <v>0</v>
      </c>
      <c r="BO50" s="312">
        <f ca="1">IF($BI50&lt;&gt;"",IF('Capacity summary'!$D$14="Yes",IF(COUNTBLANK('Capacity summary'!$H169:$BG169)&lt;52,IF('Capacity summary'!L169&lt;&gt;"",IF(LOWER('Capacity summary'!L169)="x",$BI50*L50,VALUE('Capacity summary'!L169)),0),L50*$BI50),L50*$BI50),0)</f>
        <v>0</v>
      </c>
      <c r="BP50" s="312">
        <f ca="1">IF($BI50&lt;&gt;"",IF('Capacity summary'!$D$14="Yes",IF(COUNTBLANK('Capacity summary'!$H169:$BG169)&lt;52,IF('Capacity summary'!M169&lt;&gt;"",IF(LOWER('Capacity summary'!M169)="x",$BI50*M50,VALUE('Capacity summary'!M169)),0),M50*$BI50),M50*$BI50),0)</f>
        <v>0</v>
      </c>
      <c r="BQ50" s="312">
        <f ca="1">IF($BI50&lt;&gt;"",IF('Capacity summary'!$D$14="Yes",IF(COUNTBLANK('Capacity summary'!$H169:$BG169)&lt;52,IF('Capacity summary'!N169&lt;&gt;"",IF(LOWER('Capacity summary'!N169)="x",$BI50*N50,VALUE('Capacity summary'!N169)),0),N50*$BI50),N50*$BI50),0)</f>
        <v>0</v>
      </c>
      <c r="BR50" s="312">
        <f ca="1">IF($BI50&lt;&gt;"",IF('Capacity summary'!$D$14="Yes",IF(COUNTBLANK('Capacity summary'!$H169:$BG169)&lt;52,IF('Capacity summary'!O169&lt;&gt;"",IF(LOWER('Capacity summary'!O169)="x",$BI50*O50,VALUE('Capacity summary'!O169)),0),O50*$BI50),O50*$BI50),0)</f>
        <v>0</v>
      </c>
      <c r="BS50" s="312">
        <f ca="1">IF($BI50&lt;&gt;"",IF('Capacity summary'!$D$14="Yes",IF(COUNTBLANK('Capacity summary'!$H169:$BG169)&lt;52,IF('Capacity summary'!P169&lt;&gt;"",IF(LOWER('Capacity summary'!P169)="x",$BI50*P50,VALUE('Capacity summary'!P169)),0),P50*$BI50),P50*$BI50),0)</f>
        <v>0</v>
      </c>
      <c r="BT50" s="312">
        <f ca="1">IF($BI50&lt;&gt;"",IF('Capacity summary'!$D$14="Yes",IF(COUNTBLANK('Capacity summary'!$H169:$BG169)&lt;52,IF('Capacity summary'!Q169&lt;&gt;"",IF(LOWER('Capacity summary'!Q169)="x",$BI50*Q50,VALUE('Capacity summary'!Q169)),0),Q50*$BI50),Q50*$BI50),0)</f>
        <v>0</v>
      </c>
      <c r="BU50" s="312">
        <f ca="1">IF($BI50&lt;&gt;"",IF('Capacity summary'!$D$14="Yes",IF(COUNTBLANK('Capacity summary'!$H169:$BG169)&lt;52,IF('Capacity summary'!R169&lt;&gt;"",IF(LOWER('Capacity summary'!R169)="x",$BI50*R50,VALUE('Capacity summary'!R169)),0),R50*$BI50),R50*$BI50),0)</f>
        <v>0</v>
      </c>
      <c r="BV50" s="312">
        <f ca="1">IF($BI50&lt;&gt;"",IF('Capacity summary'!$D$14="Yes",IF(COUNTBLANK('Capacity summary'!$H169:$BG169)&lt;52,IF('Capacity summary'!S169&lt;&gt;"",IF(LOWER('Capacity summary'!S169)="x",$BI50*S50,VALUE('Capacity summary'!S169)),0),S50*$BI50),S50*$BI50),0)</f>
        <v>0</v>
      </c>
      <c r="BW50" s="312">
        <f ca="1">IF($BI50&lt;&gt;"",IF('Capacity summary'!$D$14="Yes",IF(COUNTBLANK('Capacity summary'!$H169:$BG169)&lt;52,IF('Capacity summary'!T169&lt;&gt;"",IF(LOWER('Capacity summary'!T169)="x",$BI50*T50,VALUE('Capacity summary'!T169)),0),T50*$BI50),T50*$BI50),0)</f>
        <v>0</v>
      </c>
      <c r="BX50" s="312">
        <f ca="1">IF($BI50&lt;&gt;"",IF('Capacity summary'!$D$14="Yes",IF(COUNTBLANK('Capacity summary'!$H169:$BG169)&lt;52,IF('Capacity summary'!U169&lt;&gt;"",IF(LOWER('Capacity summary'!U169)="x",$BI50*U50,VALUE('Capacity summary'!U169)),0),U50*$BI50),U50*$BI50),0)</f>
        <v>0</v>
      </c>
      <c r="BY50" s="312">
        <f ca="1">IF($BI50&lt;&gt;"",IF('Capacity summary'!$D$14="Yes",IF(COUNTBLANK('Capacity summary'!$H169:$BG169)&lt;52,IF('Capacity summary'!V169&lt;&gt;"",IF(LOWER('Capacity summary'!V169)="x",$BI50*V50,VALUE('Capacity summary'!V169)),0),V50*$BI50),V50*$BI50),0)</f>
        <v>0</v>
      </c>
      <c r="BZ50" s="312">
        <f ca="1">IF($BI50&lt;&gt;"",IF('Capacity summary'!$D$14="Yes",IF(COUNTBLANK('Capacity summary'!$H169:$BG169)&lt;52,IF('Capacity summary'!W169&lt;&gt;"",IF(LOWER('Capacity summary'!W169)="x",$BI50*W50,VALUE('Capacity summary'!W169)),0),W50*$BI50),W50*$BI50),0)</f>
        <v>0</v>
      </c>
      <c r="CA50" s="312">
        <f ca="1">IF($BI50&lt;&gt;"",IF('Capacity summary'!$D$14="Yes",IF(COUNTBLANK('Capacity summary'!$H169:$BG169)&lt;52,IF('Capacity summary'!X169&lt;&gt;"",IF(LOWER('Capacity summary'!X169)="x",$BI50*X50,VALUE('Capacity summary'!X169)),0),X50*$BI50),X50*$BI50),0)</f>
        <v>0</v>
      </c>
      <c r="CB50" s="312">
        <f ca="1">IF($BI50&lt;&gt;"",IF('Capacity summary'!$D$14="Yes",IF(COUNTBLANK('Capacity summary'!$H169:$BG169)&lt;52,IF('Capacity summary'!Y169&lt;&gt;"",IF(LOWER('Capacity summary'!Y169)="x",$BI50*Y50,VALUE('Capacity summary'!Y169)),0),Y50*$BI50),Y50*$BI50),0)</f>
        <v>0</v>
      </c>
      <c r="CC50" s="312">
        <f ca="1">IF($BI50&lt;&gt;"",IF('Capacity summary'!$D$14="Yes",IF(COUNTBLANK('Capacity summary'!$H169:$BG169)&lt;52,IF('Capacity summary'!Z169&lt;&gt;"",IF(LOWER('Capacity summary'!Z169)="x",$BI50*Z50,VALUE('Capacity summary'!Z169)),0),Z50*$BI50),Z50*$BI50),0)</f>
        <v>0</v>
      </c>
      <c r="CD50" s="312">
        <f ca="1">IF($BI50&lt;&gt;"",IF('Capacity summary'!$D$14="Yes",IF(COUNTBLANK('Capacity summary'!$H169:$BG169)&lt;52,IF('Capacity summary'!AA169&lt;&gt;"",IF(LOWER('Capacity summary'!AA169)="x",$BI50*AA50,VALUE('Capacity summary'!AA169)),0),AA50*$BI50),AA50*$BI50),0)</f>
        <v>0</v>
      </c>
      <c r="CE50" s="312">
        <f ca="1">IF($BI50&lt;&gt;"",IF('Capacity summary'!$D$14="Yes",IF(COUNTBLANK('Capacity summary'!$H169:$BG169)&lt;52,IF('Capacity summary'!AB169&lt;&gt;"",IF(LOWER('Capacity summary'!AB169)="x",$BI50*AB50,VALUE('Capacity summary'!AB169)),0),AB50*$BI50),AB50*$BI50),0)</f>
        <v>0</v>
      </c>
      <c r="CF50" s="312">
        <f ca="1">IF($BI50&lt;&gt;"",IF('Capacity summary'!$D$14="Yes",IF(COUNTBLANK('Capacity summary'!$H169:$BG169)&lt;52,IF('Capacity summary'!AC169&lt;&gt;"",IF(LOWER('Capacity summary'!AC169)="x",$BI50*AC50,VALUE('Capacity summary'!AC169)),0),AC50*$BI50),AC50*$BI50),0)</f>
        <v>0</v>
      </c>
      <c r="CG50" s="312">
        <f ca="1">IF($BI50&lt;&gt;"",IF('Capacity summary'!$D$14="Yes",IF(COUNTBLANK('Capacity summary'!$H169:$BG169)&lt;52,IF('Capacity summary'!AD169&lt;&gt;"",IF(LOWER('Capacity summary'!AD169)="x",$BI50*AD50,VALUE('Capacity summary'!AD169)),0),AD50*$BI50),AD50*$BI50),0)</f>
        <v>0</v>
      </c>
      <c r="CH50" s="312">
        <f ca="1">IF($BI50&lt;&gt;"",IF('Capacity summary'!$D$14="Yes",IF(COUNTBLANK('Capacity summary'!$H169:$BG169)&lt;52,IF('Capacity summary'!AE169&lt;&gt;"",IF(LOWER('Capacity summary'!AE169)="x",$BI50*AE50,VALUE('Capacity summary'!AE169)),0),AE50*$BI50),AE50*$BI50),0)</f>
        <v>0</v>
      </c>
      <c r="CI50" s="312">
        <f ca="1">IF($BI50&lt;&gt;"",IF('Capacity summary'!$D$14="Yes",IF(COUNTBLANK('Capacity summary'!$H169:$BG169)&lt;52,IF('Capacity summary'!AF169&lt;&gt;"",IF(LOWER('Capacity summary'!AF169)="x",$BI50*AF50,VALUE('Capacity summary'!AF169)),0),AF50*$BI50),AF50*$BI50),0)</f>
        <v>0</v>
      </c>
      <c r="CJ50" s="312">
        <f ca="1">IF($BI50&lt;&gt;"",IF('Capacity summary'!$D$14="Yes",IF(COUNTBLANK('Capacity summary'!$H169:$BG169)&lt;52,IF('Capacity summary'!AG169&lt;&gt;"",IF(LOWER('Capacity summary'!AG169)="x",$BI50*AG50,VALUE('Capacity summary'!AG169)),0),AG50*$BI50),AG50*$BI50),0)</f>
        <v>0</v>
      </c>
      <c r="CK50" s="312">
        <f ca="1">IF($BI50&lt;&gt;"",IF('Capacity summary'!$D$14="Yes",IF(COUNTBLANK('Capacity summary'!$H169:$BG169)&lt;52,IF('Capacity summary'!AH169&lt;&gt;"",IF(LOWER('Capacity summary'!AH169)="x",$BI50*AH50,VALUE('Capacity summary'!AH169)),0),AH50*$BI50),AH50*$BI50),0)</f>
        <v>0</v>
      </c>
      <c r="CL50" s="312">
        <f ca="1">IF($BI50&lt;&gt;"",IF('Capacity summary'!$D$14="Yes",IF(COUNTBLANK('Capacity summary'!$H169:$BG169)&lt;52,IF('Capacity summary'!AI169&lt;&gt;"",IF(LOWER('Capacity summary'!AI169)="x",$BI50*AI50,VALUE('Capacity summary'!AI169)),0),AI50*$BI50),AI50*$BI50),0)</f>
        <v>0</v>
      </c>
      <c r="CM50" s="312">
        <f ca="1">IF($BI50&lt;&gt;"",IF('Capacity summary'!$D$14="Yes",IF(COUNTBLANK('Capacity summary'!$H169:$BG169)&lt;52,IF('Capacity summary'!AJ169&lt;&gt;"",IF(LOWER('Capacity summary'!AJ169)="x",$BI50*AJ50,VALUE('Capacity summary'!AJ169)),0),AJ50*$BI50),AJ50*$BI50),0)</f>
        <v>0</v>
      </c>
      <c r="CN50" s="312">
        <f ca="1">IF($BI50&lt;&gt;"",IF('Capacity summary'!$D$14="Yes",IF(COUNTBLANK('Capacity summary'!$H169:$BG169)&lt;52,IF('Capacity summary'!AK169&lt;&gt;"",IF(LOWER('Capacity summary'!AK169)="x",$BI50*AK50,VALUE('Capacity summary'!AK169)),0),AK50*$BI50),AK50*$BI50),0)</f>
        <v>0</v>
      </c>
      <c r="CO50" s="312">
        <f ca="1">IF($BI50&lt;&gt;"",IF('Capacity summary'!$D$14="Yes",IF(COUNTBLANK('Capacity summary'!$H169:$BG169)&lt;52,IF('Capacity summary'!AL169&lt;&gt;"",IF(LOWER('Capacity summary'!AL169)="x",$BI50*AL50,VALUE('Capacity summary'!AL169)),0),AL50*$BI50),AL50*$BI50),0)</f>
        <v>0</v>
      </c>
      <c r="CP50" s="312">
        <f ca="1">IF($BI50&lt;&gt;"",IF('Capacity summary'!$D$14="Yes",IF(COUNTBLANK('Capacity summary'!$H169:$BG169)&lt;52,IF('Capacity summary'!AM169&lt;&gt;"",IF(LOWER('Capacity summary'!AM169)="x",$BI50*AM50,VALUE('Capacity summary'!AM169)),0),AM50*$BI50),AM50*$BI50),0)</f>
        <v>0</v>
      </c>
      <c r="CQ50" s="312">
        <f ca="1">IF($BI50&lt;&gt;"",IF('Capacity summary'!$D$14="Yes",IF(COUNTBLANK('Capacity summary'!$H169:$BG169)&lt;52,IF('Capacity summary'!AN169&lt;&gt;"",IF(LOWER('Capacity summary'!AN169)="x",$BI50*AN50,VALUE('Capacity summary'!AN169)),0),AN50*$BI50),AN50*$BI50),0)</f>
        <v>0</v>
      </c>
      <c r="CR50" s="312">
        <f ca="1">IF($BI50&lt;&gt;"",IF('Capacity summary'!$D$14="Yes",IF(COUNTBLANK('Capacity summary'!$H169:$BG169)&lt;52,IF('Capacity summary'!AO169&lt;&gt;"",IF(LOWER('Capacity summary'!AO169)="x",$BI50*AO50,VALUE('Capacity summary'!AO169)),0),AO50*$BI50),AO50*$BI50),0)</f>
        <v>0</v>
      </c>
      <c r="CS50" s="312">
        <f ca="1">IF($BI50&lt;&gt;"",IF('Capacity summary'!$D$14="Yes",IF(COUNTBLANK('Capacity summary'!$H169:$BG169)&lt;52,IF('Capacity summary'!AP169&lt;&gt;"",IF(LOWER('Capacity summary'!AP169)="x",$BI50*AP50,VALUE('Capacity summary'!AP169)),0),AP50*$BI50),AP50*$BI50),0)</f>
        <v>0</v>
      </c>
      <c r="CT50" s="312">
        <f ca="1">IF($BI50&lt;&gt;"",IF('Capacity summary'!$D$14="Yes",IF(COUNTBLANK('Capacity summary'!$H169:$BG169)&lt;52,IF('Capacity summary'!AQ169&lt;&gt;"",IF(LOWER('Capacity summary'!AQ169)="x",$BI50*AQ50,VALUE('Capacity summary'!AQ169)),0),AQ50*$BI50),AQ50*$BI50),0)</f>
        <v>0</v>
      </c>
      <c r="CU50" s="312">
        <f ca="1">IF($BI50&lt;&gt;"",IF('Capacity summary'!$D$14="Yes",IF(COUNTBLANK('Capacity summary'!$H169:$BG169)&lt;52,IF('Capacity summary'!AR169&lt;&gt;"",IF(LOWER('Capacity summary'!AR169)="x",$BI50*AR50,VALUE('Capacity summary'!AR169)),0),AR50*$BI50),AR50*$BI50),0)</f>
        <v>0</v>
      </c>
      <c r="CV50" s="312">
        <f ca="1">IF($BI50&lt;&gt;"",IF('Capacity summary'!$D$14="Yes",IF(COUNTBLANK('Capacity summary'!$H169:$BG169)&lt;52,IF('Capacity summary'!AS169&lt;&gt;"",IF(LOWER('Capacity summary'!AS169)="x",$BI50*AS50,VALUE('Capacity summary'!AS169)),0),AS50*$BI50),AS50*$BI50),0)</f>
        <v>0</v>
      </c>
      <c r="CW50" s="312">
        <f ca="1">IF($BI50&lt;&gt;"",IF('Capacity summary'!$D$14="Yes",IF(COUNTBLANK('Capacity summary'!$H169:$BG169)&lt;52,IF('Capacity summary'!AT169&lt;&gt;"",IF(LOWER('Capacity summary'!AT169)="x",$BI50*AT50,VALUE('Capacity summary'!AT169)),0),AT50*$BI50),AT50*$BI50),0)</f>
        <v>0</v>
      </c>
      <c r="CX50" s="312">
        <f ca="1">IF($BI50&lt;&gt;"",IF('Capacity summary'!$D$14="Yes",IF(COUNTBLANK('Capacity summary'!$H169:$BG169)&lt;52,IF('Capacity summary'!AU169&lt;&gt;"",IF(LOWER('Capacity summary'!AU169)="x",$BI50*AU50,VALUE('Capacity summary'!AU169)),0),AU50*$BI50),AU50*$BI50),0)</f>
        <v>0</v>
      </c>
      <c r="CY50" s="312">
        <f ca="1">IF($BI50&lt;&gt;"",IF('Capacity summary'!$D$14="Yes",IF(COUNTBLANK('Capacity summary'!$H169:$BG169)&lt;52,IF('Capacity summary'!AV169&lt;&gt;"",IF(LOWER('Capacity summary'!AV169)="x",$BI50*AV50,VALUE('Capacity summary'!AV169)),0),AV50*$BI50),AV50*$BI50),0)</f>
        <v>0</v>
      </c>
      <c r="CZ50" s="312">
        <f ca="1">IF($BI50&lt;&gt;"",IF('Capacity summary'!$D$14="Yes",IF(COUNTBLANK('Capacity summary'!$H169:$BG169)&lt;52,IF('Capacity summary'!AW169&lt;&gt;"",IF(LOWER('Capacity summary'!AW169)="x",$BI50*AW50,VALUE('Capacity summary'!AW169)),0),AW50*$BI50),AW50*$BI50),0)</f>
        <v>0</v>
      </c>
      <c r="DA50" s="312">
        <f ca="1">IF($BI50&lt;&gt;"",IF('Capacity summary'!$D$14="Yes",IF(COUNTBLANK('Capacity summary'!$H169:$BG169)&lt;52,IF('Capacity summary'!AX169&lt;&gt;"",IF(LOWER('Capacity summary'!AX169)="x",$BI50*AX50,VALUE('Capacity summary'!AX169)),0),AX50*$BI50),AX50*$BI50),0)</f>
        <v>0</v>
      </c>
      <c r="DB50" s="312">
        <f ca="1">IF($BI50&lt;&gt;"",IF('Capacity summary'!$D$14="Yes",IF(COUNTBLANK('Capacity summary'!$H169:$BG169)&lt;52,IF('Capacity summary'!AY169&lt;&gt;"",IF(LOWER('Capacity summary'!AY169)="x",$BI50*AY50,VALUE('Capacity summary'!AY169)),0),AY50*$BI50),AY50*$BI50),0)</f>
        <v>0</v>
      </c>
      <c r="DC50" s="312">
        <f ca="1">IF($BI50&lt;&gt;"",IF('Capacity summary'!$D$14="Yes",IF(COUNTBLANK('Capacity summary'!$H169:$BG169)&lt;52,IF('Capacity summary'!AZ169&lt;&gt;"",IF(LOWER('Capacity summary'!AZ169)="x",$BI50*AZ50,VALUE('Capacity summary'!AZ169)),0),AZ50*$BI50),AZ50*$BI50),0)</f>
        <v>0</v>
      </c>
      <c r="DD50" s="312">
        <f ca="1">IF($BI50&lt;&gt;"",IF('Capacity summary'!$D$14="Yes",IF(COUNTBLANK('Capacity summary'!$H169:$BG169)&lt;52,IF('Capacity summary'!BA169&lt;&gt;"",IF(LOWER('Capacity summary'!BA169)="x",$BI50*BA50,VALUE('Capacity summary'!BA169)),0),BA50*$BI50),BA50*$BI50),0)</f>
        <v>0</v>
      </c>
      <c r="DE50" s="312">
        <f ca="1">IF($BI50&lt;&gt;"",IF('Capacity summary'!$D$14="Yes",IF(COUNTBLANK('Capacity summary'!$H169:$BG169)&lt;52,IF('Capacity summary'!BB169&lt;&gt;"",IF(LOWER('Capacity summary'!BB169)="x",$BI50*BB50,VALUE('Capacity summary'!BB169)),0),BB50*$BI50),BB50*$BI50),0)</f>
        <v>0</v>
      </c>
      <c r="DF50" s="312">
        <f ca="1">IF($BI50&lt;&gt;"",IF('Capacity summary'!$D$14="Yes",IF(COUNTBLANK('Capacity summary'!$H169:$BG169)&lt;52,IF('Capacity summary'!BC169&lt;&gt;"",IF(LOWER('Capacity summary'!BC169)="x",$BI50*BC50,VALUE('Capacity summary'!BC169)),0),BC50*$BI50),BC50*$BI50),0)</f>
        <v>0</v>
      </c>
      <c r="DG50" s="312">
        <f ca="1">IF($BI50&lt;&gt;"",IF('Capacity summary'!$D$14="Yes",IF(COUNTBLANK('Capacity summary'!$H169:$BG169)&lt;52,IF('Capacity summary'!BD169&lt;&gt;"",IF(LOWER('Capacity summary'!BD169)="x",$BI50*BD50,VALUE('Capacity summary'!BD169)),0),BD50*$BI50),BD50*$BI50),0)</f>
        <v>0</v>
      </c>
      <c r="DH50" s="312">
        <f ca="1">IF($BI50&lt;&gt;"",IF('Capacity summary'!$D$14="Yes",IF(COUNTBLANK('Capacity summary'!$H169:$BG169)&lt;52,IF('Capacity summary'!BE169&lt;&gt;"",IF(LOWER('Capacity summary'!BE169)="x",$BI50*BE50,VALUE('Capacity summary'!BE169)),0),BE50*$BI50),BE50*$BI50),0)</f>
        <v>0</v>
      </c>
      <c r="DI50" s="312">
        <f ca="1">IF($BI50&lt;&gt;"",IF('Capacity summary'!$D$14="Yes",IF(COUNTBLANK('Capacity summary'!$H169:$BG169)&lt;52,IF('Capacity summary'!BF169&lt;&gt;"",IF(LOWER('Capacity summary'!BF169)="x",$BI50*BF50,VALUE('Capacity summary'!BF169)),0),BF50*$BI50),BF50*$BI50),0)</f>
        <v>0</v>
      </c>
      <c r="DJ50" s="312">
        <f ca="1">IF($BI50&lt;&gt;"",IF('Capacity summary'!$D$14="Yes",IF(COUNTBLANK('Capacity summary'!$H169:$BG169)&lt;52,IF('Capacity summary'!BG169&lt;&gt;"",IF(LOWER('Capacity summary'!BG169)="x",$BI50*BG50,VALUE('Capacity summary'!BG169)),0),BG50*$BI50),BG50*$BI50),0)</f>
        <v>0</v>
      </c>
      <c r="DK50" s="136">
        <f t="shared" ca="1" si="2"/>
        <v>0</v>
      </c>
      <c r="DL50" s="312">
        <f>Capacity!H62</f>
        <v>0</v>
      </c>
      <c r="DP50" s="5"/>
    </row>
    <row r="51" spans="2:120" x14ac:dyDescent="0.25">
      <c r="B51" s="67"/>
      <c r="C51" s="67" t="str">
        <f>ROW(A47)&amp;". "&amp;Capacity!B63</f>
        <v>47. c</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 ca="1">IF(ROW(C47)&lt;=Capacity!$A$16,IF('Capacity summary'!$D$14="No",SUM(H51:BG51),'Capacity summary'!$E170),0)</f>
        <v>52</v>
      </c>
      <c r="BI51" s="5">
        <f ca="1">IF(BH51&gt;0,IF(BH51&lt;Capacity!E63,Capacity!F63,Capacity!H63/'Capacity calculation (hide)'!BH51),"")</f>
        <v>0</v>
      </c>
      <c r="BK51" s="312">
        <f ca="1">IF($BI51&lt;&gt;"",IF('Capacity summary'!$D$14="Yes",IF(COUNTBLANK('Capacity summary'!$H170:$BG170)&lt;52,IF('Capacity summary'!H170&lt;&gt;"",IF(LOWER('Capacity summary'!H170)="x",$BI51*H51,VALUE('Capacity summary'!H170)),0),H51*$BI51),H51*$BI51),0)</f>
        <v>0</v>
      </c>
      <c r="BL51" s="312">
        <f ca="1">IF($BI51&lt;&gt;"",IF('Capacity summary'!$D$14="Yes",IF(COUNTBLANK('Capacity summary'!$H170:$BG170)&lt;52,IF('Capacity summary'!I170&lt;&gt;"",IF(LOWER('Capacity summary'!I170)="x",$BI51*I51,VALUE('Capacity summary'!I170)),0),I51*$BI51),I51*$BI51),0)</f>
        <v>0</v>
      </c>
      <c r="BM51" s="312">
        <f ca="1">IF($BI51&lt;&gt;"",IF('Capacity summary'!$D$14="Yes",IF(COUNTBLANK('Capacity summary'!$H170:$BG170)&lt;52,IF('Capacity summary'!J170&lt;&gt;"",IF(LOWER('Capacity summary'!J170)="x",$BI51*J51,VALUE('Capacity summary'!J170)),0),J51*$BI51),J51*$BI51),0)</f>
        <v>0</v>
      </c>
      <c r="BN51" s="312">
        <f ca="1">IF($BI51&lt;&gt;"",IF('Capacity summary'!$D$14="Yes",IF(COUNTBLANK('Capacity summary'!$H170:$BG170)&lt;52,IF('Capacity summary'!K170&lt;&gt;"",IF(LOWER('Capacity summary'!K170)="x",$BI51*K51,VALUE('Capacity summary'!K170)),0),K51*$BI51),K51*$BI51),0)</f>
        <v>0</v>
      </c>
      <c r="BO51" s="312">
        <f ca="1">IF($BI51&lt;&gt;"",IF('Capacity summary'!$D$14="Yes",IF(COUNTBLANK('Capacity summary'!$H170:$BG170)&lt;52,IF('Capacity summary'!L170&lt;&gt;"",IF(LOWER('Capacity summary'!L170)="x",$BI51*L51,VALUE('Capacity summary'!L170)),0),L51*$BI51),L51*$BI51),0)</f>
        <v>0</v>
      </c>
      <c r="BP51" s="312">
        <f ca="1">IF($BI51&lt;&gt;"",IF('Capacity summary'!$D$14="Yes",IF(COUNTBLANK('Capacity summary'!$H170:$BG170)&lt;52,IF('Capacity summary'!M170&lt;&gt;"",IF(LOWER('Capacity summary'!M170)="x",$BI51*M51,VALUE('Capacity summary'!M170)),0),M51*$BI51),M51*$BI51),0)</f>
        <v>0</v>
      </c>
      <c r="BQ51" s="312">
        <f ca="1">IF($BI51&lt;&gt;"",IF('Capacity summary'!$D$14="Yes",IF(COUNTBLANK('Capacity summary'!$H170:$BG170)&lt;52,IF('Capacity summary'!N170&lt;&gt;"",IF(LOWER('Capacity summary'!N170)="x",$BI51*N51,VALUE('Capacity summary'!N170)),0),N51*$BI51),N51*$BI51),0)</f>
        <v>0</v>
      </c>
      <c r="BR51" s="312">
        <f ca="1">IF($BI51&lt;&gt;"",IF('Capacity summary'!$D$14="Yes",IF(COUNTBLANK('Capacity summary'!$H170:$BG170)&lt;52,IF('Capacity summary'!O170&lt;&gt;"",IF(LOWER('Capacity summary'!O170)="x",$BI51*O51,VALUE('Capacity summary'!O170)),0),O51*$BI51),O51*$BI51),0)</f>
        <v>0</v>
      </c>
      <c r="BS51" s="312">
        <f ca="1">IF($BI51&lt;&gt;"",IF('Capacity summary'!$D$14="Yes",IF(COUNTBLANK('Capacity summary'!$H170:$BG170)&lt;52,IF('Capacity summary'!P170&lt;&gt;"",IF(LOWER('Capacity summary'!P170)="x",$BI51*P51,VALUE('Capacity summary'!P170)),0),P51*$BI51),P51*$BI51),0)</f>
        <v>0</v>
      </c>
      <c r="BT51" s="312">
        <f ca="1">IF($BI51&lt;&gt;"",IF('Capacity summary'!$D$14="Yes",IF(COUNTBLANK('Capacity summary'!$H170:$BG170)&lt;52,IF('Capacity summary'!Q170&lt;&gt;"",IF(LOWER('Capacity summary'!Q170)="x",$BI51*Q51,VALUE('Capacity summary'!Q170)),0),Q51*$BI51),Q51*$BI51),0)</f>
        <v>0</v>
      </c>
      <c r="BU51" s="312">
        <f ca="1">IF($BI51&lt;&gt;"",IF('Capacity summary'!$D$14="Yes",IF(COUNTBLANK('Capacity summary'!$H170:$BG170)&lt;52,IF('Capacity summary'!R170&lt;&gt;"",IF(LOWER('Capacity summary'!R170)="x",$BI51*R51,VALUE('Capacity summary'!R170)),0),R51*$BI51),R51*$BI51),0)</f>
        <v>0</v>
      </c>
      <c r="BV51" s="312">
        <f ca="1">IF($BI51&lt;&gt;"",IF('Capacity summary'!$D$14="Yes",IF(COUNTBLANK('Capacity summary'!$H170:$BG170)&lt;52,IF('Capacity summary'!S170&lt;&gt;"",IF(LOWER('Capacity summary'!S170)="x",$BI51*S51,VALUE('Capacity summary'!S170)),0),S51*$BI51),S51*$BI51),0)</f>
        <v>0</v>
      </c>
      <c r="BW51" s="312">
        <f ca="1">IF($BI51&lt;&gt;"",IF('Capacity summary'!$D$14="Yes",IF(COUNTBLANK('Capacity summary'!$H170:$BG170)&lt;52,IF('Capacity summary'!T170&lt;&gt;"",IF(LOWER('Capacity summary'!T170)="x",$BI51*T51,VALUE('Capacity summary'!T170)),0),T51*$BI51),T51*$BI51),0)</f>
        <v>0</v>
      </c>
      <c r="BX51" s="312">
        <f ca="1">IF($BI51&lt;&gt;"",IF('Capacity summary'!$D$14="Yes",IF(COUNTBLANK('Capacity summary'!$H170:$BG170)&lt;52,IF('Capacity summary'!U170&lt;&gt;"",IF(LOWER('Capacity summary'!U170)="x",$BI51*U51,VALUE('Capacity summary'!U170)),0),U51*$BI51),U51*$BI51),0)</f>
        <v>0</v>
      </c>
      <c r="BY51" s="312">
        <f ca="1">IF($BI51&lt;&gt;"",IF('Capacity summary'!$D$14="Yes",IF(COUNTBLANK('Capacity summary'!$H170:$BG170)&lt;52,IF('Capacity summary'!V170&lt;&gt;"",IF(LOWER('Capacity summary'!V170)="x",$BI51*V51,VALUE('Capacity summary'!V170)),0),V51*$BI51),V51*$BI51),0)</f>
        <v>0</v>
      </c>
      <c r="BZ51" s="312">
        <f ca="1">IF($BI51&lt;&gt;"",IF('Capacity summary'!$D$14="Yes",IF(COUNTBLANK('Capacity summary'!$H170:$BG170)&lt;52,IF('Capacity summary'!W170&lt;&gt;"",IF(LOWER('Capacity summary'!W170)="x",$BI51*W51,VALUE('Capacity summary'!W170)),0),W51*$BI51),W51*$BI51),0)</f>
        <v>0</v>
      </c>
      <c r="CA51" s="312">
        <f ca="1">IF($BI51&lt;&gt;"",IF('Capacity summary'!$D$14="Yes",IF(COUNTBLANK('Capacity summary'!$H170:$BG170)&lt;52,IF('Capacity summary'!X170&lt;&gt;"",IF(LOWER('Capacity summary'!X170)="x",$BI51*X51,VALUE('Capacity summary'!X170)),0),X51*$BI51),X51*$BI51),0)</f>
        <v>0</v>
      </c>
      <c r="CB51" s="312">
        <f ca="1">IF($BI51&lt;&gt;"",IF('Capacity summary'!$D$14="Yes",IF(COUNTBLANK('Capacity summary'!$H170:$BG170)&lt;52,IF('Capacity summary'!Y170&lt;&gt;"",IF(LOWER('Capacity summary'!Y170)="x",$BI51*Y51,VALUE('Capacity summary'!Y170)),0),Y51*$BI51),Y51*$BI51),0)</f>
        <v>0</v>
      </c>
      <c r="CC51" s="312">
        <f ca="1">IF($BI51&lt;&gt;"",IF('Capacity summary'!$D$14="Yes",IF(COUNTBLANK('Capacity summary'!$H170:$BG170)&lt;52,IF('Capacity summary'!Z170&lt;&gt;"",IF(LOWER('Capacity summary'!Z170)="x",$BI51*Z51,VALUE('Capacity summary'!Z170)),0),Z51*$BI51),Z51*$BI51),0)</f>
        <v>0</v>
      </c>
      <c r="CD51" s="312">
        <f ca="1">IF($BI51&lt;&gt;"",IF('Capacity summary'!$D$14="Yes",IF(COUNTBLANK('Capacity summary'!$H170:$BG170)&lt;52,IF('Capacity summary'!AA170&lt;&gt;"",IF(LOWER('Capacity summary'!AA170)="x",$BI51*AA51,VALUE('Capacity summary'!AA170)),0),AA51*$BI51),AA51*$BI51),0)</f>
        <v>0</v>
      </c>
      <c r="CE51" s="312">
        <f ca="1">IF($BI51&lt;&gt;"",IF('Capacity summary'!$D$14="Yes",IF(COUNTBLANK('Capacity summary'!$H170:$BG170)&lt;52,IF('Capacity summary'!AB170&lt;&gt;"",IF(LOWER('Capacity summary'!AB170)="x",$BI51*AB51,VALUE('Capacity summary'!AB170)),0),AB51*$BI51),AB51*$BI51),0)</f>
        <v>0</v>
      </c>
      <c r="CF51" s="312">
        <f ca="1">IF($BI51&lt;&gt;"",IF('Capacity summary'!$D$14="Yes",IF(COUNTBLANK('Capacity summary'!$H170:$BG170)&lt;52,IF('Capacity summary'!AC170&lt;&gt;"",IF(LOWER('Capacity summary'!AC170)="x",$BI51*AC51,VALUE('Capacity summary'!AC170)),0),AC51*$BI51),AC51*$BI51),0)</f>
        <v>0</v>
      </c>
      <c r="CG51" s="312">
        <f ca="1">IF($BI51&lt;&gt;"",IF('Capacity summary'!$D$14="Yes",IF(COUNTBLANK('Capacity summary'!$H170:$BG170)&lt;52,IF('Capacity summary'!AD170&lt;&gt;"",IF(LOWER('Capacity summary'!AD170)="x",$BI51*AD51,VALUE('Capacity summary'!AD170)),0),AD51*$BI51),AD51*$BI51),0)</f>
        <v>0</v>
      </c>
      <c r="CH51" s="312">
        <f ca="1">IF($BI51&lt;&gt;"",IF('Capacity summary'!$D$14="Yes",IF(COUNTBLANK('Capacity summary'!$H170:$BG170)&lt;52,IF('Capacity summary'!AE170&lt;&gt;"",IF(LOWER('Capacity summary'!AE170)="x",$BI51*AE51,VALUE('Capacity summary'!AE170)),0),AE51*$BI51),AE51*$BI51),0)</f>
        <v>0</v>
      </c>
      <c r="CI51" s="312">
        <f ca="1">IF($BI51&lt;&gt;"",IF('Capacity summary'!$D$14="Yes",IF(COUNTBLANK('Capacity summary'!$H170:$BG170)&lt;52,IF('Capacity summary'!AF170&lt;&gt;"",IF(LOWER('Capacity summary'!AF170)="x",$BI51*AF51,VALUE('Capacity summary'!AF170)),0),AF51*$BI51),AF51*$BI51),0)</f>
        <v>0</v>
      </c>
      <c r="CJ51" s="312">
        <f ca="1">IF($BI51&lt;&gt;"",IF('Capacity summary'!$D$14="Yes",IF(COUNTBLANK('Capacity summary'!$H170:$BG170)&lt;52,IF('Capacity summary'!AG170&lt;&gt;"",IF(LOWER('Capacity summary'!AG170)="x",$BI51*AG51,VALUE('Capacity summary'!AG170)),0),AG51*$BI51),AG51*$BI51),0)</f>
        <v>0</v>
      </c>
      <c r="CK51" s="312">
        <f ca="1">IF($BI51&lt;&gt;"",IF('Capacity summary'!$D$14="Yes",IF(COUNTBLANK('Capacity summary'!$H170:$BG170)&lt;52,IF('Capacity summary'!AH170&lt;&gt;"",IF(LOWER('Capacity summary'!AH170)="x",$BI51*AH51,VALUE('Capacity summary'!AH170)),0),AH51*$BI51),AH51*$BI51),0)</f>
        <v>0</v>
      </c>
      <c r="CL51" s="312">
        <f ca="1">IF($BI51&lt;&gt;"",IF('Capacity summary'!$D$14="Yes",IF(COUNTBLANK('Capacity summary'!$H170:$BG170)&lt;52,IF('Capacity summary'!AI170&lt;&gt;"",IF(LOWER('Capacity summary'!AI170)="x",$BI51*AI51,VALUE('Capacity summary'!AI170)),0),AI51*$BI51),AI51*$BI51),0)</f>
        <v>0</v>
      </c>
      <c r="CM51" s="312">
        <f ca="1">IF($BI51&lt;&gt;"",IF('Capacity summary'!$D$14="Yes",IF(COUNTBLANK('Capacity summary'!$H170:$BG170)&lt;52,IF('Capacity summary'!AJ170&lt;&gt;"",IF(LOWER('Capacity summary'!AJ170)="x",$BI51*AJ51,VALUE('Capacity summary'!AJ170)),0),AJ51*$BI51),AJ51*$BI51),0)</f>
        <v>0</v>
      </c>
      <c r="CN51" s="312">
        <f ca="1">IF($BI51&lt;&gt;"",IF('Capacity summary'!$D$14="Yes",IF(COUNTBLANK('Capacity summary'!$H170:$BG170)&lt;52,IF('Capacity summary'!AK170&lt;&gt;"",IF(LOWER('Capacity summary'!AK170)="x",$BI51*AK51,VALUE('Capacity summary'!AK170)),0),AK51*$BI51),AK51*$BI51),0)</f>
        <v>0</v>
      </c>
      <c r="CO51" s="312">
        <f ca="1">IF($BI51&lt;&gt;"",IF('Capacity summary'!$D$14="Yes",IF(COUNTBLANK('Capacity summary'!$H170:$BG170)&lt;52,IF('Capacity summary'!AL170&lt;&gt;"",IF(LOWER('Capacity summary'!AL170)="x",$BI51*AL51,VALUE('Capacity summary'!AL170)),0),AL51*$BI51),AL51*$BI51),0)</f>
        <v>0</v>
      </c>
      <c r="CP51" s="312">
        <f ca="1">IF($BI51&lt;&gt;"",IF('Capacity summary'!$D$14="Yes",IF(COUNTBLANK('Capacity summary'!$H170:$BG170)&lt;52,IF('Capacity summary'!AM170&lt;&gt;"",IF(LOWER('Capacity summary'!AM170)="x",$BI51*AM51,VALUE('Capacity summary'!AM170)),0),AM51*$BI51),AM51*$BI51),0)</f>
        <v>0</v>
      </c>
      <c r="CQ51" s="312">
        <f ca="1">IF($BI51&lt;&gt;"",IF('Capacity summary'!$D$14="Yes",IF(COUNTBLANK('Capacity summary'!$H170:$BG170)&lt;52,IF('Capacity summary'!AN170&lt;&gt;"",IF(LOWER('Capacity summary'!AN170)="x",$BI51*AN51,VALUE('Capacity summary'!AN170)),0),AN51*$BI51),AN51*$BI51),0)</f>
        <v>0</v>
      </c>
      <c r="CR51" s="312">
        <f ca="1">IF($BI51&lt;&gt;"",IF('Capacity summary'!$D$14="Yes",IF(COUNTBLANK('Capacity summary'!$H170:$BG170)&lt;52,IF('Capacity summary'!AO170&lt;&gt;"",IF(LOWER('Capacity summary'!AO170)="x",$BI51*AO51,VALUE('Capacity summary'!AO170)),0),AO51*$BI51),AO51*$BI51),0)</f>
        <v>0</v>
      </c>
      <c r="CS51" s="312">
        <f ca="1">IF($BI51&lt;&gt;"",IF('Capacity summary'!$D$14="Yes",IF(COUNTBLANK('Capacity summary'!$H170:$BG170)&lt;52,IF('Capacity summary'!AP170&lt;&gt;"",IF(LOWER('Capacity summary'!AP170)="x",$BI51*AP51,VALUE('Capacity summary'!AP170)),0),AP51*$BI51),AP51*$BI51),0)</f>
        <v>0</v>
      </c>
      <c r="CT51" s="312">
        <f ca="1">IF($BI51&lt;&gt;"",IF('Capacity summary'!$D$14="Yes",IF(COUNTBLANK('Capacity summary'!$H170:$BG170)&lt;52,IF('Capacity summary'!AQ170&lt;&gt;"",IF(LOWER('Capacity summary'!AQ170)="x",$BI51*AQ51,VALUE('Capacity summary'!AQ170)),0),AQ51*$BI51),AQ51*$BI51),0)</f>
        <v>0</v>
      </c>
      <c r="CU51" s="312">
        <f ca="1">IF($BI51&lt;&gt;"",IF('Capacity summary'!$D$14="Yes",IF(COUNTBLANK('Capacity summary'!$H170:$BG170)&lt;52,IF('Capacity summary'!AR170&lt;&gt;"",IF(LOWER('Capacity summary'!AR170)="x",$BI51*AR51,VALUE('Capacity summary'!AR170)),0),AR51*$BI51),AR51*$BI51),0)</f>
        <v>0</v>
      </c>
      <c r="CV51" s="312">
        <f ca="1">IF($BI51&lt;&gt;"",IF('Capacity summary'!$D$14="Yes",IF(COUNTBLANK('Capacity summary'!$H170:$BG170)&lt;52,IF('Capacity summary'!AS170&lt;&gt;"",IF(LOWER('Capacity summary'!AS170)="x",$BI51*AS51,VALUE('Capacity summary'!AS170)),0),AS51*$BI51),AS51*$BI51),0)</f>
        <v>0</v>
      </c>
      <c r="CW51" s="312">
        <f ca="1">IF($BI51&lt;&gt;"",IF('Capacity summary'!$D$14="Yes",IF(COUNTBLANK('Capacity summary'!$H170:$BG170)&lt;52,IF('Capacity summary'!AT170&lt;&gt;"",IF(LOWER('Capacity summary'!AT170)="x",$BI51*AT51,VALUE('Capacity summary'!AT170)),0),AT51*$BI51),AT51*$BI51),0)</f>
        <v>0</v>
      </c>
      <c r="CX51" s="312">
        <f ca="1">IF($BI51&lt;&gt;"",IF('Capacity summary'!$D$14="Yes",IF(COUNTBLANK('Capacity summary'!$H170:$BG170)&lt;52,IF('Capacity summary'!AU170&lt;&gt;"",IF(LOWER('Capacity summary'!AU170)="x",$BI51*AU51,VALUE('Capacity summary'!AU170)),0),AU51*$BI51),AU51*$BI51),0)</f>
        <v>0</v>
      </c>
      <c r="CY51" s="312">
        <f ca="1">IF($BI51&lt;&gt;"",IF('Capacity summary'!$D$14="Yes",IF(COUNTBLANK('Capacity summary'!$H170:$BG170)&lt;52,IF('Capacity summary'!AV170&lt;&gt;"",IF(LOWER('Capacity summary'!AV170)="x",$BI51*AV51,VALUE('Capacity summary'!AV170)),0),AV51*$BI51),AV51*$BI51),0)</f>
        <v>0</v>
      </c>
      <c r="CZ51" s="312">
        <f ca="1">IF($BI51&lt;&gt;"",IF('Capacity summary'!$D$14="Yes",IF(COUNTBLANK('Capacity summary'!$H170:$BG170)&lt;52,IF('Capacity summary'!AW170&lt;&gt;"",IF(LOWER('Capacity summary'!AW170)="x",$BI51*AW51,VALUE('Capacity summary'!AW170)),0),AW51*$BI51),AW51*$BI51),0)</f>
        <v>0</v>
      </c>
      <c r="DA51" s="312">
        <f ca="1">IF($BI51&lt;&gt;"",IF('Capacity summary'!$D$14="Yes",IF(COUNTBLANK('Capacity summary'!$H170:$BG170)&lt;52,IF('Capacity summary'!AX170&lt;&gt;"",IF(LOWER('Capacity summary'!AX170)="x",$BI51*AX51,VALUE('Capacity summary'!AX170)),0),AX51*$BI51),AX51*$BI51),0)</f>
        <v>0</v>
      </c>
      <c r="DB51" s="312">
        <f ca="1">IF($BI51&lt;&gt;"",IF('Capacity summary'!$D$14="Yes",IF(COUNTBLANK('Capacity summary'!$H170:$BG170)&lt;52,IF('Capacity summary'!AY170&lt;&gt;"",IF(LOWER('Capacity summary'!AY170)="x",$BI51*AY51,VALUE('Capacity summary'!AY170)),0),AY51*$BI51),AY51*$BI51),0)</f>
        <v>0</v>
      </c>
      <c r="DC51" s="312">
        <f ca="1">IF($BI51&lt;&gt;"",IF('Capacity summary'!$D$14="Yes",IF(COUNTBLANK('Capacity summary'!$H170:$BG170)&lt;52,IF('Capacity summary'!AZ170&lt;&gt;"",IF(LOWER('Capacity summary'!AZ170)="x",$BI51*AZ51,VALUE('Capacity summary'!AZ170)),0),AZ51*$BI51),AZ51*$BI51),0)</f>
        <v>0</v>
      </c>
      <c r="DD51" s="312">
        <f ca="1">IF($BI51&lt;&gt;"",IF('Capacity summary'!$D$14="Yes",IF(COUNTBLANK('Capacity summary'!$H170:$BG170)&lt;52,IF('Capacity summary'!BA170&lt;&gt;"",IF(LOWER('Capacity summary'!BA170)="x",$BI51*BA51,VALUE('Capacity summary'!BA170)),0),BA51*$BI51),BA51*$BI51),0)</f>
        <v>0</v>
      </c>
      <c r="DE51" s="312">
        <f ca="1">IF($BI51&lt;&gt;"",IF('Capacity summary'!$D$14="Yes",IF(COUNTBLANK('Capacity summary'!$H170:$BG170)&lt;52,IF('Capacity summary'!BB170&lt;&gt;"",IF(LOWER('Capacity summary'!BB170)="x",$BI51*BB51,VALUE('Capacity summary'!BB170)),0),BB51*$BI51),BB51*$BI51),0)</f>
        <v>0</v>
      </c>
      <c r="DF51" s="312">
        <f ca="1">IF($BI51&lt;&gt;"",IF('Capacity summary'!$D$14="Yes",IF(COUNTBLANK('Capacity summary'!$H170:$BG170)&lt;52,IF('Capacity summary'!BC170&lt;&gt;"",IF(LOWER('Capacity summary'!BC170)="x",$BI51*BC51,VALUE('Capacity summary'!BC170)),0),BC51*$BI51),BC51*$BI51),0)</f>
        <v>0</v>
      </c>
      <c r="DG51" s="312">
        <f ca="1">IF($BI51&lt;&gt;"",IF('Capacity summary'!$D$14="Yes",IF(COUNTBLANK('Capacity summary'!$H170:$BG170)&lt;52,IF('Capacity summary'!BD170&lt;&gt;"",IF(LOWER('Capacity summary'!BD170)="x",$BI51*BD51,VALUE('Capacity summary'!BD170)),0),BD51*$BI51),BD51*$BI51),0)</f>
        <v>0</v>
      </c>
      <c r="DH51" s="312">
        <f ca="1">IF($BI51&lt;&gt;"",IF('Capacity summary'!$D$14="Yes",IF(COUNTBLANK('Capacity summary'!$H170:$BG170)&lt;52,IF('Capacity summary'!BE170&lt;&gt;"",IF(LOWER('Capacity summary'!BE170)="x",$BI51*BE51,VALUE('Capacity summary'!BE170)),0),BE51*$BI51),BE51*$BI51),0)</f>
        <v>0</v>
      </c>
      <c r="DI51" s="312">
        <f ca="1">IF($BI51&lt;&gt;"",IF('Capacity summary'!$D$14="Yes",IF(COUNTBLANK('Capacity summary'!$H170:$BG170)&lt;52,IF('Capacity summary'!BF170&lt;&gt;"",IF(LOWER('Capacity summary'!BF170)="x",$BI51*BF51,VALUE('Capacity summary'!BF170)),0),BF51*$BI51),BF51*$BI51),0)</f>
        <v>0</v>
      </c>
      <c r="DJ51" s="312">
        <f ca="1">IF($BI51&lt;&gt;"",IF('Capacity summary'!$D$14="Yes",IF(COUNTBLANK('Capacity summary'!$H170:$BG170)&lt;52,IF('Capacity summary'!BG170&lt;&gt;"",IF(LOWER('Capacity summary'!BG170)="x",$BI51*BG51,VALUE('Capacity summary'!BG170)),0),BG51*$BI51),BG51*$BI51),0)</f>
        <v>0</v>
      </c>
      <c r="DK51" s="136">
        <f t="shared" ca="1" si="2"/>
        <v>0</v>
      </c>
      <c r="DL51" s="312">
        <f>Capacity!H63</f>
        <v>0</v>
      </c>
      <c r="DP51" s="5"/>
    </row>
    <row r="52" spans="2:120" x14ac:dyDescent="0.25">
      <c r="B52" s="67"/>
      <c r="C52" s="67" t="str">
        <f>ROW(A48)&amp;". "&amp;Capacity!B64</f>
        <v>48. c</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 ca="1">IF(ROW(C48)&lt;=Capacity!$A$16,IF('Capacity summary'!$D$14="No",SUM(H52:BG52),'Capacity summary'!$E171),0)</f>
        <v>52</v>
      </c>
      <c r="BI52" s="5">
        <f ca="1">IF(BH52&gt;0,IF(BH52&lt;Capacity!E64,Capacity!F64,Capacity!H64/'Capacity calculation (hide)'!BH52),"")</f>
        <v>0</v>
      </c>
      <c r="BK52" s="312">
        <f ca="1">IF($BI52&lt;&gt;"",IF('Capacity summary'!$D$14="Yes",IF(COUNTBLANK('Capacity summary'!$H171:$BG171)&lt;52,IF('Capacity summary'!H171&lt;&gt;"",IF(LOWER('Capacity summary'!H171)="x",$BI52*H52,VALUE('Capacity summary'!H171)),0),H52*$BI52),H52*$BI52),0)</f>
        <v>0</v>
      </c>
      <c r="BL52" s="312">
        <f ca="1">IF($BI52&lt;&gt;"",IF('Capacity summary'!$D$14="Yes",IF(COUNTBLANK('Capacity summary'!$H171:$BG171)&lt;52,IF('Capacity summary'!I171&lt;&gt;"",IF(LOWER('Capacity summary'!I171)="x",$BI52*I52,VALUE('Capacity summary'!I171)),0),I52*$BI52),I52*$BI52),0)</f>
        <v>0</v>
      </c>
      <c r="BM52" s="312">
        <f ca="1">IF($BI52&lt;&gt;"",IF('Capacity summary'!$D$14="Yes",IF(COUNTBLANK('Capacity summary'!$H171:$BG171)&lt;52,IF('Capacity summary'!J171&lt;&gt;"",IF(LOWER('Capacity summary'!J171)="x",$BI52*J52,VALUE('Capacity summary'!J171)),0),J52*$BI52),J52*$BI52),0)</f>
        <v>0</v>
      </c>
      <c r="BN52" s="312">
        <f ca="1">IF($BI52&lt;&gt;"",IF('Capacity summary'!$D$14="Yes",IF(COUNTBLANK('Capacity summary'!$H171:$BG171)&lt;52,IF('Capacity summary'!K171&lt;&gt;"",IF(LOWER('Capacity summary'!K171)="x",$BI52*K52,VALUE('Capacity summary'!K171)),0),K52*$BI52),K52*$BI52),0)</f>
        <v>0</v>
      </c>
      <c r="BO52" s="312">
        <f ca="1">IF($BI52&lt;&gt;"",IF('Capacity summary'!$D$14="Yes",IF(COUNTBLANK('Capacity summary'!$H171:$BG171)&lt;52,IF('Capacity summary'!L171&lt;&gt;"",IF(LOWER('Capacity summary'!L171)="x",$BI52*L52,VALUE('Capacity summary'!L171)),0),L52*$BI52),L52*$BI52),0)</f>
        <v>0</v>
      </c>
      <c r="BP52" s="312">
        <f ca="1">IF($BI52&lt;&gt;"",IF('Capacity summary'!$D$14="Yes",IF(COUNTBLANK('Capacity summary'!$H171:$BG171)&lt;52,IF('Capacity summary'!M171&lt;&gt;"",IF(LOWER('Capacity summary'!M171)="x",$BI52*M52,VALUE('Capacity summary'!M171)),0),M52*$BI52),M52*$BI52),0)</f>
        <v>0</v>
      </c>
      <c r="BQ52" s="312">
        <f ca="1">IF($BI52&lt;&gt;"",IF('Capacity summary'!$D$14="Yes",IF(COUNTBLANK('Capacity summary'!$H171:$BG171)&lt;52,IF('Capacity summary'!N171&lt;&gt;"",IF(LOWER('Capacity summary'!N171)="x",$BI52*N52,VALUE('Capacity summary'!N171)),0),N52*$BI52),N52*$BI52),0)</f>
        <v>0</v>
      </c>
      <c r="BR52" s="312">
        <f ca="1">IF($BI52&lt;&gt;"",IF('Capacity summary'!$D$14="Yes",IF(COUNTBLANK('Capacity summary'!$H171:$BG171)&lt;52,IF('Capacity summary'!O171&lt;&gt;"",IF(LOWER('Capacity summary'!O171)="x",$BI52*O52,VALUE('Capacity summary'!O171)),0),O52*$BI52),O52*$BI52),0)</f>
        <v>0</v>
      </c>
      <c r="BS52" s="312">
        <f ca="1">IF($BI52&lt;&gt;"",IF('Capacity summary'!$D$14="Yes",IF(COUNTBLANK('Capacity summary'!$H171:$BG171)&lt;52,IF('Capacity summary'!P171&lt;&gt;"",IF(LOWER('Capacity summary'!P171)="x",$BI52*P52,VALUE('Capacity summary'!P171)),0),P52*$BI52),P52*$BI52),0)</f>
        <v>0</v>
      </c>
      <c r="BT52" s="312">
        <f ca="1">IF($BI52&lt;&gt;"",IF('Capacity summary'!$D$14="Yes",IF(COUNTBLANK('Capacity summary'!$H171:$BG171)&lt;52,IF('Capacity summary'!Q171&lt;&gt;"",IF(LOWER('Capacity summary'!Q171)="x",$BI52*Q52,VALUE('Capacity summary'!Q171)),0),Q52*$BI52),Q52*$BI52),0)</f>
        <v>0</v>
      </c>
      <c r="BU52" s="312">
        <f ca="1">IF($BI52&lt;&gt;"",IF('Capacity summary'!$D$14="Yes",IF(COUNTBLANK('Capacity summary'!$H171:$BG171)&lt;52,IF('Capacity summary'!R171&lt;&gt;"",IF(LOWER('Capacity summary'!R171)="x",$BI52*R52,VALUE('Capacity summary'!R171)),0),R52*$BI52),R52*$BI52),0)</f>
        <v>0</v>
      </c>
      <c r="BV52" s="312">
        <f ca="1">IF($BI52&lt;&gt;"",IF('Capacity summary'!$D$14="Yes",IF(COUNTBLANK('Capacity summary'!$H171:$BG171)&lt;52,IF('Capacity summary'!S171&lt;&gt;"",IF(LOWER('Capacity summary'!S171)="x",$BI52*S52,VALUE('Capacity summary'!S171)),0),S52*$BI52),S52*$BI52),0)</f>
        <v>0</v>
      </c>
      <c r="BW52" s="312">
        <f ca="1">IF($BI52&lt;&gt;"",IF('Capacity summary'!$D$14="Yes",IF(COUNTBLANK('Capacity summary'!$H171:$BG171)&lt;52,IF('Capacity summary'!T171&lt;&gt;"",IF(LOWER('Capacity summary'!T171)="x",$BI52*T52,VALUE('Capacity summary'!T171)),0),T52*$BI52),T52*$BI52),0)</f>
        <v>0</v>
      </c>
      <c r="BX52" s="312">
        <f ca="1">IF($BI52&lt;&gt;"",IF('Capacity summary'!$D$14="Yes",IF(COUNTBLANK('Capacity summary'!$H171:$BG171)&lt;52,IF('Capacity summary'!U171&lt;&gt;"",IF(LOWER('Capacity summary'!U171)="x",$BI52*U52,VALUE('Capacity summary'!U171)),0),U52*$BI52),U52*$BI52),0)</f>
        <v>0</v>
      </c>
      <c r="BY52" s="312">
        <f ca="1">IF($BI52&lt;&gt;"",IF('Capacity summary'!$D$14="Yes",IF(COUNTBLANK('Capacity summary'!$H171:$BG171)&lt;52,IF('Capacity summary'!V171&lt;&gt;"",IF(LOWER('Capacity summary'!V171)="x",$BI52*V52,VALUE('Capacity summary'!V171)),0),V52*$BI52),V52*$BI52),0)</f>
        <v>0</v>
      </c>
      <c r="BZ52" s="312">
        <f ca="1">IF($BI52&lt;&gt;"",IF('Capacity summary'!$D$14="Yes",IF(COUNTBLANK('Capacity summary'!$H171:$BG171)&lt;52,IF('Capacity summary'!W171&lt;&gt;"",IF(LOWER('Capacity summary'!W171)="x",$BI52*W52,VALUE('Capacity summary'!W171)),0),W52*$BI52),W52*$BI52),0)</f>
        <v>0</v>
      </c>
      <c r="CA52" s="312">
        <f ca="1">IF($BI52&lt;&gt;"",IF('Capacity summary'!$D$14="Yes",IF(COUNTBLANK('Capacity summary'!$H171:$BG171)&lt;52,IF('Capacity summary'!X171&lt;&gt;"",IF(LOWER('Capacity summary'!X171)="x",$BI52*X52,VALUE('Capacity summary'!X171)),0),X52*$BI52),X52*$BI52),0)</f>
        <v>0</v>
      </c>
      <c r="CB52" s="312">
        <f ca="1">IF($BI52&lt;&gt;"",IF('Capacity summary'!$D$14="Yes",IF(COUNTBLANK('Capacity summary'!$H171:$BG171)&lt;52,IF('Capacity summary'!Y171&lt;&gt;"",IF(LOWER('Capacity summary'!Y171)="x",$BI52*Y52,VALUE('Capacity summary'!Y171)),0),Y52*$BI52),Y52*$BI52),0)</f>
        <v>0</v>
      </c>
      <c r="CC52" s="312">
        <f ca="1">IF($BI52&lt;&gt;"",IF('Capacity summary'!$D$14="Yes",IF(COUNTBLANK('Capacity summary'!$H171:$BG171)&lt;52,IF('Capacity summary'!Z171&lt;&gt;"",IF(LOWER('Capacity summary'!Z171)="x",$BI52*Z52,VALUE('Capacity summary'!Z171)),0),Z52*$BI52),Z52*$BI52),0)</f>
        <v>0</v>
      </c>
      <c r="CD52" s="312">
        <f ca="1">IF($BI52&lt;&gt;"",IF('Capacity summary'!$D$14="Yes",IF(COUNTBLANK('Capacity summary'!$H171:$BG171)&lt;52,IF('Capacity summary'!AA171&lt;&gt;"",IF(LOWER('Capacity summary'!AA171)="x",$BI52*AA52,VALUE('Capacity summary'!AA171)),0),AA52*$BI52),AA52*$BI52),0)</f>
        <v>0</v>
      </c>
      <c r="CE52" s="312">
        <f ca="1">IF($BI52&lt;&gt;"",IF('Capacity summary'!$D$14="Yes",IF(COUNTBLANK('Capacity summary'!$H171:$BG171)&lt;52,IF('Capacity summary'!AB171&lt;&gt;"",IF(LOWER('Capacity summary'!AB171)="x",$BI52*AB52,VALUE('Capacity summary'!AB171)),0),AB52*$BI52),AB52*$BI52),0)</f>
        <v>0</v>
      </c>
      <c r="CF52" s="312">
        <f ca="1">IF($BI52&lt;&gt;"",IF('Capacity summary'!$D$14="Yes",IF(COUNTBLANK('Capacity summary'!$H171:$BG171)&lt;52,IF('Capacity summary'!AC171&lt;&gt;"",IF(LOWER('Capacity summary'!AC171)="x",$BI52*AC52,VALUE('Capacity summary'!AC171)),0),AC52*$BI52),AC52*$BI52),0)</f>
        <v>0</v>
      </c>
      <c r="CG52" s="312">
        <f ca="1">IF($BI52&lt;&gt;"",IF('Capacity summary'!$D$14="Yes",IF(COUNTBLANK('Capacity summary'!$H171:$BG171)&lt;52,IF('Capacity summary'!AD171&lt;&gt;"",IF(LOWER('Capacity summary'!AD171)="x",$BI52*AD52,VALUE('Capacity summary'!AD171)),0),AD52*$BI52),AD52*$BI52),0)</f>
        <v>0</v>
      </c>
      <c r="CH52" s="312">
        <f ca="1">IF($BI52&lt;&gt;"",IF('Capacity summary'!$D$14="Yes",IF(COUNTBLANK('Capacity summary'!$H171:$BG171)&lt;52,IF('Capacity summary'!AE171&lt;&gt;"",IF(LOWER('Capacity summary'!AE171)="x",$BI52*AE52,VALUE('Capacity summary'!AE171)),0),AE52*$BI52),AE52*$BI52),0)</f>
        <v>0</v>
      </c>
      <c r="CI52" s="312">
        <f ca="1">IF($BI52&lt;&gt;"",IF('Capacity summary'!$D$14="Yes",IF(COUNTBLANK('Capacity summary'!$H171:$BG171)&lt;52,IF('Capacity summary'!AF171&lt;&gt;"",IF(LOWER('Capacity summary'!AF171)="x",$BI52*AF52,VALUE('Capacity summary'!AF171)),0),AF52*$BI52),AF52*$BI52),0)</f>
        <v>0</v>
      </c>
      <c r="CJ52" s="312">
        <f ca="1">IF($BI52&lt;&gt;"",IF('Capacity summary'!$D$14="Yes",IF(COUNTBLANK('Capacity summary'!$H171:$BG171)&lt;52,IF('Capacity summary'!AG171&lt;&gt;"",IF(LOWER('Capacity summary'!AG171)="x",$BI52*AG52,VALUE('Capacity summary'!AG171)),0),AG52*$BI52),AG52*$BI52),0)</f>
        <v>0</v>
      </c>
      <c r="CK52" s="312">
        <f ca="1">IF($BI52&lt;&gt;"",IF('Capacity summary'!$D$14="Yes",IF(COUNTBLANK('Capacity summary'!$H171:$BG171)&lt;52,IF('Capacity summary'!AH171&lt;&gt;"",IF(LOWER('Capacity summary'!AH171)="x",$BI52*AH52,VALUE('Capacity summary'!AH171)),0),AH52*$BI52),AH52*$BI52),0)</f>
        <v>0</v>
      </c>
      <c r="CL52" s="312">
        <f ca="1">IF($BI52&lt;&gt;"",IF('Capacity summary'!$D$14="Yes",IF(COUNTBLANK('Capacity summary'!$H171:$BG171)&lt;52,IF('Capacity summary'!AI171&lt;&gt;"",IF(LOWER('Capacity summary'!AI171)="x",$BI52*AI52,VALUE('Capacity summary'!AI171)),0),AI52*$BI52),AI52*$BI52),0)</f>
        <v>0</v>
      </c>
      <c r="CM52" s="312">
        <f ca="1">IF($BI52&lt;&gt;"",IF('Capacity summary'!$D$14="Yes",IF(COUNTBLANK('Capacity summary'!$H171:$BG171)&lt;52,IF('Capacity summary'!AJ171&lt;&gt;"",IF(LOWER('Capacity summary'!AJ171)="x",$BI52*AJ52,VALUE('Capacity summary'!AJ171)),0),AJ52*$BI52),AJ52*$BI52),0)</f>
        <v>0</v>
      </c>
      <c r="CN52" s="312">
        <f ca="1">IF($BI52&lt;&gt;"",IF('Capacity summary'!$D$14="Yes",IF(COUNTBLANK('Capacity summary'!$H171:$BG171)&lt;52,IF('Capacity summary'!AK171&lt;&gt;"",IF(LOWER('Capacity summary'!AK171)="x",$BI52*AK52,VALUE('Capacity summary'!AK171)),0),AK52*$BI52),AK52*$BI52),0)</f>
        <v>0</v>
      </c>
      <c r="CO52" s="312">
        <f ca="1">IF($BI52&lt;&gt;"",IF('Capacity summary'!$D$14="Yes",IF(COUNTBLANK('Capacity summary'!$H171:$BG171)&lt;52,IF('Capacity summary'!AL171&lt;&gt;"",IF(LOWER('Capacity summary'!AL171)="x",$BI52*AL52,VALUE('Capacity summary'!AL171)),0),AL52*$BI52),AL52*$BI52),0)</f>
        <v>0</v>
      </c>
      <c r="CP52" s="312">
        <f ca="1">IF($BI52&lt;&gt;"",IF('Capacity summary'!$D$14="Yes",IF(COUNTBLANK('Capacity summary'!$H171:$BG171)&lt;52,IF('Capacity summary'!AM171&lt;&gt;"",IF(LOWER('Capacity summary'!AM171)="x",$BI52*AM52,VALUE('Capacity summary'!AM171)),0),AM52*$BI52),AM52*$BI52),0)</f>
        <v>0</v>
      </c>
      <c r="CQ52" s="312">
        <f ca="1">IF($BI52&lt;&gt;"",IF('Capacity summary'!$D$14="Yes",IF(COUNTBLANK('Capacity summary'!$H171:$BG171)&lt;52,IF('Capacity summary'!AN171&lt;&gt;"",IF(LOWER('Capacity summary'!AN171)="x",$BI52*AN52,VALUE('Capacity summary'!AN171)),0),AN52*$BI52),AN52*$BI52),0)</f>
        <v>0</v>
      </c>
      <c r="CR52" s="312">
        <f ca="1">IF($BI52&lt;&gt;"",IF('Capacity summary'!$D$14="Yes",IF(COUNTBLANK('Capacity summary'!$H171:$BG171)&lt;52,IF('Capacity summary'!AO171&lt;&gt;"",IF(LOWER('Capacity summary'!AO171)="x",$BI52*AO52,VALUE('Capacity summary'!AO171)),0),AO52*$BI52),AO52*$BI52),0)</f>
        <v>0</v>
      </c>
      <c r="CS52" s="312">
        <f ca="1">IF($BI52&lt;&gt;"",IF('Capacity summary'!$D$14="Yes",IF(COUNTBLANK('Capacity summary'!$H171:$BG171)&lt;52,IF('Capacity summary'!AP171&lt;&gt;"",IF(LOWER('Capacity summary'!AP171)="x",$BI52*AP52,VALUE('Capacity summary'!AP171)),0),AP52*$BI52),AP52*$BI52),0)</f>
        <v>0</v>
      </c>
      <c r="CT52" s="312">
        <f ca="1">IF($BI52&lt;&gt;"",IF('Capacity summary'!$D$14="Yes",IF(COUNTBLANK('Capacity summary'!$H171:$BG171)&lt;52,IF('Capacity summary'!AQ171&lt;&gt;"",IF(LOWER('Capacity summary'!AQ171)="x",$BI52*AQ52,VALUE('Capacity summary'!AQ171)),0),AQ52*$BI52),AQ52*$BI52),0)</f>
        <v>0</v>
      </c>
      <c r="CU52" s="312">
        <f ca="1">IF($BI52&lt;&gt;"",IF('Capacity summary'!$D$14="Yes",IF(COUNTBLANK('Capacity summary'!$H171:$BG171)&lt;52,IF('Capacity summary'!AR171&lt;&gt;"",IF(LOWER('Capacity summary'!AR171)="x",$BI52*AR52,VALUE('Capacity summary'!AR171)),0),AR52*$BI52),AR52*$BI52),0)</f>
        <v>0</v>
      </c>
      <c r="CV52" s="312">
        <f ca="1">IF($BI52&lt;&gt;"",IF('Capacity summary'!$D$14="Yes",IF(COUNTBLANK('Capacity summary'!$H171:$BG171)&lt;52,IF('Capacity summary'!AS171&lt;&gt;"",IF(LOWER('Capacity summary'!AS171)="x",$BI52*AS52,VALUE('Capacity summary'!AS171)),0),AS52*$BI52),AS52*$BI52),0)</f>
        <v>0</v>
      </c>
      <c r="CW52" s="312">
        <f ca="1">IF($BI52&lt;&gt;"",IF('Capacity summary'!$D$14="Yes",IF(COUNTBLANK('Capacity summary'!$H171:$BG171)&lt;52,IF('Capacity summary'!AT171&lt;&gt;"",IF(LOWER('Capacity summary'!AT171)="x",$BI52*AT52,VALUE('Capacity summary'!AT171)),0),AT52*$BI52),AT52*$BI52),0)</f>
        <v>0</v>
      </c>
      <c r="CX52" s="312">
        <f ca="1">IF($BI52&lt;&gt;"",IF('Capacity summary'!$D$14="Yes",IF(COUNTBLANK('Capacity summary'!$H171:$BG171)&lt;52,IF('Capacity summary'!AU171&lt;&gt;"",IF(LOWER('Capacity summary'!AU171)="x",$BI52*AU52,VALUE('Capacity summary'!AU171)),0),AU52*$BI52),AU52*$BI52),0)</f>
        <v>0</v>
      </c>
      <c r="CY52" s="312">
        <f ca="1">IF($BI52&lt;&gt;"",IF('Capacity summary'!$D$14="Yes",IF(COUNTBLANK('Capacity summary'!$H171:$BG171)&lt;52,IF('Capacity summary'!AV171&lt;&gt;"",IF(LOWER('Capacity summary'!AV171)="x",$BI52*AV52,VALUE('Capacity summary'!AV171)),0),AV52*$BI52),AV52*$BI52),0)</f>
        <v>0</v>
      </c>
      <c r="CZ52" s="312">
        <f ca="1">IF($BI52&lt;&gt;"",IF('Capacity summary'!$D$14="Yes",IF(COUNTBLANK('Capacity summary'!$H171:$BG171)&lt;52,IF('Capacity summary'!AW171&lt;&gt;"",IF(LOWER('Capacity summary'!AW171)="x",$BI52*AW52,VALUE('Capacity summary'!AW171)),0),AW52*$BI52),AW52*$BI52),0)</f>
        <v>0</v>
      </c>
      <c r="DA52" s="312">
        <f ca="1">IF($BI52&lt;&gt;"",IF('Capacity summary'!$D$14="Yes",IF(COUNTBLANK('Capacity summary'!$H171:$BG171)&lt;52,IF('Capacity summary'!AX171&lt;&gt;"",IF(LOWER('Capacity summary'!AX171)="x",$BI52*AX52,VALUE('Capacity summary'!AX171)),0),AX52*$BI52),AX52*$BI52),0)</f>
        <v>0</v>
      </c>
      <c r="DB52" s="312">
        <f ca="1">IF($BI52&lt;&gt;"",IF('Capacity summary'!$D$14="Yes",IF(COUNTBLANK('Capacity summary'!$H171:$BG171)&lt;52,IF('Capacity summary'!AY171&lt;&gt;"",IF(LOWER('Capacity summary'!AY171)="x",$BI52*AY52,VALUE('Capacity summary'!AY171)),0),AY52*$BI52),AY52*$BI52),0)</f>
        <v>0</v>
      </c>
      <c r="DC52" s="312">
        <f ca="1">IF($BI52&lt;&gt;"",IF('Capacity summary'!$D$14="Yes",IF(COUNTBLANK('Capacity summary'!$H171:$BG171)&lt;52,IF('Capacity summary'!AZ171&lt;&gt;"",IF(LOWER('Capacity summary'!AZ171)="x",$BI52*AZ52,VALUE('Capacity summary'!AZ171)),0),AZ52*$BI52),AZ52*$BI52),0)</f>
        <v>0</v>
      </c>
      <c r="DD52" s="312">
        <f ca="1">IF($BI52&lt;&gt;"",IF('Capacity summary'!$D$14="Yes",IF(COUNTBLANK('Capacity summary'!$H171:$BG171)&lt;52,IF('Capacity summary'!BA171&lt;&gt;"",IF(LOWER('Capacity summary'!BA171)="x",$BI52*BA52,VALUE('Capacity summary'!BA171)),0),BA52*$BI52),BA52*$BI52),0)</f>
        <v>0</v>
      </c>
      <c r="DE52" s="312">
        <f ca="1">IF($BI52&lt;&gt;"",IF('Capacity summary'!$D$14="Yes",IF(COUNTBLANK('Capacity summary'!$H171:$BG171)&lt;52,IF('Capacity summary'!BB171&lt;&gt;"",IF(LOWER('Capacity summary'!BB171)="x",$BI52*BB52,VALUE('Capacity summary'!BB171)),0),BB52*$BI52),BB52*$BI52),0)</f>
        <v>0</v>
      </c>
      <c r="DF52" s="312">
        <f ca="1">IF($BI52&lt;&gt;"",IF('Capacity summary'!$D$14="Yes",IF(COUNTBLANK('Capacity summary'!$H171:$BG171)&lt;52,IF('Capacity summary'!BC171&lt;&gt;"",IF(LOWER('Capacity summary'!BC171)="x",$BI52*BC52,VALUE('Capacity summary'!BC171)),0),BC52*$BI52),BC52*$BI52),0)</f>
        <v>0</v>
      </c>
      <c r="DG52" s="312">
        <f ca="1">IF($BI52&lt;&gt;"",IF('Capacity summary'!$D$14="Yes",IF(COUNTBLANK('Capacity summary'!$H171:$BG171)&lt;52,IF('Capacity summary'!BD171&lt;&gt;"",IF(LOWER('Capacity summary'!BD171)="x",$BI52*BD52,VALUE('Capacity summary'!BD171)),0),BD52*$BI52),BD52*$BI52),0)</f>
        <v>0</v>
      </c>
      <c r="DH52" s="312">
        <f ca="1">IF($BI52&lt;&gt;"",IF('Capacity summary'!$D$14="Yes",IF(COUNTBLANK('Capacity summary'!$H171:$BG171)&lt;52,IF('Capacity summary'!BE171&lt;&gt;"",IF(LOWER('Capacity summary'!BE171)="x",$BI52*BE52,VALUE('Capacity summary'!BE171)),0),BE52*$BI52),BE52*$BI52),0)</f>
        <v>0</v>
      </c>
      <c r="DI52" s="312">
        <f ca="1">IF($BI52&lt;&gt;"",IF('Capacity summary'!$D$14="Yes",IF(COUNTBLANK('Capacity summary'!$H171:$BG171)&lt;52,IF('Capacity summary'!BF171&lt;&gt;"",IF(LOWER('Capacity summary'!BF171)="x",$BI52*BF52,VALUE('Capacity summary'!BF171)),0),BF52*$BI52),BF52*$BI52),0)</f>
        <v>0</v>
      </c>
      <c r="DJ52" s="312">
        <f ca="1">IF($BI52&lt;&gt;"",IF('Capacity summary'!$D$14="Yes",IF(COUNTBLANK('Capacity summary'!$H171:$BG171)&lt;52,IF('Capacity summary'!BG171&lt;&gt;"",IF(LOWER('Capacity summary'!BG171)="x",$BI52*BG52,VALUE('Capacity summary'!BG171)),0),BG52*$BI52),BG52*$BI52),0)</f>
        <v>0</v>
      </c>
      <c r="DK52" s="136">
        <f t="shared" ca="1" si="2"/>
        <v>0</v>
      </c>
      <c r="DL52" s="312">
        <f>Capacity!H64</f>
        <v>0</v>
      </c>
      <c r="DP52" s="5"/>
    </row>
    <row r="53" spans="2:120" x14ac:dyDescent="0.25">
      <c r="B53" s="67"/>
      <c r="C53" s="67" t="str">
        <f>ROW(A49)&amp;". "&amp;Capacity!B65</f>
        <v>49. c</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 ca="1">IF(ROW(C49)&lt;=Capacity!$A$16,IF('Capacity summary'!$D$14="No",SUM(H53:BG53),'Capacity summary'!$E172),0)</f>
        <v>52</v>
      </c>
      <c r="BI53" s="5">
        <f ca="1">IF(BH53&gt;0,IF(BH53&lt;Capacity!E65,Capacity!F65,Capacity!H65/'Capacity calculation (hide)'!BH53),"")</f>
        <v>0</v>
      </c>
      <c r="BK53" s="312">
        <f ca="1">IF($BI53&lt;&gt;"",IF('Capacity summary'!$D$14="Yes",IF(COUNTBLANK('Capacity summary'!$H172:$BG172)&lt;52,IF('Capacity summary'!H172&lt;&gt;"",IF(LOWER('Capacity summary'!H172)="x",$BI53*H53,VALUE('Capacity summary'!H172)),0),H53*$BI53),H53*$BI53),0)</f>
        <v>0</v>
      </c>
      <c r="BL53" s="312">
        <f ca="1">IF($BI53&lt;&gt;"",IF('Capacity summary'!$D$14="Yes",IF(COUNTBLANK('Capacity summary'!$H172:$BG172)&lt;52,IF('Capacity summary'!I172&lt;&gt;"",IF(LOWER('Capacity summary'!I172)="x",$BI53*I53,VALUE('Capacity summary'!I172)),0),I53*$BI53),I53*$BI53),0)</f>
        <v>0</v>
      </c>
      <c r="BM53" s="312">
        <f ca="1">IF($BI53&lt;&gt;"",IF('Capacity summary'!$D$14="Yes",IF(COUNTBLANK('Capacity summary'!$H172:$BG172)&lt;52,IF('Capacity summary'!J172&lt;&gt;"",IF(LOWER('Capacity summary'!J172)="x",$BI53*J53,VALUE('Capacity summary'!J172)),0),J53*$BI53),J53*$BI53),0)</f>
        <v>0</v>
      </c>
      <c r="BN53" s="312">
        <f ca="1">IF($BI53&lt;&gt;"",IF('Capacity summary'!$D$14="Yes",IF(COUNTBLANK('Capacity summary'!$H172:$BG172)&lt;52,IF('Capacity summary'!K172&lt;&gt;"",IF(LOWER('Capacity summary'!K172)="x",$BI53*K53,VALUE('Capacity summary'!K172)),0),K53*$BI53),K53*$BI53),0)</f>
        <v>0</v>
      </c>
      <c r="BO53" s="312">
        <f ca="1">IF($BI53&lt;&gt;"",IF('Capacity summary'!$D$14="Yes",IF(COUNTBLANK('Capacity summary'!$H172:$BG172)&lt;52,IF('Capacity summary'!L172&lt;&gt;"",IF(LOWER('Capacity summary'!L172)="x",$BI53*L53,VALUE('Capacity summary'!L172)),0),L53*$BI53),L53*$BI53),0)</f>
        <v>0</v>
      </c>
      <c r="BP53" s="312">
        <f ca="1">IF($BI53&lt;&gt;"",IF('Capacity summary'!$D$14="Yes",IF(COUNTBLANK('Capacity summary'!$H172:$BG172)&lt;52,IF('Capacity summary'!M172&lt;&gt;"",IF(LOWER('Capacity summary'!M172)="x",$BI53*M53,VALUE('Capacity summary'!M172)),0),M53*$BI53),M53*$BI53),0)</f>
        <v>0</v>
      </c>
      <c r="BQ53" s="312">
        <f ca="1">IF($BI53&lt;&gt;"",IF('Capacity summary'!$D$14="Yes",IF(COUNTBLANK('Capacity summary'!$H172:$BG172)&lt;52,IF('Capacity summary'!N172&lt;&gt;"",IF(LOWER('Capacity summary'!N172)="x",$BI53*N53,VALUE('Capacity summary'!N172)),0),N53*$BI53),N53*$BI53),0)</f>
        <v>0</v>
      </c>
      <c r="BR53" s="312">
        <f ca="1">IF($BI53&lt;&gt;"",IF('Capacity summary'!$D$14="Yes",IF(COUNTBLANK('Capacity summary'!$H172:$BG172)&lt;52,IF('Capacity summary'!O172&lt;&gt;"",IF(LOWER('Capacity summary'!O172)="x",$BI53*O53,VALUE('Capacity summary'!O172)),0),O53*$BI53),O53*$BI53),0)</f>
        <v>0</v>
      </c>
      <c r="BS53" s="312">
        <f ca="1">IF($BI53&lt;&gt;"",IF('Capacity summary'!$D$14="Yes",IF(COUNTBLANK('Capacity summary'!$H172:$BG172)&lt;52,IF('Capacity summary'!P172&lt;&gt;"",IF(LOWER('Capacity summary'!P172)="x",$BI53*P53,VALUE('Capacity summary'!P172)),0),P53*$BI53),P53*$BI53),0)</f>
        <v>0</v>
      </c>
      <c r="BT53" s="312">
        <f ca="1">IF($BI53&lt;&gt;"",IF('Capacity summary'!$D$14="Yes",IF(COUNTBLANK('Capacity summary'!$H172:$BG172)&lt;52,IF('Capacity summary'!Q172&lt;&gt;"",IF(LOWER('Capacity summary'!Q172)="x",$BI53*Q53,VALUE('Capacity summary'!Q172)),0),Q53*$BI53),Q53*$BI53),0)</f>
        <v>0</v>
      </c>
      <c r="BU53" s="312">
        <f ca="1">IF($BI53&lt;&gt;"",IF('Capacity summary'!$D$14="Yes",IF(COUNTBLANK('Capacity summary'!$H172:$BG172)&lt;52,IF('Capacity summary'!R172&lt;&gt;"",IF(LOWER('Capacity summary'!R172)="x",$BI53*R53,VALUE('Capacity summary'!R172)),0),R53*$BI53),R53*$BI53),0)</f>
        <v>0</v>
      </c>
      <c r="BV53" s="312">
        <f ca="1">IF($BI53&lt;&gt;"",IF('Capacity summary'!$D$14="Yes",IF(COUNTBLANK('Capacity summary'!$H172:$BG172)&lt;52,IF('Capacity summary'!S172&lt;&gt;"",IF(LOWER('Capacity summary'!S172)="x",$BI53*S53,VALUE('Capacity summary'!S172)),0),S53*$BI53),S53*$BI53),0)</f>
        <v>0</v>
      </c>
      <c r="BW53" s="312">
        <f ca="1">IF($BI53&lt;&gt;"",IF('Capacity summary'!$D$14="Yes",IF(COUNTBLANK('Capacity summary'!$H172:$BG172)&lt;52,IF('Capacity summary'!T172&lt;&gt;"",IF(LOWER('Capacity summary'!T172)="x",$BI53*T53,VALUE('Capacity summary'!T172)),0),T53*$BI53),T53*$BI53),0)</f>
        <v>0</v>
      </c>
      <c r="BX53" s="312">
        <f ca="1">IF($BI53&lt;&gt;"",IF('Capacity summary'!$D$14="Yes",IF(COUNTBLANK('Capacity summary'!$H172:$BG172)&lt;52,IF('Capacity summary'!U172&lt;&gt;"",IF(LOWER('Capacity summary'!U172)="x",$BI53*U53,VALUE('Capacity summary'!U172)),0),U53*$BI53),U53*$BI53),0)</f>
        <v>0</v>
      </c>
      <c r="BY53" s="312">
        <f ca="1">IF($BI53&lt;&gt;"",IF('Capacity summary'!$D$14="Yes",IF(COUNTBLANK('Capacity summary'!$H172:$BG172)&lt;52,IF('Capacity summary'!V172&lt;&gt;"",IF(LOWER('Capacity summary'!V172)="x",$BI53*V53,VALUE('Capacity summary'!V172)),0),V53*$BI53),V53*$BI53),0)</f>
        <v>0</v>
      </c>
      <c r="BZ53" s="312">
        <f ca="1">IF($BI53&lt;&gt;"",IF('Capacity summary'!$D$14="Yes",IF(COUNTBLANK('Capacity summary'!$H172:$BG172)&lt;52,IF('Capacity summary'!W172&lt;&gt;"",IF(LOWER('Capacity summary'!W172)="x",$BI53*W53,VALUE('Capacity summary'!W172)),0),W53*$BI53),W53*$BI53),0)</f>
        <v>0</v>
      </c>
      <c r="CA53" s="312">
        <f ca="1">IF($BI53&lt;&gt;"",IF('Capacity summary'!$D$14="Yes",IF(COUNTBLANK('Capacity summary'!$H172:$BG172)&lt;52,IF('Capacity summary'!X172&lt;&gt;"",IF(LOWER('Capacity summary'!X172)="x",$BI53*X53,VALUE('Capacity summary'!X172)),0),X53*$BI53),X53*$BI53),0)</f>
        <v>0</v>
      </c>
      <c r="CB53" s="312">
        <f ca="1">IF($BI53&lt;&gt;"",IF('Capacity summary'!$D$14="Yes",IF(COUNTBLANK('Capacity summary'!$H172:$BG172)&lt;52,IF('Capacity summary'!Y172&lt;&gt;"",IF(LOWER('Capacity summary'!Y172)="x",$BI53*Y53,VALUE('Capacity summary'!Y172)),0),Y53*$BI53),Y53*$BI53),0)</f>
        <v>0</v>
      </c>
      <c r="CC53" s="312">
        <f ca="1">IF($BI53&lt;&gt;"",IF('Capacity summary'!$D$14="Yes",IF(COUNTBLANK('Capacity summary'!$H172:$BG172)&lt;52,IF('Capacity summary'!Z172&lt;&gt;"",IF(LOWER('Capacity summary'!Z172)="x",$BI53*Z53,VALUE('Capacity summary'!Z172)),0),Z53*$BI53),Z53*$BI53),0)</f>
        <v>0</v>
      </c>
      <c r="CD53" s="312">
        <f ca="1">IF($BI53&lt;&gt;"",IF('Capacity summary'!$D$14="Yes",IF(COUNTBLANK('Capacity summary'!$H172:$BG172)&lt;52,IF('Capacity summary'!AA172&lt;&gt;"",IF(LOWER('Capacity summary'!AA172)="x",$BI53*AA53,VALUE('Capacity summary'!AA172)),0),AA53*$BI53),AA53*$BI53),0)</f>
        <v>0</v>
      </c>
      <c r="CE53" s="312">
        <f ca="1">IF($BI53&lt;&gt;"",IF('Capacity summary'!$D$14="Yes",IF(COUNTBLANK('Capacity summary'!$H172:$BG172)&lt;52,IF('Capacity summary'!AB172&lt;&gt;"",IF(LOWER('Capacity summary'!AB172)="x",$BI53*AB53,VALUE('Capacity summary'!AB172)),0),AB53*$BI53),AB53*$BI53),0)</f>
        <v>0</v>
      </c>
      <c r="CF53" s="312">
        <f ca="1">IF($BI53&lt;&gt;"",IF('Capacity summary'!$D$14="Yes",IF(COUNTBLANK('Capacity summary'!$H172:$BG172)&lt;52,IF('Capacity summary'!AC172&lt;&gt;"",IF(LOWER('Capacity summary'!AC172)="x",$BI53*AC53,VALUE('Capacity summary'!AC172)),0),AC53*$BI53),AC53*$BI53),0)</f>
        <v>0</v>
      </c>
      <c r="CG53" s="312">
        <f ca="1">IF($BI53&lt;&gt;"",IF('Capacity summary'!$D$14="Yes",IF(COUNTBLANK('Capacity summary'!$H172:$BG172)&lt;52,IF('Capacity summary'!AD172&lt;&gt;"",IF(LOWER('Capacity summary'!AD172)="x",$BI53*AD53,VALUE('Capacity summary'!AD172)),0),AD53*$BI53),AD53*$BI53),0)</f>
        <v>0</v>
      </c>
      <c r="CH53" s="312">
        <f ca="1">IF($BI53&lt;&gt;"",IF('Capacity summary'!$D$14="Yes",IF(COUNTBLANK('Capacity summary'!$H172:$BG172)&lt;52,IF('Capacity summary'!AE172&lt;&gt;"",IF(LOWER('Capacity summary'!AE172)="x",$BI53*AE53,VALUE('Capacity summary'!AE172)),0),AE53*$BI53),AE53*$BI53),0)</f>
        <v>0</v>
      </c>
      <c r="CI53" s="312">
        <f ca="1">IF($BI53&lt;&gt;"",IF('Capacity summary'!$D$14="Yes",IF(COUNTBLANK('Capacity summary'!$H172:$BG172)&lt;52,IF('Capacity summary'!AF172&lt;&gt;"",IF(LOWER('Capacity summary'!AF172)="x",$BI53*AF53,VALUE('Capacity summary'!AF172)),0),AF53*$BI53),AF53*$BI53),0)</f>
        <v>0</v>
      </c>
      <c r="CJ53" s="312">
        <f ca="1">IF($BI53&lt;&gt;"",IF('Capacity summary'!$D$14="Yes",IF(COUNTBLANK('Capacity summary'!$H172:$BG172)&lt;52,IF('Capacity summary'!AG172&lt;&gt;"",IF(LOWER('Capacity summary'!AG172)="x",$BI53*AG53,VALUE('Capacity summary'!AG172)),0),AG53*$BI53),AG53*$BI53),0)</f>
        <v>0</v>
      </c>
      <c r="CK53" s="312">
        <f ca="1">IF($BI53&lt;&gt;"",IF('Capacity summary'!$D$14="Yes",IF(COUNTBLANK('Capacity summary'!$H172:$BG172)&lt;52,IF('Capacity summary'!AH172&lt;&gt;"",IF(LOWER('Capacity summary'!AH172)="x",$BI53*AH53,VALUE('Capacity summary'!AH172)),0),AH53*$BI53),AH53*$BI53),0)</f>
        <v>0</v>
      </c>
      <c r="CL53" s="312">
        <f ca="1">IF($BI53&lt;&gt;"",IF('Capacity summary'!$D$14="Yes",IF(COUNTBLANK('Capacity summary'!$H172:$BG172)&lt;52,IF('Capacity summary'!AI172&lt;&gt;"",IF(LOWER('Capacity summary'!AI172)="x",$BI53*AI53,VALUE('Capacity summary'!AI172)),0),AI53*$BI53),AI53*$BI53),0)</f>
        <v>0</v>
      </c>
      <c r="CM53" s="312">
        <f ca="1">IF($BI53&lt;&gt;"",IF('Capacity summary'!$D$14="Yes",IF(COUNTBLANK('Capacity summary'!$H172:$BG172)&lt;52,IF('Capacity summary'!AJ172&lt;&gt;"",IF(LOWER('Capacity summary'!AJ172)="x",$BI53*AJ53,VALUE('Capacity summary'!AJ172)),0),AJ53*$BI53),AJ53*$BI53),0)</f>
        <v>0</v>
      </c>
      <c r="CN53" s="312">
        <f ca="1">IF($BI53&lt;&gt;"",IF('Capacity summary'!$D$14="Yes",IF(COUNTBLANK('Capacity summary'!$H172:$BG172)&lt;52,IF('Capacity summary'!AK172&lt;&gt;"",IF(LOWER('Capacity summary'!AK172)="x",$BI53*AK53,VALUE('Capacity summary'!AK172)),0),AK53*$BI53),AK53*$BI53),0)</f>
        <v>0</v>
      </c>
      <c r="CO53" s="312">
        <f ca="1">IF($BI53&lt;&gt;"",IF('Capacity summary'!$D$14="Yes",IF(COUNTBLANK('Capacity summary'!$H172:$BG172)&lt;52,IF('Capacity summary'!AL172&lt;&gt;"",IF(LOWER('Capacity summary'!AL172)="x",$BI53*AL53,VALUE('Capacity summary'!AL172)),0),AL53*$BI53),AL53*$BI53),0)</f>
        <v>0</v>
      </c>
      <c r="CP53" s="312">
        <f ca="1">IF($BI53&lt;&gt;"",IF('Capacity summary'!$D$14="Yes",IF(COUNTBLANK('Capacity summary'!$H172:$BG172)&lt;52,IF('Capacity summary'!AM172&lt;&gt;"",IF(LOWER('Capacity summary'!AM172)="x",$BI53*AM53,VALUE('Capacity summary'!AM172)),0),AM53*$BI53),AM53*$BI53),0)</f>
        <v>0</v>
      </c>
      <c r="CQ53" s="312">
        <f ca="1">IF($BI53&lt;&gt;"",IF('Capacity summary'!$D$14="Yes",IF(COUNTBLANK('Capacity summary'!$H172:$BG172)&lt;52,IF('Capacity summary'!AN172&lt;&gt;"",IF(LOWER('Capacity summary'!AN172)="x",$BI53*AN53,VALUE('Capacity summary'!AN172)),0),AN53*$BI53),AN53*$BI53),0)</f>
        <v>0</v>
      </c>
      <c r="CR53" s="312">
        <f ca="1">IF($BI53&lt;&gt;"",IF('Capacity summary'!$D$14="Yes",IF(COUNTBLANK('Capacity summary'!$H172:$BG172)&lt;52,IF('Capacity summary'!AO172&lt;&gt;"",IF(LOWER('Capacity summary'!AO172)="x",$BI53*AO53,VALUE('Capacity summary'!AO172)),0),AO53*$BI53),AO53*$BI53),0)</f>
        <v>0</v>
      </c>
      <c r="CS53" s="312">
        <f ca="1">IF($BI53&lt;&gt;"",IF('Capacity summary'!$D$14="Yes",IF(COUNTBLANK('Capacity summary'!$H172:$BG172)&lt;52,IF('Capacity summary'!AP172&lt;&gt;"",IF(LOWER('Capacity summary'!AP172)="x",$BI53*AP53,VALUE('Capacity summary'!AP172)),0),AP53*$BI53),AP53*$BI53),0)</f>
        <v>0</v>
      </c>
      <c r="CT53" s="312">
        <f ca="1">IF($BI53&lt;&gt;"",IF('Capacity summary'!$D$14="Yes",IF(COUNTBLANK('Capacity summary'!$H172:$BG172)&lt;52,IF('Capacity summary'!AQ172&lt;&gt;"",IF(LOWER('Capacity summary'!AQ172)="x",$BI53*AQ53,VALUE('Capacity summary'!AQ172)),0),AQ53*$BI53),AQ53*$BI53),0)</f>
        <v>0</v>
      </c>
      <c r="CU53" s="312">
        <f ca="1">IF($BI53&lt;&gt;"",IF('Capacity summary'!$D$14="Yes",IF(COUNTBLANK('Capacity summary'!$H172:$BG172)&lt;52,IF('Capacity summary'!AR172&lt;&gt;"",IF(LOWER('Capacity summary'!AR172)="x",$BI53*AR53,VALUE('Capacity summary'!AR172)),0),AR53*$BI53),AR53*$BI53),0)</f>
        <v>0</v>
      </c>
      <c r="CV53" s="312">
        <f ca="1">IF($BI53&lt;&gt;"",IF('Capacity summary'!$D$14="Yes",IF(COUNTBLANK('Capacity summary'!$H172:$BG172)&lt;52,IF('Capacity summary'!AS172&lt;&gt;"",IF(LOWER('Capacity summary'!AS172)="x",$BI53*AS53,VALUE('Capacity summary'!AS172)),0),AS53*$BI53),AS53*$BI53),0)</f>
        <v>0</v>
      </c>
      <c r="CW53" s="312">
        <f ca="1">IF($BI53&lt;&gt;"",IF('Capacity summary'!$D$14="Yes",IF(COUNTBLANK('Capacity summary'!$H172:$BG172)&lt;52,IF('Capacity summary'!AT172&lt;&gt;"",IF(LOWER('Capacity summary'!AT172)="x",$BI53*AT53,VALUE('Capacity summary'!AT172)),0),AT53*$BI53),AT53*$BI53),0)</f>
        <v>0</v>
      </c>
      <c r="CX53" s="312">
        <f ca="1">IF($BI53&lt;&gt;"",IF('Capacity summary'!$D$14="Yes",IF(COUNTBLANK('Capacity summary'!$H172:$BG172)&lt;52,IF('Capacity summary'!AU172&lt;&gt;"",IF(LOWER('Capacity summary'!AU172)="x",$BI53*AU53,VALUE('Capacity summary'!AU172)),0),AU53*$BI53),AU53*$BI53),0)</f>
        <v>0</v>
      </c>
      <c r="CY53" s="312">
        <f ca="1">IF($BI53&lt;&gt;"",IF('Capacity summary'!$D$14="Yes",IF(COUNTBLANK('Capacity summary'!$H172:$BG172)&lt;52,IF('Capacity summary'!AV172&lt;&gt;"",IF(LOWER('Capacity summary'!AV172)="x",$BI53*AV53,VALUE('Capacity summary'!AV172)),0),AV53*$BI53),AV53*$BI53),0)</f>
        <v>0</v>
      </c>
      <c r="CZ53" s="312">
        <f ca="1">IF($BI53&lt;&gt;"",IF('Capacity summary'!$D$14="Yes",IF(COUNTBLANK('Capacity summary'!$H172:$BG172)&lt;52,IF('Capacity summary'!AW172&lt;&gt;"",IF(LOWER('Capacity summary'!AW172)="x",$BI53*AW53,VALUE('Capacity summary'!AW172)),0),AW53*$BI53),AW53*$BI53),0)</f>
        <v>0</v>
      </c>
      <c r="DA53" s="312">
        <f ca="1">IF($BI53&lt;&gt;"",IF('Capacity summary'!$D$14="Yes",IF(COUNTBLANK('Capacity summary'!$H172:$BG172)&lt;52,IF('Capacity summary'!AX172&lt;&gt;"",IF(LOWER('Capacity summary'!AX172)="x",$BI53*AX53,VALUE('Capacity summary'!AX172)),0),AX53*$BI53),AX53*$BI53),0)</f>
        <v>0</v>
      </c>
      <c r="DB53" s="312">
        <f ca="1">IF($BI53&lt;&gt;"",IF('Capacity summary'!$D$14="Yes",IF(COUNTBLANK('Capacity summary'!$H172:$BG172)&lt;52,IF('Capacity summary'!AY172&lt;&gt;"",IF(LOWER('Capacity summary'!AY172)="x",$BI53*AY53,VALUE('Capacity summary'!AY172)),0),AY53*$BI53),AY53*$BI53),0)</f>
        <v>0</v>
      </c>
      <c r="DC53" s="312">
        <f ca="1">IF($BI53&lt;&gt;"",IF('Capacity summary'!$D$14="Yes",IF(COUNTBLANK('Capacity summary'!$H172:$BG172)&lt;52,IF('Capacity summary'!AZ172&lt;&gt;"",IF(LOWER('Capacity summary'!AZ172)="x",$BI53*AZ53,VALUE('Capacity summary'!AZ172)),0),AZ53*$BI53),AZ53*$BI53),0)</f>
        <v>0</v>
      </c>
      <c r="DD53" s="312">
        <f ca="1">IF($BI53&lt;&gt;"",IF('Capacity summary'!$D$14="Yes",IF(COUNTBLANK('Capacity summary'!$H172:$BG172)&lt;52,IF('Capacity summary'!BA172&lt;&gt;"",IF(LOWER('Capacity summary'!BA172)="x",$BI53*BA53,VALUE('Capacity summary'!BA172)),0),BA53*$BI53),BA53*$BI53),0)</f>
        <v>0</v>
      </c>
      <c r="DE53" s="312">
        <f ca="1">IF($BI53&lt;&gt;"",IF('Capacity summary'!$D$14="Yes",IF(COUNTBLANK('Capacity summary'!$H172:$BG172)&lt;52,IF('Capacity summary'!BB172&lt;&gt;"",IF(LOWER('Capacity summary'!BB172)="x",$BI53*BB53,VALUE('Capacity summary'!BB172)),0),BB53*$BI53),BB53*$BI53),0)</f>
        <v>0</v>
      </c>
      <c r="DF53" s="312">
        <f ca="1">IF($BI53&lt;&gt;"",IF('Capacity summary'!$D$14="Yes",IF(COUNTBLANK('Capacity summary'!$H172:$BG172)&lt;52,IF('Capacity summary'!BC172&lt;&gt;"",IF(LOWER('Capacity summary'!BC172)="x",$BI53*BC53,VALUE('Capacity summary'!BC172)),0),BC53*$BI53),BC53*$BI53),0)</f>
        <v>0</v>
      </c>
      <c r="DG53" s="312">
        <f ca="1">IF($BI53&lt;&gt;"",IF('Capacity summary'!$D$14="Yes",IF(COUNTBLANK('Capacity summary'!$H172:$BG172)&lt;52,IF('Capacity summary'!BD172&lt;&gt;"",IF(LOWER('Capacity summary'!BD172)="x",$BI53*BD53,VALUE('Capacity summary'!BD172)),0),BD53*$BI53),BD53*$BI53),0)</f>
        <v>0</v>
      </c>
      <c r="DH53" s="312">
        <f ca="1">IF($BI53&lt;&gt;"",IF('Capacity summary'!$D$14="Yes",IF(COUNTBLANK('Capacity summary'!$H172:$BG172)&lt;52,IF('Capacity summary'!BE172&lt;&gt;"",IF(LOWER('Capacity summary'!BE172)="x",$BI53*BE53,VALUE('Capacity summary'!BE172)),0),BE53*$BI53),BE53*$BI53),0)</f>
        <v>0</v>
      </c>
      <c r="DI53" s="312">
        <f ca="1">IF($BI53&lt;&gt;"",IF('Capacity summary'!$D$14="Yes",IF(COUNTBLANK('Capacity summary'!$H172:$BG172)&lt;52,IF('Capacity summary'!BF172&lt;&gt;"",IF(LOWER('Capacity summary'!BF172)="x",$BI53*BF53,VALUE('Capacity summary'!BF172)),0),BF53*$BI53),BF53*$BI53),0)</f>
        <v>0</v>
      </c>
      <c r="DJ53" s="312">
        <f ca="1">IF($BI53&lt;&gt;"",IF('Capacity summary'!$D$14="Yes",IF(COUNTBLANK('Capacity summary'!$H172:$BG172)&lt;52,IF('Capacity summary'!BG172&lt;&gt;"",IF(LOWER('Capacity summary'!BG172)="x",$BI53*BG53,VALUE('Capacity summary'!BG172)),0),BG53*$BI53),BG53*$BI53),0)</f>
        <v>0</v>
      </c>
      <c r="DK53" s="136">
        <f t="shared" ca="1" si="2"/>
        <v>0</v>
      </c>
      <c r="DL53" s="312">
        <f>Capacity!H65</f>
        <v>0</v>
      </c>
      <c r="DP53" s="5"/>
    </row>
    <row r="54" spans="2:120" x14ac:dyDescent="0.25">
      <c r="B54" s="67"/>
      <c r="C54" s="67" t="str">
        <f>ROW(A50)&amp;". "&amp;Capacity!B66</f>
        <v>50. c</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 ca="1">IF(ROW(C50)&lt;=Capacity!$A$16,IF('Capacity summary'!$D$14="No",SUM(H54:BG54),'Capacity summary'!$E173),0)</f>
        <v>52</v>
      </c>
      <c r="BI54" s="5">
        <f ca="1">IF(BH54&gt;0,IF(BH54&lt;Capacity!E66,Capacity!F66,Capacity!H66/'Capacity calculation (hide)'!BH54),"")</f>
        <v>0</v>
      </c>
      <c r="BK54" s="312">
        <f ca="1">IF($BI54&lt;&gt;"",IF('Capacity summary'!$D$14="Yes",IF(COUNTBLANK('Capacity summary'!$H173:$BG173)&lt;52,IF('Capacity summary'!H173&lt;&gt;"",IF(LOWER('Capacity summary'!H173)="x",$BI54*H54,VALUE('Capacity summary'!H173)),0),H54*$BI54),H54*$BI54),0)</f>
        <v>0</v>
      </c>
      <c r="BL54" s="312">
        <f ca="1">IF($BI54&lt;&gt;"",IF('Capacity summary'!$D$14="Yes",IF(COUNTBLANK('Capacity summary'!$H173:$BG173)&lt;52,IF('Capacity summary'!I173&lt;&gt;"",IF(LOWER('Capacity summary'!I173)="x",$BI54*I54,VALUE('Capacity summary'!I173)),0),I54*$BI54),I54*$BI54),0)</f>
        <v>0</v>
      </c>
      <c r="BM54" s="312">
        <f ca="1">IF($BI54&lt;&gt;"",IF('Capacity summary'!$D$14="Yes",IF(COUNTBLANK('Capacity summary'!$H173:$BG173)&lt;52,IF('Capacity summary'!J173&lt;&gt;"",IF(LOWER('Capacity summary'!J173)="x",$BI54*J54,VALUE('Capacity summary'!J173)),0),J54*$BI54),J54*$BI54),0)</f>
        <v>0</v>
      </c>
      <c r="BN54" s="312">
        <f ca="1">IF($BI54&lt;&gt;"",IF('Capacity summary'!$D$14="Yes",IF(COUNTBLANK('Capacity summary'!$H173:$BG173)&lt;52,IF('Capacity summary'!K173&lt;&gt;"",IF(LOWER('Capacity summary'!K173)="x",$BI54*K54,VALUE('Capacity summary'!K173)),0),K54*$BI54),K54*$BI54),0)</f>
        <v>0</v>
      </c>
      <c r="BO54" s="312">
        <f ca="1">IF($BI54&lt;&gt;"",IF('Capacity summary'!$D$14="Yes",IF(COUNTBLANK('Capacity summary'!$H173:$BG173)&lt;52,IF('Capacity summary'!L173&lt;&gt;"",IF(LOWER('Capacity summary'!L173)="x",$BI54*L54,VALUE('Capacity summary'!L173)),0),L54*$BI54),L54*$BI54),0)</f>
        <v>0</v>
      </c>
      <c r="BP54" s="312">
        <f ca="1">IF($BI54&lt;&gt;"",IF('Capacity summary'!$D$14="Yes",IF(COUNTBLANK('Capacity summary'!$H173:$BG173)&lt;52,IF('Capacity summary'!M173&lt;&gt;"",IF(LOWER('Capacity summary'!M173)="x",$BI54*M54,VALUE('Capacity summary'!M173)),0),M54*$BI54),M54*$BI54),0)</f>
        <v>0</v>
      </c>
      <c r="BQ54" s="312">
        <f ca="1">IF($BI54&lt;&gt;"",IF('Capacity summary'!$D$14="Yes",IF(COUNTBLANK('Capacity summary'!$H173:$BG173)&lt;52,IF('Capacity summary'!N173&lt;&gt;"",IF(LOWER('Capacity summary'!N173)="x",$BI54*N54,VALUE('Capacity summary'!N173)),0),N54*$BI54),N54*$BI54),0)</f>
        <v>0</v>
      </c>
      <c r="BR54" s="312">
        <f ca="1">IF($BI54&lt;&gt;"",IF('Capacity summary'!$D$14="Yes",IF(COUNTBLANK('Capacity summary'!$H173:$BG173)&lt;52,IF('Capacity summary'!O173&lt;&gt;"",IF(LOWER('Capacity summary'!O173)="x",$BI54*O54,VALUE('Capacity summary'!O173)),0),O54*$BI54),O54*$BI54),0)</f>
        <v>0</v>
      </c>
      <c r="BS54" s="312">
        <f ca="1">IF($BI54&lt;&gt;"",IF('Capacity summary'!$D$14="Yes",IF(COUNTBLANK('Capacity summary'!$H173:$BG173)&lt;52,IF('Capacity summary'!P173&lt;&gt;"",IF(LOWER('Capacity summary'!P173)="x",$BI54*P54,VALUE('Capacity summary'!P173)),0),P54*$BI54),P54*$BI54),0)</f>
        <v>0</v>
      </c>
      <c r="BT54" s="312">
        <f ca="1">IF($BI54&lt;&gt;"",IF('Capacity summary'!$D$14="Yes",IF(COUNTBLANK('Capacity summary'!$H173:$BG173)&lt;52,IF('Capacity summary'!Q173&lt;&gt;"",IF(LOWER('Capacity summary'!Q173)="x",$BI54*Q54,VALUE('Capacity summary'!Q173)),0),Q54*$BI54),Q54*$BI54),0)</f>
        <v>0</v>
      </c>
      <c r="BU54" s="312">
        <f ca="1">IF($BI54&lt;&gt;"",IF('Capacity summary'!$D$14="Yes",IF(COUNTBLANK('Capacity summary'!$H173:$BG173)&lt;52,IF('Capacity summary'!R173&lt;&gt;"",IF(LOWER('Capacity summary'!R173)="x",$BI54*R54,VALUE('Capacity summary'!R173)),0),R54*$BI54),R54*$BI54),0)</f>
        <v>0</v>
      </c>
      <c r="BV54" s="312">
        <f ca="1">IF($BI54&lt;&gt;"",IF('Capacity summary'!$D$14="Yes",IF(COUNTBLANK('Capacity summary'!$H173:$BG173)&lt;52,IF('Capacity summary'!S173&lt;&gt;"",IF(LOWER('Capacity summary'!S173)="x",$BI54*S54,VALUE('Capacity summary'!S173)),0),S54*$BI54),S54*$BI54),0)</f>
        <v>0</v>
      </c>
      <c r="BW54" s="312">
        <f ca="1">IF($BI54&lt;&gt;"",IF('Capacity summary'!$D$14="Yes",IF(COUNTBLANK('Capacity summary'!$H173:$BG173)&lt;52,IF('Capacity summary'!T173&lt;&gt;"",IF(LOWER('Capacity summary'!T173)="x",$BI54*T54,VALUE('Capacity summary'!T173)),0),T54*$BI54),T54*$BI54),0)</f>
        <v>0</v>
      </c>
      <c r="BX54" s="312">
        <f ca="1">IF($BI54&lt;&gt;"",IF('Capacity summary'!$D$14="Yes",IF(COUNTBLANK('Capacity summary'!$H173:$BG173)&lt;52,IF('Capacity summary'!U173&lt;&gt;"",IF(LOWER('Capacity summary'!U173)="x",$BI54*U54,VALUE('Capacity summary'!U173)),0),U54*$BI54),U54*$BI54),0)</f>
        <v>0</v>
      </c>
      <c r="BY54" s="312">
        <f ca="1">IF($BI54&lt;&gt;"",IF('Capacity summary'!$D$14="Yes",IF(COUNTBLANK('Capacity summary'!$H173:$BG173)&lt;52,IF('Capacity summary'!V173&lt;&gt;"",IF(LOWER('Capacity summary'!V173)="x",$BI54*V54,VALUE('Capacity summary'!V173)),0),V54*$BI54),V54*$BI54),0)</f>
        <v>0</v>
      </c>
      <c r="BZ54" s="312">
        <f ca="1">IF($BI54&lt;&gt;"",IF('Capacity summary'!$D$14="Yes",IF(COUNTBLANK('Capacity summary'!$H173:$BG173)&lt;52,IF('Capacity summary'!W173&lt;&gt;"",IF(LOWER('Capacity summary'!W173)="x",$BI54*W54,VALUE('Capacity summary'!W173)),0),W54*$BI54),W54*$BI54),0)</f>
        <v>0</v>
      </c>
      <c r="CA54" s="312">
        <f ca="1">IF($BI54&lt;&gt;"",IF('Capacity summary'!$D$14="Yes",IF(COUNTBLANK('Capacity summary'!$H173:$BG173)&lt;52,IF('Capacity summary'!X173&lt;&gt;"",IF(LOWER('Capacity summary'!X173)="x",$BI54*X54,VALUE('Capacity summary'!X173)),0),X54*$BI54),X54*$BI54),0)</f>
        <v>0</v>
      </c>
      <c r="CB54" s="312">
        <f ca="1">IF($BI54&lt;&gt;"",IF('Capacity summary'!$D$14="Yes",IF(COUNTBLANK('Capacity summary'!$H173:$BG173)&lt;52,IF('Capacity summary'!Y173&lt;&gt;"",IF(LOWER('Capacity summary'!Y173)="x",$BI54*Y54,VALUE('Capacity summary'!Y173)),0),Y54*$BI54),Y54*$BI54),0)</f>
        <v>0</v>
      </c>
      <c r="CC54" s="312">
        <f ca="1">IF($BI54&lt;&gt;"",IF('Capacity summary'!$D$14="Yes",IF(COUNTBLANK('Capacity summary'!$H173:$BG173)&lt;52,IF('Capacity summary'!Z173&lt;&gt;"",IF(LOWER('Capacity summary'!Z173)="x",$BI54*Z54,VALUE('Capacity summary'!Z173)),0),Z54*$BI54),Z54*$BI54),0)</f>
        <v>0</v>
      </c>
      <c r="CD54" s="312">
        <f ca="1">IF($BI54&lt;&gt;"",IF('Capacity summary'!$D$14="Yes",IF(COUNTBLANK('Capacity summary'!$H173:$BG173)&lt;52,IF('Capacity summary'!AA173&lt;&gt;"",IF(LOWER('Capacity summary'!AA173)="x",$BI54*AA54,VALUE('Capacity summary'!AA173)),0),AA54*$BI54),AA54*$BI54),0)</f>
        <v>0</v>
      </c>
      <c r="CE54" s="312">
        <f ca="1">IF($BI54&lt;&gt;"",IF('Capacity summary'!$D$14="Yes",IF(COUNTBLANK('Capacity summary'!$H173:$BG173)&lt;52,IF('Capacity summary'!AB173&lt;&gt;"",IF(LOWER('Capacity summary'!AB173)="x",$BI54*AB54,VALUE('Capacity summary'!AB173)),0),AB54*$BI54),AB54*$BI54),0)</f>
        <v>0</v>
      </c>
      <c r="CF54" s="312">
        <f ca="1">IF($BI54&lt;&gt;"",IF('Capacity summary'!$D$14="Yes",IF(COUNTBLANK('Capacity summary'!$H173:$BG173)&lt;52,IF('Capacity summary'!AC173&lt;&gt;"",IF(LOWER('Capacity summary'!AC173)="x",$BI54*AC54,VALUE('Capacity summary'!AC173)),0),AC54*$BI54),AC54*$BI54),0)</f>
        <v>0</v>
      </c>
      <c r="CG54" s="312">
        <f ca="1">IF($BI54&lt;&gt;"",IF('Capacity summary'!$D$14="Yes",IF(COUNTBLANK('Capacity summary'!$H173:$BG173)&lt;52,IF('Capacity summary'!AD173&lt;&gt;"",IF(LOWER('Capacity summary'!AD173)="x",$BI54*AD54,VALUE('Capacity summary'!AD173)),0),AD54*$BI54),AD54*$BI54),0)</f>
        <v>0</v>
      </c>
      <c r="CH54" s="312">
        <f ca="1">IF($BI54&lt;&gt;"",IF('Capacity summary'!$D$14="Yes",IF(COUNTBLANK('Capacity summary'!$H173:$BG173)&lt;52,IF('Capacity summary'!AE173&lt;&gt;"",IF(LOWER('Capacity summary'!AE173)="x",$BI54*AE54,VALUE('Capacity summary'!AE173)),0),AE54*$BI54),AE54*$BI54),0)</f>
        <v>0</v>
      </c>
      <c r="CI54" s="312">
        <f ca="1">IF($BI54&lt;&gt;"",IF('Capacity summary'!$D$14="Yes",IF(COUNTBLANK('Capacity summary'!$H173:$BG173)&lt;52,IF('Capacity summary'!AF173&lt;&gt;"",IF(LOWER('Capacity summary'!AF173)="x",$BI54*AF54,VALUE('Capacity summary'!AF173)),0),AF54*$BI54),AF54*$BI54),0)</f>
        <v>0</v>
      </c>
      <c r="CJ54" s="312">
        <f ca="1">IF($BI54&lt;&gt;"",IF('Capacity summary'!$D$14="Yes",IF(COUNTBLANK('Capacity summary'!$H173:$BG173)&lt;52,IF('Capacity summary'!AG173&lt;&gt;"",IF(LOWER('Capacity summary'!AG173)="x",$BI54*AG54,VALUE('Capacity summary'!AG173)),0),AG54*$BI54),AG54*$BI54),0)</f>
        <v>0</v>
      </c>
      <c r="CK54" s="312">
        <f ca="1">IF($BI54&lt;&gt;"",IF('Capacity summary'!$D$14="Yes",IF(COUNTBLANK('Capacity summary'!$H173:$BG173)&lt;52,IF('Capacity summary'!AH173&lt;&gt;"",IF(LOWER('Capacity summary'!AH173)="x",$BI54*AH54,VALUE('Capacity summary'!AH173)),0),AH54*$BI54),AH54*$BI54),0)</f>
        <v>0</v>
      </c>
      <c r="CL54" s="312">
        <f ca="1">IF($BI54&lt;&gt;"",IF('Capacity summary'!$D$14="Yes",IF(COUNTBLANK('Capacity summary'!$H173:$BG173)&lt;52,IF('Capacity summary'!AI173&lt;&gt;"",IF(LOWER('Capacity summary'!AI173)="x",$BI54*AI54,VALUE('Capacity summary'!AI173)),0),AI54*$BI54),AI54*$BI54),0)</f>
        <v>0</v>
      </c>
      <c r="CM54" s="312">
        <f ca="1">IF($BI54&lt;&gt;"",IF('Capacity summary'!$D$14="Yes",IF(COUNTBLANK('Capacity summary'!$H173:$BG173)&lt;52,IF('Capacity summary'!AJ173&lt;&gt;"",IF(LOWER('Capacity summary'!AJ173)="x",$BI54*AJ54,VALUE('Capacity summary'!AJ173)),0),AJ54*$BI54),AJ54*$BI54),0)</f>
        <v>0</v>
      </c>
      <c r="CN54" s="312">
        <f ca="1">IF($BI54&lt;&gt;"",IF('Capacity summary'!$D$14="Yes",IF(COUNTBLANK('Capacity summary'!$H173:$BG173)&lt;52,IF('Capacity summary'!AK173&lt;&gt;"",IF(LOWER('Capacity summary'!AK173)="x",$BI54*AK54,VALUE('Capacity summary'!AK173)),0),AK54*$BI54),AK54*$BI54),0)</f>
        <v>0</v>
      </c>
      <c r="CO54" s="312">
        <f ca="1">IF($BI54&lt;&gt;"",IF('Capacity summary'!$D$14="Yes",IF(COUNTBLANK('Capacity summary'!$H173:$BG173)&lt;52,IF('Capacity summary'!AL173&lt;&gt;"",IF(LOWER('Capacity summary'!AL173)="x",$BI54*AL54,VALUE('Capacity summary'!AL173)),0),AL54*$BI54),AL54*$BI54),0)</f>
        <v>0</v>
      </c>
      <c r="CP54" s="312">
        <f ca="1">IF($BI54&lt;&gt;"",IF('Capacity summary'!$D$14="Yes",IF(COUNTBLANK('Capacity summary'!$H173:$BG173)&lt;52,IF('Capacity summary'!AM173&lt;&gt;"",IF(LOWER('Capacity summary'!AM173)="x",$BI54*AM54,VALUE('Capacity summary'!AM173)),0),AM54*$BI54),AM54*$BI54),0)</f>
        <v>0</v>
      </c>
      <c r="CQ54" s="312">
        <f ca="1">IF($BI54&lt;&gt;"",IF('Capacity summary'!$D$14="Yes",IF(COUNTBLANK('Capacity summary'!$H173:$BG173)&lt;52,IF('Capacity summary'!AN173&lt;&gt;"",IF(LOWER('Capacity summary'!AN173)="x",$BI54*AN54,VALUE('Capacity summary'!AN173)),0),AN54*$BI54),AN54*$BI54),0)</f>
        <v>0</v>
      </c>
      <c r="CR54" s="312">
        <f ca="1">IF($BI54&lt;&gt;"",IF('Capacity summary'!$D$14="Yes",IF(COUNTBLANK('Capacity summary'!$H173:$BG173)&lt;52,IF('Capacity summary'!AO173&lt;&gt;"",IF(LOWER('Capacity summary'!AO173)="x",$BI54*AO54,VALUE('Capacity summary'!AO173)),0),AO54*$BI54),AO54*$BI54),0)</f>
        <v>0</v>
      </c>
      <c r="CS54" s="312">
        <f ca="1">IF($BI54&lt;&gt;"",IF('Capacity summary'!$D$14="Yes",IF(COUNTBLANK('Capacity summary'!$H173:$BG173)&lt;52,IF('Capacity summary'!AP173&lt;&gt;"",IF(LOWER('Capacity summary'!AP173)="x",$BI54*AP54,VALUE('Capacity summary'!AP173)),0),AP54*$BI54),AP54*$BI54),0)</f>
        <v>0</v>
      </c>
      <c r="CT54" s="312">
        <f ca="1">IF($BI54&lt;&gt;"",IF('Capacity summary'!$D$14="Yes",IF(COUNTBLANK('Capacity summary'!$H173:$BG173)&lt;52,IF('Capacity summary'!AQ173&lt;&gt;"",IF(LOWER('Capacity summary'!AQ173)="x",$BI54*AQ54,VALUE('Capacity summary'!AQ173)),0),AQ54*$BI54),AQ54*$BI54),0)</f>
        <v>0</v>
      </c>
      <c r="CU54" s="312">
        <f ca="1">IF($BI54&lt;&gt;"",IF('Capacity summary'!$D$14="Yes",IF(COUNTBLANK('Capacity summary'!$H173:$BG173)&lt;52,IF('Capacity summary'!AR173&lt;&gt;"",IF(LOWER('Capacity summary'!AR173)="x",$BI54*AR54,VALUE('Capacity summary'!AR173)),0),AR54*$BI54),AR54*$BI54),0)</f>
        <v>0</v>
      </c>
      <c r="CV54" s="312">
        <f ca="1">IF($BI54&lt;&gt;"",IF('Capacity summary'!$D$14="Yes",IF(COUNTBLANK('Capacity summary'!$H173:$BG173)&lt;52,IF('Capacity summary'!AS173&lt;&gt;"",IF(LOWER('Capacity summary'!AS173)="x",$BI54*AS54,VALUE('Capacity summary'!AS173)),0),AS54*$BI54),AS54*$BI54),0)</f>
        <v>0</v>
      </c>
      <c r="CW54" s="312">
        <f ca="1">IF($BI54&lt;&gt;"",IF('Capacity summary'!$D$14="Yes",IF(COUNTBLANK('Capacity summary'!$H173:$BG173)&lt;52,IF('Capacity summary'!AT173&lt;&gt;"",IF(LOWER('Capacity summary'!AT173)="x",$BI54*AT54,VALUE('Capacity summary'!AT173)),0),AT54*$BI54),AT54*$BI54),0)</f>
        <v>0</v>
      </c>
      <c r="CX54" s="312">
        <f ca="1">IF($BI54&lt;&gt;"",IF('Capacity summary'!$D$14="Yes",IF(COUNTBLANK('Capacity summary'!$H173:$BG173)&lt;52,IF('Capacity summary'!AU173&lt;&gt;"",IF(LOWER('Capacity summary'!AU173)="x",$BI54*AU54,VALUE('Capacity summary'!AU173)),0),AU54*$BI54),AU54*$BI54),0)</f>
        <v>0</v>
      </c>
      <c r="CY54" s="312">
        <f ca="1">IF($BI54&lt;&gt;"",IF('Capacity summary'!$D$14="Yes",IF(COUNTBLANK('Capacity summary'!$H173:$BG173)&lt;52,IF('Capacity summary'!AV173&lt;&gt;"",IF(LOWER('Capacity summary'!AV173)="x",$BI54*AV54,VALUE('Capacity summary'!AV173)),0),AV54*$BI54),AV54*$BI54),0)</f>
        <v>0</v>
      </c>
      <c r="CZ54" s="312">
        <f ca="1">IF($BI54&lt;&gt;"",IF('Capacity summary'!$D$14="Yes",IF(COUNTBLANK('Capacity summary'!$H173:$BG173)&lt;52,IF('Capacity summary'!AW173&lt;&gt;"",IF(LOWER('Capacity summary'!AW173)="x",$BI54*AW54,VALUE('Capacity summary'!AW173)),0),AW54*$BI54),AW54*$BI54),0)</f>
        <v>0</v>
      </c>
      <c r="DA54" s="312">
        <f ca="1">IF($BI54&lt;&gt;"",IF('Capacity summary'!$D$14="Yes",IF(COUNTBLANK('Capacity summary'!$H173:$BG173)&lt;52,IF('Capacity summary'!AX173&lt;&gt;"",IF(LOWER('Capacity summary'!AX173)="x",$BI54*AX54,VALUE('Capacity summary'!AX173)),0),AX54*$BI54),AX54*$BI54),0)</f>
        <v>0</v>
      </c>
      <c r="DB54" s="312">
        <f ca="1">IF($BI54&lt;&gt;"",IF('Capacity summary'!$D$14="Yes",IF(COUNTBLANK('Capacity summary'!$H173:$BG173)&lt;52,IF('Capacity summary'!AY173&lt;&gt;"",IF(LOWER('Capacity summary'!AY173)="x",$BI54*AY54,VALUE('Capacity summary'!AY173)),0),AY54*$BI54),AY54*$BI54),0)</f>
        <v>0</v>
      </c>
      <c r="DC54" s="312">
        <f ca="1">IF($BI54&lt;&gt;"",IF('Capacity summary'!$D$14="Yes",IF(COUNTBLANK('Capacity summary'!$H173:$BG173)&lt;52,IF('Capacity summary'!AZ173&lt;&gt;"",IF(LOWER('Capacity summary'!AZ173)="x",$BI54*AZ54,VALUE('Capacity summary'!AZ173)),0),AZ54*$BI54),AZ54*$BI54),0)</f>
        <v>0</v>
      </c>
      <c r="DD54" s="312">
        <f ca="1">IF($BI54&lt;&gt;"",IF('Capacity summary'!$D$14="Yes",IF(COUNTBLANK('Capacity summary'!$H173:$BG173)&lt;52,IF('Capacity summary'!BA173&lt;&gt;"",IF(LOWER('Capacity summary'!BA173)="x",$BI54*BA54,VALUE('Capacity summary'!BA173)),0),BA54*$BI54),BA54*$BI54),0)</f>
        <v>0</v>
      </c>
      <c r="DE54" s="312">
        <f ca="1">IF($BI54&lt;&gt;"",IF('Capacity summary'!$D$14="Yes",IF(COUNTBLANK('Capacity summary'!$H173:$BG173)&lt;52,IF('Capacity summary'!BB173&lt;&gt;"",IF(LOWER('Capacity summary'!BB173)="x",$BI54*BB54,VALUE('Capacity summary'!BB173)),0),BB54*$BI54),BB54*$BI54),0)</f>
        <v>0</v>
      </c>
      <c r="DF54" s="312">
        <f ca="1">IF($BI54&lt;&gt;"",IF('Capacity summary'!$D$14="Yes",IF(COUNTBLANK('Capacity summary'!$H173:$BG173)&lt;52,IF('Capacity summary'!BC173&lt;&gt;"",IF(LOWER('Capacity summary'!BC173)="x",$BI54*BC54,VALUE('Capacity summary'!BC173)),0),BC54*$BI54),BC54*$BI54),0)</f>
        <v>0</v>
      </c>
      <c r="DG54" s="312">
        <f ca="1">IF($BI54&lt;&gt;"",IF('Capacity summary'!$D$14="Yes",IF(COUNTBLANK('Capacity summary'!$H173:$BG173)&lt;52,IF('Capacity summary'!BD173&lt;&gt;"",IF(LOWER('Capacity summary'!BD173)="x",$BI54*BD54,VALUE('Capacity summary'!BD173)),0),BD54*$BI54),BD54*$BI54),0)</f>
        <v>0</v>
      </c>
      <c r="DH54" s="312">
        <f ca="1">IF($BI54&lt;&gt;"",IF('Capacity summary'!$D$14="Yes",IF(COUNTBLANK('Capacity summary'!$H173:$BG173)&lt;52,IF('Capacity summary'!BE173&lt;&gt;"",IF(LOWER('Capacity summary'!BE173)="x",$BI54*BE54,VALUE('Capacity summary'!BE173)),0),BE54*$BI54),BE54*$BI54),0)</f>
        <v>0</v>
      </c>
      <c r="DI54" s="312">
        <f ca="1">IF($BI54&lt;&gt;"",IF('Capacity summary'!$D$14="Yes",IF(COUNTBLANK('Capacity summary'!$H173:$BG173)&lt;52,IF('Capacity summary'!BF173&lt;&gt;"",IF(LOWER('Capacity summary'!BF173)="x",$BI54*BF54,VALUE('Capacity summary'!BF173)),0),BF54*$BI54),BF54*$BI54),0)</f>
        <v>0</v>
      </c>
      <c r="DJ54" s="312">
        <f ca="1">IF($BI54&lt;&gt;"",IF('Capacity summary'!$D$14="Yes",IF(COUNTBLANK('Capacity summary'!$H173:$BG173)&lt;52,IF('Capacity summary'!BG173&lt;&gt;"",IF(LOWER('Capacity summary'!BG173)="x",$BI54*BG54,VALUE('Capacity summary'!BG173)),0),BG54*$BI54),BG54*$BI54),0)</f>
        <v>0</v>
      </c>
      <c r="DK54" s="136">
        <f t="shared" ca="1" si="2"/>
        <v>0</v>
      </c>
      <c r="DL54" s="312">
        <f>Capacity!H66</f>
        <v>0</v>
      </c>
      <c r="DP54" s="5"/>
    </row>
    <row r="55" spans="2:120" x14ac:dyDescent="0.25">
      <c r="B55" s="67"/>
      <c r="C55" s="67" t="str">
        <f>ROW(A51)&amp;". "&amp;Capacity!B67</f>
        <v>51. c</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 ca="1">IF(ROW(C51)&lt;=Capacity!$A$16,IF('Capacity summary'!$D$14="No",SUM(H55:BG55),'Capacity summary'!$E174),0)</f>
        <v>52</v>
      </c>
      <c r="BI55" s="5">
        <f ca="1">IF(BH55&gt;0,IF(BH55&lt;Capacity!E67,Capacity!F67,Capacity!H67/'Capacity calculation (hide)'!BH55),"")</f>
        <v>0</v>
      </c>
      <c r="BK55" s="312">
        <f ca="1">IF($BI55&lt;&gt;"",IF('Capacity summary'!$D$14="Yes",IF(COUNTBLANK('Capacity summary'!$H174:$BG174)&lt;52,IF('Capacity summary'!H174&lt;&gt;"",IF(LOWER('Capacity summary'!H174)="x",$BI55*H55,VALUE('Capacity summary'!H174)),0),H55*$BI55),H55*$BI55),0)</f>
        <v>0</v>
      </c>
      <c r="BL55" s="312">
        <f ca="1">IF($BI55&lt;&gt;"",IF('Capacity summary'!$D$14="Yes",IF(COUNTBLANK('Capacity summary'!$H174:$BG174)&lt;52,IF('Capacity summary'!I174&lt;&gt;"",IF(LOWER('Capacity summary'!I174)="x",$BI55*I55,VALUE('Capacity summary'!I174)),0),I55*$BI55),I55*$BI55),0)</f>
        <v>0</v>
      </c>
      <c r="BM55" s="312">
        <f ca="1">IF($BI55&lt;&gt;"",IF('Capacity summary'!$D$14="Yes",IF(COUNTBLANK('Capacity summary'!$H174:$BG174)&lt;52,IF('Capacity summary'!J174&lt;&gt;"",IF(LOWER('Capacity summary'!J174)="x",$BI55*J55,VALUE('Capacity summary'!J174)),0),J55*$BI55),J55*$BI55),0)</f>
        <v>0</v>
      </c>
      <c r="BN55" s="312">
        <f ca="1">IF($BI55&lt;&gt;"",IF('Capacity summary'!$D$14="Yes",IF(COUNTBLANK('Capacity summary'!$H174:$BG174)&lt;52,IF('Capacity summary'!K174&lt;&gt;"",IF(LOWER('Capacity summary'!K174)="x",$BI55*K55,VALUE('Capacity summary'!K174)),0),K55*$BI55),K55*$BI55),0)</f>
        <v>0</v>
      </c>
      <c r="BO55" s="312">
        <f ca="1">IF($BI55&lt;&gt;"",IF('Capacity summary'!$D$14="Yes",IF(COUNTBLANK('Capacity summary'!$H174:$BG174)&lt;52,IF('Capacity summary'!L174&lt;&gt;"",IF(LOWER('Capacity summary'!L174)="x",$BI55*L55,VALUE('Capacity summary'!L174)),0),L55*$BI55),L55*$BI55),0)</f>
        <v>0</v>
      </c>
      <c r="BP55" s="312">
        <f ca="1">IF($BI55&lt;&gt;"",IF('Capacity summary'!$D$14="Yes",IF(COUNTBLANK('Capacity summary'!$H174:$BG174)&lt;52,IF('Capacity summary'!M174&lt;&gt;"",IF(LOWER('Capacity summary'!M174)="x",$BI55*M55,VALUE('Capacity summary'!M174)),0),M55*$BI55),M55*$BI55),0)</f>
        <v>0</v>
      </c>
      <c r="BQ55" s="312">
        <f ca="1">IF($BI55&lt;&gt;"",IF('Capacity summary'!$D$14="Yes",IF(COUNTBLANK('Capacity summary'!$H174:$BG174)&lt;52,IF('Capacity summary'!N174&lt;&gt;"",IF(LOWER('Capacity summary'!N174)="x",$BI55*N55,VALUE('Capacity summary'!N174)),0),N55*$BI55),N55*$BI55),0)</f>
        <v>0</v>
      </c>
      <c r="BR55" s="312">
        <f ca="1">IF($BI55&lt;&gt;"",IF('Capacity summary'!$D$14="Yes",IF(COUNTBLANK('Capacity summary'!$H174:$BG174)&lt;52,IF('Capacity summary'!O174&lt;&gt;"",IF(LOWER('Capacity summary'!O174)="x",$BI55*O55,VALUE('Capacity summary'!O174)),0),O55*$BI55),O55*$BI55),0)</f>
        <v>0</v>
      </c>
      <c r="BS55" s="312">
        <f ca="1">IF($BI55&lt;&gt;"",IF('Capacity summary'!$D$14="Yes",IF(COUNTBLANK('Capacity summary'!$H174:$BG174)&lt;52,IF('Capacity summary'!P174&lt;&gt;"",IF(LOWER('Capacity summary'!P174)="x",$BI55*P55,VALUE('Capacity summary'!P174)),0),P55*$BI55),P55*$BI55),0)</f>
        <v>0</v>
      </c>
      <c r="BT55" s="312">
        <f ca="1">IF($BI55&lt;&gt;"",IF('Capacity summary'!$D$14="Yes",IF(COUNTBLANK('Capacity summary'!$H174:$BG174)&lt;52,IF('Capacity summary'!Q174&lt;&gt;"",IF(LOWER('Capacity summary'!Q174)="x",$BI55*Q55,VALUE('Capacity summary'!Q174)),0),Q55*$BI55),Q55*$BI55),0)</f>
        <v>0</v>
      </c>
      <c r="BU55" s="312">
        <f ca="1">IF($BI55&lt;&gt;"",IF('Capacity summary'!$D$14="Yes",IF(COUNTBLANK('Capacity summary'!$H174:$BG174)&lt;52,IF('Capacity summary'!R174&lt;&gt;"",IF(LOWER('Capacity summary'!R174)="x",$BI55*R55,VALUE('Capacity summary'!R174)),0),R55*$BI55),R55*$BI55),0)</f>
        <v>0</v>
      </c>
      <c r="BV55" s="312">
        <f ca="1">IF($BI55&lt;&gt;"",IF('Capacity summary'!$D$14="Yes",IF(COUNTBLANK('Capacity summary'!$H174:$BG174)&lt;52,IF('Capacity summary'!S174&lt;&gt;"",IF(LOWER('Capacity summary'!S174)="x",$BI55*S55,VALUE('Capacity summary'!S174)),0),S55*$BI55),S55*$BI55),0)</f>
        <v>0</v>
      </c>
      <c r="BW55" s="312">
        <f ca="1">IF($BI55&lt;&gt;"",IF('Capacity summary'!$D$14="Yes",IF(COUNTBLANK('Capacity summary'!$H174:$BG174)&lt;52,IF('Capacity summary'!T174&lt;&gt;"",IF(LOWER('Capacity summary'!T174)="x",$BI55*T55,VALUE('Capacity summary'!T174)),0),T55*$BI55),T55*$BI55),0)</f>
        <v>0</v>
      </c>
      <c r="BX55" s="312">
        <f ca="1">IF($BI55&lt;&gt;"",IF('Capacity summary'!$D$14="Yes",IF(COUNTBLANK('Capacity summary'!$H174:$BG174)&lt;52,IF('Capacity summary'!U174&lt;&gt;"",IF(LOWER('Capacity summary'!U174)="x",$BI55*U55,VALUE('Capacity summary'!U174)),0),U55*$BI55),U55*$BI55),0)</f>
        <v>0</v>
      </c>
      <c r="BY55" s="312">
        <f ca="1">IF($BI55&lt;&gt;"",IF('Capacity summary'!$D$14="Yes",IF(COUNTBLANK('Capacity summary'!$H174:$BG174)&lt;52,IF('Capacity summary'!V174&lt;&gt;"",IF(LOWER('Capacity summary'!V174)="x",$BI55*V55,VALUE('Capacity summary'!V174)),0),V55*$BI55),V55*$BI55),0)</f>
        <v>0</v>
      </c>
      <c r="BZ55" s="312">
        <f ca="1">IF($BI55&lt;&gt;"",IF('Capacity summary'!$D$14="Yes",IF(COUNTBLANK('Capacity summary'!$H174:$BG174)&lt;52,IF('Capacity summary'!W174&lt;&gt;"",IF(LOWER('Capacity summary'!W174)="x",$BI55*W55,VALUE('Capacity summary'!W174)),0),W55*$BI55),W55*$BI55),0)</f>
        <v>0</v>
      </c>
      <c r="CA55" s="312">
        <f ca="1">IF($BI55&lt;&gt;"",IF('Capacity summary'!$D$14="Yes",IF(COUNTBLANK('Capacity summary'!$H174:$BG174)&lt;52,IF('Capacity summary'!X174&lt;&gt;"",IF(LOWER('Capacity summary'!X174)="x",$BI55*X55,VALUE('Capacity summary'!X174)),0),X55*$BI55),X55*$BI55),0)</f>
        <v>0</v>
      </c>
      <c r="CB55" s="312">
        <f ca="1">IF($BI55&lt;&gt;"",IF('Capacity summary'!$D$14="Yes",IF(COUNTBLANK('Capacity summary'!$H174:$BG174)&lt;52,IF('Capacity summary'!Y174&lt;&gt;"",IF(LOWER('Capacity summary'!Y174)="x",$BI55*Y55,VALUE('Capacity summary'!Y174)),0),Y55*$BI55),Y55*$BI55),0)</f>
        <v>0</v>
      </c>
      <c r="CC55" s="312">
        <f ca="1">IF($BI55&lt;&gt;"",IF('Capacity summary'!$D$14="Yes",IF(COUNTBLANK('Capacity summary'!$H174:$BG174)&lt;52,IF('Capacity summary'!Z174&lt;&gt;"",IF(LOWER('Capacity summary'!Z174)="x",$BI55*Z55,VALUE('Capacity summary'!Z174)),0),Z55*$BI55),Z55*$BI55),0)</f>
        <v>0</v>
      </c>
      <c r="CD55" s="312">
        <f ca="1">IF($BI55&lt;&gt;"",IF('Capacity summary'!$D$14="Yes",IF(COUNTBLANK('Capacity summary'!$H174:$BG174)&lt;52,IF('Capacity summary'!AA174&lt;&gt;"",IF(LOWER('Capacity summary'!AA174)="x",$BI55*AA55,VALUE('Capacity summary'!AA174)),0),AA55*$BI55),AA55*$BI55),0)</f>
        <v>0</v>
      </c>
      <c r="CE55" s="312">
        <f ca="1">IF($BI55&lt;&gt;"",IF('Capacity summary'!$D$14="Yes",IF(COUNTBLANK('Capacity summary'!$H174:$BG174)&lt;52,IF('Capacity summary'!AB174&lt;&gt;"",IF(LOWER('Capacity summary'!AB174)="x",$BI55*AB55,VALUE('Capacity summary'!AB174)),0),AB55*$BI55),AB55*$BI55),0)</f>
        <v>0</v>
      </c>
      <c r="CF55" s="312">
        <f ca="1">IF($BI55&lt;&gt;"",IF('Capacity summary'!$D$14="Yes",IF(COUNTBLANK('Capacity summary'!$H174:$BG174)&lt;52,IF('Capacity summary'!AC174&lt;&gt;"",IF(LOWER('Capacity summary'!AC174)="x",$BI55*AC55,VALUE('Capacity summary'!AC174)),0),AC55*$BI55),AC55*$BI55),0)</f>
        <v>0</v>
      </c>
      <c r="CG55" s="312">
        <f ca="1">IF($BI55&lt;&gt;"",IF('Capacity summary'!$D$14="Yes",IF(COUNTBLANK('Capacity summary'!$H174:$BG174)&lt;52,IF('Capacity summary'!AD174&lt;&gt;"",IF(LOWER('Capacity summary'!AD174)="x",$BI55*AD55,VALUE('Capacity summary'!AD174)),0),AD55*$BI55),AD55*$BI55),0)</f>
        <v>0</v>
      </c>
      <c r="CH55" s="312">
        <f ca="1">IF($BI55&lt;&gt;"",IF('Capacity summary'!$D$14="Yes",IF(COUNTBLANK('Capacity summary'!$H174:$BG174)&lt;52,IF('Capacity summary'!AE174&lt;&gt;"",IF(LOWER('Capacity summary'!AE174)="x",$BI55*AE55,VALUE('Capacity summary'!AE174)),0),AE55*$BI55),AE55*$BI55),0)</f>
        <v>0</v>
      </c>
      <c r="CI55" s="312">
        <f ca="1">IF($BI55&lt;&gt;"",IF('Capacity summary'!$D$14="Yes",IF(COUNTBLANK('Capacity summary'!$H174:$BG174)&lt;52,IF('Capacity summary'!AF174&lt;&gt;"",IF(LOWER('Capacity summary'!AF174)="x",$BI55*AF55,VALUE('Capacity summary'!AF174)),0),AF55*$BI55),AF55*$BI55),0)</f>
        <v>0</v>
      </c>
      <c r="CJ55" s="312">
        <f ca="1">IF($BI55&lt;&gt;"",IF('Capacity summary'!$D$14="Yes",IF(COUNTBLANK('Capacity summary'!$H174:$BG174)&lt;52,IF('Capacity summary'!AG174&lt;&gt;"",IF(LOWER('Capacity summary'!AG174)="x",$BI55*AG55,VALUE('Capacity summary'!AG174)),0),AG55*$BI55),AG55*$BI55),0)</f>
        <v>0</v>
      </c>
      <c r="CK55" s="312">
        <f ca="1">IF($BI55&lt;&gt;"",IF('Capacity summary'!$D$14="Yes",IF(COUNTBLANK('Capacity summary'!$H174:$BG174)&lt;52,IF('Capacity summary'!AH174&lt;&gt;"",IF(LOWER('Capacity summary'!AH174)="x",$BI55*AH55,VALUE('Capacity summary'!AH174)),0),AH55*$BI55),AH55*$BI55),0)</f>
        <v>0</v>
      </c>
      <c r="CL55" s="312">
        <f ca="1">IF($BI55&lt;&gt;"",IF('Capacity summary'!$D$14="Yes",IF(COUNTBLANK('Capacity summary'!$H174:$BG174)&lt;52,IF('Capacity summary'!AI174&lt;&gt;"",IF(LOWER('Capacity summary'!AI174)="x",$BI55*AI55,VALUE('Capacity summary'!AI174)),0),AI55*$BI55),AI55*$BI55),0)</f>
        <v>0</v>
      </c>
      <c r="CM55" s="312">
        <f ca="1">IF($BI55&lt;&gt;"",IF('Capacity summary'!$D$14="Yes",IF(COUNTBLANK('Capacity summary'!$H174:$BG174)&lt;52,IF('Capacity summary'!AJ174&lt;&gt;"",IF(LOWER('Capacity summary'!AJ174)="x",$BI55*AJ55,VALUE('Capacity summary'!AJ174)),0),AJ55*$BI55),AJ55*$BI55),0)</f>
        <v>0</v>
      </c>
      <c r="CN55" s="312">
        <f ca="1">IF($BI55&lt;&gt;"",IF('Capacity summary'!$D$14="Yes",IF(COUNTBLANK('Capacity summary'!$H174:$BG174)&lt;52,IF('Capacity summary'!AK174&lt;&gt;"",IF(LOWER('Capacity summary'!AK174)="x",$BI55*AK55,VALUE('Capacity summary'!AK174)),0),AK55*$BI55),AK55*$BI55),0)</f>
        <v>0</v>
      </c>
      <c r="CO55" s="312">
        <f ca="1">IF($BI55&lt;&gt;"",IF('Capacity summary'!$D$14="Yes",IF(COUNTBLANK('Capacity summary'!$H174:$BG174)&lt;52,IF('Capacity summary'!AL174&lt;&gt;"",IF(LOWER('Capacity summary'!AL174)="x",$BI55*AL55,VALUE('Capacity summary'!AL174)),0),AL55*$BI55),AL55*$BI55),0)</f>
        <v>0</v>
      </c>
      <c r="CP55" s="312">
        <f ca="1">IF($BI55&lt;&gt;"",IF('Capacity summary'!$D$14="Yes",IF(COUNTBLANK('Capacity summary'!$H174:$BG174)&lt;52,IF('Capacity summary'!AM174&lt;&gt;"",IF(LOWER('Capacity summary'!AM174)="x",$BI55*AM55,VALUE('Capacity summary'!AM174)),0),AM55*$BI55),AM55*$BI55),0)</f>
        <v>0</v>
      </c>
      <c r="CQ55" s="312">
        <f ca="1">IF($BI55&lt;&gt;"",IF('Capacity summary'!$D$14="Yes",IF(COUNTBLANK('Capacity summary'!$H174:$BG174)&lt;52,IF('Capacity summary'!AN174&lt;&gt;"",IF(LOWER('Capacity summary'!AN174)="x",$BI55*AN55,VALUE('Capacity summary'!AN174)),0),AN55*$BI55),AN55*$BI55),0)</f>
        <v>0</v>
      </c>
      <c r="CR55" s="312">
        <f ca="1">IF($BI55&lt;&gt;"",IF('Capacity summary'!$D$14="Yes",IF(COUNTBLANK('Capacity summary'!$H174:$BG174)&lt;52,IF('Capacity summary'!AO174&lt;&gt;"",IF(LOWER('Capacity summary'!AO174)="x",$BI55*AO55,VALUE('Capacity summary'!AO174)),0),AO55*$BI55),AO55*$BI55),0)</f>
        <v>0</v>
      </c>
      <c r="CS55" s="312">
        <f ca="1">IF($BI55&lt;&gt;"",IF('Capacity summary'!$D$14="Yes",IF(COUNTBLANK('Capacity summary'!$H174:$BG174)&lt;52,IF('Capacity summary'!AP174&lt;&gt;"",IF(LOWER('Capacity summary'!AP174)="x",$BI55*AP55,VALUE('Capacity summary'!AP174)),0),AP55*$BI55),AP55*$BI55),0)</f>
        <v>0</v>
      </c>
      <c r="CT55" s="312">
        <f ca="1">IF($BI55&lt;&gt;"",IF('Capacity summary'!$D$14="Yes",IF(COUNTBLANK('Capacity summary'!$H174:$BG174)&lt;52,IF('Capacity summary'!AQ174&lt;&gt;"",IF(LOWER('Capacity summary'!AQ174)="x",$BI55*AQ55,VALUE('Capacity summary'!AQ174)),0),AQ55*$BI55),AQ55*$BI55),0)</f>
        <v>0</v>
      </c>
      <c r="CU55" s="312">
        <f ca="1">IF($BI55&lt;&gt;"",IF('Capacity summary'!$D$14="Yes",IF(COUNTBLANK('Capacity summary'!$H174:$BG174)&lt;52,IF('Capacity summary'!AR174&lt;&gt;"",IF(LOWER('Capacity summary'!AR174)="x",$BI55*AR55,VALUE('Capacity summary'!AR174)),0),AR55*$BI55),AR55*$BI55),0)</f>
        <v>0</v>
      </c>
      <c r="CV55" s="312">
        <f ca="1">IF($BI55&lt;&gt;"",IF('Capacity summary'!$D$14="Yes",IF(COUNTBLANK('Capacity summary'!$H174:$BG174)&lt;52,IF('Capacity summary'!AS174&lt;&gt;"",IF(LOWER('Capacity summary'!AS174)="x",$BI55*AS55,VALUE('Capacity summary'!AS174)),0),AS55*$BI55),AS55*$BI55),0)</f>
        <v>0</v>
      </c>
      <c r="CW55" s="312">
        <f ca="1">IF($BI55&lt;&gt;"",IF('Capacity summary'!$D$14="Yes",IF(COUNTBLANK('Capacity summary'!$H174:$BG174)&lt;52,IF('Capacity summary'!AT174&lt;&gt;"",IF(LOWER('Capacity summary'!AT174)="x",$BI55*AT55,VALUE('Capacity summary'!AT174)),0),AT55*$BI55),AT55*$BI55),0)</f>
        <v>0</v>
      </c>
      <c r="CX55" s="312">
        <f ca="1">IF($BI55&lt;&gt;"",IF('Capacity summary'!$D$14="Yes",IF(COUNTBLANK('Capacity summary'!$H174:$BG174)&lt;52,IF('Capacity summary'!AU174&lt;&gt;"",IF(LOWER('Capacity summary'!AU174)="x",$BI55*AU55,VALUE('Capacity summary'!AU174)),0),AU55*$BI55),AU55*$BI55),0)</f>
        <v>0</v>
      </c>
      <c r="CY55" s="312">
        <f ca="1">IF($BI55&lt;&gt;"",IF('Capacity summary'!$D$14="Yes",IF(COUNTBLANK('Capacity summary'!$H174:$BG174)&lt;52,IF('Capacity summary'!AV174&lt;&gt;"",IF(LOWER('Capacity summary'!AV174)="x",$BI55*AV55,VALUE('Capacity summary'!AV174)),0),AV55*$BI55),AV55*$BI55),0)</f>
        <v>0</v>
      </c>
      <c r="CZ55" s="312">
        <f ca="1">IF($BI55&lt;&gt;"",IF('Capacity summary'!$D$14="Yes",IF(COUNTBLANK('Capacity summary'!$H174:$BG174)&lt;52,IF('Capacity summary'!AW174&lt;&gt;"",IF(LOWER('Capacity summary'!AW174)="x",$BI55*AW55,VALUE('Capacity summary'!AW174)),0),AW55*$BI55),AW55*$BI55),0)</f>
        <v>0</v>
      </c>
      <c r="DA55" s="312">
        <f ca="1">IF($BI55&lt;&gt;"",IF('Capacity summary'!$D$14="Yes",IF(COUNTBLANK('Capacity summary'!$H174:$BG174)&lt;52,IF('Capacity summary'!AX174&lt;&gt;"",IF(LOWER('Capacity summary'!AX174)="x",$BI55*AX55,VALUE('Capacity summary'!AX174)),0),AX55*$BI55),AX55*$BI55),0)</f>
        <v>0</v>
      </c>
      <c r="DB55" s="312">
        <f ca="1">IF($BI55&lt;&gt;"",IF('Capacity summary'!$D$14="Yes",IF(COUNTBLANK('Capacity summary'!$H174:$BG174)&lt;52,IF('Capacity summary'!AY174&lt;&gt;"",IF(LOWER('Capacity summary'!AY174)="x",$BI55*AY55,VALUE('Capacity summary'!AY174)),0),AY55*$BI55),AY55*$BI55),0)</f>
        <v>0</v>
      </c>
      <c r="DC55" s="312">
        <f ca="1">IF($BI55&lt;&gt;"",IF('Capacity summary'!$D$14="Yes",IF(COUNTBLANK('Capacity summary'!$H174:$BG174)&lt;52,IF('Capacity summary'!AZ174&lt;&gt;"",IF(LOWER('Capacity summary'!AZ174)="x",$BI55*AZ55,VALUE('Capacity summary'!AZ174)),0),AZ55*$BI55),AZ55*$BI55),0)</f>
        <v>0</v>
      </c>
      <c r="DD55" s="312">
        <f ca="1">IF($BI55&lt;&gt;"",IF('Capacity summary'!$D$14="Yes",IF(COUNTBLANK('Capacity summary'!$H174:$BG174)&lt;52,IF('Capacity summary'!BA174&lt;&gt;"",IF(LOWER('Capacity summary'!BA174)="x",$BI55*BA55,VALUE('Capacity summary'!BA174)),0),BA55*$BI55),BA55*$BI55),0)</f>
        <v>0</v>
      </c>
      <c r="DE55" s="312">
        <f ca="1">IF($BI55&lt;&gt;"",IF('Capacity summary'!$D$14="Yes",IF(COUNTBLANK('Capacity summary'!$H174:$BG174)&lt;52,IF('Capacity summary'!BB174&lt;&gt;"",IF(LOWER('Capacity summary'!BB174)="x",$BI55*BB55,VALUE('Capacity summary'!BB174)),0),BB55*$BI55),BB55*$BI55),0)</f>
        <v>0</v>
      </c>
      <c r="DF55" s="312">
        <f ca="1">IF($BI55&lt;&gt;"",IF('Capacity summary'!$D$14="Yes",IF(COUNTBLANK('Capacity summary'!$H174:$BG174)&lt;52,IF('Capacity summary'!BC174&lt;&gt;"",IF(LOWER('Capacity summary'!BC174)="x",$BI55*BC55,VALUE('Capacity summary'!BC174)),0),BC55*$BI55),BC55*$BI55),0)</f>
        <v>0</v>
      </c>
      <c r="DG55" s="312">
        <f ca="1">IF($BI55&lt;&gt;"",IF('Capacity summary'!$D$14="Yes",IF(COUNTBLANK('Capacity summary'!$H174:$BG174)&lt;52,IF('Capacity summary'!BD174&lt;&gt;"",IF(LOWER('Capacity summary'!BD174)="x",$BI55*BD55,VALUE('Capacity summary'!BD174)),0),BD55*$BI55),BD55*$BI55),0)</f>
        <v>0</v>
      </c>
      <c r="DH55" s="312">
        <f ca="1">IF($BI55&lt;&gt;"",IF('Capacity summary'!$D$14="Yes",IF(COUNTBLANK('Capacity summary'!$H174:$BG174)&lt;52,IF('Capacity summary'!BE174&lt;&gt;"",IF(LOWER('Capacity summary'!BE174)="x",$BI55*BE55,VALUE('Capacity summary'!BE174)),0),BE55*$BI55),BE55*$BI55),0)</f>
        <v>0</v>
      </c>
      <c r="DI55" s="312">
        <f ca="1">IF($BI55&lt;&gt;"",IF('Capacity summary'!$D$14="Yes",IF(COUNTBLANK('Capacity summary'!$H174:$BG174)&lt;52,IF('Capacity summary'!BF174&lt;&gt;"",IF(LOWER('Capacity summary'!BF174)="x",$BI55*BF55,VALUE('Capacity summary'!BF174)),0),BF55*$BI55),BF55*$BI55),0)</f>
        <v>0</v>
      </c>
      <c r="DJ55" s="312">
        <f ca="1">IF($BI55&lt;&gt;"",IF('Capacity summary'!$D$14="Yes",IF(COUNTBLANK('Capacity summary'!$H174:$BG174)&lt;52,IF('Capacity summary'!BG174&lt;&gt;"",IF(LOWER('Capacity summary'!BG174)="x",$BI55*BG55,VALUE('Capacity summary'!BG174)),0),BG55*$BI55),BG55*$BI55),0)</f>
        <v>0</v>
      </c>
      <c r="DK55" s="136">
        <f t="shared" ca="1" si="2"/>
        <v>0</v>
      </c>
      <c r="DL55" s="312">
        <f>Capacity!H67</f>
        <v>0</v>
      </c>
      <c r="DP55" s="5"/>
    </row>
    <row r="56" spans="2:120" x14ac:dyDescent="0.25">
      <c r="B56" s="67"/>
      <c r="C56" s="67" t="str">
        <f>ROW(A52)&amp;". "&amp;Capacity!B68</f>
        <v>52. c</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 ca="1">IF(ROW(C52)&lt;=Capacity!$A$16,IF('Capacity summary'!$D$14="No",SUM(H56:BG56),'Capacity summary'!$E175),0)</f>
        <v>52</v>
      </c>
      <c r="BI56" s="5">
        <f ca="1">IF(BH56&gt;0,IF(BH56&lt;Capacity!E68,Capacity!F68,Capacity!H68/'Capacity calculation (hide)'!BH56),"")</f>
        <v>0</v>
      </c>
      <c r="BK56" s="312">
        <f ca="1">IF($BI56&lt;&gt;"",IF('Capacity summary'!$D$14="Yes",IF(COUNTBLANK('Capacity summary'!$H175:$BG175)&lt;52,IF('Capacity summary'!H175&lt;&gt;"",IF(LOWER('Capacity summary'!H175)="x",$BI56*H56,VALUE('Capacity summary'!H175)),0),H56*$BI56),H56*$BI56),0)</f>
        <v>0</v>
      </c>
      <c r="BL56" s="312">
        <f ca="1">IF($BI56&lt;&gt;"",IF('Capacity summary'!$D$14="Yes",IF(COUNTBLANK('Capacity summary'!$H175:$BG175)&lt;52,IF('Capacity summary'!I175&lt;&gt;"",IF(LOWER('Capacity summary'!I175)="x",$BI56*I56,VALUE('Capacity summary'!I175)),0),I56*$BI56),I56*$BI56),0)</f>
        <v>0</v>
      </c>
      <c r="BM56" s="312">
        <f ca="1">IF($BI56&lt;&gt;"",IF('Capacity summary'!$D$14="Yes",IF(COUNTBLANK('Capacity summary'!$H175:$BG175)&lt;52,IF('Capacity summary'!J175&lt;&gt;"",IF(LOWER('Capacity summary'!J175)="x",$BI56*J56,VALUE('Capacity summary'!J175)),0),J56*$BI56),J56*$BI56),0)</f>
        <v>0</v>
      </c>
      <c r="BN56" s="312">
        <f ca="1">IF($BI56&lt;&gt;"",IF('Capacity summary'!$D$14="Yes",IF(COUNTBLANK('Capacity summary'!$H175:$BG175)&lt;52,IF('Capacity summary'!K175&lt;&gt;"",IF(LOWER('Capacity summary'!K175)="x",$BI56*K56,VALUE('Capacity summary'!K175)),0),K56*$BI56),K56*$BI56),0)</f>
        <v>0</v>
      </c>
      <c r="BO56" s="312">
        <f ca="1">IF($BI56&lt;&gt;"",IF('Capacity summary'!$D$14="Yes",IF(COUNTBLANK('Capacity summary'!$H175:$BG175)&lt;52,IF('Capacity summary'!L175&lt;&gt;"",IF(LOWER('Capacity summary'!L175)="x",$BI56*L56,VALUE('Capacity summary'!L175)),0),L56*$BI56),L56*$BI56),0)</f>
        <v>0</v>
      </c>
      <c r="BP56" s="312">
        <f ca="1">IF($BI56&lt;&gt;"",IF('Capacity summary'!$D$14="Yes",IF(COUNTBLANK('Capacity summary'!$H175:$BG175)&lt;52,IF('Capacity summary'!M175&lt;&gt;"",IF(LOWER('Capacity summary'!M175)="x",$BI56*M56,VALUE('Capacity summary'!M175)),0),M56*$BI56),M56*$BI56),0)</f>
        <v>0</v>
      </c>
      <c r="BQ56" s="312">
        <f ca="1">IF($BI56&lt;&gt;"",IF('Capacity summary'!$D$14="Yes",IF(COUNTBLANK('Capacity summary'!$H175:$BG175)&lt;52,IF('Capacity summary'!N175&lt;&gt;"",IF(LOWER('Capacity summary'!N175)="x",$BI56*N56,VALUE('Capacity summary'!N175)),0),N56*$BI56),N56*$BI56),0)</f>
        <v>0</v>
      </c>
      <c r="BR56" s="312">
        <f ca="1">IF($BI56&lt;&gt;"",IF('Capacity summary'!$D$14="Yes",IF(COUNTBLANK('Capacity summary'!$H175:$BG175)&lt;52,IF('Capacity summary'!O175&lt;&gt;"",IF(LOWER('Capacity summary'!O175)="x",$BI56*O56,VALUE('Capacity summary'!O175)),0),O56*$BI56),O56*$BI56),0)</f>
        <v>0</v>
      </c>
      <c r="BS56" s="312">
        <f ca="1">IF($BI56&lt;&gt;"",IF('Capacity summary'!$D$14="Yes",IF(COUNTBLANK('Capacity summary'!$H175:$BG175)&lt;52,IF('Capacity summary'!P175&lt;&gt;"",IF(LOWER('Capacity summary'!P175)="x",$BI56*P56,VALUE('Capacity summary'!P175)),0),P56*$BI56),P56*$BI56),0)</f>
        <v>0</v>
      </c>
      <c r="BT56" s="312">
        <f ca="1">IF($BI56&lt;&gt;"",IF('Capacity summary'!$D$14="Yes",IF(COUNTBLANK('Capacity summary'!$H175:$BG175)&lt;52,IF('Capacity summary'!Q175&lt;&gt;"",IF(LOWER('Capacity summary'!Q175)="x",$BI56*Q56,VALUE('Capacity summary'!Q175)),0),Q56*$BI56),Q56*$BI56),0)</f>
        <v>0</v>
      </c>
      <c r="BU56" s="312">
        <f ca="1">IF($BI56&lt;&gt;"",IF('Capacity summary'!$D$14="Yes",IF(COUNTBLANK('Capacity summary'!$H175:$BG175)&lt;52,IF('Capacity summary'!R175&lt;&gt;"",IF(LOWER('Capacity summary'!R175)="x",$BI56*R56,VALUE('Capacity summary'!R175)),0),R56*$BI56),R56*$BI56),0)</f>
        <v>0</v>
      </c>
      <c r="BV56" s="312">
        <f ca="1">IF($BI56&lt;&gt;"",IF('Capacity summary'!$D$14="Yes",IF(COUNTBLANK('Capacity summary'!$H175:$BG175)&lt;52,IF('Capacity summary'!S175&lt;&gt;"",IF(LOWER('Capacity summary'!S175)="x",$BI56*S56,VALUE('Capacity summary'!S175)),0),S56*$BI56),S56*$BI56),0)</f>
        <v>0</v>
      </c>
      <c r="BW56" s="312">
        <f ca="1">IF($BI56&lt;&gt;"",IF('Capacity summary'!$D$14="Yes",IF(COUNTBLANK('Capacity summary'!$H175:$BG175)&lt;52,IF('Capacity summary'!T175&lt;&gt;"",IF(LOWER('Capacity summary'!T175)="x",$BI56*T56,VALUE('Capacity summary'!T175)),0),T56*$BI56),T56*$BI56),0)</f>
        <v>0</v>
      </c>
      <c r="BX56" s="312">
        <f ca="1">IF($BI56&lt;&gt;"",IF('Capacity summary'!$D$14="Yes",IF(COUNTBLANK('Capacity summary'!$H175:$BG175)&lt;52,IF('Capacity summary'!U175&lt;&gt;"",IF(LOWER('Capacity summary'!U175)="x",$BI56*U56,VALUE('Capacity summary'!U175)),0),U56*$BI56),U56*$BI56),0)</f>
        <v>0</v>
      </c>
      <c r="BY56" s="312">
        <f ca="1">IF($BI56&lt;&gt;"",IF('Capacity summary'!$D$14="Yes",IF(COUNTBLANK('Capacity summary'!$H175:$BG175)&lt;52,IF('Capacity summary'!V175&lt;&gt;"",IF(LOWER('Capacity summary'!V175)="x",$BI56*V56,VALUE('Capacity summary'!V175)),0),V56*$BI56),V56*$BI56),0)</f>
        <v>0</v>
      </c>
      <c r="BZ56" s="312">
        <f ca="1">IF($BI56&lt;&gt;"",IF('Capacity summary'!$D$14="Yes",IF(COUNTBLANK('Capacity summary'!$H175:$BG175)&lt;52,IF('Capacity summary'!W175&lt;&gt;"",IF(LOWER('Capacity summary'!W175)="x",$BI56*W56,VALUE('Capacity summary'!W175)),0),W56*$BI56),W56*$BI56),0)</f>
        <v>0</v>
      </c>
      <c r="CA56" s="312">
        <f ca="1">IF($BI56&lt;&gt;"",IF('Capacity summary'!$D$14="Yes",IF(COUNTBLANK('Capacity summary'!$H175:$BG175)&lt;52,IF('Capacity summary'!X175&lt;&gt;"",IF(LOWER('Capacity summary'!X175)="x",$BI56*X56,VALUE('Capacity summary'!X175)),0),X56*$BI56),X56*$BI56),0)</f>
        <v>0</v>
      </c>
      <c r="CB56" s="312">
        <f ca="1">IF($BI56&lt;&gt;"",IF('Capacity summary'!$D$14="Yes",IF(COUNTBLANK('Capacity summary'!$H175:$BG175)&lt;52,IF('Capacity summary'!Y175&lt;&gt;"",IF(LOWER('Capacity summary'!Y175)="x",$BI56*Y56,VALUE('Capacity summary'!Y175)),0),Y56*$BI56),Y56*$BI56),0)</f>
        <v>0</v>
      </c>
      <c r="CC56" s="312">
        <f ca="1">IF($BI56&lt;&gt;"",IF('Capacity summary'!$D$14="Yes",IF(COUNTBLANK('Capacity summary'!$H175:$BG175)&lt;52,IF('Capacity summary'!Z175&lt;&gt;"",IF(LOWER('Capacity summary'!Z175)="x",$BI56*Z56,VALUE('Capacity summary'!Z175)),0),Z56*$BI56),Z56*$BI56),0)</f>
        <v>0</v>
      </c>
      <c r="CD56" s="312">
        <f ca="1">IF($BI56&lt;&gt;"",IF('Capacity summary'!$D$14="Yes",IF(COUNTBLANK('Capacity summary'!$H175:$BG175)&lt;52,IF('Capacity summary'!AA175&lt;&gt;"",IF(LOWER('Capacity summary'!AA175)="x",$BI56*AA56,VALUE('Capacity summary'!AA175)),0),AA56*$BI56),AA56*$BI56),0)</f>
        <v>0</v>
      </c>
      <c r="CE56" s="312">
        <f ca="1">IF($BI56&lt;&gt;"",IF('Capacity summary'!$D$14="Yes",IF(COUNTBLANK('Capacity summary'!$H175:$BG175)&lt;52,IF('Capacity summary'!AB175&lt;&gt;"",IF(LOWER('Capacity summary'!AB175)="x",$BI56*AB56,VALUE('Capacity summary'!AB175)),0),AB56*$BI56),AB56*$BI56),0)</f>
        <v>0</v>
      </c>
      <c r="CF56" s="312">
        <f ca="1">IF($BI56&lt;&gt;"",IF('Capacity summary'!$D$14="Yes",IF(COUNTBLANK('Capacity summary'!$H175:$BG175)&lt;52,IF('Capacity summary'!AC175&lt;&gt;"",IF(LOWER('Capacity summary'!AC175)="x",$BI56*AC56,VALUE('Capacity summary'!AC175)),0),AC56*$BI56),AC56*$BI56),0)</f>
        <v>0</v>
      </c>
      <c r="CG56" s="312">
        <f ca="1">IF($BI56&lt;&gt;"",IF('Capacity summary'!$D$14="Yes",IF(COUNTBLANK('Capacity summary'!$H175:$BG175)&lt;52,IF('Capacity summary'!AD175&lt;&gt;"",IF(LOWER('Capacity summary'!AD175)="x",$BI56*AD56,VALUE('Capacity summary'!AD175)),0),AD56*$BI56),AD56*$BI56),0)</f>
        <v>0</v>
      </c>
      <c r="CH56" s="312">
        <f ca="1">IF($BI56&lt;&gt;"",IF('Capacity summary'!$D$14="Yes",IF(COUNTBLANK('Capacity summary'!$H175:$BG175)&lt;52,IF('Capacity summary'!AE175&lt;&gt;"",IF(LOWER('Capacity summary'!AE175)="x",$BI56*AE56,VALUE('Capacity summary'!AE175)),0),AE56*$BI56),AE56*$BI56),0)</f>
        <v>0</v>
      </c>
      <c r="CI56" s="312">
        <f ca="1">IF($BI56&lt;&gt;"",IF('Capacity summary'!$D$14="Yes",IF(COUNTBLANK('Capacity summary'!$H175:$BG175)&lt;52,IF('Capacity summary'!AF175&lt;&gt;"",IF(LOWER('Capacity summary'!AF175)="x",$BI56*AF56,VALUE('Capacity summary'!AF175)),0),AF56*$BI56),AF56*$BI56),0)</f>
        <v>0</v>
      </c>
      <c r="CJ56" s="312">
        <f ca="1">IF($BI56&lt;&gt;"",IF('Capacity summary'!$D$14="Yes",IF(COUNTBLANK('Capacity summary'!$H175:$BG175)&lt;52,IF('Capacity summary'!AG175&lt;&gt;"",IF(LOWER('Capacity summary'!AG175)="x",$BI56*AG56,VALUE('Capacity summary'!AG175)),0),AG56*$BI56),AG56*$BI56),0)</f>
        <v>0</v>
      </c>
      <c r="CK56" s="312">
        <f ca="1">IF($BI56&lt;&gt;"",IF('Capacity summary'!$D$14="Yes",IF(COUNTBLANK('Capacity summary'!$H175:$BG175)&lt;52,IF('Capacity summary'!AH175&lt;&gt;"",IF(LOWER('Capacity summary'!AH175)="x",$BI56*AH56,VALUE('Capacity summary'!AH175)),0),AH56*$BI56),AH56*$BI56),0)</f>
        <v>0</v>
      </c>
      <c r="CL56" s="312">
        <f ca="1">IF($BI56&lt;&gt;"",IF('Capacity summary'!$D$14="Yes",IF(COUNTBLANK('Capacity summary'!$H175:$BG175)&lt;52,IF('Capacity summary'!AI175&lt;&gt;"",IF(LOWER('Capacity summary'!AI175)="x",$BI56*AI56,VALUE('Capacity summary'!AI175)),0),AI56*$BI56),AI56*$BI56),0)</f>
        <v>0</v>
      </c>
      <c r="CM56" s="312">
        <f ca="1">IF($BI56&lt;&gt;"",IF('Capacity summary'!$D$14="Yes",IF(COUNTBLANK('Capacity summary'!$H175:$BG175)&lt;52,IF('Capacity summary'!AJ175&lt;&gt;"",IF(LOWER('Capacity summary'!AJ175)="x",$BI56*AJ56,VALUE('Capacity summary'!AJ175)),0),AJ56*$BI56),AJ56*$BI56),0)</f>
        <v>0</v>
      </c>
      <c r="CN56" s="312">
        <f ca="1">IF($BI56&lt;&gt;"",IF('Capacity summary'!$D$14="Yes",IF(COUNTBLANK('Capacity summary'!$H175:$BG175)&lt;52,IF('Capacity summary'!AK175&lt;&gt;"",IF(LOWER('Capacity summary'!AK175)="x",$BI56*AK56,VALUE('Capacity summary'!AK175)),0),AK56*$BI56),AK56*$BI56),0)</f>
        <v>0</v>
      </c>
      <c r="CO56" s="312">
        <f ca="1">IF($BI56&lt;&gt;"",IF('Capacity summary'!$D$14="Yes",IF(COUNTBLANK('Capacity summary'!$H175:$BG175)&lt;52,IF('Capacity summary'!AL175&lt;&gt;"",IF(LOWER('Capacity summary'!AL175)="x",$BI56*AL56,VALUE('Capacity summary'!AL175)),0),AL56*$BI56),AL56*$BI56),0)</f>
        <v>0</v>
      </c>
      <c r="CP56" s="312">
        <f ca="1">IF($BI56&lt;&gt;"",IF('Capacity summary'!$D$14="Yes",IF(COUNTBLANK('Capacity summary'!$H175:$BG175)&lt;52,IF('Capacity summary'!AM175&lt;&gt;"",IF(LOWER('Capacity summary'!AM175)="x",$BI56*AM56,VALUE('Capacity summary'!AM175)),0),AM56*$BI56),AM56*$BI56),0)</f>
        <v>0</v>
      </c>
      <c r="CQ56" s="312">
        <f ca="1">IF($BI56&lt;&gt;"",IF('Capacity summary'!$D$14="Yes",IF(COUNTBLANK('Capacity summary'!$H175:$BG175)&lt;52,IF('Capacity summary'!AN175&lt;&gt;"",IF(LOWER('Capacity summary'!AN175)="x",$BI56*AN56,VALUE('Capacity summary'!AN175)),0),AN56*$BI56),AN56*$BI56),0)</f>
        <v>0</v>
      </c>
      <c r="CR56" s="312">
        <f ca="1">IF($BI56&lt;&gt;"",IF('Capacity summary'!$D$14="Yes",IF(COUNTBLANK('Capacity summary'!$H175:$BG175)&lt;52,IF('Capacity summary'!AO175&lt;&gt;"",IF(LOWER('Capacity summary'!AO175)="x",$BI56*AO56,VALUE('Capacity summary'!AO175)),0),AO56*$BI56),AO56*$BI56),0)</f>
        <v>0</v>
      </c>
      <c r="CS56" s="312">
        <f ca="1">IF($BI56&lt;&gt;"",IF('Capacity summary'!$D$14="Yes",IF(COUNTBLANK('Capacity summary'!$H175:$BG175)&lt;52,IF('Capacity summary'!AP175&lt;&gt;"",IF(LOWER('Capacity summary'!AP175)="x",$BI56*AP56,VALUE('Capacity summary'!AP175)),0),AP56*$BI56),AP56*$BI56),0)</f>
        <v>0</v>
      </c>
      <c r="CT56" s="312">
        <f ca="1">IF($BI56&lt;&gt;"",IF('Capacity summary'!$D$14="Yes",IF(COUNTBLANK('Capacity summary'!$H175:$BG175)&lt;52,IF('Capacity summary'!AQ175&lt;&gt;"",IF(LOWER('Capacity summary'!AQ175)="x",$BI56*AQ56,VALUE('Capacity summary'!AQ175)),0),AQ56*$BI56),AQ56*$BI56),0)</f>
        <v>0</v>
      </c>
      <c r="CU56" s="312">
        <f ca="1">IF($BI56&lt;&gt;"",IF('Capacity summary'!$D$14="Yes",IF(COUNTBLANK('Capacity summary'!$H175:$BG175)&lt;52,IF('Capacity summary'!AR175&lt;&gt;"",IF(LOWER('Capacity summary'!AR175)="x",$BI56*AR56,VALUE('Capacity summary'!AR175)),0),AR56*$BI56),AR56*$BI56),0)</f>
        <v>0</v>
      </c>
      <c r="CV56" s="312">
        <f ca="1">IF($BI56&lt;&gt;"",IF('Capacity summary'!$D$14="Yes",IF(COUNTBLANK('Capacity summary'!$H175:$BG175)&lt;52,IF('Capacity summary'!AS175&lt;&gt;"",IF(LOWER('Capacity summary'!AS175)="x",$BI56*AS56,VALUE('Capacity summary'!AS175)),0),AS56*$BI56),AS56*$BI56),0)</f>
        <v>0</v>
      </c>
      <c r="CW56" s="312">
        <f ca="1">IF($BI56&lt;&gt;"",IF('Capacity summary'!$D$14="Yes",IF(COUNTBLANK('Capacity summary'!$H175:$BG175)&lt;52,IF('Capacity summary'!AT175&lt;&gt;"",IF(LOWER('Capacity summary'!AT175)="x",$BI56*AT56,VALUE('Capacity summary'!AT175)),0),AT56*$BI56),AT56*$BI56),0)</f>
        <v>0</v>
      </c>
      <c r="CX56" s="312">
        <f ca="1">IF($BI56&lt;&gt;"",IF('Capacity summary'!$D$14="Yes",IF(COUNTBLANK('Capacity summary'!$H175:$BG175)&lt;52,IF('Capacity summary'!AU175&lt;&gt;"",IF(LOWER('Capacity summary'!AU175)="x",$BI56*AU56,VALUE('Capacity summary'!AU175)),0),AU56*$BI56),AU56*$BI56),0)</f>
        <v>0</v>
      </c>
      <c r="CY56" s="312">
        <f ca="1">IF($BI56&lt;&gt;"",IF('Capacity summary'!$D$14="Yes",IF(COUNTBLANK('Capacity summary'!$H175:$BG175)&lt;52,IF('Capacity summary'!AV175&lt;&gt;"",IF(LOWER('Capacity summary'!AV175)="x",$BI56*AV56,VALUE('Capacity summary'!AV175)),0),AV56*$BI56),AV56*$BI56),0)</f>
        <v>0</v>
      </c>
      <c r="CZ56" s="312">
        <f ca="1">IF($BI56&lt;&gt;"",IF('Capacity summary'!$D$14="Yes",IF(COUNTBLANK('Capacity summary'!$H175:$BG175)&lt;52,IF('Capacity summary'!AW175&lt;&gt;"",IF(LOWER('Capacity summary'!AW175)="x",$BI56*AW56,VALUE('Capacity summary'!AW175)),0),AW56*$BI56),AW56*$BI56),0)</f>
        <v>0</v>
      </c>
      <c r="DA56" s="312">
        <f ca="1">IF($BI56&lt;&gt;"",IF('Capacity summary'!$D$14="Yes",IF(COUNTBLANK('Capacity summary'!$H175:$BG175)&lt;52,IF('Capacity summary'!AX175&lt;&gt;"",IF(LOWER('Capacity summary'!AX175)="x",$BI56*AX56,VALUE('Capacity summary'!AX175)),0),AX56*$BI56),AX56*$BI56),0)</f>
        <v>0</v>
      </c>
      <c r="DB56" s="312">
        <f ca="1">IF($BI56&lt;&gt;"",IF('Capacity summary'!$D$14="Yes",IF(COUNTBLANK('Capacity summary'!$H175:$BG175)&lt;52,IF('Capacity summary'!AY175&lt;&gt;"",IF(LOWER('Capacity summary'!AY175)="x",$BI56*AY56,VALUE('Capacity summary'!AY175)),0),AY56*$BI56),AY56*$BI56),0)</f>
        <v>0</v>
      </c>
      <c r="DC56" s="312">
        <f ca="1">IF($BI56&lt;&gt;"",IF('Capacity summary'!$D$14="Yes",IF(COUNTBLANK('Capacity summary'!$H175:$BG175)&lt;52,IF('Capacity summary'!AZ175&lt;&gt;"",IF(LOWER('Capacity summary'!AZ175)="x",$BI56*AZ56,VALUE('Capacity summary'!AZ175)),0),AZ56*$BI56),AZ56*$BI56),0)</f>
        <v>0</v>
      </c>
      <c r="DD56" s="312">
        <f ca="1">IF($BI56&lt;&gt;"",IF('Capacity summary'!$D$14="Yes",IF(COUNTBLANK('Capacity summary'!$H175:$BG175)&lt;52,IF('Capacity summary'!BA175&lt;&gt;"",IF(LOWER('Capacity summary'!BA175)="x",$BI56*BA56,VALUE('Capacity summary'!BA175)),0),BA56*$BI56),BA56*$BI56),0)</f>
        <v>0</v>
      </c>
      <c r="DE56" s="312">
        <f ca="1">IF($BI56&lt;&gt;"",IF('Capacity summary'!$D$14="Yes",IF(COUNTBLANK('Capacity summary'!$H175:$BG175)&lt;52,IF('Capacity summary'!BB175&lt;&gt;"",IF(LOWER('Capacity summary'!BB175)="x",$BI56*BB56,VALUE('Capacity summary'!BB175)),0),BB56*$BI56),BB56*$BI56),0)</f>
        <v>0</v>
      </c>
      <c r="DF56" s="312">
        <f ca="1">IF($BI56&lt;&gt;"",IF('Capacity summary'!$D$14="Yes",IF(COUNTBLANK('Capacity summary'!$H175:$BG175)&lt;52,IF('Capacity summary'!BC175&lt;&gt;"",IF(LOWER('Capacity summary'!BC175)="x",$BI56*BC56,VALUE('Capacity summary'!BC175)),0),BC56*$BI56),BC56*$BI56),0)</f>
        <v>0</v>
      </c>
      <c r="DG56" s="312">
        <f ca="1">IF($BI56&lt;&gt;"",IF('Capacity summary'!$D$14="Yes",IF(COUNTBLANK('Capacity summary'!$H175:$BG175)&lt;52,IF('Capacity summary'!BD175&lt;&gt;"",IF(LOWER('Capacity summary'!BD175)="x",$BI56*BD56,VALUE('Capacity summary'!BD175)),0),BD56*$BI56),BD56*$BI56),0)</f>
        <v>0</v>
      </c>
      <c r="DH56" s="312">
        <f ca="1">IF($BI56&lt;&gt;"",IF('Capacity summary'!$D$14="Yes",IF(COUNTBLANK('Capacity summary'!$H175:$BG175)&lt;52,IF('Capacity summary'!BE175&lt;&gt;"",IF(LOWER('Capacity summary'!BE175)="x",$BI56*BE56,VALUE('Capacity summary'!BE175)),0),BE56*$BI56),BE56*$BI56),0)</f>
        <v>0</v>
      </c>
      <c r="DI56" s="312">
        <f ca="1">IF($BI56&lt;&gt;"",IF('Capacity summary'!$D$14="Yes",IF(COUNTBLANK('Capacity summary'!$H175:$BG175)&lt;52,IF('Capacity summary'!BF175&lt;&gt;"",IF(LOWER('Capacity summary'!BF175)="x",$BI56*BF56,VALUE('Capacity summary'!BF175)),0),BF56*$BI56),BF56*$BI56),0)</f>
        <v>0</v>
      </c>
      <c r="DJ56" s="312">
        <f ca="1">IF($BI56&lt;&gt;"",IF('Capacity summary'!$D$14="Yes",IF(COUNTBLANK('Capacity summary'!$H175:$BG175)&lt;52,IF('Capacity summary'!BG175&lt;&gt;"",IF(LOWER('Capacity summary'!BG175)="x",$BI56*BG56,VALUE('Capacity summary'!BG175)),0),BG56*$BI56),BG56*$BI56),0)</f>
        <v>0</v>
      </c>
      <c r="DK56" s="136">
        <f t="shared" ca="1" si="2"/>
        <v>0</v>
      </c>
      <c r="DL56" s="312">
        <f>Capacity!H68</f>
        <v>0</v>
      </c>
      <c r="DP56" s="5"/>
    </row>
    <row r="57" spans="2:120" x14ac:dyDescent="0.25">
      <c r="B57" s="67"/>
      <c r="C57" s="67" t="str">
        <f>ROW(A53)&amp;". "&amp;Capacity!B69</f>
        <v>53. c</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 ca="1">IF(ROW(C53)&lt;=Capacity!$A$16,IF('Capacity summary'!$D$14="No",SUM(H57:BG57),'Capacity summary'!$E176),0)</f>
        <v>52</v>
      </c>
      <c r="BI57" s="5">
        <f ca="1">IF(BH57&gt;0,IF(BH57&lt;Capacity!E69,Capacity!F69,Capacity!H69/'Capacity calculation (hide)'!BH57),"")</f>
        <v>0</v>
      </c>
      <c r="BK57" s="312">
        <f ca="1">IF($BI57&lt;&gt;"",IF('Capacity summary'!$D$14="Yes",IF(COUNTBLANK('Capacity summary'!$H176:$BG176)&lt;52,IF('Capacity summary'!H176&lt;&gt;"",IF(LOWER('Capacity summary'!H176)="x",$BI57*H57,VALUE('Capacity summary'!H176)),0),H57*$BI57),H57*$BI57),0)</f>
        <v>0</v>
      </c>
      <c r="BL57" s="312">
        <f ca="1">IF($BI57&lt;&gt;"",IF('Capacity summary'!$D$14="Yes",IF(COUNTBLANK('Capacity summary'!$H176:$BG176)&lt;52,IF('Capacity summary'!I176&lt;&gt;"",IF(LOWER('Capacity summary'!I176)="x",$BI57*I57,VALUE('Capacity summary'!I176)),0),I57*$BI57),I57*$BI57),0)</f>
        <v>0</v>
      </c>
      <c r="BM57" s="312">
        <f ca="1">IF($BI57&lt;&gt;"",IF('Capacity summary'!$D$14="Yes",IF(COUNTBLANK('Capacity summary'!$H176:$BG176)&lt;52,IF('Capacity summary'!J176&lt;&gt;"",IF(LOWER('Capacity summary'!J176)="x",$BI57*J57,VALUE('Capacity summary'!J176)),0),J57*$BI57),J57*$BI57),0)</f>
        <v>0</v>
      </c>
      <c r="BN57" s="312">
        <f ca="1">IF($BI57&lt;&gt;"",IF('Capacity summary'!$D$14="Yes",IF(COUNTBLANK('Capacity summary'!$H176:$BG176)&lt;52,IF('Capacity summary'!K176&lt;&gt;"",IF(LOWER('Capacity summary'!K176)="x",$BI57*K57,VALUE('Capacity summary'!K176)),0),K57*$BI57),K57*$BI57),0)</f>
        <v>0</v>
      </c>
      <c r="BO57" s="312">
        <f ca="1">IF($BI57&lt;&gt;"",IF('Capacity summary'!$D$14="Yes",IF(COUNTBLANK('Capacity summary'!$H176:$BG176)&lt;52,IF('Capacity summary'!L176&lt;&gt;"",IF(LOWER('Capacity summary'!L176)="x",$BI57*L57,VALUE('Capacity summary'!L176)),0),L57*$BI57),L57*$BI57),0)</f>
        <v>0</v>
      </c>
      <c r="BP57" s="312">
        <f ca="1">IF($BI57&lt;&gt;"",IF('Capacity summary'!$D$14="Yes",IF(COUNTBLANK('Capacity summary'!$H176:$BG176)&lt;52,IF('Capacity summary'!M176&lt;&gt;"",IF(LOWER('Capacity summary'!M176)="x",$BI57*M57,VALUE('Capacity summary'!M176)),0),M57*$BI57),M57*$BI57),0)</f>
        <v>0</v>
      </c>
      <c r="BQ57" s="312">
        <f ca="1">IF($BI57&lt;&gt;"",IF('Capacity summary'!$D$14="Yes",IF(COUNTBLANK('Capacity summary'!$H176:$BG176)&lt;52,IF('Capacity summary'!N176&lt;&gt;"",IF(LOWER('Capacity summary'!N176)="x",$BI57*N57,VALUE('Capacity summary'!N176)),0),N57*$BI57),N57*$BI57),0)</f>
        <v>0</v>
      </c>
      <c r="BR57" s="312">
        <f ca="1">IF($BI57&lt;&gt;"",IF('Capacity summary'!$D$14="Yes",IF(COUNTBLANK('Capacity summary'!$H176:$BG176)&lt;52,IF('Capacity summary'!O176&lt;&gt;"",IF(LOWER('Capacity summary'!O176)="x",$BI57*O57,VALUE('Capacity summary'!O176)),0),O57*$BI57),O57*$BI57),0)</f>
        <v>0</v>
      </c>
      <c r="BS57" s="312">
        <f ca="1">IF($BI57&lt;&gt;"",IF('Capacity summary'!$D$14="Yes",IF(COUNTBLANK('Capacity summary'!$H176:$BG176)&lt;52,IF('Capacity summary'!P176&lt;&gt;"",IF(LOWER('Capacity summary'!P176)="x",$BI57*P57,VALUE('Capacity summary'!P176)),0),P57*$BI57),P57*$BI57),0)</f>
        <v>0</v>
      </c>
      <c r="BT57" s="312">
        <f ca="1">IF($BI57&lt;&gt;"",IF('Capacity summary'!$D$14="Yes",IF(COUNTBLANK('Capacity summary'!$H176:$BG176)&lt;52,IF('Capacity summary'!Q176&lt;&gt;"",IF(LOWER('Capacity summary'!Q176)="x",$BI57*Q57,VALUE('Capacity summary'!Q176)),0),Q57*$BI57),Q57*$BI57),0)</f>
        <v>0</v>
      </c>
      <c r="BU57" s="312">
        <f ca="1">IF($BI57&lt;&gt;"",IF('Capacity summary'!$D$14="Yes",IF(COUNTBLANK('Capacity summary'!$H176:$BG176)&lt;52,IF('Capacity summary'!R176&lt;&gt;"",IF(LOWER('Capacity summary'!R176)="x",$BI57*R57,VALUE('Capacity summary'!R176)),0),R57*$BI57),R57*$BI57),0)</f>
        <v>0</v>
      </c>
      <c r="BV57" s="312">
        <f ca="1">IF($BI57&lt;&gt;"",IF('Capacity summary'!$D$14="Yes",IF(COUNTBLANK('Capacity summary'!$H176:$BG176)&lt;52,IF('Capacity summary'!S176&lt;&gt;"",IF(LOWER('Capacity summary'!S176)="x",$BI57*S57,VALUE('Capacity summary'!S176)),0),S57*$BI57),S57*$BI57),0)</f>
        <v>0</v>
      </c>
      <c r="BW57" s="312">
        <f ca="1">IF($BI57&lt;&gt;"",IF('Capacity summary'!$D$14="Yes",IF(COUNTBLANK('Capacity summary'!$H176:$BG176)&lt;52,IF('Capacity summary'!T176&lt;&gt;"",IF(LOWER('Capacity summary'!T176)="x",$BI57*T57,VALUE('Capacity summary'!T176)),0),T57*$BI57),T57*$BI57),0)</f>
        <v>0</v>
      </c>
      <c r="BX57" s="312">
        <f ca="1">IF($BI57&lt;&gt;"",IF('Capacity summary'!$D$14="Yes",IF(COUNTBLANK('Capacity summary'!$H176:$BG176)&lt;52,IF('Capacity summary'!U176&lt;&gt;"",IF(LOWER('Capacity summary'!U176)="x",$BI57*U57,VALUE('Capacity summary'!U176)),0),U57*$BI57),U57*$BI57),0)</f>
        <v>0</v>
      </c>
      <c r="BY57" s="312">
        <f ca="1">IF($BI57&lt;&gt;"",IF('Capacity summary'!$D$14="Yes",IF(COUNTBLANK('Capacity summary'!$H176:$BG176)&lt;52,IF('Capacity summary'!V176&lt;&gt;"",IF(LOWER('Capacity summary'!V176)="x",$BI57*V57,VALUE('Capacity summary'!V176)),0),V57*$BI57),V57*$BI57),0)</f>
        <v>0</v>
      </c>
      <c r="BZ57" s="312">
        <f ca="1">IF($BI57&lt;&gt;"",IF('Capacity summary'!$D$14="Yes",IF(COUNTBLANK('Capacity summary'!$H176:$BG176)&lt;52,IF('Capacity summary'!W176&lt;&gt;"",IF(LOWER('Capacity summary'!W176)="x",$BI57*W57,VALUE('Capacity summary'!W176)),0),W57*$BI57),W57*$BI57),0)</f>
        <v>0</v>
      </c>
      <c r="CA57" s="312">
        <f ca="1">IF($BI57&lt;&gt;"",IF('Capacity summary'!$D$14="Yes",IF(COUNTBLANK('Capacity summary'!$H176:$BG176)&lt;52,IF('Capacity summary'!X176&lt;&gt;"",IF(LOWER('Capacity summary'!X176)="x",$BI57*X57,VALUE('Capacity summary'!X176)),0),X57*$BI57),X57*$BI57),0)</f>
        <v>0</v>
      </c>
      <c r="CB57" s="312">
        <f ca="1">IF($BI57&lt;&gt;"",IF('Capacity summary'!$D$14="Yes",IF(COUNTBLANK('Capacity summary'!$H176:$BG176)&lt;52,IF('Capacity summary'!Y176&lt;&gt;"",IF(LOWER('Capacity summary'!Y176)="x",$BI57*Y57,VALUE('Capacity summary'!Y176)),0),Y57*$BI57),Y57*$BI57),0)</f>
        <v>0</v>
      </c>
      <c r="CC57" s="312">
        <f ca="1">IF($BI57&lt;&gt;"",IF('Capacity summary'!$D$14="Yes",IF(COUNTBLANK('Capacity summary'!$H176:$BG176)&lt;52,IF('Capacity summary'!Z176&lt;&gt;"",IF(LOWER('Capacity summary'!Z176)="x",$BI57*Z57,VALUE('Capacity summary'!Z176)),0),Z57*$BI57),Z57*$BI57),0)</f>
        <v>0</v>
      </c>
      <c r="CD57" s="312">
        <f ca="1">IF($BI57&lt;&gt;"",IF('Capacity summary'!$D$14="Yes",IF(COUNTBLANK('Capacity summary'!$H176:$BG176)&lt;52,IF('Capacity summary'!AA176&lt;&gt;"",IF(LOWER('Capacity summary'!AA176)="x",$BI57*AA57,VALUE('Capacity summary'!AA176)),0),AA57*$BI57),AA57*$BI57),0)</f>
        <v>0</v>
      </c>
      <c r="CE57" s="312">
        <f ca="1">IF($BI57&lt;&gt;"",IF('Capacity summary'!$D$14="Yes",IF(COUNTBLANK('Capacity summary'!$H176:$BG176)&lt;52,IF('Capacity summary'!AB176&lt;&gt;"",IF(LOWER('Capacity summary'!AB176)="x",$BI57*AB57,VALUE('Capacity summary'!AB176)),0),AB57*$BI57),AB57*$BI57),0)</f>
        <v>0</v>
      </c>
      <c r="CF57" s="312">
        <f ca="1">IF($BI57&lt;&gt;"",IF('Capacity summary'!$D$14="Yes",IF(COUNTBLANK('Capacity summary'!$H176:$BG176)&lt;52,IF('Capacity summary'!AC176&lt;&gt;"",IF(LOWER('Capacity summary'!AC176)="x",$BI57*AC57,VALUE('Capacity summary'!AC176)),0),AC57*$BI57),AC57*$BI57),0)</f>
        <v>0</v>
      </c>
      <c r="CG57" s="312">
        <f ca="1">IF($BI57&lt;&gt;"",IF('Capacity summary'!$D$14="Yes",IF(COUNTBLANK('Capacity summary'!$H176:$BG176)&lt;52,IF('Capacity summary'!AD176&lt;&gt;"",IF(LOWER('Capacity summary'!AD176)="x",$BI57*AD57,VALUE('Capacity summary'!AD176)),0),AD57*$BI57),AD57*$BI57),0)</f>
        <v>0</v>
      </c>
      <c r="CH57" s="312">
        <f ca="1">IF($BI57&lt;&gt;"",IF('Capacity summary'!$D$14="Yes",IF(COUNTBLANK('Capacity summary'!$H176:$BG176)&lt;52,IF('Capacity summary'!AE176&lt;&gt;"",IF(LOWER('Capacity summary'!AE176)="x",$BI57*AE57,VALUE('Capacity summary'!AE176)),0),AE57*$BI57),AE57*$BI57),0)</f>
        <v>0</v>
      </c>
      <c r="CI57" s="312">
        <f ca="1">IF($BI57&lt;&gt;"",IF('Capacity summary'!$D$14="Yes",IF(COUNTBLANK('Capacity summary'!$H176:$BG176)&lt;52,IF('Capacity summary'!AF176&lt;&gt;"",IF(LOWER('Capacity summary'!AF176)="x",$BI57*AF57,VALUE('Capacity summary'!AF176)),0),AF57*$BI57),AF57*$BI57),0)</f>
        <v>0</v>
      </c>
      <c r="CJ57" s="312">
        <f ca="1">IF($BI57&lt;&gt;"",IF('Capacity summary'!$D$14="Yes",IF(COUNTBLANK('Capacity summary'!$H176:$BG176)&lt;52,IF('Capacity summary'!AG176&lt;&gt;"",IF(LOWER('Capacity summary'!AG176)="x",$BI57*AG57,VALUE('Capacity summary'!AG176)),0),AG57*$BI57),AG57*$BI57),0)</f>
        <v>0</v>
      </c>
      <c r="CK57" s="312">
        <f ca="1">IF($BI57&lt;&gt;"",IF('Capacity summary'!$D$14="Yes",IF(COUNTBLANK('Capacity summary'!$H176:$BG176)&lt;52,IF('Capacity summary'!AH176&lt;&gt;"",IF(LOWER('Capacity summary'!AH176)="x",$BI57*AH57,VALUE('Capacity summary'!AH176)),0),AH57*$BI57),AH57*$BI57),0)</f>
        <v>0</v>
      </c>
      <c r="CL57" s="312">
        <f ca="1">IF($BI57&lt;&gt;"",IF('Capacity summary'!$D$14="Yes",IF(COUNTBLANK('Capacity summary'!$H176:$BG176)&lt;52,IF('Capacity summary'!AI176&lt;&gt;"",IF(LOWER('Capacity summary'!AI176)="x",$BI57*AI57,VALUE('Capacity summary'!AI176)),0),AI57*$BI57),AI57*$BI57),0)</f>
        <v>0</v>
      </c>
      <c r="CM57" s="312">
        <f ca="1">IF($BI57&lt;&gt;"",IF('Capacity summary'!$D$14="Yes",IF(COUNTBLANK('Capacity summary'!$H176:$BG176)&lt;52,IF('Capacity summary'!AJ176&lt;&gt;"",IF(LOWER('Capacity summary'!AJ176)="x",$BI57*AJ57,VALUE('Capacity summary'!AJ176)),0),AJ57*$BI57),AJ57*$BI57),0)</f>
        <v>0</v>
      </c>
      <c r="CN57" s="312">
        <f ca="1">IF($BI57&lt;&gt;"",IF('Capacity summary'!$D$14="Yes",IF(COUNTBLANK('Capacity summary'!$H176:$BG176)&lt;52,IF('Capacity summary'!AK176&lt;&gt;"",IF(LOWER('Capacity summary'!AK176)="x",$BI57*AK57,VALUE('Capacity summary'!AK176)),0),AK57*$BI57),AK57*$BI57),0)</f>
        <v>0</v>
      </c>
      <c r="CO57" s="312">
        <f ca="1">IF($BI57&lt;&gt;"",IF('Capacity summary'!$D$14="Yes",IF(COUNTBLANK('Capacity summary'!$H176:$BG176)&lt;52,IF('Capacity summary'!AL176&lt;&gt;"",IF(LOWER('Capacity summary'!AL176)="x",$BI57*AL57,VALUE('Capacity summary'!AL176)),0),AL57*$BI57),AL57*$BI57),0)</f>
        <v>0</v>
      </c>
      <c r="CP57" s="312">
        <f ca="1">IF($BI57&lt;&gt;"",IF('Capacity summary'!$D$14="Yes",IF(COUNTBLANK('Capacity summary'!$H176:$BG176)&lt;52,IF('Capacity summary'!AM176&lt;&gt;"",IF(LOWER('Capacity summary'!AM176)="x",$BI57*AM57,VALUE('Capacity summary'!AM176)),0),AM57*$BI57),AM57*$BI57),0)</f>
        <v>0</v>
      </c>
      <c r="CQ57" s="312">
        <f ca="1">IF($BI57&lt;&gt;"",IF('Capacity summary'!$D$14="Yes",IF(COUNTBLANK('Capacity summary'!$H176:$BG176)&lt;52,IF('Capacity summary'!AN176&lt;&gt;"",IF(LOWER('Capacity summary'!AN176)="x",$BI57*AN57,VALUE('Capacity summary'!AN176)),0),AN57*$BI57),AN57*$BI57),0)</f>
        <v>0</v>
      </c>
      <c r="CR57" s="312">
        <f ca="1">IF($BI57&lt;&gt;"",IF('Capacity summary'!$D$14="Yes",IF(COUNTBLANK('Capacity summary'!$H176:$BG176)&lt;52,IF('Capacity summary'!AO176&lt;&gt;"",IF(LOWER('Capacity summary'!AO176)="x",$BI57*AO57,VALUE('Capacity summary'!AO176)),0),AO57*$BI57),AO57*$BI57),0)</f>
        <v>0</v>
      </c>
      <c r="CS57" s="312">
        <f ca="1">IF($BI57&lt;&gt;"",IF('Capacity summary'!$D$14="Yes",IF(COUNTBLANK('Capacity summary'!$H176:$BG176)&lt;52,IF('Capacity summary'!AP176&lt;&gt;"",IF(LOWER('Capacity summary'!AP176)="x",$BI57*AP57,VALUE('Capacity summary'!AP176)),0),AP57*$BI57),AP57*$BI57),0)</f>
        <v>0</v>
      </c>
      <c r="CT57" s="312">
        <f ca="1">IF($BI57&lt;&gt;"",IF('Capacity summary'!$D$14="Yes",IF(COUNTBLANK('Capacity summary'!$H176:$BG176)&lt;52,IF('Capacity summary'!AQ176&lt;&gt;"",IF(LOWER('Capacity summary'!AQ176)="x",$BI57*AQ57,VALUE('Capacity summary'!AQ176)),0),AQ57*$BI57),AQ57*$BI57),0)</f>
        <v>0</v>
      </c>
      <c r="CU57" s="312">
        <f ca="1">IF($BI57&lt;&gt;"",IF('Capacity summary'!$D$14="Yes",IF(COUNTBLANK('Capacity summary'!$H176:$BG176)&lt;52,IF('Capacity summary'!AR176&lt;&gt;"",IF(LOWER('Capacity summary'!AR176)="x",$BI57*AR57,VALUE('Capacity summary'!AR176)),0),AR57*$BI57),AR57*$BI57),0)</f>
        <v>0</v>
      </c>
      <c r="CV57" s="312">
        <f ca="1">IF($BI57&lt;&gt;"",IF('Capacity summary'!$D$14="Yes",IF(COUNTBLANK('Capacity summary'!$H176:$BG176)&lt;52,IF('Capacity summary'!AS176&lt;&gt;"",IF(LOWER('Capacity summary'!AS176)="x",$BI57*AS57,VALUE('Capacity summary'!AS176)),0),AS57*$BI57),AS57*$BI57),0)</f>
        <v>0</v>
      </c>
      <c r="CW57" s="312">
        <f ca="1">IF($BI57&lt;&gt;"",IF('Capacity summary'!$D$14="Yes",IF(COUNTBLANK('Capacity summary'!$H176:$BG176)&lt;52,IF('Capacity summary'!AT176&lt;&gt;"",IF(LOWER('Capacity summary'!AT176)="x",$BI57*AT57,VALUE('Capacity summary'!AT176)),0),AT57*$BI57),AT57*$BI57),0)</f>
        <v>0</v>
      </c>
      <c r="CX57" s="312">
        <f ca="1">IF($BI57&lt;&gt;"",IF('Capacity summary'!$D$14="Yes",IF(COUNTBLANK('Capacity summary'!$H176:$BG176)&lt;52,IF('Capacity summary'!AU176&lt;&gt;"",IF(LOWER('Capacity summary'!AU176)="x",$BI57*AU57,VALUE('Capacity summary'!AU176)),0),AU57*$BI57),AU57*$BI57),0)</f>
        <v>0</v>
      </c>
      <c r="CY57" s="312">
        <f ca="1">IF($BI57&lt;&gt;"",IF('Capacity summary'!$D$14="Yes",IF(COUNTBLANK('Capacity summary'!$H176:$BG176)&lt;52,IF('Capacity summary'!AV176&lt;&gt;"",IF(LOWER('Capacity summary'!AV176)="x",$BI57*AV57,VALUE('Capacity summary'!AV176)),0),AV57*$BI57),AV57*$BI57),0)</f>
        <v>0</v>
      </c>
      <c r="CZ57" s="312">
        <f ca="1">IF($BI57&lt;&gt;"",IF('Capacity summary'!$D$14="Yes",IF(COUNTBLANK('Capacity summary'!$H176:$BG176)&lt;52,IF('Capacity summary'!AW176&lt;&gt;"",IF(LOWER('Capacity summary'!AW176)="x",$BI57*AW57,VALUE('Capacity summary'!AW176)),0),AW57*$BI57),AW57*$BI57),0)</f>
        <v>0</v>
      </c>
      <c r="DA57" s="312">
        <f ca="1">IF($BI57&lt;&gt;"",IF('Capacity summary'!$D$14="Yes",IF(COUNTBLANK('Capacity summary'!$H176:$BG176)&lt;52,IF('Capacity summary'!AX176&lt;&gt;"",IF(LOWER('Capacity summary'!AX176)="x",$BI57*AX57,VALUE('Capacity summary'!AX176)),0),AX57*$BI57),AX57*$BI57),0)</f>
        <v>0</v>
      </c>
      <c r="DB57" s="312">
        <f ca="1">IF($BI57&lt;&gt;"",IF('Capacity summary'!$D$14="Yes",IF(COUNTBLANK('Capacity summary'!$H176:$BG176)&lt;52,IF('Capacity summary'!AY176&lt;&gt;"",IF(LOWER('Capacity summary'!AY176)="x",$BI57*AY57,VALUE('Capacity summary'!AY176)),0),AY57*$BI57),AY57*$BI57),0)</f>
        <v>0</v>
      </c>
      <c r="DC57" s="312">
        <f ca="1">IF($BI57&lt;&gt;"",IF('Capacity summary'!$D$14="Yes",IF(COUNTBLANK('Capacity summary'!$H176:$BG176)&lt;52,IF('Capacity summary'!AZ176&lt;&gt;"",IF(LOWER('Capacity summary'!AZ176)="x",$BI57*AZ57,VALUE('Capacity summary'!AZ176)),0),AZ57*$BI57),AZ57*$BI57),0)</f>
        <v>0</v>
      </c>
      <c r="DD57" s="312">
        <f ca="1">IF($BI57&lt;&gt;"",IF('Capacity summary'!$D$14="Yes",IF(COUNTBLANK('Capacity summary'!$H176:$BG176)&lt;52,IF('Capacity summary'!BA176&lt;&gt;"",IF(LOWER('Capacity summary'!BA176)="x",$BI57*BA57,VALUE('Capacity summary'!BA176)),0),BA57*$BI57),BA57*$BI57),0)</f>
        <v>0</v>
      </c>
      <c r="DE57" s="312">
        <f ca="1">IF($BI57&lt;&gt;"",IF('Capacity summary'!$D$14="Yes",IF(COUNTBLANK('Capacity summary'!$H176:$BG176)&lt;52,IF('Capacity summary'!BB176&lt;&gt;"",IF(LOWER('Capacity summary'!BB176)="x",$BI57*BB57,VALUE('Capacity summary'!BB176)),0),BB57*$BI57),BB57*$BI57),0)</f>
        <v>0</v>
      </c>
      <c r="DF57" s="312">
        <f ca="1">IF($BI57&lt;&gt;"",IF('Capacity summary'!$D$14="Yes",IF(COUNTBLANK('Capacity summary'!$H176:$BG176)&lt;52,IF('Capacity summary'!BC176&lt;&gt;"",IF(LOWER('Capacity summary'!BC176)="x",$BI57*BC57,VALUE('Capacity summary'!BC176)),0),BC57*$BI57),BC57*$BI57),0)</f>
        <v>0</v>
      </c>
      <c r="DG57" s="312">
        <f ca="1">IF($BI57&lt;&gt;"",IF('Capacity summary'!$D$14="Yes",IF(COUNTBLANK('Capacity summary'!$H176:$BG176)&lt;52,IF('Capacity summary'!BD176&lt;&gt;"",IF(LOWER('Capacity summary'!BD176)="x",$BI57*BD57,VALUE('Capacity summary'!BD176)),0),BD57*$BI57),BD57*$BI57),0)</f>
        <v>0</v>
      </c>
      <c r="DH57" s="312">
        <f ca="1">IF($BI57&lt;&gt;"",IF('Capacity summary'!$D$14="Yes",IF(COUNTBLANK('Capacity summary'!$H176:$BG176)&lt;52,IF('Capacity summary'!BE176&lt;&gt;"",IF(LOWER('Capacity summary'!BE176)="x",$BI57*BE57,VALUE('Capacity summary'!BE176)),0),BE57*$BI57),BE57*$BI57),0)</f>
        <v>0</v>
      </c>
      <c r="DI57" s="312">
        <f ca="1">IF($BI57&lt;&gt;"",IF('Capacity summary'!$D$14="Yes",IF(COUNTBLANK('Capacity summary'!$H176:$BG176)&lt;52,IF('Capacity summary'!BF176&lt;&gt;"",IF(LOWER('Capacity summary'!BF176)="x",$BI57*BF57,VALUE('Capacity summary'!BF176)),0),BF57*$BI57),BF57*$BI57),0)</f>
        <v>0</v>
      </c>
      <c r="DJ57" s="312">
        <f ca="1">IF($BI57&lt;&gt;"",IF('Capacity summary'!$D$14="Yes",IF(COUNTBLANK('Capacity summary'!$H176:$BG176)&lt;52,IF('Capacity summary'!BG176&lt;&gt;"",IF(LOWER('Capacity summary'!BG176)="x",$BI57*BG57,VALUE('Capacity summary'!BG176)),0),BG57*$BI57),BG57*$BI57),0)</f>
        <v>0</v>
      </c>
      <c r="DK57" s="136">
        <f t="shared" ca="1" si="2"/>
        <v>0</v>
      </c>
      <c r="DL57" s="312">
        <f>Capacity!H69</f>
        <v>0</v>
      </c>
    </row>
    <row r="58" spans="2:120" x14ac:dyDescent="0.25">
      <c r="B58" s="67"/>
      <c r="C58" s="67" t="str">
        <f>ROW(A54)&amp;". "&amp;Capacity!B70</f>
        <v>54. c</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 ca="1">IF(ROW(C54)&lt;=Capacity!$A$16,IF('Capacity summary'!$D$14="No",SUM(H58:BG58),'Capacity summary'!$E177),0)</f>
        <v>52</v>
      </c>
      <c r="BI58" s="5">
        <f ca="1">IF(BH58&gt;0,IF(BH58&lt;Capacity!E70,Capacity!F70,Capacity!H70/'Capacity calculation (hide)'!BH58),"")</f>
        <v>0</v>
      </c>
      <c r="BK58" s="312">
        <f ca="1">IF($BI58&lt;&gt;"",IF('Capacity summary'!$D$14="Yes",IF(COUNTBLANK('Capacity summary'!$H177:$BG177)&lt;52,IF('Capacity summary'!H177&lt;&gt;"",IF(LOWER('Capacity summary'!H177)="x",$BI58*H58,VALUE('Capacity summary'!H177)),0),H58*$BI58),H58*$BI58),0)</f>
        <v>0</v>
      </c>
      <c r="BL58" s="312">
        <f ca="1">IF($BI58&lt;&gt;"",IF('Capacity summary'!$D$14="Yes",IF(COUNTBLANK('Capacity summary'!$H177:$BG177)&lt;52,IF('Capacity summary'!I177&lt;&gt;"",IF(LOWER('Capacity summary'!I177)="x",$BI58*I58,VALUE('Capacity summary'!I177)),0),I58*$BI58),I58*$BI58),0)</f>
        <v>0</v>
      </c>
      <c r="BM58" s="312">
        <f ca="1">IF($BI58&lt;&gt;"",IF('Capacity summary'!$D$14="Yes",IF(COUNTBLANK('Capacity summary'!$H177:$BG177)&lt;52,IF('Capacity summary'!J177&lt;&gt;"",IF(LOWER('Capacity summary'!J177)="x",$BI58*J58,VALUE('Capacity summary'!J177)),0),J58*$BI58),J58*$BI58),0)</f>
        <v>0</v>
      </c>
      <c r="BN58" s="312">
        <f ca="1">IF($BI58&lt;&gt;"",IF('Capacity summary'!$D$14="Yes",IF(COUNTBLANK('Capacity summary'!$H177:$BG177)&lt;52,IF('Capacity summary'!K177&lt;&gt;"",IF(LOWER('Capacity summary'!K177)="x",$BI58*K58,VALUE('Capacity summary'!K177)),0),K58*$BI58),K58*$BI58),0)</f>
        <v>0</v>
      </c>
      <c r="BO58" s="312">
        <f ca="1">IF($BI58&lt;&gt;"",IF('Capacity summary'!$D$14="Yes",IF(COUNTBLANK('Capacity summary'!$H177:$BG177)&lt;52,IF('Capacity summary'!L177&lt;&gt;"",IF(LOWER('Capacity summary'!L177)="x",$BI58*L58,VALUE('Capacity summary'!L177)),0),L58*$BI58),L58*$BI58),0)</f>
        <v>0</v>
      </c>
      <c r="BP58" s="312">
        <f ca="1">IF($BI58&lt;&gt;"",IF('Capacity summary'!$D$14="Yes",IF(COUNTBLANK('Capacity summary'!$H177:$BG177)&lt;52,IF('Capacity summary'!M177&lt;&gt;"",IF(LOWER('Capacity summary'!M177)="x",$BI58*M58,VALUE('Capacity summary'!M177)),0),M58*$BI58),M58*$BI58),0)</f>
        <v>0</v>
      </c>
      <c r="BQ58" s="312">
        <f ca="1">IF($BI58&lt;&gt;"",IF('Capacity summary'!$D$14="Yes",IF(COUNTBLANK('Capacity summary'!$H177:$BG177)&lt;52,IF('Capacity summary'!N177&lt;&gt;"",IF(LOWER('Capacity summary'!N177)="x",$BI58*N58,VALUE('Capacity summary'!N177)),0),N58*$BI58),N58*$BI58),0)</f>
        <v>0</v>
      </c>
      <c r="BR58" s="312">
        <f ca="1">IF($BI58&lt;&gt;"",IF('Capacity summary'!$D$14="Yes",IF(COUNTBLANK('Capacity summary'!$H177:$BG177)&lt;52,IF('Capacity summary'!O177&lt;&gt;"",IF(LOWER('Capacity summary'!O177)="x",$BI58*O58,VALUE('Capacity summary'!O177)),0),O58*$BI58),O58*$BI58),0)</f>
        <v>0</v>
      </c>
      <c r="BS58" s="312">
        <f ca="1">IF($BI58&lt;&gt;"",IF('Capacity summary'!$D$14="Yes",IF(COUNTBLANK('Capacity summary'!$H177:$BG177)&lt;52,IF('Capacity summary'!P177&lt;&gt;"",IF(LOWER('Capacity summary'!P177)="x",$BI58*P58,VALUE('Capacity summary'!P177)),0),P58*$BI58),P58*$BI58),0)</f>
        <v>0</v>
      </c>
      <c r="BT58" s="312">
        <f ca="1">IF($BI58&lt;&gt;"",IF('Capacity summary'!$D$14="Yes",IF(COUNTBLANK('Capacity summary'!$H177:$BG177)&lt;52,IF('Capacity summary'!Q177&lt;&gt;"",IF(LOWER('Capacity summary'!Q177)="x",$BI58*Q58,VALUE('Capacity summary'!Q177)),0),Q58*$BI58),Q58*$BI58),0)</f>
        <v>0</v>
      </c>
      <c r="BU58" s="312">
        <f ca="1">IF($BI58&lt;&gt;"",IF('Capacity summary'!$D$14="Yes",IF(COUNTBLANK('Capacity summary'!$H177:$BG177)&lt;52,IF('Capacity summary'!R177&lt;&gt;"",IF(LOWER('Capacity summary'!R177)="x",$BI58*R58,VALUE('Capacity summary'!R177)),0),R58*$BI58),R58*$BI58),0)</f>
        <v>0</v>
      </c>
      <c r="BV58" s="312">
        <f ca="1">IF($BI58&lt;&gt;"",IF('Capacity summary'!$D$14="Yes",IF(COUNTBLANK('Capacity summary'!$H177:$BG177)&lt;52,IF('Capacity summary'!S177&lt;&gt;"",IF(LOWER('Capacity summary'!S177)="x",$BI58*S58,VALUE('Capacity summary'!S177)),0),S58*$BI58),S58*$BI58),0)</f>
        <v>0</v>
      </c>
      <c r="BW58" s="312">
        <f ca="1">IF($BI58&lt;&gt;"",IF('Capacity summary'!$D$14="Yes",IF(COUNTBLANK('Capacity summary'!$H177:$BG177)&lt;52,IF('Capacity summary'!T177&lt;&gt;"",IF(LOWER('Capacity summary'!T177)="x",$BI58*T58,VALUE('Capacity summary'!T177)),0),T58*$BI58),T58*$BI58),0)</f>
        <v>0</v>
      </c>
      <c r="BX58" s="312">
        <f ca="1">IF($BI58&lt;&gt;"",IF('Capacity summary'!$D$14="Yes",IF(COUNTBLANK('Capacity summary'!$H177:$BG177)&lt;52,IF('Capacity summary'!U177&lt;&gt;"",IF(LOWER('Capacity summary'!U177)="x",$BI58*U58,VALUE('Capacity summary'!U177)),0),U58*$BI58),U58*$BI58),0)</f>
        <v>0</v>
      </c>
      <c r="BY58" s="312">
        <f ca="1">IF($BI58&lt;&gt;"",IF('Capacity summary'!$D$14="Yes",IF(COUNTBLANK('Capacity summary'!$H177:$BG177)&lt;52,IF('Capacity summary'!V177&lt;&gt;"",IF(LOWER('Capacity summary'!V177)="x",$BI58*V58,VALUE('Capacity summary'!V177)),0),V58*$BI58),V58*$BI58),0)</f>
        <v>0</v>
      </c>
      <c r="BZ58" s="312">
        <f ca="1">IF($BI58&lt;&gt;"",IF('Capacity summary'!$D$14="Yes",IF(COUNTBLANK('Capacity summary'!$H177:$BG177)&lt;52,IF('Capacity summary'!W177&lt;&gt;"",IF(LOWER('Capacity summary'!W177)="x",$BI58*W58,VALUE('Capacity summary'!W177)),0),W58*$BI58),W58*$BI58),0)</f>
        <v>0</v>
      </c>
      <c r="CA58" s="312">
        <f ca="1">IF($BI58&lt;&gt;"",IF('Capacity summary'!$D$14="Yes",IF(COUNTBLANK('Capacity summary'!$H177:$BG177)&lt;52,IF('Capacity summary'!X177&lt;&gt;"",IF(LOWER('Capacity summary'!X177)="x",$BI58*X58,VALUE('Capacity summary'!X177)),0),X58*$BI58),X58*$BI58),0)</f>
        <v>0</v>
      </c>
      <c r="CB58" s="312">
        <f ca="1">IF($BI58&lt;&gt;"",IF('Capacity summary'!$D$14="Yes",IF(COUNTBLANK('Capacity summary'!$H177:$BG177)&lt;52,IF('Capacity summary'!Y177&lt;&gt;"",IF(LOWER('Capacity summary'!Y177)="x",$BI58*Y58,VALUE('Capacity summary'!Y177)),0),Y58*$BI58),Y58*$BI58),0)</f>
        <v>0</v>
      </c>
      <c r="CC58" s="312">
        <f ca="1">IF($BI58&lt;&gt;"",IF('Capacity summary'!$D$14="Yes",IF(COUNTBLANK('Capacity summary'!$H177:$BG177)&lt;52,IF('Capacity summary'!Z177&lt;&gt;"",IF(LOWER('Capacity summary'!Z177)="x",$BI58*Z58,VALUE('Capacity summary'!Z177)),0),Z58*$BI58),Z58*$BI58),0)</f>
        <v>0</v>
      </c>
      <c r="CD58" s="312">
        <f ca="1">IF($BI58&lt;&gt;"",IF('Capacity summary'!$D$14="Yes",IF(COUNTBLANK('Capacity summary'!$H177:$BG177)&lt;52,IF('Capacity summary'!AA177&lt;&gt;"",IF(LOWER('Capacity summary'!AA177)="x",$BI58*AA58,VALUE('Capacity summary'!AA177)),0),AA58*$BI58),AA58*$BI58),0)</f>
        <v>0</v>
      </c>
      <c r="CE58" s="312">
        <f ca="1">IF($BI58&lt;&gt;"",IF('Capacity summary'!$D$14="Yes",IF(COUNTBLANK('Capacity summary'!$H177:$BG177)&lt;52,IF('Capacity summary'!AB177&lt;&gt;"",IF(LOWER('Capacity summary'!AB177)="x",$BI58*AB58,VALUE('Capacity summary'!AB177)),0),AB58*$BI58),AB58*$BI58),0)</f>
        <v>0</v>
      </c>
      <c r="CF58" s="312">
        <f ca="1">IF($BI58&lt;&gt;"",IF('Capacity summary'!$D$14="Yes",IF(COUNTBLANK('Capacity summary'!$H177:$BG177)&lt;52,IF('Capacity summary'!AC177&lt;&gt;"",IF(LOWER('Capacity summary'!AC177)="x",$BI58*AC58,VALUE('Capacity summary'!AC177)),0),AC58*$BI58),AC58*$BI58),0)</f>
        <v>0</v>
      </c>
      <c r="CG58" s="312">
        <f ca="1">IF($BI58&lt;&gt;"",IF('Capacity summary'!$D$14="Yes",IF(COUNTBLANK('Capacity summary'!$H177:$BG177)&lt;52,IF('Capacity summary'!AD177&lt;&gt;"",IF(LOWER('Capacity summary'!AD177)="x",$BI58*AD58,VALUE('Capacity summary'!AD177)),0),AD58*$BI58),AD58*$BI58),0)</f>
        <v>0</v>
      </c>
      <c r="CH58" s="312">
        <f ca="1">IF($BI58&lt;&gt;"",IF('Capacity summary'!$D$14="Yes",IF(COUNTBLANK('Capacity summary'!$H177:$BG177)&lt;52,IF('Capacity summary'!AE177&lt;&gt;"",IF(LOWER('Capacity summary'!AE177)="x",$BI58*AE58,VALUE('Capacity summary'!AE177)),0),AE58*$BI58),AE58*$BI58),0)</f>
        <v>0</v>
      </c>
      <c r="CI58" s="312">
        <f ca="1">IF($BI58&lt;&gt;"",IF('Capacity summary'!$D$14="Yes",IF(COUNTBLANK('Capacity summary'!$H177:$BG177)&lt;52,IF('Capacity summary'!AF177&lt;&gt;"",IF(LOWER('Capacity summary'!AF177)="x",$BI58*AF58,VALUE('Capacity summary'!AF177)),0),AF58*$BI58),AF58*$BI58),0)</f>
        <v>0</v>
      </c>
      <c r="CJ58" s="312">
        <f ca="1">IF($BI58&lt;&gt;"",IF('Capacity summary'!$D$14="Yes",IF(COUNTBLANK('Capacity summary'!$H177:$BG177)&lt;52,IF('Capacity summary'!AG177&lt;&gt;"",IF(LOWER('Capacity summary'!AG177)="x",$BI58*AG58,VALUE('Capacity summary'!AG177)),0),AG58*$BI58),AG58*$BI58),0)</f>
        <v>0</v>
      </c>
      <c r="CK58" s="312">
        <f ca="1">IF($BI58&lt;&gt;"",IF('Capacity summary'!$D$14="Yes",IF(COUNTBLANK('Capacity summary'!$H177:$BG177)&lt;52,IF('Capacity summary'!AH177&lt;&gt;"",IF(LOWER('Capacity summary'!AH177)="x",$BI58*AH58,VALUE('Capacity summary'!AH177)),0),AH58*$BI58),AH58*$BI58),0)</f>
        <v>0</v>
      </c>
      <c r="CL58" s="312">
        <f ca="1">IF($BI58&lt;&gt;"",IF('Capacity summary'!$D$14="Yes",IF(COUNTBLANK('Capacity summary'!$H177:$BG177)&lt;52,IF('Capacity summary'!AI177&lt;&gt;"",IF(LOWER('Capacity summary'!AI177)="x",$BI58*AI58,VALUE('Capacity summary'!AI177)),0),AI58*$BI58),AI58*$BI58),0)</f>
        <v>0</v>
      </c>
      <c r="CM58" s="312">
        <f ca="1">IF($BI58&lt;&gt;"",IF('Capacity summary'!$D$14="Yes",IF(COUNTBLANK('Capacity summary'!$H177:$BG177)&lt;52,IF('Capacity summary'!AJ177&lt;&gt;"",IF(LOWER('Capacity summary'!AJ177)="x",$BI58*AJ58,VALUE('Capacity summary'!AJ177)),0),AJ58*$BI58),AJ58*$BI58),0)</f>
        <v>0</v>
      </c>
      <c r="CN58" s="312">
        <f ca="1">IF($BI58&lt;&gt;"",IF('Capacity summary'!$D$14="Yes",IF(COUNTBLANK('Capacity summary'!$H177:$BG177)&lt;52,IF('Capacity summary'!AK177&lt;&gt;"",IF(LOWER('Capacity summary'!AK177)="x",$BI58*AK58,VALUE('Capacity summary'!AK177)),0),AK58*$BI58),AK58*$BI58),0)</f>
        <v>0</v>
      </c>
      <c r="CO58" s="312">
        <f ca="1">IF($BI58&lt;&gt;"",IF('Capacity summary'!$D$14="Yes",IF(COUNTBLANK('Capacity summary'!$H177:$BG177)&lt;52,IF('Capacity summary'!AL177&lt;&gt;"",IF(LOWER('Capacity summary'!AL177)="x",$BI58*AL58,VALUE('Capacity summary'!AL177)),0),AL58*$BI58),AL58*$BI58),0)</f>
        <v>0</v>
      </c>
      <c r="CP58" s="312">
        <f ca="1">IF($BI58&lt;&gt;"",IF('Capacity summary'!$D$14="Yes",IF(COUNTBLANK('Capacity summary'!$H177:$BG177)&lt;52,IF('Capacity summary'!AM177&lt;&gt;"",IF(LOWER('Capacity summary'!AM177)="x",$BI58*AM58,VALUE('Capacity summary'!AM177)),0),AM58*$BI58),AM58*$BI58),0)</f>
        <v>0</v>
      </c>
      <c r="CQ58" s="312">
        <f ca="1">IF($BI58&lt;&gt;"",IF('Capacity summary'!$D$14="Yes",IF(COUNTBLANK('Capacity summary'!$H177:$BG177)&lt;52,IF('Capacity summary'!AN177&lt;&gt;"",IF(LOWER('Capacity summary'!AN177)="x",$BI58*AN58,VALUE('Capacity summary'!AN177)),0),AN58*$BI58),AN58*$BI58),0)</f>
        <v>0</v>
      </c>
      <c r="CR58" s="312">
        <f ca="1">IF($BI58&lt;&gt;"",IF('Capacity summary'!$D$14="Yes",IF(COUNTBLANK('Capacity summary'!$H177:$BG177)&lt;52,IF('Capacity summary'!AO177&lt;&gt;"",IF(LOWER('Capacity summary'!AO177)="x",$BI58*AO58,VALUE('Capacity summary'!AO177)),0),AO58*$BI58),AO58*$BI58),0)</f>
        <v>0</v>
      </c>
      <c r="CS58" s="312">
        <f ca="1">IF($BI58&lt;&gt;"",IF('Capacity summary'!$D$14="Yes",IF(COUNTBLANK('Capacity summary'!$H177:$BG177)&lt;52,IF('Capacity summary'!AP177&lt;&gt;"",IF(LOWER('Capacity summary'!AP177)="x",$BI58*AP58,VALUE('Capacity summary'!AP177)),0),AP58*$BI58),AP58*$BI58),0)</f>
        <v>0</v>
      </c>
      <c r="CT58" s="312">
        <f ca="1">IF($BI58&lt;&gt;"",IF('Capacity summary'!$D$14="Yes",IF(COUNTBLANK('Capacity summary'!$H177:$BG177)&lt;52,IF('Capacity summary'!AQ177&lt;&gt;"",IF(LOWER('Capacity summary'!AQ177)="x",$BI58*AQ58,VALUE('Capacity summary'!AQ177)),0),AQ58*$BI58),AQ58*$BI58),0)</f>
        <v>0</v>
      </c>
      <c r="CU58" s="312">
        <f ca="1">IF($BI58&lt;&gt;"",IF('Capacity summary'!$D$14="Yes",IF(COUNTBLANK('Capacity summary'!$H177:$BG177)&lt;52,IF('Capacity summary'!AR177&lt;&gt;"",IF(LOWER('Capacity summary'!AR177)="x",$BI58*AR58,VALUE('Capacity summary'!AR177)),0),AR58*$BI58),AR58*$BI58),0)</f>
        <v>0</v>
      </c>
      <c r="CV58" s="312">
        <f ca="1">IF($BI58&lt;&gt;"",IF('Capacity summary'!$D$14="Yes",IF(COUNTBLANK('Capacity summary'!$H177:$BG177)&lt;52,IF('Capacity summary'!AS177&lt;&gt;"",IF(LOWER('Capacity summary'!AS177)="x",$BI58*AS58,VALUE('Capacity summary'!AS177)),0),AS58*$BI58),AS58*$BI58),0)</f>
        <v>0</v>
      </c>
      <c r="CW58" s="312">
        <f ca="1">IF($BI58&lt;&gt;"",IF('Capacity summary'!$D$14="Yes",IF(COUNTBLANK('Capacity summary'!$H177:$BG177)&lt;52,IF('Capacity summary'!AT177&lt;&gt;"",IF(LOWER('Capacity summary'!AT177)="x",$BI58*AT58,VALUE('Capacity summary'!AT177)),0),AT58*$BI58),AT58*$BI58),0)</f>
        <v>0</v>
      </c>
      <c r="CX58" s="312">
        <f ca="1">IF($BI58&lt;&gt;"",IF('Capacity summary'!$D$14="Yes",IF(COUNTBLANK('Capacity summary'!$H177:$BG177)&lt;52,IF('Capacity summary'!AU177&lt;&gt;"",IF(LOWER('Capacity summary'!AU177)="x",$BI58*AU58,VALUE('Capacity summary'!AU177)),0),AU58*$BI58),AU58*$BI58),0)</f>
        <v>0</v>
      </c>
      <c r="CY58" s="312">
        <f ca="1">IF($BI58&lt;&gt;"",IF('Capacity summary'!$D$14="Yes",IF(COUNTBLANK('Capacity summary'!$H177:$BG177)&lt;52,IF('Capacity summary'!AV177&lt;&gt;"",IF(LOWER('Capacity summary'!AV177)="x",$BI58*AV58,VALUE('Capacity summary'!AV177)),0),AV58*$BI58),AV58*$BI58),0)</f>
        <v>0</v>
      </c>
      <c r="CZ58" s="312">
        <f ca="1">IF($BI58&lt;&gt;"",IF('Capacity summary'!$D$14="Yes",IF(COUNTBLANK('Capacity summary'!$H177:$BG177)&lt;52,IF('Capacity summary'!AW177&lt;&gt;"",IF(LOWER('Capacity summary'!AW177)="x",$BI58*AW58,VALUE('Capacity summary'!AW177)),0),AW58*$BI58),AW58*$BI58),0)</f>
        <v>0</v>
      </c>
      <c r="DA58" s="312">
        <f ca="1">IF($BI58&lt;&gt;"",IF('Capacity summary'!$D$14="Yes",IF(COUNTBLANK('Capacity summary'!$H177:$BG177)&lt;52,IF('Capacity summary'!AX177&lt;&gt;"",IF(LOWER('Capacity summary'!AX177)="x",$BI58*AX58,VALUE('Capacity summary'!AX177)),0),AX58*$BI58),AX58*$BI58),0)</f>
        <v>0</v>
      </c>
      <c r="DB58" s="312">
        <f ca="1">IF($BI58&lt;&gt;"",IF('Capacity summary'!$D$14="Yes",IF(COUNTBLANK('Capacity summary'!$H177:$BG177)&lt;52,IF('Capacity summary'!AY177&lt;&gt;"",IF(LOWER('Capacity summary'!AY177)="x",$BI58*AY58,VALUE('Capacity summary'!AY177)),0),AY58*$BI58),AY58*$BI58),0)</f>
        <v>0</v>
      </c>
      <c r="DC58" s="312">
        <f ca="1">IF($BI58&lt;&gt;"",IF('Capacity summary'!$D$14="Yes",IF(COUNTBLANK('Capacity summary'!$H177:$BG177)&lt;52,IF('Capacity summary'!AZ177&lt;&gt;"",IF(LOWER('Capacity summary'!AZ177)="x",$BI58*AZ58,VALUE('Capacity summary'!AZ177)),0),AZ58*$BI58),AZ58*$BI58),0)</f>
        <v>0</v>
      </c>
      <c r="DD58" s="312">
        <f ca="1">IF($BI58&lt;&gt;"",IF('Capacity summary'!$D$14="Yes",IF(COUNTBLANK('Capacity summary'!$H177:$BG177)&lt;52,IF('Capacity summary'!BA177&lt;&gt;"",IF(LOWER('Capacity summary'!BA177)="x",$BI58*BA58,VALUE('Capacity summary'!BA177)),0),BA58*$BI58),BA58*$BI58),0)</f>
        <v>0</v>
      </c>
      <c r="DE58" s="312">
        <f ca="1">IF($BI58&lt;&gt;"",IF('Capacity summary'!$D$14="Yes",IF(COUNTBLANK('Capacity summary'!$H177:$BG177)&lt;52,IF('Capacity summary'!BB177&lt;&gt;"",IF(LOWER('Capacity summary'!BB177)="x",$BI58*BB58,VALUE('Capacity summary'!BB177)),0),BB58*$BI58),BB58*$BI58),0)</f>
        <v>0</v>
      </c>
      <c r="DF58" s="312">
        <f ca="1">IF($BI58&lt;&gt;"",IF('Capacity summary'!$D$14="Yes",IF(COUNTBLANK('Capacity summary'!$H177:$BG177)&lt;52,IF('Capacity summary'!BC177&lt;&gt;"",IF(LOWER('Capacity summary'!BC177)="x",$BI58*BC58,VALUE('Capacity summary'!BC177)),0),BC58*$BI58),BC58*$BI58),0)</f>
        <v>0</v>
      </c>
      <c r="DG58" s="312">
        <f ca="1">IF($BI58&lt;&gt;"",IF('Capacity summary'!$D$14="Yes",IF(COUNTBLANK('Capacity summary'!$H177:$BG177)&lt;52,IF('Capacity summary'!BD177&lt;&gt;"",IF(LOWER('Capacity summary'!BD177)="x",$BI58*BD58,VALUE('Capacity summary'!BD177)),0),BD58*$BI58),BD58*$BI58),0)</f>
        <v>0</v>
      </c>
      <c r="DH58" s="312">
        <f ca="1">IF($BI58&lt;&gt;"",IF('Capacity summary'!$D$14="Yes",IF(COUNTBLANK('Capacity summary'!$H177:$BG177)&lt;52,IF('Capacity summary'!BE177&lt;&gt;"",IF(LOWER('Capacity summary'!BE177)="x",$BI58*BE58,VALUE('Capacity summary'!BE177)),0),BE58*$BI58),BE58*$BI58),0)</f>
        <v>0</v>
      </c>
      <c r="DI58" s="312">
        <f ca="1">IF($BI58&lt;&gt;"",IF('Capacity summary'!$D$14="Yes",IF(COUNTBLANK('Capacity summary'!$H177:$BG177)&lt;52,IF('Capacity summary'!BF177&lt;&gt;"",IF(LOWER('Capacity summary'!BF177)="x",$BI58*BF58,VALUE('Capacity summary'!BF177)),0),BF58*$BI58),BF58*$BI58),0)</f>
        <v>0</v>
      </c>
      <c r="DJ58" s="312">
        <f ca="1">IF($BI58&lt;&gt;"",IF('Capacity summary'!$D$14="Yes",IF(COUNTBLANK('Capacity summary'!$H177:$BG177)&lt;52,IF('Capacity summary'!BG177&lt;&gt;"",IF(LOWER('Capacity summary'!BG177)="x",$BI58*BG58,VALUE('Capacity summary'!BG177)),0),BG58*$BI58),BG58*$BI58),0)</f>
        <v>0</v>
      </c>
      <c r="DK58" s="136">
        <f t="shared" ca="1" si="2"/>
        <v>0</v>
      </c>
      <c r="DL58" s="312">
        <f>Capacity!H70</f>
        <v>0</v>
      </c>
    </row>
    <row r="59" spans="2:120" x14ac:dyDescent="0.25">
      <c r="B59" s="67"/>
      <c r="C59" s="67" t="str">
        <f>ROW(A55)&amp;". "&amp;Capacity!B71</f>
        <v>55. c</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 ca="1">IF(ROW(C55)&lt;=Capacity!$A$16,IF('Capacity summary'!$D$14="No",SUM(H59:BG59),'Capacity summary'!$E178),0)</f>
        <v>52</v>
      </c>
      <c r="BI59" s="5">
        <f ca="1">IF(BH59&gt;0,IF(BH59&lt;Capacity!E71,Capacity!F71,Capacity!H71/'Capacity calculation (hide)'!BH59),"")</f>
        <v>0</v>
      </c>
      <c r="BK59" s="312">
        <f ca="1">IF($BI59&lt;&gt;"",IF('Capacity summary'!$D$14="Yes",IF(COUNTBLANK('Capacity summary'!$H178:$BG178)&lt;52,IF('Capacity summary'!H178&lt;&gt;"",IF(LOWER('Capacity summary'!H178)="x",$BI59*H59,VALUE('Capacity summary'!H178)),0),H59*$BI59),H59*$BI59),0)</f>
        <v>0</v>
      </c>
      <c r="BL59" s="312">
        <f ca="1">IF($BI59&lt;&gt;"",IF('Capacity summary'!$D$14="Yes",IF(COUNTBLANK('Capacity summary'!$H178:$BG178)&lt;52,IF('Capacity summary'!I178&lt;&gt;"",IF(LOWER('Capacity summary'!I178)="x",$BI59*I59,VALUE('Capacity summary'!I178)),0),I59*$BI59),I59*$BI59),0)</f>
        <v>0</v>
      </c>
      <c r="BM59" s="312">
        <f ca="1">IF($BI59&lt;&gt;"",IF('Capacity summary'!$D$14="Yes",IF(COUNTBLANK('Capacity summary'!$H178:$BG178)&lt;52,IF('Capacity summary'!J178&lt;&gt;"",IF(LOWER('Capacity summary'!J178)="x",$BI59*J59,VALUE('Capacity summary'!J178)),0),J59*$BI59),J59*$BI59),0)</f>
        <v>0</v>
      </c>
      <c r="BN59" s="312">
        <f ca="1">IF($BI59&lt;&gt;"",IF('Capacity summary'!$D$14="Yes",IF(COUNTBLANK('Capacity summary'!$H178:$BG178)&lt;52,IF('Capacity summary'!K178&lt;&gt;"",IF(LOWER('Capacity summary'!K178)="x",$BI59*K59,VALUE('Capacity summary'!K178)),0),K59*$BI59),K59*$BI59),0)</f>
        <v>0</v>
      </c>
      <c r="BO59" s="312">
        <f ca="1">IF($BI59&lt;&gt;"",IF('Capacity summary'!$D$14="Yes",IF(COUNTBLANK('Capacity summary'!$H178:$BG178)&lt;52,IF('Capacity summary'!L178&lt;&gt;"",IF(LOWER('Capacity summary'!L178)="x",$BI59*L59,VALUE('Capacity summary'!L178)),0),L59*$BI59),L59*$BI59),0)</f>
        <v>0</v>
      </c>
      <c r="BP59" s="312">
        <f ca="1">IF($BI59&lt;&gt;"",IF('Capacity summary'!$D$14="Yes",IF(COUNTBLANK('Capacity summary'!$H178:$BG178)&lt;52,IF('Capacity summary'!M178&lt;&gt;"",IF(LOWER('Capacity summary'!M178)="x",$BI59*M59,VALUE('Capacity summary'!M178)),0),M59*$BI59),M59*$BI59),0)</f>
        <v>0</v>
      </c>
      <c r="BQ59" s="312">
        <f ca="1">IF($BI59&lt;&gt;"",IF('Capacity summary'!$D$14="Yes",IF(COUNTBLANK('Capacity summary'!$H178:$BG178)&lt;52,IF('Capacity summary'!N178&lt;&gt;"",IF(LOWER('Capacity summary'!N178)="x",$BI59*N59,VALUE('Capacity summary'!N178)),0),N59*$BI59),N59*$BI59),0)</f>
        <v>0</v>
      </c>
      <c r="BR59" s="312">
        <f ca="1">IF($BI59&lt;&gt;"",IF('Capacity summary'!$D$14="Yes",IF(COUNTBLANK('Capacity summary'!$H178:$BG178)&lt;52,IF('Capacity summary'!O178&lt;&gt;"",IF(LOWER('Capacity summary'!O178)="x",$BI59*O59,VALUE('Capacity summary'!O178)),0),O59*$BI59),O59*$BI59),0)</f>
        <v>0</v>
      </c>
      <c r="BS59" s="312">
        <f ca="1">IF($BI59&lt;&gt;"",IF('Capacity summary'!$D$14="Yes",IF(COUNTBLANK('Capacity summary'!$H178:$BG178)&lt;52,IF('Capacity summary'!P178&lt;&gt;"",IF(LOWER('Capacity summary'!P178)="x",$BI59*P59,VALUE('Capacity summary'!P178)),0),P59*$BI59),P59*$BI59),0)</f>
        <v>0</v>
      </c>
      <c r="BT59" s="312">
        <f ca="1">IF($BI59&lt;&gt;"",IF('Capacity summary'!$D$14="Yes",IF(COUNTBLANK('Capacity summary'!$H178:$BG178)&lt;52,IF('Capacity summary'!Q178&lt;&gt;"",IF(LOWER('Capacity summary'!Q178)="x",$BI59*Q59,VALUE('Capacity summary'!Q178)),0),Q59*$BI59),Q59*$BI59),0)</f>
        <v>0</v>
      </c>
      <c r="BU59" s="312">
        <f ca="1">IF($BI59&lt;&gt;"",IF('Capacity summary'!$D$14="Yes",IF(COUNTBLANK('Capacity summary'!$H178:$BG178)&lt;52,IF('Capacity summary'!R178&lt;&gt;"",IF(LOWER('Capacity summary'!R178)="x",$BI59*R59,VALUE('Capacity summary'!R178)),0),R59*$BI59),R59*$BI59),0)</f>
        <v>0</v>
      </c>
      <c r="BV59" s="312">
        <f ca="1">IF($BI59&lt;&gt;"",IF('Capacity summary'!$D$14="Yes",IF(COUNTBLANK('Capacity summary'!$H178:$BG178)&lt;52,IF('Capacity summary'!S178&lt;&gt;"",IF(LOWER('Capacity summary'!S178)="x",$BI59*S59,VALUE('Capacity summary'!S178)),0),S59*$BI59),S59*$BI59),0)</f>
        <v>0</v>
      </c>
      <c r="BW59" s="312">
        <f ca="1">IF($BI59&lt;&gt;"",IF('Capacity summary'!$D$14="Yes",IF(COUNTBLANK('Capacity summary'!$H178:$BG178)&lt;52,IF('Capacity summary'!T178&lt;&gt;"",IF(LOWER('Capacity summary'!T178)="x",$BI59*T59,VALUE('Capacity summary'!T178)),0),T59*$BI59),T59*$BI59),0)</f>
        <v>0</v>
      </c>
      <c r="BX59" s="312">
        <f ca="1">IF($BI59&lt;&gt;"",IF('Capacity summary'!$D$14="Yes",IF(COUNTBLANK('Capacity summary'!$H178:$BG178)&lt;52,IF('Capacity summary'!U178&lt;&gt;"",IF(LOWER('Capacity summary'!U178)="x",$BI59*U59,VALUE('Capacity summary'!U178)),0),U59*$BI59),U59*$BI59),0)</f>
        <v>0</v>
      </c>
      <c r="BY59" s="312">
        <f ca="1">IF($BI59&lt;&gt;"",IF('Capacity summary'!$D$14="Yes",IF(COUNTBLANK('Capacity summary'!$H178:$BG178)&lt;52,IF('Capacity summary'!V178&lt;&gt;"",IF(LOWER('Capacity summary'!V178)="x",$BI59*V59,VALUE('Capacity summary'!V178)),0),V59*$BI59),V59*$BI59),0)</f>
        <v>0</v>
      </c>
      <c r="BZ59" s="312">
        <f ca="1">IF($BI59&lt;&gt;"",IF('Capacity summary'!$D$14="Yes",IF(COUNTBLANK('Capacity summary'!$H178:$BG178)&lt;52,IF('Capacity summary'!W178&lt;&gt;"",IF(LOWER('Capacity summary'!W178)="x",$BI59*W59,VALUE('Capacity summary'!W178)),0),W59*$BI59),W59*$BI59),0)</f>
        <v>0</v>
      </c>
      <c r="CA59" s="312">
        <f ca="1">IF($BI59&lt;&gt;"",IF('Capacity summary'!$D$14="Yes",IF(COUNTBLANK('Capacity summary'!$H178:$BG178)&lt;52,IF('Capacity summary'!X178&lt;&gt;"",IF(LOWER('Capacity summary'!X178)="x",$BI59*X59,VALUE('Capacity summary'!X178)),0),X59*$BI59),X59*$BI59),0)</f>
        <v>0</v>
      </c>
      <c r="CB59" s="312">
        <f ca="1">IF($BI59&lt;&gt;"",IF('Capacity summary'!$D$14="Yes",IF(COUNTBLANK('Capacity summary'!$H178:$BG178)&lt;52,IF('Capacity summary'!Y178&lt;&gt;"",IF(LOWER('Capacity summary'!Y178)="x",$BI59*Y59,VALUE('Capacity summary'!Y178)),0),Y59*$BI59),Y59*$BI59),0)</f>
        <v>0</v>
      </c>
      <c r="CC59" s="312">
        <f ca="1">IF($BI59&lt;&gt;"",IF('Capacity summary'!$D$14="Yes",IF(COUNTBLANK('Capacity summary'!$H178:$BG178)&lt;52,IF('Capacity summary'!Z178&lt;&gt;"",IF(LOWER('Capacity summary'!Z178)="x",$BI59*Z59,VALUE('Capacity summary'!Z178)),0),Z59*$BI59),Z59*$BI59),0)</f>
        <v>0</v>
      </c>
      <c r="CD59" s="312">
        <f ca="1">IF($BI59&lt;&gt;"",IF('Capacity summary'!$D$14="Yes",IF(COUNTBLANK('Capacity summary'!$H178:$BG178)&lt;52,IF('Capacity summary'!AA178&lt;&gt;"",IF(LOWER('Capacity summary'!AA178)="x",$BI59*AA59,VALUE('Capacity summary'!AA178)),0),AA59*$BI59),AA59*$BI59),0)</f>
        <v>0</v>
      </c>
      <c r="CE59" s="312">
        <f ca="1">IF($BI59&lt;&gt;"",IF('Capacity summary'!$D$14="Yes",IF(COUNTBLANK('Capacity summary'!$H178:$BG178)&lt;52,IF('Capacity summary'!AB178&lt;&gt;"",IF(LOWER('Capacity summary'!AB178)="x",$BI59*AB59,VALUE('Capacity summary'!AB178)),0),AB59*$BI59),AB59*$BI59),0)</f>
        <v>0</v>
      </c>
      <c r="CF59" s="312">
        <f ca="1">IF($BI59&lt;&gt;"",IF('Capacity summary'!$D$14="Yes",IF(COUNTBLANK('Capacity summary'!$H178:$BG178)&lt;52,IF('Capacity summary'!AC178&lt;&gt;"",IF(LOWER('Capacity summary'!AC178)="x",$BI59*AC59,VALUE('Capacity summary'!AC178)),0),AC59*$BI59),AC59*$BI59),0)</f>
        <v>0</v>
      </c>
      <c r="CG59" s="312">
        <f ca="1">IF($BI59&lt;&gt;"",IF('Capacity summary'!$D$14="Yes",IF(COUNTBLANK('Capacity summary'!$H178:$BG178)&lt;52,IF('Capacity summary'!AD178&lt;&gt;"",IF(LOWER('Capacity summary'!AD178)="x",$BI59*AD59,VALUE('Capacity summary'!AD178)),0),AD59*$BI59),AD59*$BI59),0)</f>
        <v>0</v>
      </c>
      <c r="CH59" s="312">
        <f ca="1">IF($BI59&lt;&gt;"",IF('Capacity summary'!$D$14="Yes",IF(COUNTBLANK('Capacity summary'!$H178:$BG178)&lt;52,IF('Capacity summary'!AE178&lt;&gt;"",IF(LOWER('Capacity summary'!AE178)="x",$BI59*AE59,VALUE('Capacity summary'!AE178)),0),AE59*$BI59),AE59*$BI59),0)</f>
        <v>0</v>
      </c>
      <c r="CI59" s="312">
        <f ca="1">IF($BI59&lt;&gt;"",IF('Capacity summary'!$D$14="Yes",IF(COUNTBLANK('Capacity summary'!$H178:$BG178)&lt;52,IF('Capacity summary'!AF178&lt;&gt;"",IF(LOWER('Capacity summary'!AF178)="x",$BI59*AF59,VALUE('Capacity summary'!AF178)),0),AF59*$BI59),AF59*$BI59),0)</f>
        <v>0</v>
      </c>
      <c r="CJ59" s="312">
        <f ca="1">IF($BI59&lt;&gt;"",IF('Capacity summary'!$D$14="Yes",IF(COUNTBLANK('Capacity summary'!$H178:$BG178)&lt;52,IF('Capacity summary'!AG178&lt;&gt;"",IF(LOWER('Capacity summary'!AG178)="x",$BI59*AG59,VALUE('Capacity summary'!AG178)),0),AG59*$BI59),AG59*$BI59),0)</f>
        <v>0</v>
      </c>
      <c r="CK59" s="312">
        <f ca="1">IF($BI59&lt;&gt;"",IF('Capacity summary'!$D$14="Yes",IF(COUNTBLANK('Capacity summary'!$H178:$BG178)&lt;52,IF('Capacity summary'!AH178&lt;&gt;"",IF(LOWER('Capacity summary'!AH178)="x",$BI59*AH59,VALUE('Capacity summary'!AH178)),0),AH59*$BI59),AH59*$BI59),0)</f>
        <v>0</v>
      </c>
      <c r="CL59" s="312">
        <f ca="1">IF($BI59&lt;&gt;"",IF('Capacity summary'!$D$14="Yes",IF(COUNTBLANK('Capacity summary'!$H178:$BG178)&lt;52,IF('Capacity summary'!AI178&lt;&gt;"",IF(LOWER('Capacity summary'!AI178)="x",$BI59*AI59,VALUE('Capacity summary'!AI178)),0),AI59*$BI59),AI59*$BI59),0)</f>
        <v>0</v>
      </c>
      <c r="CM59" s="312">
        <f ca="1">IF($BI59&lt;&gt;"",IF('Capacity summary'!$D$14="Yes",IF(COUNTBLANK('Capacity summary'!$H178:$BG178)&lt;52,IF('Capacity summary'!AJ178&lt;&gt;"",IF(LOWER('Capacity summary'!AJ178)="x",$BI59*AJ59,VALUE('Capacity summary'!AJ178)),0),AJ59*$BI59),AJ59*$BI59),0)</f>
        <v>0</v>
      </c>
      <c r="CN59" s="312">
        <f ca="1">IF($BI59&lt;&gt;"",IF('Capacity summary'!$D$14="Yes",IF(COUNTBLANK('Capacity summary'!$H178:$BG178)&lt;52,IF('Capacity summary'!AK178&lt;&gt;"",IF(LOWER('Capacity summary'!AK178)="x",$BI59*AK59,VALUE('Capacity summary'!AK178)),0),AK59*$BI59),AK59*$BI59),0)</f>
        <v>0</v>
      </c>
      <c r="CO59" s="312">
        <f ca="1">IF($BI59&lt;&gt;"",IF('Capacity summary'!$D$14="Yes",IF(COUNTBLANK('Capacity summary'!$H178:$BG178)&lt;52,IF('Capacity summary'!AL178&lt;&gt;"",IF(LOWER('Capacity summary'!AL178)="x",$BI59*AL59,VALUE('Capacity summary'!AL178)),0),AL59*$BI59),AL59*$BI59),0)</f>
        <v>0</v>
      </c>
      <c r="CP59" s="312">
        <f ca="1">IF($BI59&lt;&gt;"",IF('Capacity summary'!$D$14="Yes",IF(COUNTBLANK('Capacity summary'!$H178:$BG178)&lt;52,IF('Capacity summary'!AM178&lt;&gt;"",IF(LOWER('Capacity summary'!AM178)="x",$BI59*AM59,VALUE('Capacity summary'!AM178)),0),AM59*$BI59),AM59*$BI59),0)</f>
        <v>0</v>
      </c>
      <c r="CQ59" s="312">
        <f ca="1">IF($BI59&lt;&gt;"",IF('Capacity summary'!$D$14="Yes",IF(COUNTBLANK('Capacity summary'!$H178:$BG178)&lt;52,IF('Capacity summary'!AN178&lt;&gt;"",IF(LOWER('Capacity summary'!AN178)="x",$BI59*AN59,VALUE('Capacity summary'!AN178)),0),AN59*$BI59),AN59*$BI59),0)</f>
        <v>0</v>
      </c>
      <c r="CR59" s="312">
        <f ca="1">IF($BI59&lt;&gt;"",IF('Capacity summary'!$D$14="Yes",IF(COUNTBLANK('Capacity summary'!$H178:$BG178)&lt;52,IF('Capacity summary'!AO178&lt;&gt;"",IF(LOWER('Capacity summary'!AO178)="x",$BI59*AO59,VALUE('Capacity summary'!AO178)),0),AO59*$BI59),AO59*$BI59),0)</f>
        <v>0</v>
      </c>
      <c r="CS59" s="312">
        <f ca="1">IF($BI59&lt;&gt;"",IF('Capacity summary'!$D$14="Yes",IF(COUNTBLANK('Capacity summary'!$H178:$BG178)&lt;52,IF('Capacity summary'!AP178&lt;&gt;"",IF(LOWER('Capacity summary'!AP178)="x",$BI59*AP59,VALUE('Capacity summary'!AP178)),0),AP59*$BI59),AP59*$BI59),0)</f>
        <v>0</v>
      </c>
      <c r="CT59" s="312">
        <f ca="1">IF($BI59&lt;&gt;"",IF('Capacity summary'!$D$14="Yes",IF(COUNTBLANK('Capacity summary'!$H178:$BG178)&lt;52,IF('Capacity summary'!AQ178&lt;&gt;"",IF(LOWER('Capacity summary'!AQ178)="x",$BI59*AQ59,VALUE('Capacity summary'!AQ178)),0),AQ59*$BI59),AQ59*$BI59),0)</f>
        <v>0</v>
      </c>
      <c r="CU59" s="312">
        <f ca="1">IF($BI59&lt;&gt;"",IF('Capacity summary'!$D$14="Yes",IF(COUNTBLANK('Capacity summary'!$H178:$BG178)&lt;52,IF('Capacity summary'!AR178&lt;&gt;"",IF(LOWER('Capacity summary'!AR178)="x",$BI59*AR59,VALUE('Capacity summary'!AR178)),0),AR59*$BI59),AR59*$BI59),0)</f>
        <v>0</v>
      </c>
      <c r="CV59" s="312">
        <f ca="1">IF($BI59&lt;&gt;"",IF('Capacity summary'!$D$14="Yes",IF(COUNTBLANK('Capacity summary'!$H178:$BG178)&lt;52,IF('Capacity summary'!AS178&lt;&gt;"",IF(LOWER('Capacity summary'!AS178)="x",$BI59*AS59,VALUE('Capacity summary'!AS178)),0),AS59*$BI59),AS59*$BI59),0)</f>
        <v>0</v>
      </c>
      <c r="CW59" s="312">
        <f ca="1">IF($BI59&lt;&gt;"",IF('Capacity summary'!$D$14="Yes",IF(COUNTBLANK('Capacity summary'!$H178:$BG178)&lt;52,IF('Capacity summary'!AT178&lt;&gt;"",IF(LOWER('Capacity summary'!AT178)="x",$BI59*AT59,VALUE('Capacity summary'!AT178)),0),AT59*$BI59),AT59*$BI59),0)</f>
        <v>0</v>
      </c>
      <c r="CX59" s="312">
        <f ca="1">IF($BI59&lt;&gt;"",IF('Capacity summary'!$D$14="Yes",IF(COUNTBLANK('Capacity summary'!$H178:$BG178)&lt;52,IF('Capacity summary'!AU178&lt;&gt;"",IF(LOWER('Capacity summary'!AU178)="x",$BI59*AU59,VALUE('Capacity summary'!AU178)),0),AU59*$BI59),AU59*$BI59),0)</f>
        <v>0</v>
      </c>
      <c r="CY59" s="312">
        <f ca="1">IF($BI59&lt;&gt;"",IF('Capacity summary'!$D$14="Yes",IF(COUNTBLANK('Capacity summary'!$H178:$BG178)&lt;52,IF('Capacity summary'!AV178&lt;&gt;"",IF(LOWER('Capacity summary'!AV178)="x",$BI59*AV59,VALUE('Capacity summary'!AV178)),0),AV59*$BI59),AV59*$BI59),0)</f>
        <v>0</v>
      </c>
      <c r="CZ59" s="312">
        <f ca="1">IF($BI59&lt;&gt;"",IF('Capacity summary'!$D$14="Yes",IF(COUNTBLANK('Capacity summary'!$H178:$BG178)&lt;52,IF('Capacity summary'!AW178&lt;&gt;"",IF(LOWER('Capacity summary'!AW178)="x",$BI59*AW59,VALUE('Capacity summary'!AW178)),0),AW59*$BI59),AW59*$BI59),0)</f>
        <v>0</v>
      </c>
      <c r="DA59" s="312">
        <f ca="1">IF($BI59&lt;&gt;"",IF('Capacity summary'!$D$14="Yes",IF(COUNTBLANK('Capacity summary'!$H178:$BG178)&lt;52,IF('Capacity summary'!AX178&lt;&gt;"",IF(LOWER('Capacity summary'!AX178)="x",$BI59*AX59,VALUE('Capacity summary'!AX178)),0),AX59*$BI59),AX59*$BI59),0)</f>
        <v>0</v>
      </c>
      <c r="DB59" s="312">
        <f ca="1">IF($BI59&lt;&gt;"",IF('Capacity summary'!$D$14="Yes",IF(COUNTBLANK('Capacity summary'!$H178:$BG178)&lt;52,IF('Capacity summary'!AY178&lt;&gt;"",IF(LOWER('Capacity summary'!AY178)="x",$BI59*AY59,VALUE('Capacity summary'!AY178)),0),AY59*$BI59),AY59*$BI59),0)</f>
        <v>0</v>
      </c>
      <c r="DC59" s="312">
        <f ca="1">IF($BI59&lt;&gt;"",IF('Capacity summary'!$D$14="Yes",IF(COUNTBLANK('Capacity summary'!$H178:$BG178)&lt;52,IF('Capacity summary'!AZ178&lt;&gt;"",IF(LOWER('Capacity summary'!AZ178)="x",$BI59*AZ59,VALUE('Capacity summary'!AZ178)),0),AZ59*$BI59),AZ59*$BI59),0)</f>
        <v>0</v>
      </c>
      <c r="DD59" s="312">
        <f ca="1">IF($BI59&lt;&gt;"",IF('Capacity summary'!$D$14="Yes",IF(COUNTBLANK('Capacity summary'!$H178:$BG178)&lt;52,IF('Capacity summary'!BA178&lt;&gt;"",IF(LOWER('Capacity summary'!BA178)="x",$BI59*BA59,VALUE('Capacity summary'!BA178)),0),BA59*$BI59),BA59*$BI59),0)</f>
        <v>0</v>
      </c>
      <c r="DE59" s="312">
        <f ca="1">IF($BI59&lt;&gt;"",IF('Capacity summary'!$D$14="Yes",IF(COUNTBLANK('Capacity summary'!$H178:$BG178)&lt;52,IF('Capacity summary'!BB178&lt;&gt;"",IF(LOWER('Capacity summary'!BB178)="x",$BI59*BB59,VALUE('Capacity summary'!BB178)),0),BB59*$BI59),BB59*$BI59),0)</f>
        <v>0</v>
      </c>
      <c r="DF59" s="312">
        <f ca="1">IF($BI59&lt;&gt;"",IF('Capacity summary'!$D$14="Yes",IF(COUNTBLANK('Capacity summary'!$H178:$BG178)&lt;52,IF('Capacity summary'!BC178&lt;&gt;"",IF(LOWER('Capacity summary'!BC178)="x",$BI59*BC59,VALUE('Capacity summary'!BC178)),0),BC59*$BI59),BC59*$BI59),0)</f>
        <v>0</v>
      </c>
      <c r="DG59" s="312">
        <f ca="1">IF($BI59&lt;&gt;"",IF('Capacity summary'!$D$14="Yes",IF(COUNTBLANK('Capacity summary'!$H178:$BG178)&lt;52,IF('Capacity summary'!BD178&lt;&gt;"",IF(LOWER('Capacity summary'!BD178)="x",$BI59*BD59,VALUE('Capacity summary'!BD178)),0),BD59*$BI59),BD59*$BI59),0)</f>
        <v>0</v>
      </c>
      <c r="DH59" s="312">
        <f ca="1">IF($BI59&lt;&gt;"",IF('Capacity summary'!$D$14="Yes",IF(COUNTBLANK('Capacity summary'!$H178:$BG178)&lt;52,IF('Capacity summary'!BE178&lt;&gt;"",IF(LOWER('Capacity summary'!BE178)="x",$BI59*BE59,VALUE('Capacity summary'!BE178)),0),BE59*$BI59),BE59*$BI59),0)</f>
        <v>0</v>
      </c>
      <c r="DI59" s="312">
        <f ca="1">IF($BI59&lt;&gt;"",IF('Capacity summary'!$D$14="Yes",IF(COUNTBLANK('Capacity summary'!$H178:$BG178)&lt;52,IF('Capacity summary'!BF178&lt;&gt;"",IF(LOWER('Capacity summary'!BF178)="x",$BI59*BF59,VALUE('Capacity summary'!BF178)),0),BF59*$BI59),BF59*$BI59),0)</f>
        <v>0</v>
      </c>
      <c r="DJ59" s="312">
        <f ca="1">IF($BI59&lt;&gt;"",IF('Capacity summary'!$D$14="Yes",IF(COUNTBLANK('Capacity summary'!$H178:$BG178)&lt;52,IF('Capacity summary'!BG178&lt;&gt;"",IF(LOWER('Capacity summary'!BG178)="x",$BI59*BG59,VALUE('Capacity summary'!BG178)),0),BG59*$BI59),BG59*$BI59),0)</f>
        <v>0</v>
      </c>
      <c r="DK59" s="136">
        <f t="shared" ca="1" si="2"/>
        <v>0</v>
      </c>
      <c r="DL59" s="312">
        <f>Capacity!H71</f>
        <v>0</v>
      </c>
    </row>
    <row r="60" spans="2:120" x14ac:dyDescent="0.25">
      <c r="B60" s="67"/>
      <c r="C60" s="67" t="str">
        <f>ROW(A56)&amp;". "&amp;Capacity!B72</f>
        <v>56. c</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 ca="1">IF(ROW(C56)&lt;=Capacity!$A$16,IF('Capacity summary'!$D$14="No",SUM(H60:BG60),'Capacity summary'!$E179),0)</f>
        <v>52</v>
      </c>
      <c r="BI60" s="5">
        <f ca="1">IF(BH60&gt;0,IF(BH60&lt;Capacity!E72,Capacity!F72,Capacity!H72/'Capacity calculation (hide)'!BH60),"")</f>
        <v>0</v>
      </c>
      <c r="BK60" s="312">
        <f ca="1">IF($BI60&lt;&gt;"",IF('Capacity summary'!$D$14="Yes",IF(COUNTBLANK('Capacity summary'!$H179:$BG179)&lt;52,IF('Capacity summary'!H179&lt;&gt;"",IF(LOWER('Capacity summary'!H179)="x",$BI60*H60,VALUE('Capacity summary'!H179)),0),H60*$BI60),H60*$BI60),0)</f>
        <v>0</v>
      </c>
      <c r="BL60" s="312">
        <f ca="1">IF($BI60&lt;&gt;"",IF('Capacity summary'!$D$14="Yes",IF(COUNTBLANK('Capacity summary'!$H179:$BG179)&lt;52,IF('Capacity summary'!I179&lt;&gt;"",IF(LOWER('Capacity summary'!I179)="x",$BI60*I60,VALUE('Capacity summary'!I179)),0),I60*$BI60),I60*$BI60),0)</f>
        <v>0</v>
      </c>
      <c r="BM60" s="312">
        <f ca="1">IF($BI60&lt;&gt;"",IF('Capacity summary'!$D$14="Yes",IF(COUNTBLANK('Capacity summary'!$H179:$BG179)&lt;52,IF('Capacity summary'!J179&lt;&gt;"",IF(LOWER('Capacity summary'!J179)="x",$BI60*J60,VALUE('Capacity summary'!J179)),0),J60*$BI60),J60*$BI60),0)</f>
        <v>0</v>
      </c>
      <c r="BN60" s="312">
        <f ca="1">IF($BI60&lt;&gt;"",IF('Capacity summary'!$D$14="Yes",IF(COUNTBLANK('Capacity summary'!$H179:$BG179)&lt;52,IF('Capacity summary'!K179&lt;&gt;"",IF(LOWER('Capacity summary'!K179)="x",$BI60*K60,VALUE('Capacity summary'!K179)),0),K60*$BI60),K60*$BI60),0)</f>
        <v>0</v>
      </c>
      <c r="BO60" s="312">
        <f ca="1">IF($BI60&lt;&gt;"",IF('Capacity summary'!$D$14="Yes",IF(COUNTBLANK('Capacity summary'!$H179:$BG179)&lt;52,IF('Capacity summary'!L179&lt;&gt;"",IF(LOWER('Capacity summary'!L179)="x",$BI60*L60,VALUE('Capacity summary'!L179)),0),L60*$BI60),L60*$BI60),0)</f>
        <v>0</v>
      </c>
      <c r="BP60" s="312">
        <f ca="1">IF($BI60&lt;&gt;"",IF('Capacity summary'!$D$14="Yes",IF(COUNTBLANK('Capacity summary'!$H179:$BG179)&lt;52,IF('Capacity summary'!M179&lt;&gt;"",IF(LOWER('Capacity summary'!M179)="x",$BI60*M60,VALUE('Capacity summary'!M179)),0),M60*$BI60),M60*$BI60),0)</f>
        <v>0</v>
      </c>
      <c r="BQ60" s="312">
        <f ca="1">IF($BI60&lt;&gt;"",IF('Capacity summary'!$D$14="Yes",IF(COUNTBLANK('Capacity summary'!$H179:$BG179)&lt;52,IF('Capacity summary'!N179&lt;&gt;"",IF(LOWER('Capacity summary'!N179)="x",$BI60*N60,VALUE('Capacity summary'!N179)),0),N60*$BI60),N60*$BI60),0)</f>
        <v>0</v>
      </c>
      <c r="BR60" s="312">
        <f ca="1">IF($BI60&lt;&gt;"",IF('Capacity summary'!$D$14="Yes",IF(COUNTBLANK('Capacity summary'!$H179:$BG179)&lt;52,IF('Capacity summary'!O179&lt;&gt;"",IF(LOWER('Capacity summary'!O179)="x",$BI60*O60,VALUE('Capacity summary'!O179)),0),O60*$BI60),O60*$BI60),0)</f>
        <v>0</v>
      </c>
      <c r="BS60" s="312">
        <f ca="1">IF($BI60&lt;&gt;"",IF('Capacity summary'!$D$14="Yes",IF(COUNTBLANK('Capacity summary'!$H179:$BG179)&lt;52,IF('Capacity summary'!P179&lt;&gt;"",IF(LOWER('Capacity summary'!P179)="x",$BI60*P60,VALUE('Capacity summary'!P179)),0),P60*$BI60),P60*$BI60),0)</f>
        <v>0</v>
      </c>
      <c r="BT60" s="312">
        <f ca="1">IF($BI60&lt;&gt;"",IF('Capacity summary'!$D$14="Yes",IF(COUNTBLANK('Capacity summary'!$H179:$BG179)&lt;52,IF('Capacity summary'!Q179&lt;&gt;"",IF(LOWER('Capacity summary'!Q179)="x",$BI60*Q60,VALUE('Capacity summary'!Q179)),0),Q60*$BI60),Q60*$BI60),0)</f>
        <v>0</v>
      </c>
      <c r="BU60" s="312">
        <f ca="1">IF($BI60&lt;&gt;"",IF('Capacity summary'!$D$14="Yes",IF(COUNTBLANK('Capacity summary'!$H179:$BG179)&lt;52,IF('Capacity summary'!R179&lt;&gt;"",IF(LOWER('Capacity summary'!R179)="x",$BI60*R60,VALUE('Capacity summary'!R179)),0),R60*$BI60),R60*$BI60),0)</f>
        <v>0</v>
      </c>
      <c r="BV60" s="312">
        <f ca="1">IF($BI60&lt;&gt;"",IF('Capacity summary'!$D$14="Yes",IF(COUNTBLANK('Capacity summary'!$H179:$BG179)&lt;52,IF('Capacity summary'!S179&lt;&gt;"",IF(LOWER('Capacity summary'!S179)="x",$BI60*S60,VALUE('Capacity summary'!S179)),0),S60*$BI60),S60*$BI60),0)</f>
        <v>0</v>
      </c>
      <c r="BW60" s="312">
        <f ca="1">IF($BI60&lt;&gt;"",IF('Capacity summary'!$D$14="Yes",IF(COUNTBLANK('Capacity summary'!$H179:$BG179)&lt;52,IF('Capacity summary'!T179&lt;&gt;"",IF(LOWER('Capacity summary'!T179)="x",$BI60*T60,VALUE('Capacity summary'!T179)),0),T60*$BI60),T60*$BI60),0)</f>
        <v>0</v>
      </c>
      <c r="BX60" s="312">
        <f ca="1">IF($BI60&lt;&gt;"",IF('Capacity summary'!$D$14="Yes",IF(COUNTBLANK('Capacity summary'!$H179:$BG179)&lt;52,IF('Capacity summary'!U179&lt;&gt;"",IF(LOWER('Capacity summary'!U179)="x",$BI60*U60,VALUE('Capacity summary'!U179)),0),U60*$BI60),U60*$BI60),0)</f>
        <v>0</v>
      </c>
      <c r="BY60" s="312">
        <f ca="1">IF($BI60&lt;&gt;"",IF('Capacity summary'!$D$14="Yes",IF(COUNTBLANK('Capacity summary'!$H179:$BG179)&lt;52,IF('Capacity summary'!V179&lt;&gt;"",IF(LOWER('Capacity summary'!V179)="x",$BI60*V60,VALUE('Capacity summary'!V179)),0),V60*$BI60),V60*$BI60),0)</f>
        <v>0</v>
      </c>
      <c r="BZ60" s="312">
        <f ca="1">IF($BI60&lt;&gt;"",IF('Capacity summary'!$D$14="Yes",IF(COUNTBLANK('Capacity summary'!$H179:$BG179)&lt;52,IF('Capacity summary'!W179&lt;&gt;"",IF(LOWER('Capacity summary'!W179)="x",$BI60*W60,VALUE('Capacity summary'!W179)),0),W60*$BI60),W60*$BI60),0)</f>
        <v>0</v>
      </c>
      <c r="CA60" s="312">
        <f ca="1">IF($BI60&lt;&gt;"",IF('Capacity summary'!$D$14="Yes",IF(COUNTBLANK('Capacity summary'!$H179:$BG179)&lt;52,IF('Capacity summary'!X179&lt;&gt;"",IF(LOWER('Capacity summary'!X179)="x",$BI60*X60,VALUE('Capacity summary'!X179)),0),X60*$BI60),X60*$BI60),0)</f>
        <v>0</v>
      </c>
      <c r="CB60" s="312">
        <f ca="1">IF($BI60&lt;&gt;"",IF('Capacity summary'!$D$14="Yes",IF(COUNTBLANK('Capacity summary'!$H179:$BG179)&lt;52,IF('Capacity summary'!Y179&lt;&gt;"",IF(LOWER('Capacity summary'!Y179)="x",$BI60*Y60,VALUE('Capacity summary'!Y179)),0),Y60*$BI60),Y60*$BI60),0)</f>
        <v>0</v>
      </c>
      <c r="CC60" s="312">
        <f ca="1">IF($BI60&lt;&gt;"",IF('Capacity summary'!$D$14="Yes",IF(COUNTBLANK('Capacity summary'!$H179:$BG179)&lt;52,IF('Capacity summary'!Z179&lt;&gt;"",IF(LOWER('Capacity summary'!Z179)="x",$BI60*Z60,VALUE('Capacity summary'!Z179)),0),Z60*$BI60),Z60*$BI60),0)</f>
        <v>0</v>
      </c>
      <c r="CD60" s="312">
        <f ca="1">IF($BI60&lt;&gt;"",IF('Capacity summary'!$D$14="Yes",IF(COUNTBLANK('Capacity summary'!$H179:$BG179)&lt;52,IF('Capacity summary'!AA179&lt;&gt;"",IF(LOWER('Capacity summary'!AA179)="x",$BI60*AA60,VALUE('Capacity summary'!AA179)),0),AA60*$BI60),AA60*$BI60),0)</f>
        <v>0</v>
      </c>
      <c r="CE60" s="312">
        <f ca="1">IF($BI60&lt;&gt;"",IF('Capacity summary'!$D$14="Yes",IF(COUNTBLANK('Capacity summary'!$H179:$BG179)&lt;52,IF('Capacity summary'!AB179&lt;&gt;"",IF(LOWER('Capacity summary'!AB179)="x",$BI60*AB60,VALUE('Capacity summary'!AB179)),0),AB60*$BI60),AB60*$BI60),0)</f>
        <v>0</v>
      </c>
      <c r="CF60" s="312">
        <f ca="1">IF($BI60&lt;&gt;"",IF('Capacity summary'!$D$14="Yes",IF(COUNTBLANK('Capacity summary'!$H179:$BG179)&lt;52,IF('Capacity summary'!AC179&lt;&gt;"",IF(LOWER('Capacity summary'!AC179)="x",$BI60*AC60,VALUE('Capacity summary'!AC179)),0),AC60*$BI60),AC60*$BI60),0)</f>
        <v>0</v>
      </c>
      <c r="CG60" s="312">
        <f ca="1">IF($BI60&lt;&gt;"",IF('Capacity summary'!$D$14="Yes",IF(COUNTBLANK('Capacity summary'!$H179:$BG179)&lt;52,IF('Capacity summary'!AD179&lt;&gt;"",IF(LOWER('Capacity summary'!AD179)="x",$BI60*AD60,VALUE('Capacity summary'!AD179)),0),AD60*$BI60),AD60*$BI60),0)</f>
        <v>0</v>
      </c>
      <c r="CH60" s="312">
        <f ca="1">IF($BI60&lt;&gt;"",IF('Capacity summary'!$D$14="Yes",IF(COUNTBLANK('Capacity summary'!$H179:$BG179)&lt;52,IF('Capacity summary'!AE179&lt;&gt;"",IF(LOWER('Capacity summary'!AE179)="x",$BI60*AE60,VALUE('Capacity summary'!AE179)),0),AE60*$BI60),AE60*$BI60),0)</f>
        <v>0</v>
      </c>
      <c r="CI60" s="312">
        <f ca="1">IF($BI60&lt;&gt;"",IF('Capacity summary'!$D$14="Yes",IF(COUNTBLANK('Capacity summary'!$H179:$BG179)&lt;52,IF('Capacity summary'!AF179&lt;&gt;"",IF(LOWER('Capacity summary'!AF179)="x",$BI60*AF60,VALUE('Capacity summary'!AF179)),0),AF60*$BI60),AF60*$BI60),0)</f>
        <v>0</v>
      </c>
      <c r="CJ60" s="312">
        <f ca="1">IF($BI60&lt;&gt;"",IF('Capacity summary'!$D$14="Yes",IF(COUNTBLANK('Capacity summary'!$H179:$BG179)&lt;52,IF('Capacity summary'!AG179&lt;&gt;"",IF(LOWER('Capacity summary'!AG179)="x",$BI60*AG60,VALUE('Capacity summary'!AG179)),0),AG60*$BI60),AG60*$BI60),0)</f>
        <v>0</v>
      </c>
      <c r="CK60" s="312">
        <f ca="1">IF($BI60&lt;&gt;"",IF('Capacity summary'!$D$14="Yes",IF(COUNTBLANK('Capacity summary'!$H179:$BG179)&lt;52,IF('Capacity summary'!AH179&lt;&gt;"",IF(LOWER('Capacity summary'!AH179)="x",$BI60*AH60,VALUE('Capacity summary'!AH179)),0),AH60*$BI60),AH60*$BI60),0)</f>
        <v>0</v>
      </c>
      <c r="CL60" s="312">
        <f ca="1">IF($BI60&lt;&gt;"",IF('Capacity summary'!$D$14="Yes",IF(COUNTBLANK('Capacity summary'!$H179:$BG179)&lt;52,IF('Capacity summary'!AI179&lt;&gt;"",IF(LOWER('Capacity summary'!AI179)="x",$BI60*AI60,VALUE('Capacity summary'!AI179)),0),AI60*$BI60),AI60*$BI60),0)</f>
        <v>0</v>
      </c>
      <c r="CM60" s="312">
        <f ca="1">IF($BI60&lt;&gt;"",IF('Capacity summary'!$D$14="Yes",IF(COUNTBLANK('Capacity summary'!$H179:$BG179)&lt;52,IF('Capacity summary'!AJ179&lt;&gt;"",IF(LOWER('Capacity summary'!AJ179)="x",$BI60*AJ60,VALUE('Capacity summary'!AJ179)),0),AJ60*$BI60),AJ60*$BI60),0)</f>
        <v>0</v>
      </c>
      <c r="CN60" s="312">
        <f ca="1">IF($BI60&lt;&gt;"",IF('Capacity summary'!$D$14="Yes",IF(COUNTBLANK('Capacity summary'!$H179:$BG179)&lt;52,IF('Capacity summary'!AK179&lt;&gt;"",IF(LOWER('Capacity summary'!AK179)="x",$BI60*AK60,VALUE('Capacity summary'!AK179)),0),AK60*$BI60),AK60*$BI60),0)</f>
        <v>0</v>
      </c>
      <c r="CO60" s="312">
        <f ca="1">IF($BI60&lt;&gt;"",IF('Capacity summary'!$D$14="Yes",IF(COUNTBLANK('Capacity summary'!$H179:$BG179)&lt;52,IF('Capacity summary'!AL179&lt;&gt;"",IF(LOWER('Capacity summary'!AL179)="x",$BI60*AL60,VALUE('Capacity summary'!AL179)),0),AL60*$BI60),AL60*$BI60),0)</f>
        <v>0</v>
      </c>
      <c r="CP60" s="312">
        <f ca="1">IF($BI60&lt;&gt;"",IF('Capacity summary'!$D$14="Yes",IF(COUNTBLANK('Capacity summary'!$H179:$BG179)&lt;52,IF('Capacity summary'!AM179&lt;&gt;"",IF(LOWER('Capacity summary'!AM179)="x",$BI60*AM60,VALUE('Capacity summary'!AM179)),0),AM60*$BI60),AM60*$BI60),0)</f>
        <v>0</v>
      </c>
      <c r="CQ60" s="312">
        <f ca="1">IF($BI60&lt;&gt;"",IF('Capacity summary'!$D$14="Yes",IF(COUNTBLANK('Capacity summary'!$H179:$BG179)&lt;52,IF('Capacity summary'!AN179&lt;&gt;"",IF(LOWER('Capacity summary'!AN179)="x",$BI60*AN60,VALUE('Capacity summary'!AN179)),0),AN60*$BI60),AN60*$BI60),0)</f>
        <v>0</v>
      </c>
      <c r="CR60" s="312">
        <f ca="1">IF($BI60&lt;&gt;"",IF('Capacity summary'!$D$14="Yes",IF(COUNTBLANK('Capacity summary'!$H179:$BG179)&lt;52,IF('Capacity summary'!AO179&lt;&gt;"",IF(LOWER('Capacity summary'!AO179)="x",$BI60*AO60,VALUE('Capacity summary'!AO179)),0),AO60*$BI60),AO60*$BI60),0)</f>
        <v>0</v>
      </c>
      <c r="CS60" s="312">
        <f ca="1">IF($BI60&lt;&gt;"",IF('Capacity summary'!$D$14="Yes",IF(COUNTBLANK('Capacity summary'!$H179:$BG179)&lt;52,IF('Capacity summary'!AP179&lt;&gt;"",IF(LOWER('Capacity summary'!AP179)="x",$BI60*AP60,VALUE('Capacity summary'!AP179)),0),AP60*$BI60),AP60*$BI60),0)</f>
        <v>0</v>
      </c>
      <c r="CT60" s="312">
        <f ca="1">IF($BI60&lt;&gt;"",IF('Capacity summary'!$D$14="Yes",IF(COUNTBLANK('Capacity summary'!$H179:$BG179)&lt;52,IF('Capacity summary'!AQ179&lt;&gt;"",IF(LOWER('Capacity summary'!AQ179)="x",$BI60*AQ60,VALUE('Capacity summary'!AQ179)),0),AQ60*$BI60),AQ60*$BI60),0)</f>
        <v>0</v>
      </c>
      <c r="CU60" s="312">
        <f ca="1">IF($BI60&lt;&gt;"",IF('Capacity summary'!$D$14="Yes",IF(COUNTBLANK('Capacity summary'!$H179:$BG179)&lt;52,IF('Capacity summary'!AR179&lt;&gt;"",IF(LOWER('Capacity summary'!AR179)="x",$BI60*AR60,VALUE('Capacity summary'!AR179)),0),AR60*$BI60),AR60*$BI60),0)</f>
        <v>0</v>
      </c>
      <c r="CV60" s="312">
        <f ca="1">IF($BI60&lt;&gt;"",IF('Capacity summary'!$D$14="Yes",IF(COUNTBLANK('Capacity summary'!$H179:$BG179)&lt;52,IF('Capacity summary'!AS179&lt;&gt;"",IF(LOWER('Capacity summary'!AS179)="x",$BI60*AS60,VALUE('Capacity summary'!AS179)),0),AS60*$BI60),AS60*$BI60),0)</f>
        <v>0</v>
      </c>
      <c r="CW60" s="312">
        <f ca="1">IF($BI60&lt;&gt;"",IF('Capacity summary'!$D$14="Yes",IF(COUNTBLANK('Capacity summary'!$H179:$BG179)&lt;52,IF('Capacity summary'!AT179&lt;&gt;"",IF(LOWER('Capacity summary'!AT179)="x",$BI60*AT60,VALUE('Capacity summary'!AT179)),0),AT60*$BI60),AT60*$BI60),0)</f>
        <v>0</v>
      </c>
      <c r="CX60" s="312">
        <f ca="1">IF($BI60&lt;&gt;"",IF('Capacity summary'!$D$14="Yes",IF(COUNTBLANK('Capacity summary'!$H179:$BG179)&lt;52,IF('Capacity summary'!AU179&lt;&gt;"",IF(LOWER('Capacity summary'!AU179)="x",$BI60*AU60,VALUE('Capacity summary'!AU179)),0),AU60*$BI60),AU60*$BI60),0)</f>
        <v>0</v>
      </c>
      <c r="CY60" s="312">
        <f ca="1">IF($BI60&lt;&gt;"",IF('Capacity summary'!$D$14="Yes",IF(COUNTBLANK('Capacity summary'!$H179:$BG179)&lt;52,IF('Capacity summary'!AV179&lt;&gt;"",IF(LOWER('Capacity summary'!AV179)="x",$BI60*AV60,VALUE('Capacity summary'!AV179)),0),AV60*$BI60),AV60*$BI60),0)</f>
        <v>0</v>
      </c>
      <c r="CZ60" s="312">
        <f ca="1">IF($BI60&lt;&gt;"",IF('Capacity summary'!$D$14="Yes",IF(COUNTBLANK('Capacity summary'!$H179:$BG179)&lt;52,IF('Capacity summary'!AW179&lt;&gt;"",IF(LOWER('Capacity summary'!AW179)="x",$BI60*AW60,VALUE('Capacity summary'!AW179)),0),AW60*$BI60),AW60*$BI60),0)</f>
        <v>0</v>
      </c>
      <c r="DA60" s="312">
        <f ca="1">IF($BI60&lt;&gt;"",IF('Capacity summary'!$D$14="Yes",IF(COUNTBLANK('Capacity summary'!$H179:$BG179)&lt;52,IF('Capacity summary'!AX179&lt;&gt;"",IF(LOWER('Capacity summary'!AX179)="x",$BI60*AX60,VALUE('Capacity summary'!AX179)),0),AX60*$BI60),AX60*$BI60),0)</f>
        <v>0</v>
      </c>
      <c r="DB60" s="312">
        <f ca="1">IF($BI60&lt;&gt;"",IF('Capacity summary'!$D$14="Yes",IF(COUNTBLANK('Capacity summary'!$H179:$BG179)&lt;52,IF('Capacity summary'!AY179&lt;&gt;"",IF(LOWER('Capacity summary'!AY179)="x",$BI60*AY60,VALUE('Capacity summary'!AY179)),0),AY60*$BI60),AY60*$BI60),0)</f>
        <v>0</v>
      </c>
      <c r="DC60" s="312">
        <f ca="1">IF($BI60&lt;&gt;"",IF('Capacity summary'!$D$14="Yes",IF(COUNTBLANK('Capacity summary'!$H179:$BG179)&lt;52,IF('Capacity summary'!AZ179&lt;&gt;"",IF(LOWER('Capacity summary'!AZ179)="x",$BI60*AZ60,VALUE('Capacity summary'!AZ179)),0),AZ60*$BI60),AZ60*$BI60),0)</f>
        <v>0</v>
      </c>
      <c r="DD60" s="312">
        <f ca="1">IF($BI60&lt;&gt;"",IF('Capacity summary'!$D$14="Yes",IF(COUNTBLANK('Capacity summary'!$H179:$BG179)&lt;52,IF('Capacity summary'!BA179&lt;&gt;"",IF(LOWER('Capacity summary'!BA179)="x",$BI60*BA60,VALUE('Capacity summary'!BA179)),0),BA60*$BI60),BA60*$BI60),0)</f>
        <v>0</v>
      </c>
      <c r="DE60" s="312">
        <f ca="1">IF($BI60&lt;&gt;"",IF('Capacity summary'!$D$14="Yes",IF(COUNTBLANK('Capacity summary'!$H179:$BG179)&lt;52,IF('Capacity summary'!BB179&lt;&gt;"",IF(LOWER('Capacity summary'!BB179)="x",$BI60*BB60,VALUE('Capacity summary'!BB179)),0),BB60*$BI60),BB60*$BI60),0)</f>
        <v>0</v>
      </c>
      <c r="DF60" s="312">
        <f ca="1">IF($BI60&lt;&gt;"",IF('Capacity summary'!$D$14="Yes",IF(COUNTBLANK('Capacity summary'!$H179:$BG179)&lt;52,IF('Capacity summary'!BC179&lt;&gt;"",IF(LOWER('Capacity summary'!BC179)="x",$BI60*BC60,VALUE('Capacity summary'!BC179)),0),BC60*$BI60),BC60*$BI60),0)</f>
        <v>0</v>
      </c>
      <c r="DG60" s="312">
        <f ca="1">IF($BI60&lt;&gt;"",IF('Capacity summary'!$D$14="Yes",IF(COUNTBLANK('Capacity summary'!$H179:$BG179)&lt;52,IF('Capacity summary'!BD179&lt;&gt;"",IF(LOWER('Capacity summary'!BD179)="x",$BI60*BD60,VALUE('Capacity summary'!BD179)),0),BD60*$BI60),BD60*$BI60),0)</f>
        <v>0</v>
      </c>
      <c r="DH60" s="312">
        <f ca="1">IF($BI60&lt;&gt;"",IF('Capacity summary'!$D$14="Yes",IF(COUNTBLANK('Capacity summary'!$H179:$BG179)&lt;52,IF('Capacity summary'!BE179&lt;&gt;"",IF(LOWER('Capacity summary'!BE179)="x",$BI60*BE60,VALUE('Capacity summary'!BE179)),0),BE60*$BI60),BE60*$BI60),0)</f>
        <v>0</v>
      </c>
      <c r="DI60" s="312">
        <f ca="1">IF($BI60&lt;&gt;"",IF('Capacity summary'!$D$14="Yes",IF(COUNTBLANK('Capacity summary'!$H179:$BG179)&lt;52,IF('Capacity summary'!BF179&lt;&gt;"",IF(LOWER('Capacity summary'!BF179)="x",$BI60*BF60,VALUE('Capacity summary'!BF179)),0),BF60*$BI60),BF60*$BI60),0)</f>
        <v>0</v>
      </c>
      <c r="DJ60" s="312">
        <f ca="1">IF($BI60&lt;&gt;"",IF('Capacity summary'!$D$14="Yes",IF(COUNTBLANK('Capacity summary'!$H179:$BG179)&lt;52,IF('Capacity summary'!BG179&lt;&gt;"",IF(LOWER('Capacity summary'!BG179)="x",$BI60*BG60,VALUE('Capacity summary'!BG179)),0),BG60*$BI60),BG60*$BI60),0)</f>
        <v>0</v>
      </c>
      <c r="DK60" s="136">
        <f t="shared" ca="1" si="2"/>
        <v>0</v>
      </c>
      <c r="DL60" s="312">
        <f>Capacity!H72</f>
        <v>0</v>
      </c>
    </row>
    <row r="61" spans="2:120" x14ac:dyDescent="0.25">
      <c r="B61" s="67"/>
      <c r="C61" s="67" t="str">
        <f>ROW(A57)&amp;". "&amp;Capacity!B73</f>
        <v>57. c</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 ca="1">IF(ROW(C57)&lt;=Capacity!$A$16,IF('Capacity summary'!$D$14="No",SUM(H61:BG61),'Capacity summary'!$E180),0)</f>
        <v>52</v>
      </c>
      <c r="BI61" s="5">
        <f ca="1">IF(BH61&gt;0,IF(BH61&lt;Capacity!E73,Capacity!F73,Capacity!H73/'Capacity calculation (hide)'!BH61),"")</f>
        <v>0</v>
      </c>
      <c r="BK61" s="312">
        <f ca="1">IF($BI61&lt;&gt;"",IF('Capacity summary'!$D$14="Yes",IF(COUNTBLANK('Capacity summary'!$H180:$BG180)&lt;52,IF('Capacity summary'!H180&lt;&gt;"",IF(LOWER('Capacity summary'!H180)="x",$BI61*H61,VALUE('Capacity summary'!H180)),0),H61*$BI61),H61*$BI61),0)</f>
        <v>0</v>
      </c>
      <c r="BL61" s="312">
        <f ca="1">IF($BI61&lt;&gt;"",IF('Capacity summary'!$D$14="Yes",IF(COUNTBLANK('Capacity summary'!$H180:$BG180)&lt;52,IF('Capacity summary'!I180&lt;&gt;"",IF(LOWER('Capacity summary'!I180)="x",$BI61*I61,VALUE('Capacity summary'!I180)),0),I61*$BI61),I61*$BI61),0)</f>
        <v>0</v>
      </c>
      <c r="BM61" s="312">
        <f ca="1">IF($BI61&lt;&gt;"",IF('Capacity summary'!$D$14="Yes",IF(COUNTBLANK('Capacity summary'!$H180:$BG180)&lt;52,IF('Capacity summary'!J180&lt;&gt;"",IF(LOWER('Capacity summary'!J180)="x",$BI61*J61,VALUE('Capacity summary'!J180)),0),J61*$BI61),J61*$BI61),0)</f>
        <v>0</v>
      </c>
      <c r="BN61" s="312">
        <f ca="1">IF($BI61&lt;&gt;"",IF('Capacity summary'!$D$14="Yes",IF(COUNTBLANK('Capacity summary'!$H180:$BG180)&lt;52,IF('Capacity summary'!K180&lt;&gt;"",IF(LOWER('Capacity summary'!K180)="x",$BI61*K61,VALUE('Capacity summary'!K180)),0),K61*$BI61),K61*$BI61),0)</f>
        <v>0</v>
      </c>
      <c r="BO61" s="312">
        <f ca="1">IF($BI61&lt;&gt;"",IF('Capacity summary'!$D$14="Yes",IF(COUNTBLANK('Capacity summary'!$H180:$BG180)&lt;52,IF('Capacity summary'!L180&lt;&gt;"",IF(LOWER('Capacity summary'!L180)="x",$BI61*L61,VALUE('Capacity summary'!L180)),0),L61*$BI61),L61*$BI61),0)</f>
        <v>0</v>
      </c>
      <c r="BP61" s="312">
        <f ca="1">IF($BI61&lt;&gt;"",IF('Capacity summary'!$D$14="Yes",IF(COUNTBLANK('Capacity summary'!$H180:$BG180)&lt;52,IF('Capacity summary'!M180&lt;&gt;"",IF(LOWER('Capacity summary'!M180)="x",$BI61*M61,VALUE('Capacity summary'!M180)),0),M61*$BI61),M61*$BI61),0)</f>
        <v>0</v>
      </c>
      <c r="BQ61" s="312">
        <f ca="1">IF($BI61&lt;&gt;"",IF('Capacity summary'!$D$14="Yes",IF(COUNTBLANK('Capacity summary'!$H180:$BG180)&lt;52,IF('Capacity summary'!N180&lt;&gt;"",IF(LOWER('Capacity summary'!N180)="x",$BI61*N61,VALUE('Capacity summary'!N180)),0),N61*$BI61),N61*$BI61),0)</f>
        <v>0</v>
      </c>
      <c r="BR61" s="312">
        <f ca="1">IF($BI61&lt;&gt;"",IF('Capacity summary'!$D$14="Yes",IF(COUNTBLANK('Capacity summary'!$H180:$BG180)&lt;52,IF('Capacity summary'!O180&lt;&gt;"",IF(LOWER('Capacity summary'!O180)="x",$BI61*O61,VALUE('Capacity summary'!O180)),0),O61*$BI61),O61*$BI61),0)</f>
        <v>0</v>
      </c>
      <c r="BS61" s="312">
        <f ca="1">IF($BI61&lt;&gt;"",IF('Capacity summary'!$D$14="Yes",IF(COUNTBLANK('Capacity summary'!$H180:$BG180)&lt;52,IF('Capacity summary'!P180&lt;&gt;"",IF(LOWER('Capacity summary'!P180)="x",$BI61*P61,VALUE('Capacity summary'!P180)),0),P61*$BI61),P61*$BI61),0)</f>
        <v>0</v>
      </c>
      <c r="BT61" s="312">
        <f ca="1">IF($BI61&lt;&gt;"",IF('Capacity summary'!$D$14="Yes",IF(COUNTBLANK('Capacity summary'!$H180:$BG180)&lt;52,IF('Capacity summary'!Q180&lt;&gt;"",IF(LOWER('Capacity summary'!Q180)="x",$BI61*Q61,VALUE('Capacity summary'!Q180)),0),Q61*$BI61),Q61*$BI61),0)</f>
        <v>0</v>
      </c>
      <c r="BU61" s="312">
        <f ca="1">IF($BI61&lt;&gt;"",IF('Capacity summary'!$D$14="Yes",IF(COUNTBLANK('Capacity summary'!$H180:$BG180)&lt;52,IF('Capacity summary'!R180&lt;&gt;"",IF(LOWER('Capacity summary'!R180)="x",$BI61*R61,VALUE('Capacity summary'!R180)),0),R61*$BI61),R61*$BI61),0)</f>
        <v>0</v>
      </c>
      <c r="BV61" s="312">
        <f ca="1">IF($BI61&lt;&gt;"",IF('Capacity summary'!$D$14="Yes",IF(COUNTBLANK('Capacity summary'!$H180:$BG180)&lt;52,IF('Capacity summary'!S180&lt;&gt;"",IF(LOWER('Capacity summary'!S180)="x",$BI61*S61,VALUE('Capacity summary'!S180)),0),S61*$BI61),S61*$BI61),0)</f>
        <v>0</v>
      </c>
      <c r="BW61" s="312">
        <f ca="1">IF($BI61&lt;&gt;"",IF('Capacity summary'!$D$14="Yes",IF(COUNTBLANK('Capacity summary'!$H180:$BG180)&lt;52,IF('Capacity summary'!T180&lt;&gt;"",IF(LOWER('Capacity summary'!T180)="x",$BI61*T61,VALUE('Capacity summary'!T180)),0),T61*$BI61),T61*$BI61),0)</f>
        <v>0</v>
      </c>
      <c r="BX61" s="312">
        <f ca="1">IF($BI61&lt;&gt;"",IF('Capacity summary'!$D$14="Yes",IF(COUNTBLANK('Capacity summary'!$H180:$BG180)&lt;52,IF('Capacity summary'!U180&lt;&gt;"",IF(LOWER('Capacity summary'!U180)="x",$BI61*U61,VALUE('Capacity summary'!U180)),0),U61*$BI61),U61*$BI61),0)</f>
        <v>0</v>
      </c>
      <c r="BY61" s="312">
        <f ca="1">IF($BI61&lt;&gt;"",IF('Capacity summary'!$D$14="Yes",IF(COUNTBLANK('Capacity summary'!$H180:$BG180)&lt;52,IF('Capacity summary'!V180&lt;&gt;"",IF(LOWER('Capacity summary'!V180)="x",$BI61*V61,VALUE('Capacity summary'!V180)),0),V61*$BI61),V61*$BI61),0)</f>
        <v>0</v>
      </c>
      <c r="BZ61" s="312">
        <f ca="1">IF($BI61&lt;&gt;"",IF('Capacity summary'!$D$14="Yes",IF(COUNTBLANK('Capacity summary'!$H180:$BG180)&lt;52,IF('Capacity summary'!W180&lt;&gt;"",IF(LOWER('Capacity summary'!W180)="x",$BI61*W61,VALUE('Capacity summary'!W180)),0),W61*$BI61),W61*$BI61),0)</f>
        <v>0</v>
      </c>
      <c r="CA61" s="312">
        <f ca="1">IF($BI61&lt;&gt;"",IF('Capacity summary'!$D$14="Yes",IF(COUNTBLANK('Capacity summary'!$H180:$BG180)&lt;52,IF('Capacity summary'!X180&lt;&gt;"",IF(LOWER('Capacity summary'!X180)="x",$BI61*X61,VALUE('Capacity summary'!X180)),0),X61*$BI61),X61*$BI61),0)</f>
        <v>0</v>
      </c>
      <c r="CB61" s="312">
        <f ca="1">IF($BI61&lt;&gt;"",IF('Capacity summary'!$D$14="Yes",IF(COUNTBLANK('Capacity summary'!$H180:$BG180)&lt;52,IF('Capacity summary'!Y180&lt;&gt;"",IF(LOWER('Capacity summary'!Y180)="x",$BI61*Y61,VALUE('Capacity summary'!Y180)),0),Y61*$BI61),Y61*$BI61),0)</f>
        <v>0</v>
      </c>
      <c r="CC61" s="312">
        <f ca="1">IF($BI61&lt;&gt;"",IF('Capacity summary'!$D$14="Yes",IF(COUNTBLANK('Capacity summary'!$H180:$BG180)&lt;52,IF('Capacity summary'!Z180&lt;&gt;"",IF(LOWER('Capacity summary'!Z180)="x",$BI61*Z61,VALUE('Capacity summary'!Z180)),0),Z61*$BI61),Z61*$BI61),0)</f>
        <v>0</v>
      </c>
      <c r="CD61" s="312">
        <f ca="1">IF($BI61&lt;&gt;"",IF('Capacity summary'!$D$14="Yes",IF(COUNTBLANK('Capacity summary'!$H180:$BG180)&lt;52,IF('Capacity summary'!AA180&lt;&gt;"",IF(LOWER('Capacity summary'!AA180)="x",$BI61*AA61,VALUE('Capacity summary'!AA180)),0),AA61*$BI61),AA61*$BI61),0)</f>
        <v>0</v>
      </c>
      <c r="CE61" s="312">
        <f ca="1">IF($BI61&lt;&gt;"",IF('Capacity summary'!$D$14="Yes",IF(COUNTBLANK('Capacity summary'!$H180:$BG180)&lt;52,IF('Capacity summary'!AB180&lt;&gt;"",IF(LOWER('Capacity summary'!AB180)="x",$BI61*AB61,VALUE('Capacity summary'!AB180)),0),AB61*$BI61),AB61*$BI61),0)</f>
        <v>0</v>
      </c>
      <c r="CF61" s="312">
        <f ca="1">IF($BI61&lt;&gt;"",IF('Capacity summary'!$D$14="Yes",IF(COUNTBLANK('Capacity summary'!$H180:$BG180)&lt;52,IF('Capacity summary'!AC180&lt;&gt;"",IF(LOWER('Capacity summary'!AC180)="x",$BI61*AC61,VALUE('Capacity summary'!AC180)),0),AC61*$BI61),AC61*$BI61),0)</f>
        <v>0</v>
      </c>
      <c r="CG61" s="312">
        <f ca="1">IF($BI61&lt;&gt;"",IF('Capacity summary'!$D$14="Yes",IF(COUNTBLANK('Capacity summary'!$H180:$BG180)&lt;52,IF('Capacity summary'!AD180&lt;&gt;"",IF(LOWER('Capacity summary'!AD180)="x",$BI61*AD61,VALUE('Capacity summary'!AD180)),0),AD61*$BI61),AD61*$BI61),0)</f>
        <v>0</v>
      </c>
      <c r="CH61" s="312">
        <f ca="1">IF($BI61&lt;&gt;"",IF('Capacity summary'!$D$14="Yes",IF(COUNTBLANK('Capacity summary'!$H180:$BG180)&lt;52,IF('Capacity summary'!AE180&lt;&gt;"",IF(LOWER('Capacity summary'!AE180)="x",$BI61*AE61,VALUE('Capacity summary'!AE180)),0),AE61*$BI61),AE61*$BI61),0)</f>
        <v>0</v>
      </c>
      <c r="CI61" s="312">
        <f ca="1">IF($BI61&lt;&gt;"",IF('Capacity summary'!$D$14="Yes",IF(COUNTBLANK('Capacity summary'!$H180:$BG180)&lt;52,IF('Capacity summary'!AF180&lt;&gt;"",IF(LOWER('Capacity summary'!AF180)="x",$BI61*AF61,VALUE('Capacity summary'!AF180)),0),AF61*$BI61),AF61*$BI61),0)</f>
        <v>0</v>
      </c>
      <c r="CJ61" s="312">
        <f ca="1">IF($BI61&lt;&gt;"",IF('Capacity summary'!$D$14="Yes",IF(COUNTBLANK('Capacity summary'!$H180:$BG180)&lt;52,IF('Capacity summary'!AG180&lt;&gt;"",IF(LOWER('Capacity summary'!AG180)="x",$BI61*AG61,VALUE('Capacity summary'!AG180)),0),AG61*$BI61),AG61*$BI61),0)</f>
        <v>0</v>
      </c>
      <c r="CK61" s="312">
        <f ca="1">IF($BI61&lt;&gt;"",IF('Capacity summary'!$D$14="Yes",IF(COUNTBLANK('Capacity summary'!$H180:$BG180)&lt;52,IF('Capacity summary'!AH180&lt;&gt;"",IF(LOWER('Capacity summary'!AH180)="x",$BI61*AH61,VALUE('Capacity summary'!AH180)),0),AH61*$BI61),AH61*$BI61),0)</f>
        <v>0</v>
      </c>
      <c r="CL61" s="312">
        <f ca="1">IF($BI61&lt;&gt;"",IF('Capacity summary'!$D$14="Yes",IF(COUNTBLANK('Capacity summary'!$H180:$BG180)&lt;52,IF('Capacity summary'!AI180&lt;&gt;"",IF(LOWER('Capacity summary'!AI180)="x",$BI61*AI61,VALUE('Capacity summary'!AI180)),0),AI61*$BI61),AI61*$BI61),0)</f>
        <v>0</v>
      </c>
      <c r="CM61" s="312">
        <f ca="1">IF($BI61&lt;&gt;"",IF('Capacity summary'!$D$14="Yes",IF(COUNTBLANK('Capacity summary'!$H180:$BG180)&lt;52,IF('Capacity summary'!AJ180&lt;&gt;"",IF(LOWER('Capacity summary'!AJ180)="x",$BI61*AJ61,VALUE('Capacity summary'!AJ180)),0),AJ61*$BI61),AJ61*$BI61),0)</f>
        <v>0</v>
      </c>
      <c r="CN61" s="312">
        <f ca="1">IF($BI61&lt;&gt;"",IF('Capacity summary'!$D$14="Yes",IF(COUNTBLANK('Capacity summary'!$H180:$BG180)&lt;52,IF('Capacity summary'!AK180&lt;&gt;"",IF(LOWER('Capacity summary'!AK180)="x",$BI61*AK61,VALUE('Capacity summary'!AK180)),0),AK61*$BI61),AK61*$BI61),0)</f>
        <v>0</v>
      </c>
      <c r="CO61" s="312">
        <f ca="1">IF($BI61&lt;&gt;"",IF('Capacity summary'!$D$14="Yes",IF(COUNTBLANK('Capacity summary'!$H180:$BG180)&lt;52,IF('Capacity summary'!AL180&lt;&gt;"",IF(LOWER('Capacity summary'!AL180)="x",$BI61*AL61,VALUE('Capacity summary'!AL180)),0),AL61*$BI61),AL61*$BI61),0)</f>
        <v>0</v>
      </c>
      <c r="CP61" s="312">
        <f ca="1">IF($BI61&lt;&gt;"",IF('Capacity summary'!$D$14="Yes",IF(COUNTBLANK('Capacity summary'!$H180:$BG180)&lt;52,IF('Capacity summary'!AM180&lt;&gt;"",IF(LOWER('Capacity summary'!AM180)="x",$BI61*AM61,VALUE('Capacity summary'!AM180)),0),AM61*$BI61),AM61*$BI61),0)</f>
        <v>0</v>
      </c>
      <c r="CQ61" s="312">
        <f ca="1">IF($BI61&lt;&gt;"",IF('Capacity summary'!$D$14="Yes",IF(COUNTBLANK('Capacity summary'!$H180:$BG180)&lt;52,IF('Capacity summary'!AN180&lt;&gt;"",IF(LOWER('Capacity summary'!AN180)="x",$BI61*AN61,VALUE('Capacity summary'!AN180)),0),AN61*$BI61),AN61*$BI61),0)</f>
        <v>0</v>
      </c>
      <c r="CR61" s="312">
        <f ca="1">IF($BI61&lt;&gt;"",IF('Capacity summary'!$D$14="Yes",IF(COUNTBLANK('Capacity summary'!$H180:$BG180)&lt;52,IF('Capacity summary'!AO180&lt;&gt;"",IF(LOWER('Capacity summary'!AO180)="x",$BI61*AO61,VALUE('Capacity summary'!AO180)),0),AO61*$BI61),AO61*$BI61),0)</f>
        <v>0</v>
      </c>
      <c r="CS61" s="312">
        <f ca="1">IF($BI61&lt;&gt;"",IF('Capacity summary'!$D$14="Yes",IF(COUNTBLANK('Capacity summary'!$H180:$BG180)&lt;52,IF('Capacity summary'!AP180&lt;&gt;"",IF(LOWER('Capacity summary'!AP180)="x",$BI61*AP61,VALUE('Capacity summary'!AP180)),0),AP61*$BI61),AP61*$BI61),0)</f>
        <v>0</v>
      </c>
      <c r="CT61" s="312">
        <f ca="1">IF($BI61&lt;&gt;"",IF('Capacity summary'!$D$14="Yes",IF(COUNTBLANK('Capacity summary'!$H180:$BG180)&lt;52,IF('Capacity summary'!AQ180&lt;&gt;"",IF(LOWER('Capacity summary'!AQ180)="x",$BI61*AQ61,VALUE('Capacity summary'!AQ180)),0),AQ61*$BI61),AQ61*$BI61),0)</f>
        <v>0</v>
      </c>
      <c r="CU61" s="312">
        <f ca="1">IF($BI61&lt;&gt;"",IF('Capacity summary'!$D$14="Yes",IF(COUNTBLANK('Capacity summary'!$H180:$BG180)&lt;52,IF('Capacity summary'!AR180&lt;&gt;"",IF(LOWER('Capacity summary'!AR180)="x",$BI61*AR61,VALUE('Capacity summary'!AR180)),0),AR61*$BI61),AR61*$BI61),0)</f>
        <v>0</v>
      </c>
      <c r="CV61" s="312">
        <f ca="1">IF($BI61&lt;&gt;"",IF('Capacity summary'!$D$14="Yes",IF(COUNTBLANK('Capacity summary'!$H180:$BG180)&lt;52,IF('Capacity summary'!AS180&lt;&gt;"",IF(LOWER('Capacity summary'!AS180)="x",$BI61*AS61,VALUE('Capacity summary'!AS180)),0),AS61*$BI61),AS61*$BI61),0)</f>
        <v>0</v>
      </c>
      <c r="CW61" s="312">
        <f ca="1">IF($BI61&lt;&gt;"",IF('Capacity summary'!$D$14="Yes",IF(COUNTBLANK('Capacity summary'!$H180:$BG180)&lt;52,IF('Capacity summary'!AT180&lt;&gt;"",IF(LOWER('Capacity summary'!AT180)="x",$BI61*AT61,VALUE('Capacity summary'!AT180)),0),AT61*$BI61),AT61*$BI61),0)</f>
        <v>0</v>
      </c>
      <c r="CX61" s="312">
        <f ca="1">IF($BI61&lt;&gt;"",IF('Capacity summary'!$D$14="Yes",IF(COUNTBLANK('Capacity summary'!$H180:$BG180)&lt;52,IF('Capacity summary'!AU180&lt;&gt;"",IF(LOWER('Capacity summary'!AU180)="x",$BI61*AU61,VALUE('Capacity summary'!AU180)),0),AU61*$BI61),AU61*$BI61),0)</f>
        <v>0</v>
      </c>
      <c r="CY61" s="312">
        <f ca="1">IF($BI61&lt;&gt;"",IF('Capacity summary'!$D$14="Yes",IF(COUNTBLANK('Capacity summary'!$H180:$BG180)&lt;52,IF('Capacity summary'!AV180&lt;&gt;"",IF(LOWER('Capacity summary'!AV180)="x",$BI61*AV61,VALUE('Capacity summary'!AV180)),0),AV61*$BI61),AV61*$BI61),0)</f>
        <v>0</v>
      </c>
      <c r="CZ61" s="312">
        <f ca="1">IF($BI61&lt;&gt;"",IF('Capacity summary'!$D$14="Yes",IF(COUNTBLANK('Capacity summary'!$H180:$BG180)&lt;52,IF('Capacity summary'!AW180&lt;&gt;"",IF(LOWER('Capacity summary'!AW180)="x",$BI61*AW61,VALUE('Capacity summary'!AW180)),0),AW61*$BI61),AW61*$BI61),0)</f>
        <v>0</v>
      </c>
      <c r="DA61" s="312">
        <f ca="1">IF($BI61&lt;&gt;"",IF('Capacity summary'!$D$14="Yes",IF(COUNTBLANK('Capacity summary'!$H180:$BG180)&lt;52,IF('Capacity summary'!AX180&lt;&gt;"",IF(LOWER('Capacity summary'!AX180)="x",$BI61*AX61,VALUE('Capacity summary'!AX180)),0),AX61*$BI61),AX61*$BI61),0)</f>
        <v>0</v>
      </c>
      <c r="DB61" s="312">
        <f ca="1">IF($BI61&lt;&gt;"",IF('Capacity summary'!$D$14="Yes",IF(COUNTBLANK('Capacity summary'!$H180:$BG180)&lt;52,IF('Capacity summary'!AY180&lt;&gt;"",IF(LOWER('Capacity summary'!AY180)="x",$BI61*AY61,VALUE('Capacity summary'!AY180)),0),AY61*$BI61),AY61*$BI61),0)</f>
        <v>0</v>
      </c>
      <c r="DC61" s="312">
        <f ca="1">IF($BI61&lt;&gt;"",IF('Capacity summary'!$D$14="Yes",IF(COUNTBLANK('Capacity summary'!$H180:$BG180)&lt;52,IF('Capacity summary'!AZ180&lt;&gt;"",IF(LOWER('Capacity summary'!AZ180)="x",$BI61*AZ61,VALUE('Capacity summary'!AZ180)),0),AZ61*$BI61),AZ61*$BI61),0)</f>
        <v>0</v>
      </c>
      <c r="DD61" s="312">
        <f ca="1">IF($BI61&lt;&gt;"",IF('Capacity summary'!$D$14="Yes",IF(COUNTBLANK('Capacity summary'!$H180:$BG180)&lt;52,IF('Capacity summary'!BA180&lt;&gt;"",IF(LOWER('Capacity summary'!BA180)="x",$BI61*BA61,VALUE('Capacity summary'!BA180)),0),BA61*$BI61),BA61*$BI61),0)</f>
        <v>0</v>
      </c>
      <c r="DE61" s="312">
        <f ca="1">IF($BI61&lt;&gt;"",IF('Capacity summary'!$D$14="Yes",IF(COUNTBLANK('Capacity summary'!$H180:$BG180)&lt;52,IF('Capacity summary'!BB180&lt;&gt;"",IF(LOWER('Capacity summary'!BB180)="x",$BI61*BB61,VALUE('Capacity summary'!BB180)),0),BB61*$BI61),BB61*$BI61),0)</f>
        <v>0</v>
      </c>
      <c r="DF61" s="312">
        <f ca="1">IF($BI61&lt;&gt;"",IF('Capacity summary'!$D$14="Yes",IF(COUNTBLANK('Capacity summary'!$H180:$BG180)&lt;52,IF('Capacity summary'!BC180&lt;&gt;"",IF(LOWER('Capacity summary'!BC180)="x",$BI61*BC61,VALUE('Capacity summary'!BC180)),0),BC61*$BI61),BC61*$BI61),0)</f>
        <v>0</v>
      </c>
      <c r="DG61" s="312">
        <f ca="1">IF($BI61&lt;&gt;"",IF('Capacity summary'!$D$14="Yes",IF(COUNTBLANK('Capacity summary'!$H180:$BG180)&lt;52,IF('Capacity summary'!BD180&lt;&gt;"",IF(LOWER('Capacity summary'!BD180)="x",$BI61*BD61,VALUE('Capacity summary'!BD180)),0),BD61*$BI61),BD61*$BI61),0)</f>
        <v>0</v>
      </c>
      <c r="DH61" s="312">
        <f ca="1">IF($BI61&lt;&gt;"",IF('Capacity summary'!$D$14="Yes",IF(COUNTBLANK('Capacity summary'!$H180:$BG180)&lt;52,IF('Capacity summary'!BE180&lt;&gt;"",IF(LOWER('Capacity summary'!BE180)="x",$BI61*BE61,VALUE('Capacity summary'!BE180)),0),BE61*$BI61),BE61*$BI61),0)</f>
        <v>0</v>
      </c>
      <c r="DI61" s="312">
        <f ca="1">IF($BI61&lt;&gt;"",IF('Capacity summary'!$D$14="Yes",IF(COUNTBLANK('Capacity summary'!$H180:$BG180)&lt;52,IF('Capacity summary'!BF180&lt;&gt;"",IF(LOWER('Capacity summary'!BF180)="x",$BI61*BF61,VALUE('Capacity summary'!BF180)),0),BF61*$BI61),BF61*$BI61),0)</f>
        <v>0</v>
      </c>
      <c r="DJ61" s="312">
        <f ca="1">IF($BI61&lt;&gt;"",IF('Capacity summary'!$D$14="Yes",IF(COUNTBLANK('Capacity summary'!$H180:$BG180)&lt;52,IF('Capacity summary'!BG180&lt;&gt;"",IF(LOWER('Capacity summary'!BG180)="x",$BI61*BG61,VALUE('Capacity summary'!BG180)),0),BG61*$BI61),BG61*$BI61),0)</f>
        <v>0</v>
      </c>
      <c r="DK61" s="136">
        <f t="shared" ca="1" si="2"/>
        <v>0</v>
      </c>
      <c r="DL61" s="312">
        <f>Capacity!H73</f>
        <v>0</v>
      </c>
    </row>
    <row r="62" spans="2:120" x14ac:dyDescent="0.25">
      <c r="B62" s="67"/>
      <c r="C62" s="67" t="str">
        <f>ROW(A58)&amp;". "&amp;Capacity!B74</f>
        <v>58. c</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 ca="1">IF(ROW(C58)&lt;=Capacity!$A$16,IF('Capacity summary'!$D$14="No",SUM(H62:BG62),'Capacity summary'!$E181),0)</f>
        <v>52</v>
      </c>
      <c r="BI62" s="5">
        <f ca="1">IF(BH62&gt;0,IF(BH62&lt;Capacity!E74,Capacity!F74,Capacity!H74/'Capacity calculation (hide)'!BH62),"")</f>
        <v>0</v>
      </c>
      <c r="BK62" s="312">
        <f ca="1">IF($BI62&lt;&gt;"",IF('Capacity summary'!$D$14="Yes",IF(COUNTBLANK('Capacity summary'!$H181:$BG181)&lt;52,IF('Capacity summary'!H181&lt;&gt;"",IF(LOWER('Capacity summary'!H181)="x",$BI62*H62,VALUE('Capacity summary'!H181)),0),H62*$BI62),H62*$BI62),0)</f>
        <v>0</v>
      </c>
      <c r="BL62" s="312">
        <f ca="1">IF($BI62&lt;&gt;"",IF('Capacity summary'!$D$14="Yes",IF(COUNTBLANK('Capacity summary'!$H181:$BG181)&lt;52,IF('Capacity summary'!I181&lt;&gt;"",IF(LOWER('Capacity summary'!I181)="x",$BI62*I62,VALUE('Capacity summary'!I181)),0),I62*$BI62),I62*$BI62),0)</f>
        <v>0</v>
      </c>
      <c r="BM62" s="312">
        <f ca="1">IF($BI62&lt;&gt;"",IF('Capacity summary'!$D$14="Yes",IF(COUNTBLANK('Capacity summary'!$H181:$BG181)&lt;52,IF('Capacity summary'!J181&lt;&gt;"",IF(LOWER('Capacity summary'!J181)="x",$BI62*J62,VALUE('Capacity summary'!J181)),0),J62*$BI62),J62*$BI62),0)</f>
        <v>0</v>
      </c>
      <c r="BN62" s="312">
        <f ca="1">IF($BI62&lt;&gt;"",IF('Capacity summary'!$D$14="Yes",IF(COUNTBLANK('Capacity summary'!$H181:$BG181)&lt;52,IF('Capacity summary'!K181&lt;&gt;"",IF(LOWER('Capacity summary'!K181)="x",$BI62*K62,VALUE('Capacity summary'!K181)),0),K62*$BI62),K62*$BI62),0)</f>
        <v>0</v>
      </c>
      <c r="BO62" s="312">
        <f ca="1">IF($BI62&lt;&gt;"",IF('Capacity summary'!$D$14="Yes",IF(COUNTBLANK('Capacity summary'!$H181:$BG181)&lt;52,IF('Capacity summary'!L181&lt;&gt;"",IF(LOWER('Capacity summary'!L181)="x",$BI62*L62,VALUE('Capacity summary'!L181)),0),L62*$BI62),L62*$BI62),0)</f>
        <v>0</v>
      </c>
      <c r="BP62" s="312">
        <f ca="1">IF($BI62&lt;&gt;"",IF('Capacity summary'!$D$14="Yes",IF(COUNTBLANK('Capacity summary'!$H181:$BG181)&lt;52,IF('Capacity summary'!M181&lt;&gt;"",IF(LOWER('Capacity summary'!M181)="x",$BI62*M62,VALUE('Capacity summary'!M181)),0),M62*$BI62),M62*$BI62),0)</f>
        <v>0</v>
      </c>
      <c r="BQ62" s="312">
        <f ca="1">IF($BI62&lt;&gt;"",IF('Capacity summary'!$D$14="Yes",IF(COUNTBLANK('Capacity summary'!$H181:$BG181)&lt;52,IF('Capacity summary'!N181&lt;&gt;"",IF(LOWER('Capacity summary'!N181)="x",$BI62*N62,VALUE('Capacity summary'!N181)),0),N62*$BI62),N62*$BI62),0)</f>
        <v>0</v>
      </c>
      <c r="BR62" s="312">
        <f ca="1">IF($BI62&lt;&gt;"",IF('Capacity summary'!$D$14="Yes",IF(COUNTBLANK('Capacity summary'!$H181:$BG181)&lt;52,IF('Capacity summary'!O181&lt;&gt;"",IF(LOWER('Capacity summary'!O181)="x",$BI62*O62,VALUE('Capacity summary'!O181)),0),O62*$BI62),O62*$BI62),0)</f>
        <v>0</v>
      </c>
      <c r="BS62" s="312">
        <f ca="1">IF($BI62&lt;&gt;"",IF('Capacity summary'!$D$14="Yes",IF(COUNTBLANK('Capacity summary'!$H181:$BG181)&lt;52,IF('Capacity summary'!P181&lt;&gt;"",IF(LOWER('Capacity summary'!P181)="x",$BI62*P62,VALUE('Capacity summary'!P181)),0),P62*$BI62),P62*$BI62),0)</f>
        <v>0</v>
      </c>
      <c r="BT62" s="312">
        <f ca="1">IF($BI62&lt;&gt;"",IF('Capacity summary'!$D$14="Yes",IF(COUNTBLANK('Capacity summary'!$H181:$BG181)&lt;52,IF('Capacity summary'!Q181&lt;&gt;"",IF(LOWER('Capacity summary'!Q181)="x",$BI62*Q62,VALUE('Capacity summary'!Q181)),0),Q62*$BI62),Q62*$BI62),0)</f>
        <v>0</v>
      </c>
      <c r="BU62" s="312">
        <f ca="1">IF($BI62&lt;&gt;"",IF('Capacity summary'!$D$14="Yes",IF(COUNTBLANK('Capacity summary'!$H181:$BG181)&lt;52,IF('Capacity summary'!R181&lt;&gt;"",IF(LOWER('Capacity summary'!R181)="x",$BI62*R62,VALUE('Capacity summary'!R181)),0),R62*$BI62),R62*$BI62),0)</f>
        <v>0</v>
      </c>
      <c r="BV62" s="312">
        <f ca="1">IF($BI62&lt;&gt;"",IF('Capacity summary'!$D$14="Yes",IF(COUNTBLANK('Capacity summary'!$H181:$BG181)&lt;52,IF('Capacity summary'!S181&lt;&gt;"",IF(LOWER('Capacity summary'!S181)="x",$BI62*S62,VALUE('Capacity summary'!S181)),0),S62*$BI62),S62*$BI62),0)</f>
        <v>0</v>
      </c>
      <c r="BW62" s="312">
        <f ca="1">IF($BI62&lt;&gt;"",IF('Capacity summary'!$D$14="Yes",IF(COUNTBLANK('Capacity summary'!$H181:$BG181)&lt;52,IF('Capacity summary'!T181&lt;&gt;"",IF(LOWER('Capacity summary'!T181)="x",$BI62*T62,VALUE('Capacity summary'!T181)),0),T62*$BI62),T62*$BI62),0)</f>
        <v>0</v>
      </c>
      <c r="BX62" s="312">
        <f ca="1">IF($BI62&lt;&gt;"",IF('Capacity summary'!$D$14="Yes",IF(COUNTBLANK('Capacity summary'!$H181:$BG181)&lt;52,IF('Capacity summary'!U181&lt;&gt;"",IF(LOWER('Capacity summary'!U181)="x",$BI62*U62,VALUE('Capacity summary'!U181)),0),U62*$BI62),U62*$BI62),0)</f>
        <v>0</v>
      </c>
      <c r="BY62" s="312">
        <f ca="1">IF($BI62&lt;&gt;"",IF('Capacity summary'!$D$14="Yes",IF(COUNTBLANK('Capacity summary'!$H181:$BG181)&lt;52,IF('Capacity summary'!V181&lt;&gt;"",IF(LOWER('Capacity summary'!V181)="x",$BI62*V62,VALUE('Capacity summary'!V181)),0),V62*$BI62),V62*$BI62),0)</f>
        <v>0</v>
      </c>
      <c r="BZ62" s="312">
        <f ca="1">IF($BI62&lt;&gt;"",IF('Capacity summary'!$D$14="Yes",IF(COUNTBLANK('Capacity summary'!$H181:$BG181)&lt;52,IF('Capacity summary'!W181&lt;&gt;"",IF(LOWER('Capacity summary'!W181)="x",$BI62*W62,VALUE('Capacity summary'!W181)),0),W62*$BI62),W62*$BI62),0)</f>
        <v>0</v>
      </c>
      <c r="CA62" s="312">
        <f ca="1">IF($BI62&lt;&gt;"",IF('Capacity summary'!$D$14="Yes",IF(COUNTBLANK('Capacity summary'!$H181:$BG181)&lt;52,IF('Capacity summary'!X181&lt;&gt;"",IF(LOWER('Capacity summary'!X181)="x",$BI62*X62,VALUE('Capacity summary'!X181)),0),X62*$BI62),X62*$BI62),0)</f>
        <v>0</v>
      </c>
      <c r="CB62" s="312">
        <f ca="1">IF($BI62&lt;&gt;"",IF('Capacity summary'!$D$14="Yes",IF(COUNTBLANK('Capacity summary'!$H181:$BG181)&lt;52,IF('Capacity summary'!Y181&lt;&gt;"",IF(LOWER('Capacity summary'!Y181)="x",$BI62*Y62,VALUE('Capacity summary'!Y181)),0),Y62*$BI62),Y62*$BI62),0)</f>
        <v>0</v>
      </c>
      <c r="CC62" s="312">
        <f ca="1">IF($BI62&lt;&gt;"",IF('Capacity summary'!$D$14="Yes",IF(COUNTBLANK('Capacity summary'!$H181:$BG181)&lt;52,IF('Capacity summary'!Z181&lt;&gt;"",IF(LOWER('Capacity summary'!Z181)="x",$BI62*Z62,VALUE('Capacity summary'!Z181)),0),Z62*$BI62),Z62*$BI62),0)</f>
        <v>0</v>
      </c>
      <c r="CD62" s="312">
        <f ca="1">IF($BI62&lt;&gt;"",IF('Capacity summary'!$D$14="Yes",IF(COUNTBLANK('Capacity summary'!$H181:$BG181)&lt;52,IF('Capacity summary'!AA181&lt;&gt;"",IF(LOWER('Capacity summary'!AA181)="x",$BI62*AA62,VALUE('Capacity summary'!AA181)),0),AA62*$BI62),AA62*$BI62),0)</f>
        <v>0</v>
      </c>
      <c r="CE62" s="312">
        <f ca="1">IF($BI62&lt;&gt;"",IF('Capacity summary'!$D$14="Yes",IF(COUNTBLANK('Capacity summary'!$H181:$BG181)&lt;52,IF('Capacity summary'!AB181&lt;&gt;"",IF(LOWER('Capacity summary'!AB181)="x",$BI62*AB62,VALUE('Capacity summary'!AB181)),0),AB62*$BI62),AB62*$BI62),0)</f>
        <v>0</v>
      </c>
      <c r="CF62" s="312">
        <f ca="1">IF($BI62&lt;&gt;"",IF('Capacity summary'!$D$14="Yes",IF(COUNTBLANK('Capacity summary'!$H181:$BG181)&lt;52,IF('Capacity summary'!AC181&lt;&gt;"",IF(LOWER('Capacity summary'!AC181)="x",$BI62*AC62,VALUE('Capacity summary'!AC181)),0),AC62*$BI62),AC62*$BI62),0)</f>
        <v>0</v>
      </c>
      <c r="CG62" s="312">
        <f ca="1">IF($BI62&lt;&gt;"",IF('Capacity summary'!$D$14="Yes",IF(COUNTBLANK('Capacity summary'!$H181:$BG181)&lt;52,IF('Capacity summary'!AD181&lt;&gt;"",IF(LOWER('Capacity summary'!AD181)="x",$BI62*AD62,VALUE('Capacity summary'!AD181)),0),AD62*$BI62),AD62*$BI62),0)</f>
        <v>0</v>
      </c>
      <c r="CH62" s="312">
        <f ca="1">IF($BI62&lt;&gt;"",IF('Capacity summary'!$D$14="Yes",IF(COUNTBLANK('Capacity summary'!$H181:$BG181)&lt;52,IF('Capacity summary'!AE181&lt;&gt;"",IF(LOWER('Capacity summary'!AE181)="x",$BI62*AE62,VALUE('Capacity summary'!AE181)),0),AE62*$BI62),AE62*$BI62),0)</f>
        <v>0</v>
      </c>
      <c r="CI62" s="312">
        <f ca="1">IF($BI62&lt;&gt;"",IF('Capacity summary'!$D$14="Yes",IF(COUNTBLANK('Capacity summary'!$H181:$BG181)&lt;52,IF('Capacity summary'!AF181&lt;&gt;"",IF(LOWER('Capacity summary'!AF181)="x",$BI62*AF62,VALUE('Capacity summary'!AF181)),0),AF62*$BI62),AF62*$BI62),0)</f>
        <v>0</v>
      </c>
      <c r="CJ62" s="312">
        <f ca="1">IF($BI62&lt;&gt;"",IF('Capacity summary'!$D$14="Yes",IF(COUNTBLANK('Capacity summary'!$H181:$BG181)&lt;52,IF('Capacity summary'!AG181&lt;&gt;"",IF(LOWER('Capacity summary'!AG181)="x",$BI62*AG62,VALUE('Capacity summary'!AG181)),0),AG62*$BI62),AG62*$BI62),0)</f>
        <v>0</v>
      </c>
      <c r="CK62" s="312">
        <f ca="1">IF($BI62&lt;&gt;"",IF('Capacity summary'!$D$14="Yes",IF(COUNTBLANK('Capacity summary'!$H181:$BG181)&lt;52,IF('Capacity summary'!AH181&lt;&gt;"",IF(LOWER('Capacity summary'!AH181)="x",$BI62*AH62,VALUE('Capacity summary'!AH181)),0),AH62*$BI62),AH62*$BI62),0)</f>
        <v>0</v>
      </c>
      <c r="CL62" s="312">
        <f ca="1">IF($BI62&lt;&gt;"",IF('Capacity summary'!$D$14="Yes",IF(COUNTBLANK('Capacity summary'!$H181:$BG181)&lt;52,IF('Capacity summary'!AI181&lt;&gt;"",IF(LOWER('Capacity summary'!AI181)="x",$BI62*AI62,VALUE('Capacity summary'!AI181)),0),AI62*$BI62),AI62*$BI62),0)</f>
        <v>0</v>
      </c>
      <c r="CM62" s="312">
        <f ca="1">IF($BI62&lt;&gt;"",IF('Capacity summary'!$D$14="Yes",IF(COUNTBLANK('Capacity summary'!$H181:$BG181)&lt;52,IF('Capacity summary'!AJ181&lt;&gt;"",IF(LOWER('Capacity summary'!AJ181)="x",$BI62*AJ62,VALUE('Capacity summary'!AJ181)),0),AJ62*$BI62),AJ62*$BI62),0)</f>
        <v>0</v>
      </c>
      <c r="CN62" s="312">
        <f ca="1">IF($BI62&lt;&gt;"",IF('Capacity summary'!$D$14="Yes",IF(COUNTBLANK('Capacity summary'!$H181:$BG181)&lt;52,IF('Capacity summary'!AK181&lt;&gt;"",IF(LOWER('Capacity summary'!AK181)="x",$BI62*AK62,VALUE('Capacity summary'!AK181)),0),AK62*$BI62),AK62*$BI62),0)</f>
        <v>0</v>
      </c>
      <c r="CO62" s="312">
        <f ca="1">IF($BI62&lt;&gt;"",IF('Capacity summary'!$D$14="Yes",IF(COUNTBLANK('Capacity summary'!$H181:$BG181)&lt;52,IF('Capacity summary'!AL181&lt;&gt;"",IF(LOWER('Capacity summary'!AL181)="x",$BI62*AL62,VALUE('Capacity summary'!AL181)),0),AL62*$BI62),AL62*$BI62),0)</f>
        <v>0</v>
      </c>
      <c r="CP62" s="312">
        <f ca="1">IF($BI62&lt;&gt;"",IF('Capacity summary'!$D$14="Yes",IF(COUNTBLANK('Capacity summary'!$H181:$BG181)&lt;52,IF('Capacity summary'!AM181&lt;&gt;"",IF(LOWER('Capacity summary'!AM181)="x",$BI62*AM62,VALUE('Capacity summary'!AM181)),0),AM62*$BI62),AM62*$BI62),0)</f>
        <v>0</v>
      </c>
      <c r="CQ62" s="312">
        <f ca="1">IF($BI62&lt;&gt;"",IF('Capacity summary'!$D$14="Yes",IF(COUNTBLANK('Capacity summary'!$H181:$BG181)&lt;52,IF('Capacity summary'!AN181&lt;&gt;"",IF(LOWER('Capacity summary'!AN181)="x",$BI62*AN62,VALUE('Capacity summary'!AN181)),0),AN62*$BI62),AN62*$BI62),0)</f>
        <v>0</v>
      </c>
      <c r="CR62" s="312">
        <f ca="1">IF($BI62&lt;&gt;"",IF('Capacity summary'!$D$14="Yes",IF(COUNTBLANK('Capacity summary'!$H181:$BG181)&lt;52,IF('Capacity summary'!AO181&lt;&gt;"",IF(LOWER('Capacity summary'!AO181)="x",$BI62*AO62,VALUE('Capacity summary'!AO181)),0),AO62*$BI62),AO62*$BI62),0)</f>
        <v>0</v>
      </c>
      <c r="CS62" s="312">
        <f ca="1">IF($BI62&lt;&gt;"",IF('Capacity summary'!$D$14="Yes",IF(COUNTBLANK('Capacity summary'!$H181:$BG181)&lt;52,IF('Capacity summary'!AP181&lt;&gt;"",IF(LOWER('Capacity summary'!AP181)="x",$BI62*AP62,VALUE('Capacity summary'!AP181)),0),AP62*$BI62),AP62*$BI62),0)</f>
        <v>0</v>
      </c>
      <c r="CT62" s="312">
        <f ca="1">IF($BI62&lt;&gt;"",IF('Capacity summary'!$D$14="Yes",IF(COUNTBLANK('Capacity summary'!$H181:$BG181)&lt;52,IF('Capacity summary'!AQ181&lt;&gt;"",IF(LOWER('Capacity summary'!AQ181)="x",$BI62*AQ62,VALUE('Capacity summary'!AQ181)),0),AQ62*$BI62),AQ62*$BI62),0)</f>
        <v>0</v>
      </c>
      <c r="CU62" s="312">
        <f ca="1">IF($BI62&lt;&gt;"",IF('Capacity summary'!$D$14="Yes",IF(COUNTBLANK('Capacity summary'!$H181:$BG181)&lt;52,IF('Capacity summary'!AR181&lt;&gt;"",IF(LOWER('Capacity summary'!AR181)="x",$BI62*AR62,VALUE('Capacity summary'!AR181)),0),AR62*$BI62),AR62*$BI62),0)</f>
        <v>0</v>
      </c>
      <c r="CV62" s="312">
        <f ca="1">IF($BI62&lt;&gt;"",IF('Capacity summary'!$D$14="Yes",IF(COUNTBLANK('Capacity summary'!$H181:$BG181)&lt;52,IF('Capacity summary'!AS181&lt;&gt;"",IF(LOWER('Capacity summary'!AS181)="x",$BI62*AS62,VALUE('Capacity summary'!AS181)),0),AS62*$BI62),AS62*$BI62),0)</f>
        <v>0</v>
      </c>
      <c r="CW62" s="312">
        <f ca="1">IF($BI62&lt;&gt;"",IF('Capacity summary'!$D$14="Yes",IF(COUNTBLANK('Capacity summary'!$H181:$BG181)&lt;52,IF('Capacity summary'!AT181&lt;&gt;"",IF(LOWER('Capacity summary'!AT181)="x",$BI62*AT62,VALUE('Capacity summary'!AT181)),0),AT62*$BI62),AT62*$BI62),0)</f>
        <v>0</v>
      </c>
      <c r="CX62" s="312">
        <f ca="1">IF($BI62&lt;&gt;"",IF('Capacity summary'!$D$14="Yes",IF(COUNTBLANK('Capacity summary'!$H181:$BG181)&lt;52,IF('Capacity summary'!AU181&lt;&gt;"",IF(LOWER('Capacity summary'!AU181)="x",$BI62*AU62,VALUE('Capacity summary'!AU181)),0),AU62*$BI62),AU62*$BI62),0)</f>
        <v>0</v>
      </c>
      <c r="CY62" s="312">
        <f ca="1">IF($BI62&lt;&gt;"",IF('Capacity summary'!$D$14="Yes",IF(COUNTBLANK('Capacity summary'!$H181:$BG181)&lt;52,IF('Capacity summary'!AV181&lt;&gt;"",IF(LOWER('Capacity summary'!AV181)="x",$BI62*AV62,VALUE('Capacity summary'!AV181)),0),AV62*$BI62),AV62*$BI62),0)</f>
        <v>0</v>
      </c>
      <c r="CZ62" s="312">
        <f ca="1">IF($BI62&lt;&gt;"",IF('Capacity summary'!$D$14="Yes",IF(COUNTBLANK('Capacity summary'!$H181:$BG181)&lt;52,IF('Capacity summary'!AW181&lt;&gt;"",IF(LOWER('Capacity summary'!AW181)="x",$BI62*AW62,VALUE('Capacity summary'!AW181)),0),AW62*$BI62),AW62*$BI62),0)</f>
        <v>0</v>
      </c>
      <c r="DA62" s="312">
        <f ca="1">IF($BI62&lt;&gt;"",IF('Capacity summary'!$D$14="Yes",IF(COUNTBLANK('Capacity summary'!$H181:$BG181)&lt;52,IF('Capacity summary'!AX181&lt;&gt;"",IF(LOWER('Capacity summary'!AX181)="x",$BI62*AX62,VALUE('Capacity summary'!AX181)),0),AX62*$BI62),AX62*$BI62),0)</f>
        <v>0</v>
      </c>
      <c r="DB62" s="312">
        <f ca="1">IF($BI62&lt;&gt;"",IF('Capacity summary'!$D$14="Yes",IF(COUNTBLANK('Capacity summary'!$H181:$BG181)&lt;52,IF('Capacity summary'!AY181&lt;&gt;"",IF(LOWER('Capacity summary'!AY181)="x",$BI62*AY62,VALUE('Capacity summary'!AY181)),0),AY62*$BI62),AY62*$BI62),0)</f>
        <v>0</v>
      </c>
      <c r="DC62" s="312">
        <f ca="1">IF($BI62&lt;&gt;"",IF('Capacity summary'!$D$14="Yes",IF(COUNTBLANK('Capacity summary'!$H181:$BG181)&lt;52,IF('Capacity summary'!AZ181&lt;&gt;"",IF(LOWER('Capacity summary'!AZ181)="x",$BI62*AZ62,VALUE('Capacity summary'!AZ181)),0),AZ62*$BI62),AZ62*$BI62),0)</f>
        <v>0</v>
      </c>
      <c r="DD62" s="312">
        <f ca="1">IF($BI62&lt;&gt;"",IF('Capacity summary'!$D$14="Yes",IF(COUNTBLANK('Capacity summary'!$H181:$BG181)&lt;52,IF('Capacity summary'!BA181&lt;&gt;"",IF(LOWER('Capacity summary'!BA181)="x",$BI62*BA62,VALUE('Capacity summary'!BA181)),0),BA62*$BI62),BA62*$BI62),0)</f>
        <v>0</v>
      </c>
      <c r="DE62" s="312">
        <f ca="1">IF($BI62&lt;&gt;"",IF('Capacity summary'!$D$14="Yes",IF(COUNTBLANK('Capacity summary'!$H181:$BG181)&lt;52,IF('Capacity summary'!BB181&lt;&gt;"",IF(LOWER('Capacity summary'!BB181)="x",$BI62*BB62,VALUE('Capacity summary'!BB181)),0),BB62*$BI62),BB62*$BI62),0)</f>
        <v>0</v>
      </c>
      <c r="DF62" s="312">
        <f ca="1">IF($BI62&lt;&gt;"",IF('Capacity summary'!$D$14="Yes",IF(COUNTBLANK('Capacity summary'!$H181:$BG181)&lt;52,IF('Capacity summary'!BC181&lt;&gt;"",IF(LOWER('Capacity summary'!BC181)="x",$BI62*BC62,VALUE('Capacity summary'!BC181)),0),BC62*$BI62),BC62*$BI62),0)</f>
        <v>0</v>
      </c>
      <c r="DG62" s="312">
        <f ca="1">IF($BI62&lt;&gt;"",IF('Capacity summary'!$D$14="Yes",IF(COUNTBLANK('Capacity summary'!$H181:$BG181)&lt;52,IF('Capacity summary'!BD181&lt;&gt;"",IF(LOWER('Capacity summary'!BD181)="x",$BI62*BD62,VALUE('Capacity summary'!BD181)),0),BD62*$BI62),BD62*$BI62),0)</f>
        <v>0</v>
      </c>
      <c r="DH62" s="312">
        <f ca="1">IF($BI62&lt;&gt;"",IF('Capacity summary'!$D$14="Yes",IF(COUNTBLANK('Capacity summary'!$H181:$BG181)&lt;52,IF('Capacity summary'!BE181&lt;&gt;"",IF(LOWER('Capacity summary'!BE181)="x",$BI62*BE62,VALUE('Capacity summary'!BE181)),0),BE62*$BI62),BE62*$BI62),0)</f>
        <v>0</v>
      </c>
      <c r="DI62" s="312">
        <f ca="1">IF($BI62&lt;&gt;"",IF('Capacity summary'!$D$14="Yes",IF(COUNTBLANK('Capacity summary'!$H181:$BG181)&lt;52,IF('Capacity summary'!BF181&lt;&gt;"",IF(LOWER('Capacity summary'!BF181)="x",$BI62*BF62,VALUE('Capacity summary'!BF181)),0),BF62*$BI62),BF62*$BI62),0)</f>
        <v>0</v>
      </c>
      <c r="DJ62" s="312">
        <f ca="1">IF($BI62&lt;&gt;"",IF('Capacity summary'!$D$14="Yes",IF(COUNTBLANK('Capacity summary'!$H181:$BG181)&lt;52,IF('Capacity summary'!BG181&lt;&gt;"",IF(LOWER('Capacity summary'!BG181)="x",$BI62*BG62,VALUE('Capacity summary'!BG181)),0),BG62*$BI62),BG62*$BI62),0)</f>
        <v>0</v>
      </c>
      <c r="DK62" s="136">
        <f t="shared" ca="1" si="2"/>
        <v>0</v>
      </c>
      <c r="DL62" s="312">
        <f>Capacity!H74</f>
        <v>0</v>
      </c>
    </row>
    <row r="63" spans="2:120" x14ac:dyDescent="0.25">
      <c r="B63" s="67"/>
      <c r="C63" s="67" t="str">
        <f>ROW(A59)&amp;". "&amp;Capacity!B75</f>
        <v>59. c</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 ca="1">IF(ROW(C59)&lt;=Capacity!$A$16,IF('Capacity summary'!$D$14="No",SUM(H63:BG63),'Capacity summary'!$E182),0)</f>
        <v>52</v>
      </c>
      <c r="BI63" s="5">
        <f ca="1">IF(BH63&gt;0,IF(BH63&lt;Capacity!E75,Capacity!F75,Capacity!H75/'Capacity calculation (hide)'!BH63),"")</f>
        <v>0</v>
      </c>
      <c r="BK63" s="312">
        <f ca="1">IF($BI63&lt;&gt;"",IF('Capacity summary'!$D$14="Yes",IF(COUNTBLANK('Capacity summary'!$H182:$BG182)&lt;52,IF('Capacity summary'!H182&lt;&gt;"",IF(LOWER('Capacity summary'!H182)="x",$BI63*H63,VALUE('Capacity summary'!H182)),0),H63*$BI63),H63*$BI63),0)</f>
        <v>0</v>
      </c>
      <c r="BL63" s="312">
        <f ca="1">IF($BI63&lt;&gt;"",IF('Capacity summary'!$D$14="Yes",IF(COUNTBLANK('Capacity summary'!$H182:$BG182)&lt;52,IF('Capacity summary'!I182&lt;&gt;"",IF(LOWER('Capacity summary'!I182)="x",$BI63*I63,VALUE('Capacity summary'!I182)),0),I63*$BI63),I63*$BI63),0)</f>
        <v>0</v>
      </c>
      <c r="BM63" s="312">
        <f ca="1">IF($BI63&lt;&gt;"",IF('Capacity summary'!$D$14="Yes",IF(COUNTBLANK('Capacity summary'!$H182:$BG182)&lt;52,IF('Capacity summary'!J182&lt;&gt;"",IF(LOWER('Capacity summary'!J182)="x",$BI63*J63,VALUE('Capacity summary'!J182)),0),J63*$BI63),J63*$BI63),0)</f>
        <v>0</v>
      </c>
      <c r="BN63" s="312">
        <f ca="1">IF($BI63&lt;&gt;"",IF('Capacity summary'!$D$14="Yes",IF(COUNTBLANK('Capacity summary'!$H182:$BG182)&lt;52,IF('Capacity summary'!K182&lt;&gt;"",IF(LOWER('Capacity summary'!K182)="x",$BI63*K63,VALUE('Capacity summary'!K182)),0),K63*$BI63),K63*$BI63),0)</f>
        <v>0</v>
      </c>
      <c r="BO63" s="312">
        <f ca="1">IF($BI63&lt;&gt;"",IF('Capacity summary'!$D$14="Yes",IF(COUNTBLANK('Capacity summary'!$H182:$BG182)&lt;52,IF('Capacity summary'!L182&lt;&gt;"",IF(LOWER('Capacity summary'!L182)="x",$BI63*L63,VALUE('Capacity summary'!L182)),0),L63*$BI63),L63*$BI63),0)</f>
        <v>0</v>
      </c>
      <c r="BP63" s="312">
        <f ca="1">IF($BI63&lt;&gt;"",IF('Capacity summary'!$D$14="Yes",IF(COUNTBLANK('Capacity summary'!$H182:$BG182)&lt;52,IF('Capacity summary'!M182&lt;&gt;"",IF(LOWER('Capacity summary'!M182)="x",$BI63*M63,VALUE('Capacity summary'!M182)),0),M63*$BI63),M63*$BI63),0)</f>
        <v>0</v>
      </c>
      <c r="BQ63" s="312">
        <f ca="1">IF($BI63&lt;&gt;"",IF('Capacity summary'!$D$14="Yes",IF(COUNTBLANK('Capacity summary'!$H182:$BG182)&lt;52,IF('Capacity summary'!N182&lt;&gt;"",IF(LOWER('Capacity summary'!N182)="x",$BI63*N63,VALUE('Capacity summary'!N182)),0),N63*$BI63),N63*$BI63),0)</f>
        <v>0</v>
      </c>
      <c r="BR63" s="312">
        <f ca="1">IF($BI63&lt;&gt;"",IF('Capacity summary'!$D$14="Yes",IF(COUNTBLANK('Capacity summary'!$H182:$BG182)&lt;52,IF('Capacity summary'!O182&lt;&gt;"",IF(LOWER('Capacity summary'!O182)="x",$BI63*O63,VALUE('Capacity summary'!O182)),0),O63*$BI63),O63*$BI63),0)</f>
        <v>0</v>
      </c>
      <c r="BS63" s="312">
        <f ca="1">IF($BI63&lt;&gt;"",IF('Capacity summary'!$D$14="Yes",IF(COUNTBLANK('Capacity summary'!$H182:$BG182)&lt;52,IF('Capacity summary'!P182&lt;&gt;"",IF(LOWER('Capacity summary'!P182)="x",$BI63*P63,VALUE('Capacity summary'!P182)),0),P63*$BI63),P63*$BI63),0)</f>
        <v>0</v>
      </c>
      <c r="BT63" s="312">
        <f ca="1">IF($BI63&lt;&gt;"",IF('Capacity summary'!$D$14="Yes",IF(COUNTBLANK('Capacity summary'!$H182:$BG182)&lt;52,IF('Capacity summary'!Q182&lt;&gt;"",IF(LOWER('Capacity summary'!Q182)="x",$BI63*Q63,VALUE('Capacity summary'!Q182)),0),Q63*$BI63),Q63*$BI63),0)</f>
        <v>0</v>
      </c>
      <c r="BU63" s="312">
        <f ca="1">IF($BI63&lt;&gt;"",IF('Capacity summary'!$D$14="Yes",IF(COUNTBLANK('Capacity summary'!$H182:$BG182)&lt;52,IF('Capacity summary'!R182&lt;&gt;"",IF(LOWER('Capacity summary'!R182)="x",$BI63*R63,VALUE('Capacity summary'!R182)),0),R63*$BI63),R63*$BI63),0)</f>
        <v>0</v>
      </c>
      <c r="BV63" s="312">
        <f ca="1">IF($BI63&lt;&gt;"",IF('Capacity summary'!$D$14="Yes",IF(COUNTBLANK('Capacity summary'!$H182:$BG182)&lt;52,IF('Capacity summary'!S182&lt;&gt;"",IF(LOWER('Capacity summary'!S182)="x",$BI63*S63,VALUE('Capacity summary'!S182)),0),S63*$BI63),S63*$BI63),0)</f>
        <v>0</v>
      </c>
      <c r="BW63" s="312">
        <f ca="1">IF($BI63&lt;&gt;"",IF('Capacity summary'!$D$14="Yes",IF(COUNTBLANK('Capacity summary'!$H182:$BG182)&lt;52,IF('Capacity summary'!T182&lt;&gt;"",IF(LOWER('Capacity summary'!T182)="x",$BI63*T63,VALUE('Capacity summary'!T182)),0),T63*$BI63),T63*$BI63),0)</f>
        <v>0</v>
      </c>
      <c r="BX63" s="312">
        <f ca="1">IF($BI63&lt;&gt;"",IF('Capacity summary'!$D$14="Yes",IF(COUNTBLANK('Capacity summary'!$H182:$BG182)&lt;52,IF('Capacity summary'!U182&lt;&gt;"",IF(LOWER('Capacity summary'!U182)="x",$BI63*U63,VALUE('Capacity summary'!U182)),0),U63*$BI63),U63*$BI63),0)</f>
        <v>0</v>
      </c>
      <c r="BY63" s="312">
        <f ca="1">IF($BI63&lt;&gt;"",IF('Capacity summary'!$D$14="Yes",IF(COUNTBLANK('Capacity summary'!$H182:$BG182)&lt;52,IF('Capacity summary'!V182&lt;&gt;"",IF(LOWER('Capacity summary'!V182)="x",$BI63*V63,VALUE('Capacity summary'!V182)),0),V63*$BI63),V63*$BI63),0)</f>
        <v>0</v>
      </c>
      <c r="BZ63" s="312">
        <f ca="1">IF($BI63&lt;&gt;"",IF('Capacity summary'!$D$14="Yes",IF(COUNTBLANK('Capacity summary'!$H182:$BG182)&lt;52,IF('Capacity summary'!W182&lt;&gt;"",IF(LOWER('Capacity summary'!W182)="x",$BI63*W63,VALUE('Capacity summary'!W182)),0),W63*$BI63),W63*$BI63),0)</f>
        <v>0</v>
      </c>
      <c r="CA63" s="312">
        <f ca="1">IF($BI63&lt;&gt;"",IF('Capacity summary'!$D$14="Yes",IF(COUNTBLANK('Capacity summary'!$H182:$BG182)&lt;52,IF('Capacity summary'!X182&lt;&gt;"",IF(LOWER('Capacity summary'!X182)="x",$BI63*X63,VALUE('Capacity summary'!X182)),0),X63*$BI63),X63*$BI63),0)</f>
        <v>0</v>
      </c>
      <c r="CB63" s="312">
        <f ca="1">IF($BI63&lt;&gt;"",IF('Capacity summary'!$D$14="Yes",IF(COUNTBLANK('Capacity summary'!$H182:$BG182)&lt;52,IF('Capacity summary'!Y182&lt;&gt;"",IF(LOWER('Capacity summary'!Y182)="x",$BI63*Y63,VALUE('Capacity summary'!Y182)),0),Y63*$BI63),Y63*$BI63),0)</f>
        <v>0</v>
      </c>
      <c r="CC63" s="312">
        <f ca="1">IF($BI63&lt;&gt;"",IF('Capacity summary'!$D$14="Yes",IF(COUNTBLANK('Capacity summary'!$H182:$BG182)&lt;52,IF('Capacity summary'!Z182&lt;&gt;"",IF(LOWER('Capacity summary'!Z182)="x",$BI63*Z63,VALUE('Capacity summary'!Z182)),0),Z63*$BI63),Z63*$BI63),0)</f>
        <v>0</v>
      </c>
      <c r="CD63" s="312">
        <f ca="1">IF($BI63&lt;&gt;"",IF('Capacity summary'!$D$14="Yes",IF(COUNTBLANK('Capacity summary'!$H182:$BG182)&lt;52,IF('Capacity summary'!AA182&lt;&gt;"",IF(LOWER('Capacity summary'!AA182)="x",$BI63*AA63,VALUE('Capacity summary'!AA182)),0),AA63*$BI63),AA63*$BI63),0)</f>
        <v>0</v>
      </c>
      <c r="CE63" s="312">
        <f ca="1">IF($BI63&lt;&gt;"",IF('Capacity summary'!$D$14="Yes",IF(COUNTBLANK('Capacity summary'!$H182:$BG182)&lt;52,IF('Capacity summary'!AB182&lt;&gt;"",IF(LOWER('Capacity summary'!AB182)="x",$BI63*AB63,VALUE('Capacity summary'!AB182)),0),AB63*$BI63),AB63*$BI63),0)</f>
        <v>0</v>
      </c>
      <c r="CF63" s="312">
        <f ca="1">IF($BI63&lt;&gt;"",IF('Capacity summary'!$D$14="Yes",IF(COUNTBLANK('Capacity summary'!$H182:$BG182)&lt;52,IF('Capacity summary'!AC182&lt;&gt;"",IF(LOWER('Capacity summary'!AC182)="x",$BI63*AC63,VALUE('Capacity summary'!AC182)),0),AC63*$BI63),AC63*$BI63),0)</f>
        <v>0</v>
      </c>
      <c r="CG63" s="312">
        <f ca="1">IF($BI63&lt;&gt;"",IF('Capacity summary'!$D$14="Yes",IF(COUNTBLANK('Capacity summary'!$H182:$BG182)&lt;52,IF('Capacity summary'!AD182&lt;&gt;"",IF(LOWER('Capacity summary'!AD182)="x",$BI63*AD63,VALUE('Capacity summary'!AD182)),0),AD63*$BI63),AD63*$BI63),0)</f>
        <v>0</v>
      </c>
      <c r="CH63" s="312">
        <f ca="1">IF($BI63&lt;&gt;"",IF('Capacity summary'!$D$14="Yes",IF(COUNTBLANK('Capacity summary'!$H182:$BG182)&lt;52,IF('Capacity summary'!AE182&lt;&gt;"",IF(LOWER('Capacity summary'!AE182)="x",$BI63*AE63,VALUE('Capacity summary'!AE182)),0),AE63*$BI63),AE63*$BI63),0)</f>
        <v>0</v>
      </c>
      <c r="CI63" s="312">
        <f ca="1">IF($BI63&lt;&gt;"",IF('Capacity summary'!$D$14="Yes",IF(COUNTBLANK('Capacity summary'!$H182:$BG182)&lt;52,IF('Capacity summary'!AF182&lt;&gt;"",IF(LOWER('Capacity summary'!AF182)="x",$BI63*AF63,VALUE('Capacity summary'!AF182)),0),AF63*$BI63),AF63*$BI63),0)</f>
        <v>0</v>
      </c>
      <c r="CJ63" s="312">
        <f ca="1">IF($BI63&lt;&gt;"",IF('Capacity summary'!$D$14="Yes",IF(COUNTBLANK('Capacity summary'!$H182:$BG182)&lt;52,IF('Capacity summary'!AG182&lt;&gt;"",IF(LOWER('Capacity summary'!AG182)="x",$BI63*AG63,VALUE('Capacity summary'!AG182)),0),AG63*$BI63),AG63*$BI63),0)</f>
        <v>0</v>
      </c>
      <c r="CK63" s="312">
        <f ca="1">IF($BI63&lt;&gt;"",IF('Capacity summary'!$D$14="Yes",IF(COUNTBLANK('Capacity summary'!$H182:$BG182)&lt;52,IF('Capacity summary'!AH182&lt;&gt;"",IF(LOWER('Capacity summary'!AH182)="x",$BI63*AH63,VALUE('Capacity summary'!AH182)),0),AH63*$BI63),AH63*$BI63),0)</f>
        <v>0</v>
      </c>
      <c r="CL63" s="312">
        <f ca="1">IF($BI63&lt;&gt;"",IF('Capacity summary'!$D$14="Yes",IF(COUNTBLANK('Capacity summary'!$H182:$BG182)&lt;52,IF('Capacity summary'!AI182&lt;&gt;"",IF(LOWER('Capacity summary'!AI182)="x",$BI63*AI63,VALUE('Capacity summary'!AI182)),0),AI63*$BI63),AI63*$BI63),0)</f>
        <v>0</v>
      </c>
      <c r="CM63" s="312">
        <f ca="1">IF($BI63&lt;&gt;"",IF('Capacity summary'!$D$14="Yes",IF(COUNTBLANK('Capacity summary'!$H182:$BG182)&lt;52,IF('Capacity summary'!AJ182&lt;&gt;"",IF(LOWER('Capacity summary'!AJ182)="x",$BI63*AJ63,VALUE('Capacity summary'!AJ182)),0),AJ63*$BI63),AJ63*$BI63),0)</f>
        <v>0</v>
      </c>
      <c r="CN63" s="312">
        <f ca="1">IF($BI63&lt;&gt;"",IF('Capacity summary'!$D$14="Yes",IF(COUNTBLANK('Capacity summary'!$H182:$BG182)&lt;52,IF('Capacity summary'!AK182&lt;&gt;"",IF(LOWER('Capacity summary'!AK182)="x",$BI63*AK63,VALUE('Capacity summary'!AK182)),0),AK63*$BI63),AK63*$BI63),0)</f>
        <v>0</v>
      </c>
      <c r="CO63" s="312">
        <f ca="1">IF($BI63&lt;&gt;"",IF('Capacity summary'!$D$14="Yes",IF(COUNTBLANK('Capacity summary'!$H182:$BG182)&lt;52,IF('Capacity summary'!AL182&lt;&gt;"",IF(LOWER('Capacity summary'!AL182)="x",$BI63*AL63,VALUE('Capacity summary'!AL182)),0),AL63*$BI63),AL63*$BI63),0)</f>
        <v>0</v>
      </c>
      <c r="CP63" s="312">
        <f ca="1">IF($BI63&lt;&gt;"",IF('Capacity summary'!$D$14="Yes",IF(COUNTBLANK('Capacity summary'!$H182:$BG182)&lt;52,IF('Capacity summary'!AM182&lt;&gt;"",IF(LOWER('Capacity summary'!AM182)="x",$BI63*AM63,VALUE('Capacity summary'!AM182)),0),AM63*$BI63),AM63*$BI63),0)</f>
        <v>0</v>
      </c>
      <c r="CQ63" s="312">
        <f ca="1">IF($BI63&lt;&gt;"",IF('Capacity summary'!$D$14="Yes",IF(COUNTBLANK('Capacity summary'!$H182:$BG182)&lt;52,IF('Capacity summary'!AN182&lt;&gt;"",IF(LOWER('Capacity summary'!AN182)="x",$BI63*AN63,VALUE('Capacity summary'!AN182)),0),AN63*$BI63),AN63*$BI63),0)</f>
        <v>0</v>
      </c>
      <c r="CR63" s="312">
        <f ca="1">IF($BI63&lt;&gt;"",IF('Capacity summary'!$D$14="Yes",IF(COUNTBLANK('Capacity summary'!$H182:$BG182)&lt;52,IF('Capacity summary'!AO182&lt;&gt;"",IF(LOWER('Capacity summary'!AO182)="x",$BI63*AO63,VALUE('Capacity summary'!AO182)),0),AO63*$BI63),AO63*$BI63),0)</f>
        <v>0</v>
      </c>
      <c r="CS63" s="312">
        <f ca="1">IF($BI63&lt;&gt;"",IF('Capacity summary'!$D$14="Yes",IF(COUNTBLANK('Capacity summary'!$H182:$BG182)&lt;52,IF('Capacity summary'!AP182&lt;&gt;"",IF(LOWER('Capacity summary'!AP182)="x",$BI63*AP63,VALUE('Capacity summary'!AP182)),0),AP63*$BI63),AP63*$BI63),0)</f>
        <v>0</v>
      </c>
      <c r="CT63" s="312">
        <f ca="1">IF($BI63&lt;&gt;"",IF('Capacity summary'!$D$14="Yes",IF(COUNTBLANK('Capacity summary'!$H182:$BG182)&lt;52,IF('Capacity summary'!AQ182&lt;&gt;"",IF(LOWER('Capacity summary'!AQ182)="x",$BI63*AQ63,VALUE('Capacity summary'!AQ182)),0),AQ63*$BI63),AQ63*$BI63),0)</f>
        <v>0</v>
      </c>
      <c r="CU63" s="312">
        <f ca="1">IF($BI63&lt;&gt;"",IF('Capacity summary'!$D$14="Yes",IF(COUNTBLANK('Capacity summary'!$H182:$BG182)&lt;52,IF('Capacity summary'!AR182&lt;&gt;"",IF(LOWER('Capacity summary'!AR182)="x",$BI63*AR63,VALUE('Capacity summary'!AR182)),0),AR63*$BI63),AR63*$BI63),0)</f>
        <v>0</v>
      </c>
      <c r="CV63" s="312">
        <f ca="1">IF($BI63&lt;&gt;"",IF('Capacity summary'!$D$14="Yes",IF(COUNTBLANK('Capacity summary'!$H182:$BG182)&lt;52,IF('Capacity summary'!AS182&lt;&gt;"",IF(LOWER('Capacity summary'!AS182)="x",$BI63*AS63,VALUE('Capacity summary'!AS182)),0),AS63*$BI63),AS63*$BI63),0)</f>
        <v>0</v>
      </c>
      <c r="CW63" s="312">
        <f ca="1">IF($BI63&lt;&gt;"",IF('Capacity summary'!$D$14="Yes",IF(COUNTBLANK('Capacity summary'!$H182:$BG182)&lt;52,IF('Capacity summary'!AT182&lt;&gt;"",IF(LOWER('Capacity summary'!AT182)="x",$BI63*AT63,VALUE('Capacity summary'!AT182)),0),AT63*$BI63),AT63*$BI63),0)</f>
        <v>0</v>
      </c>
      <c r="CX63" s="312">
        <f ca="1">IF($BI63&lt;&gt;"",IF('Capacity summary'!$D$14="Yes",IF(COUNTBLANK('Capacity summary'!$H182:$BG182)&lt;52,IF('Capacity summary'!AU182&lt;&gt;"",IF(LOWER('Capacity summary'!AU182)="x",$BI63*AU63,VALUE('Capacity summary'!AU182)),0),AU63*$BI63),AU63*$BI63),0)</f>
        <v>0</v>
      </c>
      <c r="CY63" s="312">
        <f ca="1">IF($BI63&lt;&gt;"",IF('Capacity summary'!$D$14="Yes",IF(COUNTBLANK('Capacity summary'!$H182:$BG182)&lt;52,IF('Capacity summary'!AV182&lt;&gt;"",IF(LOWER('Capacity summary'!AV182)="x",$BI63*AV63,VALUE('Capacity summary'!AV182)),0),AV63*$BI63),AV63*$BI63),0)</f>
        <v>0</v>
      </c>
      <c r="CZ63" s="312">
        <f ca="1">IF($BI63&lt;&gt;"",IF('Capacity summary'!$D$14="Yes",IF(COUNTBLANK('Capacity summary'!$H182:$BG182)&lt;52,IF('Capacity summary'!AW182&lt;&gt;"",IF(LOWER('Capacity summary'!AW182)="x",$BI63*AW63,VALUE('Capacity summary'!AW182)),0),AW63*$BI63),AW63*$BI63),0)</f>
        <v>0</v>
      </c>
      <c r="DA63" s="312">
        <f ca="1">IF($BI63&lt;&gt;"",IF('Capacity summary'!$D$14="Yes",IF(COUNTBLANK('Capacity summary'!$H182:$BG182)&lt;52,IF('Capacity summary'!AX182&lt;&gt;"",IF(LOWER('Capacity summary'!AX182)="x",$BI63*AX63,VALUE('Capacity summary'!AX182)),0),AX63*$BI63),AX63*$BI63),0)</f>
        <v>0</v>
      </c>
      <c r="DB63" s="312">
        <f ca="1">IF($BI63&lt;&gt;"",IF('Capacity summary'!$D$14="Yes",IF(COUNTBLANK('Capacity summary'!$H182:$BG182)&lt;52,IF('Capacity summary'!AY182&lt;&gt;"",IF(LOWER('Capacity summary'!AY182)="x",$BI63*AY63,VALUE('Capacity summary'!AY182)),0),AY63*$BI63),AY63*$BI63),0)</f>
        <v>0</v>
      </c>
      <c r="DC63" s="312">
        <f ca="1">IF($BI63&lt;&gt;"",IF('Capacity summary'!$D$14="Yes",IF(COUNTBLANK('Capacity summary'!$H182:$BG182)&lt;52,IF('Capacity summary'!AZ182&lt;&gt;"",IF(LOWER('Capacity summary'!AZ182)="x",$BI63*AZ63,VALUE('Capacity summary'!AZ182)),0),AZ63*$BI63),AZ63*$BI63),0)</f>
        <v>0</v>
      </c>
      <c r="DD63" s="312">
        <f ca="1">IF($BI63&lt;&gt;"",IF('Capacity summary'!$D$14="Yes",IF(COUNTBLANK('Capacity summary'!$H182:$BG182)&lt;52,IF('Capacity summary'!BA182&lt;&gt;"",IF(LOWER('Capacity summary'!BA182)="x",$BI63*BA63,VALUE('Capacity summary'!BA182)),0),BA63*$BI63),BA63*$BI63),0)</f>
        <v>0</v>
      </c>
      <c r="DE63" s="312">
        <f ca="1">IF($BI63&lt;&gt;"",IF('Capacity summary'!$D$14="Yes",IF(COUNTBLANK('Capacity summary'!$H182:$BG182)&lt;52,IF('Capacity summary'!BB182&lt;&gt;"",IF(LOWER('Capacity summary'!BB182)="x",$BI63*BB63,VALUE('Capacity summary'!BB182)),0),BB63*$BI63),BB63*$BI63),0)</f>
        <v>0</v>
      </c>
      <c r="DF63" s="312">
        <f ca="1">IF($BI63&lt;&gt;"",IF('Capacity summary'!$D$14="Yes",IF(COUNTBLANK('Capacity summary'!$H182:$BG182)&lt;52,IF('Capacity summary'!BC182&lt;&gt;"",IF(LOWER('Capacity summary'!BC182)="x",$BI63*BC63,VALUE('Capacity summary'!BC182)),0),BC63*$BI63),BC63*$BI63),0)</f>
        <v>0</v>
      </c>
      <c r="DG63" s="312">
        <f ca="1">IF($BI63&lt;&gt;"",IF('Capacity summary'!$D$14="Yes",IF(COUNTBLANK('Capacity summary'!$H182:$BG182)&lt;52,IF('Capacity summary'!BD182&lt;&gt;"",IF(LOWER('Capacity summary'!BD182)="x",$BI63*BD63,VALUE('Capacity summary'!BD182)),0),BD63*$BI63),BD63*$BI63),0)</f>
        <v>0</v>
      </c>
      <c r="DH63" s="312">
        <f ca="1">IF($BI63&lt;&gt;"",IF('Capacity summary'!$D$14="Yes",IF(COUNTBLANK('Capacity summary'!$H182:$BG182)&lt;52,IF('Capacity summary'!BE182&lt;&gt;"",IF(LOWER('Capacity summary'!BE182)="x",$BI63*BE63,VALUE('Capacity summary'!BE182)),0),BE63*$BI63),BE63*$BI63),0)</f>
        <v>0</v>
      </c>
      <c r="DI63" s="312">
        <f ca="1">IF($BI63&lt;&gt;"",IF('Capacity summary'!$D$14="Yes",IF(COUNTBLANK('Capacity summary'!$H182:$BG182)&lt;52,IF('Capacity summary'!BF182&lt;&gt;"",IF(LOWER('Capacity summary'!BF182)="x",$BI63*BF63,VALUE('Capacity summary'!BF182)),0),BF63*$BI63),BF63*$BI63),0)</f>
        <v>0</v>
      </c>
      <c r="DJ63" s="312">
        <f ca="1">IF($BI63&lt;&gt;"",IF('Capacity summary'!$D$14="Yes",IF(COUNTBLANK('Capacity summary'!$H182:$BG182)&lt;52,IF('Capacity summary'!BG182&lt;&gt;"",IF(LOWER('Capacity summary'!BG182)="x",$BI63*BG63,VALUE('Capacity summary'!BG182)),0),BG63*$BI63),BG63*$BI63),0)</f>
        <v>0</v>
      </c>
      <c r="DK63" s="136">
        <f t="shared" ca="1" si="2"/>
        <v>0</v>
      </c>
      <c r="DL63" s="312">
        <f>Capacity!H75</f>
        <v>0</v>
      </c>
    </row>
    <row r="64" spans="2:120" x14ac:dyDescent="0.25">
      <c r="B64" s="67"/>
      <c r="C64" s="67" t="str">
        <f>ROW(A60)&amp;". "&amp;Capacity!B76</f>
        <v>60. c</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 ca="1">IF(ROW(C60)&lt;=Capacity!$A$16,IF('Capacity summary'!$D$14="No",SUM(H64:BG64),'Capacity summary'!$E183),0)</f>
        <v>52</v>
      </c>
      <c r="BI64" s="5">
        <f ca="1">IF(BH64&gt;0,IF(BH64&lt;Capacity!E76,Capacity!F76,Capacity!H76/'Capacity calculation (hide)'!BH64),"")</f>
        <v>0</v>
      </c>
      <c r="BK64" s="312">
        <f ca="1">IF($BI64&lt;&gt;"",IF('Capacity summary'!$D$14="Yes",IF(COUNTBLANK('Capacity summary'!$H183:$BG183)&lt;52,IF('Capacity summary'!H183&lt;&gt;"",IF(LOWER('Capacity summary'!H183)="x",$BI64*H64,VALUE('Capacity summary'!H183)),0),H64*$BI64),H64*$BI64),0)</f>
        <v>0</v>
      </c>
      <c r="BL64" s="312">
        <f ca="1">IF($BI64&lt;&gt;"",IF('Capacity summary'!$D$14="Yes",IF(COUNTBLANK('Capacity summary'!$H183:$BG183)&lt;52,IF('Capacity summary'!I183&lt;&gt;"",IF(LOWER('Capacity summary'!I183)="x",$BI64*I64,VALUE('Capacity summary'!I183)),0),I64*$BI64),I64*$BI64),0)</f>
        <v>0</v>
      </c>
      <c r="BM64" s="312">
        <f ca="1">IF($BI64&lt;&gt;"",IF('Capacity summary'!$D$14="Yes",IF(COUNTBLANK('Capacity summary'!$H183:$BG183)&lt;52,IF('Capacity summary'!J183&lt;&gt;"",IF(LOWER('Capacity summary'!J183)="x",$BI64*J64,VALUE('Capacity summary'!J183)),0),J64*$BI64),J64*$BI64),0)</f>
        <v>0</v>
      </c>
      <c r="BN64" s="312">
        <f ca="1">IF($BI64&lt;&gt;"",IF('Capacity summary'!$D$14="Yes",IF(COUNTBLANK('Capacity summary'!$H183:$BG183)&lt;52,IF('Capacity summary'!K183&lt;&gt;"",IF(LOWER('Capacity summary'!K183)="x",$BI64*K64,VALUE('Capacity summary'!K183)),0),K64*$BI64),K64*$BI64),0)</f>
        <v>0</v>
      </c>
      <c r="BO64" s="312">
        <f ca="1">IF($BI64&lt;&gt;"",IF('Capacity summary'!$D$14="Yes",IF(COUNTBLANK('Capacity summary'!$H183:$BG183)&lt;52,IF('Capacity summary'!L183&lt;&gt;"",IF(LOWER('Capacity summary'!L183)="x",$BI64*L64,VALUE('Capacity summary'!L183)),0),L64*$BI64),L64*$BI64),0)</f>
        <v>0</v>
      </c>
      <c r="BP64" s="312">
        <f ca="1">IF($BI64&lt;&gt;"",IF('Capacity summary'!$D$14="Yes",IF(COUNTBLANK('Capacity summary'!$H183:$BG183)&lt;52,IF('Capacity summary'!M183&lt;&gt;"",IF(LOWER('Capacity summary'!M183)="x",$BI64*M64,VALUE('Capacity summary'!M183)),0),M64*$BI64),M64*$BI64),0)</f>
        <v>0</v>
      </c>
      <c r="BQ64" s="312">
        <f ca="1">IF($BI64&lt;&gt;"",IF('Capacity summary'!$D$14="Yes",IF(COUNTBLANK('Capacity summary'!$H183:$BG183)&lt;52,IF('Capacity summary'!N183&lt;&gt;"",IF(LOWER('Capacity summary'!N183)="x",$BI64*N64,VALUE('Capacity summary'!N183)),0),N64*$BI64),N64*$BI64),0)</f>
        <v>0</v>
      </c>
      <c r="BR64" s="312">
        <f ca="1">IF($BI64&lt;&gt;"",IF('Capacity summary'!$D$14="Yes",IF(COUNTBLANK('Capacity summary'!$H183:$BG183)&lt;52,IF('Capacity summary'!O183&lt;&gt;"",IF(LOWER('Capacity summary'!O183)="x",$BI64*O64,VALUE('Capacity summary'!O183)),0),O64*$BI64),O64*$BI64),0)</f>
        <v>0</v>
      </c>
      <c r="BS64" s="312">
        <f ca="1">IF($BI64&lt;&gt;"",IF('Capacity summary'!$D$14="Yes",IF(COUNTBLANK('Capacity summary'!$H183:$BG183)&lt;52,IF('Capacity summary'!P183&lt;&gt;"",IF(LOWER('Capacity summary'!P183)="x",$BI64*P64,VALUE('Capacity summary'!P183)),0),P64*$BI64),P64*$BI64),0)</f>
        <v>0</v>
      </c>
      <c r="BT64" s="312">
        <f ca="1">IF($BI64&lt;&gt;"",IF('Capacity summary'!$D$14="Yes",IF(COUNTBLANK('Capacity summary'!$H183:$BG183)&lt;52,IF('Capacity summary'!Q183&lt;&gt;"",IF(LOWER('Capacity summary'!Q183)="x",$BI64*Q64,VALUE('Capacity summary'!Q183)),0),Q64*$BI64),Q64*$BI64),0)</f>
        <v>0</v>
      </c>
      <c r="BU64" s="312">
        <f ca="1">IF($BI64&lt;&gt;"",IF('Capacity summary'!$D$14="Yes",IF(COUNTBLANK('Capacity summary'!$H183:$BG183)&lt;52,IF('Capacity summary'!R183&lt;&gt;"",IF(LOWER('Capacity summary'!R183)="x",$BI64*R64,VALUE('Capacity summary'!R183)),0),R64*$BI64),R64*$BI64),0)</f>
        <v>0</v>
      </c>
      <c r="BV64" s="312">
        <f ca="1">IF($BI64&lt;&gt;"",IF('Capacity summary'!$D$14="Yes",IF(COUNTBLANK('Capacity summary'!$H183:$BG183)&lt;52,IF('Capacity summary'!S183&lt;&gt;"",IF(LOWER('Capacity summary'!S183)="x",$BI64*S64,VALUE('Capacity summary'!S183)),0),S64*$BI64),S64*$BI64),0)</f>
        <v>0</v>
      </c>
      <c r="BW64" s="312">
        <f ca="1">IF($BI64&lt;&gt;"",IF('Capacity summary'!$D$14="Yes",IF(COUNTBLANK('Capacity summary'!$H183:$BG183)&lt;52,IF('Capacity summary'!T183&lt;&gt;"",IF(LOWER('Capacity summary'!T183)="x",$BI64*T64,VALUE('Capacity summary'!T183)),0),T64*$BI64),T64*$BI64),0)</f>
        <v>0</v>
      </c>
      <c r="BX64" s="312">
        <f ca="1">IF($BI64&lt;&gt;"",IF('Capacity summary'!$D$14="Yes",IF(COUNTBLANK('Capacity summary'!$H183:$BG183)&lt;52,IF('Capacity summary'!U183&lt;&gt;"",IF(LOWER('Capacity summary'!U183)="x",$BI64*U64,VALUE('Capacity summary'!U183)),0),U64*$BI64),U64*$BI64),0)</f>
        <v>0</v>
      </c>
      <c r="BY64" s="312">
        <f ca="1">IF($BI64&lt;&gt;"",IF('Capacity summary'!$D$14="Yes",IF(COUNTBLANK('Capacity summary'!$H183:$BG183)&lt;52,IF('Capacity summary'!V183&lt;&gt;"",IF(LOWER('Capacity summary'!V183)="x",$BI64*V64,VALUE('Capacity summary'!V183)),0),V64*$BI64),V64*$BI64),0)</f>
        <v>0</v>
      </c>
      <c r="BZ64" s="312">
        <f ca="1">IF($BI64&lt;&gt;"",IF('Capacity summary'!$D$14="Yes",IF(COUNTBLANK('Capacity summary'!$H183:$BG183)&lt;52,IF('Capacity summary'!W183&lt;&gt;"",IF(LOWER('Capacity summary'!W183)="x",$BI64*W64,VALUE('Capacity summary'!W183)),0),W64*$BI64),W64*$BI64),0)</f>
        <v>0</v>
      </c>
      <c r="CA64" s="312">
        <f ca="1">IF($BI64&lt;&gt;"",IF('Capacity summary'!$D$14="Yes",IF(COUNTBLANK('Capacity summary'!$H183:$BG183)&lt;52,IF('Capacity summary'!X183&lt;&gt;"",IF(LOWER('Capacity summary'!X183)="x",$BI64*X64,VALUE('Capacity summary'!X183)),0),X64*$BI64),X64*$BI64),0)</f>
        <v>0</v>
      </c>
      <c r="CB64" s="312">
        <f ca="1">IF($BI64&lt;&gt;"",IF('Capacity summary'!$D$14="Yes",IF(COUNTBLANK('Capacity summary'!$H183:$BG183)&lt;52,IF('Capacity summary'!Y183&lt;&gt;"",IF(LOWER('Capacity summary'!Y183)="x",$BI64*Y64,VALUE('Capacity summary'!Y183)),0),Y64*$BI64),Y64*$BI64),0)</f>
        <v>0</v>
      </c>
      <c r="CC64" s="312">
        <f ca="1">IF($BI64&lt;&gt;"",IF('Capacity summary'!$D$14="Yes",IF(COUNTBLANK('Capacity summary'!$H183:$BG183)&lt;52,IF('Capacity summary'!Z183&lt;&gt;"",IF(LOWER('Capacity summary'!Z183)="x",$BI64*Z64,VALUE('Capacity summary'!Z183)),0),Z64*$BI64),Z64*$BI64),0)</f>
        <v>0</v>
      </c>
      <c r="CD64" s="312">
        <f ca="1">IF($BI64&lt;&gt;"",IF('Capacity summary'!$D$14="Yes",IF(COUNTBLANK('Capacity summary'!$H183:$BG183)&lt;52,IF('Capacity summary'!AA183&lt;&gt;"",IF(LOWER('Capacity summary'!AA183)="x",$BI64*AA64,VALUE('Capacity summary'!AA183)),0),AA64*$BI64),AA64*$BI64),0)</f>
        <v>0</v>
      </c>
      <c r="CE64" s="312">
        <f ca="1">IF($BI64&lt;&gt;"",IF('Capacity summary'!$D$14="Yes",IF(COUNTBLANK('Capacity summary'!$H183:$BG183)&lt;52,IF('Capacity summary'!AB183&lt;&gt;"",IF(LOWER('Capacity summary'!AB183)="x",$BI64*AB64,VALUE('Capacity summary'!AB183)),0),AB64*$BI64),AB64*$BI64),0)</f>
        <v>0</v>
      </c>
      <c r="CF64" s="312">
        <f ca="1">IF($BI64&lt;&gt;"",IF('Capacity summary'!$D$14="Yes",IF(COUNTBLANK('Capacity summary'!$H183:$BG183)&lt;52,IF('Capacity summary'!AC183&lt;&gt;"",IF(LOWER('Capacity summary'!AC183)="x",$BI64*AC64,VALUE('Capacity summary'!AC183)),0),AC64*$BI64),AC64*$BI64),0)</f>
        <v>0</v>
      </c>
      <c r="CG64" s="312">
        <f ca="1">IF($BI64&lt;&gt;"",IF('Capacity summary'!$D$14="Yes",IF(COUNTBLANK('Capacity summary'!$H183:$BG183)&lt;52,IF('Capacity summary'!AD183&lt;&gt;"",IF(LOWER('Capacity summary'!AD183)="x",$BI64*AD64,VALUE('Capacity summary'!AD183)),0),AD64*$BI64),AD64*$BI64),0)</f>
        <v>0</v>
      </c>
      <c r="CH64" s="312">
        <f ca="1">IF($BI64&lt;&gt;"",IF('Capacity summary'!$D$14="Yes",IF(COUNTBLANK('Capacity summary'!$H183:$BG183)&lt;52,IF('Capacity summary'!AE183&lt;&gt;"",IF(LOWER('Capacity summary'!AE183)="x",$BI64*AE64,VALUE('Capacity summary'!AE183)),0),AE64*$BI64),AE64*$BI64),0)</f>
        <v>0</v>
      </c>
      <c r="CI64" s="312">
        <f ca="1">IF($BI64&lt;&gt;"",IF('Capacity summary'!$D$14="Yes",IF(COUNTBLANK('Capacity summary'!$H183:$BG183)&lt;52,IF('Capacity summary'!AF183&lt;&gt;"",IF(LOWER('Capacity summary'!AF183)="x",$BI64*AF64,VALUE('Capacity summary'!AF183)),0),AF64*$BI64),AF64*$BI64),0)</f>
        <v>0</v>
      </c>
      <c r="CJ64" s="312">
        <f ca="1">IF($BI64&lt;&gt;"",IF('Capacity summary'!$D$14="Yes",IF(COUNTBLANK('Capacity summary'!$H183:$BG183)&lt;52,IF('Capacity summary'!AG183&lt;&gt;"",IF(LOWER('Capacity summary'!AG183)="x",$BI64*AG64,VALUE('Capacity summary'!AG183)),0),AG64*$BI64),AG64*$BI64),0)</f>
        <v>0</v>
      </c>
      <c r="CK64" s="312">
        <f ca="1">IF($BI64&lt;&gt;"",IF('Capacity summary'!$D$14="Yes",IF(COUNTBLANK('Capacity summary'!$H183:$BG183)&lt;52,IF('Capacity summary'!AH183&lt;&gt;"",IF(LOWER('Capacity summary'!AH183)="x",$BI64*AH64,VALUE('Capacity summary'!AH183)),0),AH64*$BI64),AH64*$BI64),0)</f>
        <v>0</v>
      </c>
      <c r="CL64" s="312">
        <f ca="1">IF($BI64&lt;&gt;"",IF('Capacity summary'!$D$14="Yes",IF(COUNTBLANK('Capacity summary'!$H183:$BG183)&lt;52,IF('Capacity summary'!AI183&lt;&gt;"",IF(LOWER('Capacity summary'!AI183)="x",$BI64*AI64,VALUE('Capacity summary'!AI183)),0),AI64*$BI64),AI64*$BI64),0)</f>
        <v>0</v>
      </c>
      <c r="CM64" s="312">
        <f ca="1">IF($BI64&lt;&gt;"",IF('Capacity summary'!$D$14="Yes",IF(COUNTBLANK('Capacity summary'!$H183:$BG183)&lt;52,IF('Capacity summary'!AJ183&lt;&gt;"",IF(LOWER('Capacity summary'!AJ183)="x",$BI64*AJ64,VALUE('Capacity summary'!AJ183)),0),AJ64*$BI64),AJ64*$BI64),0)</f>
        <v>0</v>
      </c>
      <c r="CN64" s="312">
        <f ca="1">IF($BI64&lt;&gt;"",IF('Capacity summary'!$D$14="Yes",IF(COUNTBLANK('Capacity summary'!$H183:$BG183)&lt;52,IF('Capacity summary'!AK183&lt;&gt;"",IF(LOWER('Capacity summary'!AK183)="x",$BI64*AK64,VALUE('Capacity summary'!AK183)),0),AK64*$BI64),AK64*$BI64),0)</f>
        <v>0</v>
      </c>
      <c r="CO64" s="312">
        <f ca="1">IF($BI64&lt;&gt;"",IF('Capacity summary'!$D$14="Yes",IF(COUNTBLANK('Capacity summary'!$H183:$BG183)&lt;52,IF('Capacity summary'!AL183&lt;&gt;"",IF(LOWER('Capacity summary'!AL183)="x",$BI64*AL64,VALUE('Capacity summary'!AL183)),0),AL64*$BI64),AL64*$BI64),0)</f>
        <v>0</v>
      </c>
      <c r="CP64" s="312">
        <f ca="1">IF($BI64&lt;&gt;"",IF('Capacity summary'!$D$14="Yes",IF(COUNTBLANK('Capacity summary'!$H183:$BG183)&lt;52,IF('Capacity summary'!AM183&lt;&gt;"",IF(LOWER('Capacity summary'!AM183)="x",$BI64*AM64,VALUE('Capacity summary'!AM183)),0),AM64*$BI64),AM64*$BI64),0)</f>
        <v>0</v>
      </c>
      <c r="CQ64" s="312">
        <f ca="1">IF($BI64&lt;&gt;"",IF('Capacity summary'!$D$14="Yes",IF(COUNTBLANK('Capacity summary'!$H183:$BG183)&lt;52,IF('Capacity summary'!AN183&lt;&gt;"",IF(LOWER('Capacity summary'!AN183)="x",$BI64*AN64,VALUE('Capacity summary'!AN183)),0),AN64*$BI64),AN64*$BI64),0)</f>
        <v>0</v>
      </c>
      <c r="CR64" s="312">
        <f ca="1">IF($BI64&lt;&gt;"",IF('Capacity summary'!$D$14="Yes",IF(COUNTBLANK('Capacity summary'!$H183:$BG183)&lt;52,IF('Capacity summary'!AO183&lt;&gt;"",IF(LOWER('Capacity summary'!AO183)="x",$BI64*AO64,VALUE('Capacity summary'!AO183)),0),AO64*$BI64),AO64*$BI64),0)</f>
        <v>0</v>
      </c>
      <c r="CS64" s="312">
        <f ca="1">IF($BI64&lt;&gt;"",IF('Capacity summary'!$D$14="Yes",IF(COUNTBLANK('Capacity summary'!$H183:$BG183)&lt;52,IF('Capacity summary'!AP183&lt;&gt;"",IF(LOWER('Capacity summary'!AP183)="x",$BI64*AP64,VALUE('Capacity summary'!AP183)),0),AP64*$BI64),AP64*$BI64),0)</f>
        <v>0</v>
      </c>
      <c r="CT64" s="312">
        <f ca="1">IF($BI64&lt;&gt;"",IF('Capacity summary'!$D$14="Yes",IF(COUNTBLANK('Capacity summary'!$H183:$BG183)&lt;52,IF('Capacity summary'!AQ183&lt;&gt;"",IF(LOWER('Capacity summary'!AQ183)="x",$BI64*AQ64,VALUE('Capacity summary'!AQ183)),0),AQ64*$BI64),AQ64*$BI64),0)</f>
        <v>0</v>
      </c>
      <c r="CU64" s="312">
        <f ca="1">IF($BI64&lt;&gt;"",IF('Capacity summary'!$D$14="Yes",IF(COUNTBLANK('Capacity summary'!$H183:$BG183)&lt;52,IF('Capacity summary'!AR183&lt;&gt;"",IF(LOWER('Capacity summary'!AR183)="x",$BI64*AR64,VALUE('Capacity summary'!AR183)),0),AR64*$BI64),AR64*$BI64),0)</f>
        <v>0</v>
      </c>
      <c r="CV64" s="312">
        <f ca="1">IF($BI64&lt;&gt;"",IF('Capacity summary'!$D$14="Yes",IF(COUNTBLANK('Capacity summary'!$H183:$BG183)&lt;52,IF('Capacity summary'!AS183&lt;&gt;"",IF(LOWER('Capacity summary'!AS183)="x",$BI64*AS64,VALUE('Capacity summary'!AS183)),0),AS64*$BI64),AS64*$BI64),0)</f>
        <v>0</v>
      </c>
      <c r="CW64" s="312">
        <f ca="1">IF($BI64&lt;&gt;"",IF('Capacity summary'!$D$14="Yes",IF(COUNTBLANK('Capacity summary'!$H183:$BG183)&lt;52,IF('Capacity summary'!AT183&lt;&gt;"",IF(LOWER('Capacity summary'!AT183)="x",$BI64*AT64,VALUE('Capacity summary'!AT183)),0),AT64*$BI64),AT64*$BI64),0)</f>
        <v>0</v>
      </c>
      <c r="CX64" s="312">
        <f ca="1">IF($BI64&lt;&gt;"",IF('Capacity summary'!$D$14="Yes",IF(COUNTBLANK('Capacity summary'!$H183:$BG183)&lt;52,IF('Capacity summary'!AU183&lt;&gt;"",IF(LOWER('Capacity summary'!AU183)="x",$BI64*AU64,VALUE('Capacity summary'!AU183)),0),AU64*$BI64),AU64*$BI64),0)</f>
        <v>0</v>
      </c>
      <c r="CY64" s="312">
        <f ca="1">IF($BI64&lt;&gt;"",IF('Capacity summary'!$D$14="Yes",IF(COUNTBLANK('Capacity summary'!$H183:$BG183)&lt;52,IF('Capacity summary'!AV183&lt;&gt;"",IF(LOWER('Capacity summary'!AV183)="x",$BI64*AV64,VALUE('Capacity summary'!AV183)),0),AV64*$BI64),AV64*$BI64),0)</f>
        <v>0</v>
      </c>
      <c r="CZ64" s="312">
        <f ca="1">IF($BI64&lt;&gt;"",IF('Capacity summary'!$D$14="Yes",IF(COUNTBLANK('Capacity summary'!$H183:$BG183)&lt;52,IF('Capacity summary'!AW183&lt;&gt;"",IF(LOWER('Capacity summary'!AW183)="x",$BI64*AW64,VALUE('Capacity summary'!AW183)),0),AW64*$BI64),AW64*$BI64),0)</f>
        <v>0</v>
      </c>
      <c r="DA64" s="312">
        <f ca="1">IF($BI64&lt;&gt;"",IF('Capacity summary'!$D$14="Yes",IF(COUNTBLANK('Capacity summary'!$H183:$BG183)&lt;52,IF('Capacity summary'!AX183&lt;&gt;"",IF(LOWER('Capacity summary'!AX183)="x",$BI64*AX64,VALUE('Capacity summary'!AX183)),0),AX64*$BI64),AX64*$BI64),0)</f>
        <v>0</v>
      </c>
      <c r="DB64" s="312">
        <f ca="1">IF($BI64&lt;&gt;"",IF('Capacity summary'!$D$14="Yes",IF(COUNTBLANK('Capacity summary'!$H183:$BG183)&lt;52,IF('Capacity summary'!AY183&lt;&gt;"",IF(LOWER('Capacity summary'!AY183)="x",$BI64*AY64,VALUE('Capacity summary'!AY183)),0),AY64*$BI64),AY64*$BI64),0)</f>
        <v>0</v>
      </c>
      <c r="DC64" s="312">
        <f ca="1">IF($BI64&lt;&gt;"",IF('Capacity summary'!$D$14="Yes",IF(COUNTBLANK('Capacity summary'!$H183:$BG183)&lt;52,IF('Capacity summary'!AZ183&lt;&gt;"",IF(LOWER('Capacity summary'!AZ183)="x",$BI64*AZ64,VALUE('Capacity summary'!AZ183)),0),AZ64*$BI64),AZ64*$BI64),0)</f>
        <v>0</v>
      </c>
      <c r="DD64" s="312">
        <f ca="1">IF($BI64&lt;&gt;"",IF('Capacity summary'!$D$14="Yes",IF(COUNTBLANK('Capacity summary'!$H183:$BG183)&lt;52,IF('Capacity summary'!BA183&lt;&gt;"",IF(LOWER('Capacity summary'!BA183)="x",$BI64*BA64,VALUE('Capacity summary'!BA183)),0),BA64*$BI64),BA64*$BI64),0)</f>
        <v>0</v>
      </c>
      <c r="DE64" s="312">
        <f ca="1">IF($BI64&lt;&gt;"",IF('Capacity summary'!$D$14="Yes",IF(COUNTBLANK('Capacity summary'!$H183:$BG183)&lt;52,IF('Capacity summary'!BB183&lt;&gt;"",IF(LOWER('Capacity summary'!BB183)="x",$BI64*BB64,VALUE('Capacity summary'!BB183)),0),BB64*$BI64),BB64*$BI64),0)</f>
        <v>0</v>
      </c>
      <c r="DF64" s="312">
        <f ca="1">IF($BI64&lt;&gt;"",IF('Capacity summary'!$D$14="Yes",IF(COUNTBLANK('Capacity summary'!$H183:$BG183)&lt;52,IF('Capacity summary'!BC183&lt;&gt;"",IF(LOWER('Capacity summary'!BC183)="x",$BI64*BC64,VALUE('Capacity summary'!BC183)),0),BC64*$BI64),BC64*$BI64),0)</f>
        <v>0</v>
      </c>
      <c r="DG64" s="312">
        <f ca="1">IF($BI64&lt;&gt;"",IF('Capacity summary'!$D$14="Yes",IF(COUNTBLANK('Capacity summary'!$H183:$BG183)&lt;52,IF('Capacity summary'!BD183&lt;&gt;"",IF(LOWER('Capacity summary'!BD183)="x",$BI64*BD64,VALUE('Capacity summary'!BD183)),0),BD64*$BI64),BD64*$BI64),0)</f>
        <v>0</v>
      </c>
      <c r="DH64" s="312">
        <f ca="1">IF($BI64&lt;&gt;"",IF('Capacity summary'!$D$14="Yes",IF(COUNTBLANK('Capacity summary'!$H183:$BG183)&lt;52,IF('Capacity summary'!BE183&lt;&gt;"",IF(LOWER('Capacity summary'!BE183)="x",$BI64*BE64,VALUE('Capacity summary'!BE183)),0),BE64*$BI64),BE64*$BI64),0)</f>
        <v>0</v>
      </c>
      <c r="DI64" s="312">
        <f ca="1">IF($BI64&lt;&gt;"",IF('Capacity summary'!$D$14="Yes",IF(COUNTBLANK('Capacity summary'!$H183:$BG183)&lt;52,IF('Capacity summary'!BF183&lt;&gt;"",IF(LOWER('Capacity summary'!BF183)="x",$BI64*BF64,VALUE('Capacity summary'!BF183)),0),BF64*$BI64),BF64*$BI64),0)</f>
        <v>0</v>
      </c>
      <c r="DJ64" s="312">
        <f ca="1">IF($BI64&lt;&gt;"",IF('Capacity summary'!$D$14="Yes",IF(COUNTBLANK('Capacity summary'!$H183:$BG183)&lt;52,IF('Capacity summary'!BG183&lt;&gt;"",IF(LOWER('Capacity summary'!BG183)="x",$BI64*BG64,VALUE('Capacity summary'!BG183)),0),BG64*$BI64),BG64*$BI64),0)</f>
        <v>0</v>
      </c>
      <c r="DK64" s="136">
        <f t="shared" ca="1" si="2"/>
        <v>0</v>
      </c>
      <c r="DL64" s="312">
        <f>Capacity!H76</f>
        <v>0</v>
      </c>
    </row>
    <row r="65" spans="2:116" x14ac:dyDescent="0.25">
      <c r="B65" s="67"/>
      <c r="C65" s="67" t="str">
        <f>ROW(A61)&amp;". "&amp;Capacity!B77</f>
        <v>61. c</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 ca="1">IF(ROW(C61)&lt;=Capacity!$A$16,IF('Capacity summary'!$D$14="No",SUM(H65:BG65),'Capacity summary'!$E184),0)</f>
        <v>52</v>
      </c>
      <c r="BI65" s="5">
        <f ca="1">IF(BH65&gt;0,IF(BH65&lt;Capacity!E77,Capacity!F77,Capacity!H77/'Capacity calculation (hide)'!BH65),"")</f>
        <v>0</v>
      </c>
      <c r="BK65" s="312">
        <f ca="1">IF($BI65&lt;&gt;"",IF('Capacity summary'!$D$14="Yes",IF(COUNTBLANK('Capacity summary'!$H184:$BG184)&lt;52,IF('Capacity summary'!H184&lt;&gt;"",IF(LOWER('Capacity summary'!H184)="x",$BI65*H65,VALUE('Capacity summary'!H184)),0),H65*$BI65),H65*$BI65),0)</f>
        <v>0</v>
      </c>
      <c r="BL65" s="312">
        <f ca="1">IF($BI65&lt;&gt;"",IF('Capacity summary'!$D$14="Yes",IF(COUNTBLANK('Capacity summary'!$H184:$BG184)&lt;52,IF('Capacity summary'!I184&lt;&gt;"",IF(LOWER('Capacity summary'!I184)="x",$BI65*I65,VALUE('Capacity summary'!I184)),0),I65*$BI65),I65*$BI65),0)</f>
        <v>0</v>
      </c>
      <c r="BM65" s="312">
        <f ca="1">IF($BI65&lt;&gt;"",IF('Capacity summary'!$D$14="Yes",IF(COUNTBLANK('Capacity summary'!$H184:$BG184)&lt;52,IF('Capacity summary'!J184&lt;&gt;"",IF(LOWER('Capacity summary'!J184)="x",$BI65*J65,VALUE('Capacity summary'!J184)),0),J65*$BI65),J65*$BI65),0)</f>
        <v>0</v>
      </c>
      <c r="BN65" s="312">
        <f ca="1">IF($BI65&lt;&gt;"",IF('Capacity summary'!$D$14="Yes",IF(COUNTBLANK('Capacity summary'!$H184:$BG184)&lt;52,IF('Capacity summary'!K184&lt;&gt;"",IF(LOWER('Capacity summary'!K184)="x",$BI65*K65,VALUE('Capacity summary'!K184)),0),K65*$BI65),K65*$BI65),0)</f>
        <v>0</v>
      </c>
      <c r="BO65" s="312">
        <f ca="1">IF($BI65&lt;&gt;"",IF('Capacity summary'!$D$14="Yes",IF(COUNTBLANK('Capacity summary'!$H184:$BG184)&lt;52,IF('Capacity summary'!L184&lt;&gt;"",IF(LOWER('Capacity summary'!L184)="x",$BI65*L65,VALUE('Capacity summary'!L184)),0),L65*$BI65),L65*$BI65),0)</f>
        <v>0</v>
      </c>
      <c r="BP65" s="312">
        <f ca="1">IF($BI65&lt;&gt;"",IF('Capacity summary'!$D$14="Yes",IF(COUNTBLANK('Capacity summary'!$H184:$BG184)&lt;52,IF('Capacity summary'!M184&lt;&gt;"",IF(LOWER('Capacity summary'!M184)="x",$BI65*M65,VALUE('Capacity summary'!M184)),0),M65*$BI65),M65*$BI65),0)</f>
        <v>0</v>
      </c>
      <c r="BQ65" s="312">
        <f ca="1">IF($BI65&lt;&gt;"",IF('Capacity summary'!$D$14="Yes",IF(COUNTBLANK('Capacity summary'!$H184:$BG184)&lt;52,IF('Capacity summary'!N184&lt;&gt;"",IF(LOWER('Capacity summary'!N184)="x",$BI65*N65,VALUE('Capacity summary'!N184)),0),N65*$BI65),N65*$BI65),0)</f>
        <v>0</v>
      </c>
      <c r="BR65" s="312">
        <f ca="1">IF($BI65&lt;&gt;"",IF('Capacity summary'!$D$14="Yes",IF(COUNTBLANK('Capacity summary'!$H184:$BG184)&lt;52,IF('Capacity summary'!O184&lt;&gt;"",IF(LOWER('Capacity summary'!O184)="x",$BI65*O65,VALUE('Capacity summary'!O184)),0),O65*$BI65),O65*$BI65),0)</f>
        <v>0</v>
      </c>
      <c r="BS65" s="312">
        <f ca="1">IF($BI65&lt;&gt;"",IF('Capacity summary'!$D$14="Yes",IF(COUNTBLANK('Capacity summary'!$H184:$BG184)&lt;52,IF('Capacity summary'!P184&lt;&gt;"",IF(LOWER('Capacity summary'!P184)="x",$BI65*P65,VALUE('Capacity summary'!P184)),0),P65*$BI65),P65*$BI65),0)</f>
        <v>0</v>
      </c>
      <c r="BT65" s="312">
        <f ca="1">IF($BI65&lt;&gt;"",IF('Capacity summary'!$D$14="Yes",IF(COUNTBLANK('Capacity summary'!$H184:$BG184)&lt;52,IF('Capacity summary'!Q184&lt;&gt;"",IF(LOWER('Capacity summary'!Q184)="x",$BI65*Q65,VALUE('Capacity summary'!Q184)),0),Q65*$BI65),Q65*$BI65),0)</f>
        <v>0</v>
      </c>
      <c r="BU65" s="312">
        <f ca="1">IF($BI65&lt;&gt;"",IF('Capacity summary'!$D$14="Yes",IF(COUNTBLANK('Capacity summary'!$H184:$BG184)&lt;52,IF('Capacity summary'!R184&lt;&gt;"",IF(LOWER('Capacity summary'!R184)="x",$BI65*R65,VALUE('Capacity summary'!R184)),0),R65*$BI65),R65*$BI65),0)</f>
        <v>0</v>
      </c>
      <c r="BV65" s="312">
        <f ca="1">IF($BI65&lt;&gt;"",IF('Capacity summary'!$D$14="Yes",IF(COUNTBLANK('Capacity summary'!$H184:$BG184)&lt;52,IF('Capacity summary'!S184&lt;&gt;"",IF(LOWER('Capacity summary'!S184)="x",$BI65*S65,VALUE('Capacity summary'!S184)),0),S65*$BI65),S65*$BI65),0)</f>
        <v>0</v>
      </c>
      <c r="BW65" s="312">
        <f ca="1">IF($BI65&lt;&gt;"",IF('Capacity summary'!$D$14="Yes",IF(COUNTBLANK('Capacity summary'!$H184:$BG184)&lt;52,IF('Capacity summary'!T184&lt;&gt;"",IF(LOWER('Capacity summary'!T184)="x",$BI65*T65,VALUE('Capacity summary'!T184)),0),T65*$BI65),T65*$BI65),0)</f>
        <v>0</v>
      </c>
      <c r="BX65" s="312">
        <f ca="1">IF($BI65&lt;&gt;"",IF('Capacity summary'!$D$14="Yes",IF(COUNTBLANK('Capacity summary'!$H184:$BG184)&lt;52,IF('Capacity summary'!U184&lt;&gt;"",IF(LOWER('Capacity summary'!U184)="x",$BI65*U65,VALUE('Capacity summary'!U184)),0),U65*$BI65),U65*$BI65),0)</f>
        <v>0</v>
      </c>
      <c r="BY65" s="312">
        <f ca="1">IF($BI65&lt;&gt;"",IF('Capacity summary'!$D$14="Yes",IF(COUNTBLANK('Capacity summary'!$H184:$BG184)&lt;52,IF('Capacity summary'!V184&lt;&gt;"",IF(LOWER('Capacity summary'!V184)="x",$BI65*V65,VALUE('Capacity summary'!V184)),0),V65*$BI65),V65*$BI65),0)</f>
        <v>0</v>
      </c>
      <c r="BZ65" s="312">
        <f ca="1">IF($BI65&lt;&gt;"",IF('Capacity summary'!$D$14="Yes",IF(COUNTBLANK('Capacity summary'!$H184:$BG184)&lt;52,IF('Capacity summary'!W184&lt;&gt;"",IF(LOWER('Capacity summary'!W184)="x",$BI65*W65,VALUE('Capacity summary'!W184)),0),W65*$BI65),W65*$BI65),0)</f>
        <v>0</v>
      </c>
      <c r="CA65" s="312">
        <f ca="1">IF($BI65&lt;&gt;"",IF('Capacity summary'!$D$14="Yes",IF(COUNTBLANK('Capacity summary'!$H184:$BG184)&lt;52,IF('Capacity summary'!X184&lt;&gt;"",IF(LOWER('Capacity summary'!X184)="x",$BI65*X65,VALUE('Capacity summary'!X184)),0),X65*$BI65),X65*$BI65),0)</f>
        <v>0</v>
      </c>
      <c r="CB65" s="312">
        <f ca="1">IF($BI65&lt;&gt;"",IF('Capacity summary'!$D$14="Yes",IF(COUNTBLANK('Capacity summary'!$H184:$BG184)&lt;52,IF('Capacity summary'!Y184&lt;&gt;"",IF(LOWER('Capacity summary'!Y184)="x",$BI65*Y65,VALUE('Capacity summary'!Y184)),0),Y65*$BI65),Y65*$BI65),0)</f>
        <v>0</v>
      </c>
      <c r="CC65" s="312">
        <f ca="1">IF($BI65&lt;&gt;"",IF('Capacity summary'!$D$14="Yes",IF(COUNTBLANK('Capacity summary'!$H184:$BG184)&lt;52,IF('Capacity summary'!Z184&lt;&gt;"",IF(LOWER('Capacity summary'!Z184)="x",$BI65*Z65,VALUE('Capacity summary'!Z184)),0),Z65*$BI65),Z65*$BI65),0)</f>
        <v>0</v>
      </c>
      <c r="CD65" s="312">
        <f ca="1">IF($BI65&lt;&gt;"",IF('Capacity summary'!$D$14="Yes",IF(COUNTBLANK('Capacity summary'!$H184:$BG184)&lt;52,IF('Capacity summary'!AA184&lt;&gt;"",IF(LOWER('Capacity summary'!AA184)="x",$BI65*AA65,VALUE('Capacity summary'!AA184)),0),AA65*$BI65),AA65*$BI65),0)</f>
        <v>0</v>
      </c>
      <c r="CE65" s="312">
        <f ca="1">IF($BI65&lt;&gt;"",IF('Capacity summary'!$D$14="Yes",IF(COUNTBLANK('Capacity summary'!$H184:$BG184)&lt;52,IF('Capacity summary'!AB184&lt;&gt;"",IF(LOWER('Capacity summary'!AB184)="x",$BI65*AB65,VALUE('Capacity summary'!AB184)),0),AB65*$BI65),AB65*$BI65),0)</f>
        <v>0</v>
      </c>
      <c r="CF65" s="312">
        <f ca="1">IF($BI65&lt;&gt;"",IF('Capacity summary'!$D$14="Yes",IF(COUNTBLANK('Capacity summary'!$H184:$BG184)&lt;52,IF('Capacity summary'!AC184&lt;&gt;"",IF(LOWER('Capacity summary'!AC184)="x",$BI65*AC65,VALUE('Capacity summary'!AC184)),0),AC65*$BI65),AC65*$BI65),0)</f>
        <v>0</v>
      </c>
      <c r="CG65" s="312">
        <f ca="1">IF($BI65&lt;&gt;"",IF('Capacity summary'!$D$14="Yes",IF(COUNTBLANK('Capacity summary'!$H184:$BG184)&lt;52,IF('Capacity summary'!AD184&lt;&gt;"",IF(LOWER('Capacity summary'!AD184)="x",$BI65*AD65,VALUE('Capacity summary'!AD184)),0),AD65*$BI65),AD65*$BI65),0)</f>
        <v>0</v>
      </c>
      <c r="CH65" s="312">
        <f ca="1">IF($BI65&lt;&gt;"",IF('Capacity summary'!$D$14="Yes",IF(COUNTBLANK('Capacity summary'!$H184:$BG184)&lt;52,IF('Capacity summary'!AE184&lt;&gt;"",IF(LOWER('Capacity summary'!AE184)="x",$BI65*AE65,VALUE('Capacity summary'!AE184)),0),AE65*$BI65),AE65*$BI65),0)</f>
        <v>0</v>
      </c>
      <c r="CI65" s="312">
        <f ca="1">IF($BI65&lt;&gt;"",IF('Capacity summary'!$D$14="Yes",IF(COUNTBLANK('Capacity summary'!$H184:$BG184)&lt;52,IF('Capacity summary'!AF184&lt;&gt;"",IF(LOWER('Capacity summary'!AF184)="x",$BI65*AF65,VALUE('Capacity summary'!AF184)),0),AF65*$BI65),AF65*$BI65),0)</f>
        <v>0</v>
      </c>
      <c r="CJ65" s="312">
        <f ca="1">IF($BI65&lt;&gt;"",IF('Capacity summary'!$D$14="Yes",IF(COUNTBLANK('Capacity summary'!$H184:$BG184)&lt;52,IF('Capacity summary'!AG184&lt;&gt;"",IF(LOWER('Capacity summary'!AG184)="x",$BI65*AG65,VALUE('Capacity summary'!AG184)),0),AG65*$BI65),AG65*$BI65),0)</f>
        <v>0</v>
      </c>
      <c r="CK65" s="312">
        <f ca="1">IF($BI65&lt;&gt;"",IF('Capacity summary'!$D$14="Yes",IF(COUNTBLANK('Capacity summary'!$H184:$BG184)&lt;52,IF('Capacity summary'!AH184&lt;&gt;"",IF(LOWER('Capacity summary'!AH184)="x",$BI65*AH65,VALUE('Capacity summary'!AH184)),0),AH65*$BI65),AH65*$BI65),0)</f>
        <v>0</v>
      </c>
      <c r="CL65" s="312">
        <f ca="1">IF($BI65&lt;&gt;"",IF('Capacity summary'!$D$14="Yes",IF(COUNTBLANK('Capacity summary'!$H184:$BG184)&lt;52,IF('Capacity summary'!AI184&lt;&gt;"",IF(LOWER('Capacity summary'!AI184)="x",$BI65*AI65,VALUE('Capacity summary'!AI184)),0),AI65*$BI65),AI65*$BI65),0)</f>
        <v>0</v>
      </c>
      <c r="CM65" s="312">
        <f ca="1">IF($BI65&lt;&gt;"",IF('Capacity summary'!$D$14="Yes",IF(COUNTBLANK('Capacity summary'!$H184:$BG184)&lt;52,IF('Capacity summary'!AJ184&lt;&gt;"",IF(LOWER('Capacity summary'!AJ184)="x",$BI65*AJ65,VALUE('Capacity summary'!AJ184)),0),AJ65*$BI65),AJ65*$BI65),0)</f>
        <v>0</v>
      </c>
      <c r="CN65" s="312">
        <f ca="1">IF($BI65&lt;&gt;"",IF('Capacity summary'!$D$14="Yes",IF(COUNTBLANK('Capacity summary'!$H184:$BG184)&lt;52,IF('Capacity summary'!AK184&lt;&gt;"",IF(LOWER('Capacity summary'!AK184)="x",$BI65*AK65,VALUE('Capacity summary'!AK184)),0),AK65*$BI65),AK65*$BI65),0)</f>
        <v>0</v>
      </c>
      <c r="CO65" s="312">
        <f ca="1">IF($BI65&lt;&gt;"",IF('Capacity summary'!$D$14="Yes",IF(COUNTBLANK('Capacity summary'!$H184:$BG184)&lt;52,IF('Capacity summary'!AL184&lt;&gt;"",IF(LOWER('Capacity summary'!AL184)="x",$BI65*AL65,VALUE('Capacity summary'!AL184)),0),AL65*$BI65),AL65*$BI65),0)</f>
        <v>0</v>
      </c>
      <c r="CP65" s="312">
        <f ca="1">IF($BI65&lt;&gt;"",IF('Capacity summary'!$D$14="Yes",IF(COUNTBLANK('Capacity summary'!$H184:$BG184)&lt;52,IF('Capacity summary'!AM184&lt;&gt;"",IF(LOWER('Capacity summary'!AM184)="x",$BI65*AM65,VALUE('Capacity summary'!AM184)),0),AM65*$BI65),AM65*$BI65),0)</f>
        <v>0</v>
      </c>
      <c r="CQ65" s="312">
        <f ca="1">IF($BI65&lt;&gt;"",IF('Capacity summary'!$D$14="Yes",IF(COUNTBLANK('Capacity summary'!$H184:$BG184)&lt;52,IF('Capacity summary'!AN184&lt;&gt;"",IF(LOWER('Capacity summary'!AN184)="x",$BI65*AN65,VALUE('Capacity summary'!AN184)),0),AN65*$BI65),AN65*$BI65),0)</f>
        <v>0</v>
      </c>
      <c r="CR65" s="312">
        <f ca="1">IF($BI65&lt;&gt;"",IF('Capacity summary'!$D$14="Yes",IF(COUNTBLANK('Capacity summary'!$H184:$BG184)&lt;52,IF('Capacity summary'!AO184&lt;&gt;"",IF(LOWER('Capacity summary'!AO184)="x",$BI65*AO65,VALUE('Capacity summary'!AO184)),0),AO65*$BI65),AO65*$BI65),0)</f>
        <v>0</v>
      </c>
      <c r="CS65" s="312">
        <f ca="1">IF($BI65&lt;&gt;"",IF('Capacity summary'!$D$14="Yes",IF(COUNTBLANK('Capacity summary'!$H184:$BG184)&lt;52,IF('Capacity summary'!AP184&lt;&gt;"",IF(LOWER('Capacity summary'!AP184)="x",$BI65*AP65,VALUE('Capacity summary'!AP184)),0),AP65*$BI65),AP65*$BI65),0)</f>
        <v>0</v>
      </c>
      <c r="CT65" s="312">
        <f ca="1">IF($BI65&lt;&gt;"",IF('Capacity summary'!$D$14="Yes",IF(COUNTBLANK('Capacity summary'!$H184:$BG184)&lt;52,IF('Capacity summary'!AQ184&lt;&gt;"",IF(LOWER('Capacity summary'!AQ184)="x",$BI65*AQ65,VALUE('Capacity summary'!AQ184)),0),AQ65*$BI65),AQ65*$BI65),0)</f>
        <v>0</v>
      </c>
      <c r="CU65" s="312">
        <f ca="1">IF($BI65&lt;&gt;"",IF('Capacity summary'!$D$14="Yes",IF(COUNTBLANK('Capacity summary'!$H184:$BG184)&lt;52,IF('Capacity summary'!AR184&lt;&gt;"",IF(LOWER('Capacity summary'!AR184)="x",$BI65*AR65,VALUE('Capacity summary'!AR184)),0),AR65*$BI65),AR65*$BI65),0)</f>
        <v>0</v>
      </c>
      <c r="CV65" s="312">
        <f ca="1">IF($BI65&lt;&gt;"",IF('Capacity summary'!$D$14="Yes",IF(COUNTBLANK('Capacity summary'!$H184:$BG184)&lt;52,IF('Capacity summary'!AS184&lt;&gt;"",IF(LOWER('Capacity summary'!AS184)="x",$BI65*AS65,VALUE('Capacity summary'!AS184)),0),AS65*$BI65),AS65*$BI65),0)</f>
        <v>0</v>
      </c>
      <c r="CW65" s="312">
        <f ca="1">IF($BI65&lt;&gt;"",IF('Capacity summary'!$D$14="Yes",IF(COUNTBLANK('Capacity summary'!$H184:$BG184)&lt;52,IF('Capacity summary'!AT184&lt;&gt;"",IF(LOWER('Capacity summary'!AT184)="x",$BI65*AT65,VALUE('Capacity summary'!AT184)),0),AT65*$BI65),AT65*$BI65),0)</f>
        <v>0</v>
      </c>
      <c r="CX65" s="312">
        <f ca="1">IF($BI65&lt;&gt;"",IF('Capacity summary'!$D$14="Yes",IF(COUNTBLANK('Capacity summary'!$H184:$BG184)&lt;52,IF('Capacity summary'!AU184&lt;&gt;"",IF(LOWER('Capacity summary'!AU184)="x",$BI65*AU65,VALUE('Capacity summary'!AU184)),0),AU65*$BI65),AU65*$BI65),0)</f>
        <v>0</v>
      </c>
      <c r="CY65" s="312">
        <f ca="1">IF($BI65&lt;&gt;"",IF('Capacity summary'!$D$14="Yes",IF(COUNTBLANK('Capacity summary'!$H184:$BG184)&lt;52,IF('Capacity summary'!AV184&lt;&gt;"",IF(LOWER('Capacity summary'!AV184)="x",$BI65*AV65,VALUE('Capacity summary'!AV184)),0),AV65*$BI65),AV65*$BI65),0)</f>
        <v>0</v>
      </c>
      <c r="CZ65" s="312">
        <f ca="1">IF($BI65&lt;&gt;"",IF('Capacity summary'!$D$14="Yes",IF(COUNTBLANK('Capacity summary'!$H184:$BG184)&lt;52,IF('Capacity summary'!AW184&lt;&gt;"",IF(LOWER('Capacity summary'!AW184)="x",$BI65*AW65,VALUE('Capacity summary'!AW184)),0),AW65*$BI65),AW65*$BI65),0)</f>
        <v>0</v>
      </c>
      <c r="DA65" s="312">
        <f ca="1">IF($BI65&lt;&gt;"",IF('Capacity summary'!$D$14="Yes",IF(COUNTBLANK('Capacity summary'!$H184:$BG184)&lt;52,IF('Capacity summary'!AX184&lt;&gt;"",IF(LOWER('Capacity summary'!AX184)="x",$BI65*AX65,VALUE('Capacity summary'!AX184)),0),AX65*$BI65),AX65*$BI65),0)</f>
        <v>0</v>
      </c>
      <c r="DB65" s="312">
        <f ca="1">IF($BI65&lt;&gt;"",IF('Capacity summary'!$D$14="Yes",IF(COUNTBLANK('Capacity summary'!$H184:$BG184)&lt;52,IF('Capacity summary'!AY184&lt;&gt;"",IF(LOWER('Capacity summary'!AY184)="x",$BI65*AY65,VALUE('Capacity summary'!AY184)),0),AY65*$BI65),AY65*$BI65),0)</f>
        <v>0</v>
      </c>
      <c r="DC65" s="312">
        <f ca="1">IF($BI65&lt;&gt;"",IF('Capacity summary'!$D$14="Yes",IF(COUNTBLANK('Capacity summary'!$H184:$BG184)&lt;52,IF('Capacity summary'!AZ184&lt;&gt;"",IF(LOWER('Capacity summary'!AZ184)="x",$BI65*AZ65,VALUE('Capacity summary'!AZ184)),0),AZ65*$BI65),AZ65*$BI65),0)</f>
        <v>0</v>
      </c>
      <c r="DD65" s="312">
        <f ca="1">IF($BI65&lt;&gt;"",IF('Capacity summary'!$D$14="Yes",IF(COUNTBLANK('Capacity summary'!$H184:$BG184)&lt;52,IF('Capacity summary'!BA184&lt;&gt;"",IF(LOWER('Capacity summary'!BA184)="x",$BI65*BA65,VALUE('Capacity summary'!BA184)),0),BA65*$BI65),BA65*$BI65),0)</f>
        <v>0</v>
      </c>
      <c r="DE65" s="312">
        <f ca="1">IF($BI65&lt;&gt;"",IF('Capacity summary'!$D$14="Yes",IF(COUNTBLANK('Capacity summary'!$H184:$BG184)&lt;52,IF('Capacity summary'!BB184&lt;&gt;"",IF(LOWER('Capacity summary'!BB184)="x",$BI65*BB65,VALUE('Capacity summary'!BB184)),0),BB65*$BI65),BB65*$BI65),0)</f>
        <v>0</v>
      </c>
      <c r="DF65" s="312">
        <f ca="1">IF($BI65&lt;&gt;"",IF('Capacity summary'!$D$14="Yes",IF(COUNTBLANK('Capacity summary'!$H184:$BG184)&lt;52,IF('Capacity summary'!BC184&lt;&gt;"",IF(LOWER('Capacity summary'!BC184)="x",$BI65*BC65,VALUE('Capacity summary'!BC184)),0),BC65*$BI65),BC65*$BI65),0)</f>
        <v>0</v>
      </c>
      <c r="DG65" s="312">
        <f ca="1">IF($BI65&lt;&gt;"",IF('Capacity summary'!$D$14="Yes",IF(COUNTBLANK('Capacity summary'!$H184:$BG184)&lt;52,IF('Capacity summary'!BD184&lt;&gt;"",IF(LOWER('Capacity summary'!BD184)="x",$BI65*BD65,VALUE('Capacity summary'!BD184)),0),BD65*$BI65),BD65*$BI65),0)</f>
        <v>0</v>
      </c>
      <c r="DH65" s="312">
        <f ca="1">IF($BI65&lt;&gt;"",IF('Capacity summary'!$D$14="Yes",IF(COUNTBLANK('Capacity summary'!$H184:$BG184)&lt;52,IF('Capacity summary'!BE184&lt;&gt;"",IF(LOWER('Capacity summary'!BE184)="x",$BI65*BE65,VALUE('Capacity summary'!BE184)),0),BE65*$BI65),BE65*$BI65),0)</f>
        <v>0</v>
      </c>
      <c r="DI65" s="312">
        <f ca="1">IF($BI65&lt;&gt;"",IF('Capacity summary'!$D$14="Yes",IF(COUNTBLANK('Capacity summary'!$H184:$BG184)&lt;52,IF('Capacity summary'!BF184&lt;&gt;"",IF(LOWER('Capacity summary'!BF184)="x",$BI65*BF65,VALUE('Capacity summary'!BF184)),0),BF65*$BI65),BF65*$BI65),0)</f>
        <v>0</v>
      </c>
      <c r="DJ65" s="312">
        <f ca="1">IF($BI65&lt;&gt;"",IF('Capacity summary'!$D$14="Yes",IF(COUNTBLANK('Capacity summary'!$H184:$BG184)&lt;52,IF('Capacity summary'!BG184&lt;&gt;"",IF(LOWER('Capacity summary'!BG184)="x",$BI65*BG65,VALUE('Capacity summary'!BG184)),0),BG65*$BI65),BG65*$BI65),0)</f>
        <v>0</v>
      </c>
      <c r="DK65" s="136">
        <f t="shared" ca="1" si="2"/>
        <v>0</v>
      </c>
      <c r="DL65" s="312">
        <f>Capacity!H77</f>
        <v>0</v>
      </c>
    </row>
    <row r="66" spans="2:116" x14ac:dyDescent="0.25">
      <c r="B66" s="67"/>
      <c r="C66" s="67" t="str">
        <f>ROW(A62)&amp;". "&amp;Capacity!B78</f>
        <v>62. c</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 ca="1">IF(ROW(C62)&lt;=Capacity!$A$16,IF('Capacity summary'!$D$14="No",SUM(H66:BG66),'Capacity summary'!$E185),0)</f>
        <v>52</v>
      </c>
      <c r="BI66" s="5">
        <f ca="1">IF(BH66&gt;0,IF(BH66&lt;Capacity!E78,Capacity!F78,Capacity!H78/'Capacity calculation (hide)'!BH66),"")</f>
        <v>0</v>
      </c>
      <c r="BK66" s="312">
        <f ca="1">IF($BI66&lt;&gt;"",IF('Capacity summary'!$D$14="Yes",IF(COUNTBLANK('Capacity summary'!$H185:$BG185)&lt;52,IF('Capacity summary'!H185&lt;&gt;"",IF(LOWER('Capacity summary'!H185)="x",$BI66*H66,VALUE('Capacity summary'!H185)),0),H66*$BI66),H66*$BI66),0)</f>
        <v>0</v>
      </c>
      <c r="BL66" s="312">
        <f ca="1">IF($BI66&lt;&gt;"",IF('Capacity summary'!$D$14="Yes",IF(COUNTBLANK('Capacity summary'!$H185:$BG185)&lt;52,IF('Capacity summary'!I185&lt;&gt;"",IF(LOWER('Capacity summary'!I185)="x",$BI66*I66,VALUE('Capacity summary'!I185)),0),I66*$BI66),I66*$BI66),0)</f>
        <v>0</v>
      </c>
      <c r="BM66" s="312">
        <f ca="1">IF($BI66&lt;&gt;"",IF('Capacity summary'!$D$14="Yes",IF(COUNTBLANK('Capacity summary'!$H185:$BG185)&lt;52,IF('Capacity summary'!J185&lt;&gt;"",IF(LOWER('Capacity summary'!J185)="x",$BI66*J66,VALUE('Capacity summary'!J185)),0),J66*$BI66),J66*$BI66),0)</f>
        <v>0</v>
      </c>
      <c r="BN66" s="312">
        <f ca="1">IF($BI66&lt;&gt;"",IF('Capacity summary'!$D$14="Yes",IF(COUNTBLANK('Capacity summary'!$H185:$BG185)&lt;52,IF('Capacity summary'!K185&lt;&gt;"",IF(LOWER('Capacity summary'!K185)="x",$BI66*K66,VALUE('Capacity summary'!K185)),0),K66*$BI66),K66*$BI66),0)</f>
        <v>0</v>
      </c>
      <c r="BO66" s="312">
        <f ca="1">IF($BI66&lt;&gt;"",IF('Capacity summary'!$D$14="Yes",IF(COUNTBLANK('Capacity summary'!$H185:$BG185)&lt;52,IF('Capacity summary'!L185&lt;&gt;"",IF(LOWER('Capacity summary'!L185)="x",$BI66*L66,VALUE('Capacity summary'!L185)),0),L66*$BI66),L66*$BI66),0)</f>
        <v>0</v>
      </c>
      <c r="BP66" s="312">
        <f ca="1">IF($BI66&lt;&gt;"",IF('Capacity summary'!$D$14="Yes",IF(COUNTBLANK('Capacity summary'!$H185:$BG185)&lt;52,IF('Capacity summary'!M185&lt;&gt;"",IF(LOWER('Capacity summary'!M185)="x",$BI66*M66,VALUE('Capacity summary'!M185)),0),M66*$BI66),M66*$BI66),0)</f>
        <v>0</v>
      </c>
      <c r="BQ66" s="312">
        <f ca="1">IF($BI66&lt;&gt;"",IF('Capacity summary'!$D$14="Yes",IF(COUNTBLANK('Capacity summary'!$H185:$BG185)&lt;52,IF('Capacity summary'!N185&lt;&gt;"",IF(LOWER('Capacity summary'!N185)="x",$BI66*N66,VALUE('Capacity summary'!N185)),0),N66*$BI66),N66*$BI66),0)</f>
        <v>0</v>
      </c>
      <c r="BR66" s="312">
        <f ca="1">IF($BI66&lt;&gt;"",IF('Capacity summary'!$D$14="Yes",IF(COUNTBLANK('Capacity summary'!$H185:$BG185)&lt;52,IF('Capacity summary'!O185&lt;&gt;"",IF(LOWER('Capacity summary'!O185)="x",$BI66*O66,VALUE('Capacity summary'!O185)),0),O66*$BI66),O66*$BI66),0)</f>
        <v>0</v>
      </c>
      <c r="BS66" s="312">
        <f ca="1">IF($BI66&lt;&gt;"",IF('Capacity summary'!$D$14="Yes",IF(COUNTBLANK('Capacity summary'!$H185:$BG185)&lt;52,IF('Capacity summary'!P185&lt;&gt;"",IF(LOWER('Capacity summary'!P185)="x",$BI66*P66,VALUE('Capacity summary'!P185)),0),P66*$BI66),P66*$BI66),0)</f>
        <v>0</v>
      </c>
      <c r="BT66" s="312">
        <f ca="1">IF($BI66&lt;&gt;"",IF('Capacity summary'!$D$14="Yes",IF(COUNTBLANK('Capacity summary'!$H185:$BG185)&lt;52,IF('Capacity summary'!Q185&lt;&gt;"",IF(LOWER('Capacity summary'!Q185)="x",$BI66*Q66,VALUE('Capacity summary'!Q185)),0),Q66*$BI66),Q66*$BI66),0)</f>
        <v>0</v>
      </c>
      <c r="BU66" s="312">
        <f ca="1">IF($BI66&lt;&gt;"",IF('Capacity summary'!$D$14="Yes",IF(COUNTBLANK('Capacity summary'!$H185:$BG185)&lt;52,IF('Capacity summary'!R185&lt;&gt;"",IF(LOWER('Capacity summary'!R185)="x",$BI66*R66,VALUE('Capacity summary'!R185)),0),R66*$BI66),R66*$BI66),0)</f>
        <v>0</v>
      </c>
      <c r="BV66" s="312">
        <f ca="1">IF($BI66&lt;&gt;"",IF('Capacity summary'!$D$14="Yes",IF(COUNTBLANK('Capacity summary'!$H185:$BG185)&lt;52,IF('Capacity summary'!S185&lt;&gt;"",IF(LOWER('Capacity summary'!S185)="x",$BI66*S66,VALUE('Capacity summary'!S185)),0),S66*$BI66),S66*$BI66),0)</f>
        <v>0</v>
      </c>
      <c r="BW66" s="312">
        <f ca="1">IF($BI66&lt;&gt;"",IF('Capacity summary'!$D$14="Yes",IF(COUNTBLANK('Capacity summary'!$H185:$BG185)&lt;52,IF('Capacity summary'!T185&lt;&gt;"",IF(LOWER('Capacity summary'!T185)="x",$BI66*T66,VALUE('Capacity summary'!T185)),0),T66*$BI66),T66*$BI66),0)</f>
        <v>0</v>
      </c>
      <c r="BX66" s="312">
        <f ca="1">IF($BI66&lt;&gt;"",IF('Capacity summary'!$D$14="Yes",IF(COUNTBLANK('Capacity summary'!$H185:$BG185)&lt;52,IF('Capacity summary'!U185&lt;&gt;"",IF(LOWER('Capacity summary'!U185)="x",$BI66*U66,VALUE('Capacity summary'!U185)),0),U66*$BI66),U66*$BI66),0)</f>
        <v>0</v>
      </c>
      <c r="BY66" s="312">
        <f ca="1">IF($BI66&lt;&gt;"",IF('Capacity summary'!$D$14="Yes",IF(COUNTBLANK('Capacity summary'!$H185:$BG185)&lt;52,IF('Capacity summary'!V185&lt;&gt;"",IF(LOWER('Capacity summary'!V185)="x",$BI66*V66,VALUE('Capacity summary'!V185)),0),V66*$BI66),V66*$BI66),0)</f>
        <v>0</v>
      </c>
      <c r="BZ66" s="312">
        <f ca="1">IF($BI66&lt;&gt;"",IF('Capacity summary'!$D$14="Yes",IF(COUNTBLANK('Capacity summary'!$H185:$BG185)&lt;52,IF('Capacity summary'!W185&lt;&gt;"",IF(LOWER('Capacity summary'!W185)="x",$BI66*W66,VALUE('Capacity summary'!W185)),0),W66*$BI66),W66*$BI66),0)</f>
        <v>0</v>
      </c>
      <c r="CA66" s="312">
        <f ca="1">IF($BI66&lt;&gt;"",IF('Capacity summary'!$D$14="Yes",IF(COUNTBLANK('Capacity summary'!$H185:$BG185)&lt;52,IF('Capacity summary'!X185&lt;&gt;"",IF(LOWER('Capacity summary'!X185)="x",$BI66*X66,VALUE('Capacity summary'!X185)),0),X66*$BI66),X66*$BI66),0)</f>
        <v>0</v>
      </c>
      <c r="CB66" s="312">
        <f ca="1">IF($BI66&lt;&gt;"",IF('Capacity summary'!$D$14="Yes",IF(COUNTBLANK('Capacity summary'!$H185:$BG185)&lt;52,IF('Capacity summary'!Y185&lt;&gt;"",IF(LOWER('Capacity summary'!Y185)="x",$BI66*Y66,VALUE('Capacity summary'!Y185)),0),Y66*$BI66),Y66*$BI66),0)</f>
        <v>0</v>
      </c>
      <c r="CC66" s="312">
        <f ca="1">IF($BI66&lt;&gt;"",IF('Capacity summary'!$D$14="Yes",IF(COUNTBLANK('Capacity summary'!$H185:$BG185)&lt;52,IF('Capacity summary'!Z185&lt;&gt;"",IF(LOWER('Capacity summary'!Z185)="x",$BI66*Z66,VALUE('Capacity summary'!Z185)),0),Z66*$BI66),Z66*$BI66),0)</f>
        <v>0</v>
      </c>
      <c r="CD66" s="312">
        <f ca="1">IF($BI66&lt;&gt;"",IF('Capacity summary'!$D$14="Yes",IF(COUNTBLANK('Capacity summary'!$H185:$BG185)&lt;52,IF('Capacity summary'!AA185&lt;&gt;"",IF(LOWER('Capacity summary'!AA185)="x",$BI66*AA66,VALUE('Capacity summary'!AA185)),0),AA66*$BI66),AA66*$BI66),0)</f>
        <v>0</v>
      </c>
      <c r="CE66" s="312">
        <f ca="1">IF($BI66&lt;&gt;"",IF('Capacity summary'!$D$14="Yes",IF(COUNTBLANK('Capacity summary'!$H185:$BG185)&lt;52,IF('Capacity summary'!AB185&lt;&gt;"",IF(LOWER('Capacity summary'!AB185)="x",$BI66*AB66,VALUE('Capacity summary'!AB185)),0),AB66*$BI66),AB66*$BI66),0)</f>
        <v>0</v>
      </c>
      <c r="CF66" s="312">
        <f ca="1">IF($BI66&lt;&gt;"",IF('Capacity summary'!$D$14="Yes",IF(COUNTBLANK('Capacity summary'!$H185:$BG185)&lt;52,IF('Capacity summary'!AC185&lt;&gt;"",IF(LOWER('Capacity summary'!AC185)="x",$BI66*AC66,VALUE('Capacity summary'!AC185)),0),AC66*$BI66),AC66*$BI66),0)</f>
        <v>0</v>
      </c>
      <c r="CG66" s="312">
        <f ca="1">IF($BI66&lt;&gt;"",IF('Capacity summary'!$D$14="Yes",IF(COUNTBLANK('Capacity summary'!$H185:$BG185)&lt;52,IF('Capacity summary'!AD185&lt;&gt;"",IF(LOWER('Capacity summary'!AD185)="x",$BI66*AD66,VALUE('Capacity summary'!AD185)),0),AD66*$BI66),AD66*$BI66),0)</f>
        <v>0</v>
      </c>
      <c r="CH66" s="312">
        <f ca="1">IF($BI66&lt;&gt;"",IF('Capacity summary'!$D$14="Yes",IF(COUNTBLANK('Capacity summary'!$H185:$BG185)&lt;52,IF('Capacity summary'!AE185&lt;&gt;"",IF(LOWER('Capacity summary'!AE185)="x",$BI66*AE66,VALUE('Capacity summary'!AE185)),0),AE66*$BI66),AE66*$BI66),0)</f>
        <v>0</v>
      </c>
      <c r="CI66" s="312">
        <f ca="1">IF($BI66&lt;&gt;"",IF('Capacity summary'!$D$14="Yes",IF(COUNTBLANK('Capacity summary'!$H185:$BG185)&lt;52,IF('Capacity summary'!AF185&lt;&gt;"",IF(LOWER('Capacity summary'!AF185)="x",$BI66*AF66,VALUE('Capacity summary'!AF185)),0),AF66*$BI66),AF66*$BI66),0)</f>
        <v>0</v>
      </c>
      <c r="CJ66" s="312">
        <f ca="1">IF($BI66&lt;&gt;"",IF('Capacity summary'!$D$14="Yes",IF(COUNTBLANK('Capacity summary'!$H185:$BG185)&lt;52,IF('Capacity summary'!AG185&lt;&gt;"",IF(LOWER('Capacity summary'!AG185)="x",$BI66*AG66,VALUE('Capacity summary'!AG185)),0),AG66*$BI66),AG66*$BI66),0)</f>
        <v>0</v>
      </c>
      <c r="CK66" s="312">
        <f ca="1">IF($BI66&lt;&gt;"",IF('Capacity summary'!$D$14="Yes",IF(COUNTBLANK('Capacity summary'!$H185:$BG185)&lt;52,IF('Capacity summary'!AH185&lt;&gt;"",IF(LOWER('Capacity summary'!AH185)="x",$BI66*AH66,VALUE('Capacity summary'!AH185)),0),AH66*$BI66),AH66*$BI66),0)</f>
        <v>0</v>
      </c>
      <c r="CL66" s="312">
        <f ca="1">IF($BI66&lt;&gt;"",IF('Capacity summary'!$D$14="Yes",IF(COUNTBLANK('Capacity summary'!$H185:$BG185)&lt;52,IF('Capacity summary'!AI185&lt;&gt;"",IF(LOWER('Capacity summary'!AI185)="x",$BI66*AI66,VALUE('Capacity summary'!AI185)),0),AI66*$BI66),AI66*$BI66),0)</f>
        <v>0</v>
      </c>
      <c r="CM66" s="312">
        <f ca="1">IF($BI66&lt;&gt;"",IF('Capacity summary'!$D$14="Yes",IF(COUNTBLANK('Capacity summary'!$H185:$BG185)&lt;52,IF('Capacity summary'!AJ185&lt;&gt;"",IF(LOWER('Capacity summary'!AJ185)="x",$BI66*AJ66,VALUE('Capacity summary'!AJ185)),0),AJ66*$BI66),AJ66*$BI66),0)</f>
        <v>0</v>
      </c>
      <c r="CN66" s="312">
        <f ca="1">IF($BI66&lt;&gt;"",IF('Capacity summary'!$D$14="Yes",IF(COUNTBLANK('Capacity summary'!$H185:$BG185)&lt;52,IF('Capacity summary'!AK185&lt;&gt;"",IF(LOWER('Capacity summary'!AK185)="x",$BI66*AK66,VALUE('Capacity summary'!AK185)),0),AK66*$BI66),AK66*$BI66),0)</f>
        <v>0</v>
      </c>
      <c r="CO66" s="312">
        <f ca="1">IF($BI66&lt;&gt;"",IF('Capacity summary'!$D$14="Yes",IF(COUNTBLANK('Capacity summary'!$H185:$BG185)&lt;52,IF('Capacity summary'!AL185&lt;&gt;"",IF(LOWER('Capacity summary'!AL185)="x",$BI66*AL66,VALUE('Capacity summary'!AL185)),0),AL66*$BI66),AL66*$BI66),0)</f>
        <v>0</v>
      </c>
      <c r="CP66" s="312">
        <f ca="1">IF($BI66&lt;&gt;"",IF('Capacity summary'!$D$14="Yes",IF(COUNTBLANK('Capacity summary'!$H185:$BG185)&lt;52,IF('Capacity summary'!AM185&lt;&gt;"",IF(LOWER('Capacity summary'!AM185)="x",$BI66*AM66,VALUE('Capacity summary'!AM185)),0),AM66*$BI66),AM66*$BI66),0)</f>
        <v>0</v>
      </c>
      <c r="CQ66" s="312">
        <f ca="1">IF($BI66&lt;&gt;"",IF('Capacity summary'!$D$14="Yes",IF(COUNTBLANK('Capacity summary'!$H185:$BG185)&lt;52,IF('Capacity summary'!AN185&lt;&gt;"",IF(LOWER('Capacity summary'!AN185)="x",$BI66*AN66,VALUE('Capacity summary'!AN185)),0),AN66*$BI66),AN66*$BI66),0)</f>
        <v>0</v>
      </c>
      <c r="CR66" s="312">
        <f ca="1">IF($BI66&lt;&gt;"",IF('Capacity summary'!$D$14="Yes",IF(COUNTBLANK('Capacity summary'!$H185:$BG185)&lt;52,IF('Capacity summary'!AO185&lt;&gt;"",IF(LOWER('Capacity summary'!AO185)="x",$BI66*AO66,VALUE('Capacity summary'!AO185)),0),AO66*$BI66),AO66*$BI66),0)</f>
        <v>0</v>
      </c>
      <c r="CS66" s="312">
        <f ca="1">IF($BI66&lt;&gt;"",IF('Capacity summary'!$D$14="Yes",IF(COUNTBLANK('Capacity summary'!$H185:$BG185)&lt;52,IF('Capacity summary'!AP185&lt;&gt;"",IF(LOWER('Capacity summary'!AP185)="x",$BI66*AP66,VALUE('Capacity summary'!AP185)),0),AP66*$BI66),AP66*$BI66),0)</f>
        <v>0</v>
      </c>
      <c r="CT66" s="312">
        <f ca="1">IF($BI66&lt;&gt;"",IF('Capacity summary'!$D$14="Yes",IF(COUNTBLANK('Capacity summary'!$H185:$BG185)&lt;52,IF('Capacity summary'!AQ185&lt;&gt;"",IF(LOWER('Capacity summary'!AQ185)="x",$BI66*AQ66,VALUE('Capacity summary'!AQ185)),0),AQ66*$BI66),AQ66*$BI66),0)</f>
        <v>0</v>
      </c>
      <c r="CU66" s="312">
        <f ca="1">IF($BI66&lt;&gt;"",IF('Capacity summary'!$D$14="Yes",IF(COUNTBLANK('Capacity summary'!$H185:$BG185)&lt;52,IF('Capacity summary'!AR185&lt;&gt;"",IF(LOWER('Capacity summary'!AR185)="x",$BI66*AR66,VALUE('Capacity summary'!AR185)),0),AR66*$BI66),AR66*$BI66),0)</f>
        <v>0</v>
      </c>
      <c r="CV66" s="312">
        <f ca="1">IF($BI66&lt;&gt;"",IF('Capacity summary'!$D$14="Yes",IF(COUNTBLANK('Capacity summary'!$H185:$BG185)&lt;52,IF('Capacity summary'!AS185&lt;&gt;"",IF(LOWER('Capacity summary'!AS185)="x",$BI66*AS66,VALUE('Capacity summary'!AS185)),0),AS66*$BI66),AS66*$BI66),0)</f>
        <v>0</v>
      </c>
      <c r="CW66" s="312">
        <f ca="1">IF($BI66&lt;&gt;"",IF('Capacity summary'!$D$14="Yes",IF(COUNTBLANK('Capacity summary'!$H185:$BG185)&lt;52,IF('Capacity summary'!AT185&lt;&gt;"",IF(LOWER('Capacity summary'!AT185)="x",$BI66*AT66,VALUE('Capacity summary'!AT185)),0),AT66*$BI66),AT66*$BI66),0)</f>
        <v>0</v>
      </c>
      <c r="CX66" s="312">
        <f ca="1">IF($BI66&lt;&gt;"",IF('Capacity summary'!$D$14="Yes",IF(COUNTBLANK('Capacity summary'!$H185:$BG185)&lt;52,IF('Capacity summary'!AU185&lt;&gt;"",IF(LOWER('Capacity summary'!AU185)="x",$BI66*AU66,VALUE('Capacity summary'!AU185)),0),AU66*$BI66),AU66*$BI66),0)</f>
        <v>0</v>
      </c>
      <c r="CY66" s="312">
        <f ca="1">IF($BI66&lt;&gt;"",IF('Capacity summary'!$D$14="Yes",IF(COUNTBLANK('Capacity summary'!$H185:$BG185)&lt;52,IF('Capacity summary'!AV185&lt;&gt;"",IF(LOWER('Capacity summary'!AV185)="x",$BI66*AV66,VALUE('Capacity summary'!AV185)),0),AV66*$BI66),AV66*$BI66),0)</f>
        <v>0</v>
      </c>
      <c r="CZ66" s="312">
        <f ca="1">IF($BI66&lt;&gt;"",IF('Capacity summary'!$D$14="Yes",IF(COUNTBLANK('Capacity summary'!$H185:$BG185)&lt;52,IF('Capacity summary'!AW185&lt;&gt;"",IF(LOWER('Capacity summary'!AW185)="x",$BI66*AW66,VALUE('Capacity summary'!AW185)),0),AW66*$BI66),AW66*$BI66),0)</f>
        <v>0</v>
      </c>
      <c r="DA66" s="312">
        <f ca="1">IF($BI66&lt;&gt;"",IF('Capacity summary'!$D$14="Yes",IF(COUNTBLANK('Capacity summary'!$H185:$BG185)&lt;52,IF('Capacity summary'!AX185&lt;&gt;"",IF(LOWER('Capacity summary'!AX185)="x",$BI66*AX66,VALUE('Capacity summary'!AX185)),0),AX66*$BI66),AX66*$BI66),0)</f>
        <v>0</v>
      </c>
      <c r="DB66" s="312">
        <f ca="1">IF($BI66&lt;&gt;"",IF('Capacity summary'!$D$14="Yes",IF(COUNTBLANK('Capacity summary'!$H185:$BG185)&lt;52,IF('Capacity summary'!AY185&lt;&gt;"",IF(LOWER('Capacity summary'!AY185)="x",$BI66*AY66,VALUE('Capacity summary'!AY185)),0),AY66*$BI66),AY66*$BI66),0)</f>
        <v>0</v>
      </c>
      <c r="DC66" s="312">
        <f ca="1">IF($BI66&lt;&gt;"",IF('Capacity summary'!$D$14="Yes",IF(COUNTBLANK('Capacity summary'!$H185:$BG185)&lt;52,IF('Capacity summary'!AZ185&lt;&gt;"",IF(LOWER('Capacity summary'!AZ185)="x",$BI66*AZ66,VALUE('Capacity summary'!AZ185)),0),AZ66*$BI66),AZ66*$BI66),0)</f>
        <v>0</v>
      </c>
      <c r="DD66" s="312">
        <f ca="1">IF($BI66&lt;&gt;"",IF('Capacity summary'!$D$14="Yes",IF(COUNTBLANK('Capacity summary'!$H185:$BG185)&lt;52,IF('Capacity summary'!BA185&lt;&gt;"",IF(LOWER('Capacity summary'!BA185)="x",$BI66*BA66,VALUE('Capacity summary'!BA185)),0),BA66*$BI66),BA66*$BI66),0)</f>
        <v>0</v>
      </c>
      <c r="DE66" s="312">
        <f ca="1">IF($BI66&lt;&gt;"",IF('Capacity summary'!$D$14="Yes",IF(COUNTBLANK('Capacity summary'!$H185:$BG185)&lt;52,IF('Capacity summary'!BB185&lt;&gt;"",IF(LOWER('Capacity summary'!BB185)="x",$BI66*BB66,VALUE('Capacity summary'!BB185)),0),BB66*$BI66),BB66*$BI66),0)</f>
        <v>0</v>
      </c>
      <c r="DF66" s="312">
        <f ca="1">IF($BI66&lt;&gt;"",IF('Capacity summary'!$D$14="Yes",IF(COUNTBLANK('Capacity summary'!$H185:$BG185)&lt;52,IF('Capacity summary'!BC185&lt;&gt;"",IF(LOWER('Capacity summary'!BC185)="x",$BI66*BC66,VALUE('Capacity summary'!BC185)),0),BC66*$BI66),BC66*$BI66),0)</f>
        <v>0</v>
      </c>
      <c r="DG66" s="312">
        <f ca="1">IF($BI66&lt;&gt;"",IF('Capacity summary'!$D$14="Yes",IF(COUNTBLANK('Capacity summary'!$H185:$BG185)&lt;52,IF('Capacity summary'!BD185&lt;&gt;"",IF(LOWER('Capacity summary'!BD185)="x",$BI66*BD66,VALUE('Capacity summary'!BD185)),0),BD66*$BI66),BD66*$BI66),0)</f>
        <v>0</v>
      </c>
      <c r="DH66" s="312">
        <f ca="1">IF($BI66&lt;&gt;"",IF('Capacity summary'!$D$14="Yes",IF(COUNTBLANK('Capacity summary'!$H185:$BG185)&lt;52,IF('Capacity summary'!BE185&lt;&gt;"",IF(LOWER('Capacity summary'!BE185)="x",$BI66*BE66,VALUE('Capacity summary'!BE185)),0),BE66*$BI66),BE66*$BI66),0)</f>
        <v>0</v>
      </c>
      <c r="DI66" s="312">
        <f ca="1">IF($BI66&lt;&gt;"",IF('Capacity summary'!$D$14="Yes",IF(COUNTBLANK('Capacity summary'!$H185:$BG185)&lt;52,IF('Capacity summary'!BF185&lt;&gt;"",IF(LOWER('Capacity summary'!BF185)="x",$BI66*BF66,VALUE('Capacity summary'!BF185)),0),BF66*$BI66),BF66*$BI66),0)</f>
        <v>0</v>
      </c>
      <c r="DJ66" s="312">
        <f ca="1">IF($BI66&lt;&gt;"",IF('Capacity summary'!$D$14="Yes",IF(COUNTBLANK('Capacity summary'!$H185:$BG185)&lt;52,IF('Capacity summary'!BG185&lt;&gt;"",IF(LOWER('Capacity summary'!BG185)="x",$BI66*BG66,VALUE('Capacity summary'!BG185)),0),BG66*$BI66),BG66*$BI66),0)</f>
        <v>0</v>
      </c>
      <c r="DK66" s="136">
        <f t="shared" ca="1" si="2"/>
        <v>0</v>
      </c>
      <c r="DL66" s="312">
        <f>Capacity!H78</f>
        <v>0</v>
      </c>
    </row>
    <row r="67" spans="2:116" x14ac:dyDescent="0.25">
      <c r="B67" s="67"/>
      <c r="C67" s="67" t="str">
        <f>ROW(A63)&amp;". "&amp;Capacity!B79</f>
        <v>63. c</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 ca="1">IF(ROW(C63)&lt;=Capacity!$A$16,IF('Capacity summary'!$D$14="No",SUM(H67:BG67),'Capacity summary'!$E186),0)</f>
        <v>52</v>
      </c>
      <c r="BI67" s="5">
        <f ca="1">IF(BH67&gt;0,IF(BH67&lt;Capacity!E79,Capacity!F79,Capacity!H79/'Capacity calculation (hide)'!BH67),"")</f>
        <v>0</v>
      </c>
      <c r="BK67" s="312">
        <f ca="1">IF($BI67&lt;&gt;"",IF('Capacity summary'!$D$14="Yes",IF(COUNTBLANK('Capacity summary'!$H186:$BG186)&lt;52,IF('Capacity summary'!H186&lt;&gt;"",IF(LOWER('Capacity summary'!H186)="x",$BI67*H67,VALUE('Capacity summary'!H186)),0),H67*$BI67),H67*$BI67),0)</f>
        <v>0</v>
      </c>
      <c r="BL67" s="312">
        <f ca="1">IF($BI67&lt;&gt;"",IF('Capacity summary'!$D$14="Yes",IF(COUNTBLANK('Capacity summary'!$H186:$BG186)&lt;52,IF('Capacity summary'!I186&lt;&gt;"",IF(LOWER('Capacity summary'!I186)="x",$BI67*I67,VALUE('Capacity summary'!I186)),0),I67*$BI67),I67*$BI67),0)</f>
        <v>0</v>
      </c>
      <c r="BM67" s="312">
        <f ca="1">IF($BI67&lt;&gt;"",IF('Capacity summary'!$D$14="Yes",IF(COUNTBLANK('Capacity summary'!$H186:$BG186)&lt;52,IF('Capacity summary'!J186&lt;&gt;"",IF(LOWER('Capacity summary'!J186)="x",$BI67*J67,VALUE('Capacity summary'!J186)),0),J67*$BI67),J67*$BI67),0)</f>
        <v>0</v>
      </c>
      <c r="BN67" s="312">
        <f ca="1">IF($BI67&lt;&gt;"",IF('Capacity summary'!$D$14="Yes",IF(COUNTBLANK('Capacity summary'!$H186:$BG186)&lt;52,IF('Capacity summary'!K186&lt;&gt;"",IF(LOWER('Capacity summary'!K186)="x",$BI67*K67,VALUE('Capacity summary'!K186)),0),K67*$BI67),K67*$BI67),0)</f>
        <v>0</v>
      </c>
      <c r="BO67" s="312">
        <f ca="1">IF($BI67&lt;&gt;"",IF('Capacity summary'!$D$14="Yes",IF(COUNTBLANK('Capacity summary'!$H186:$BG186)&lt;52,IF('Capacity summary'!L186&lt;&gt;"",IF(LOWER('Capacity summary'!L186)="x",$BI67*L67,VALUE('Capacity summary'!L186)),0),L67*$BI67),L67*$BI67),0)</f>
        <v>0</v>
      </c>
      <c r="BP67" s="312">
        <f ca="1">IF($BI67&lt;&gt;"",IF('Capacity summary'!$D$14="Yes",IF(COUNTBLANK('Capacity summary'!$H186:$BG186)&lt;52,IF('Capacity summary'!M186&lt;&gt;"",IF(LOWER('Capacity summary'!M186)="x",$BI67*M67,VALUE('Capacity summary'!M186)),0),M67*$BI67),M67*$BI67),0)</f>
        <v>0</v>
      </c>
      <c r="BQ67" s="312">
        <f ca="1">IF($BI67&lt;&gt;"",IF('Capacity summary'!$D$14="Yes",IF(COUNTBLANK('Capacity summary'!$H186:$BG186)&lt;52,IF('Capacity summary'!N186&lt;&gt;"",IF(LOWER('Capacity summary'!N186)="x",$BI67*N67,VALUE('Capacity summary'!N186)),0),N67*$BI67),N67*$BI67),0)</f>
        <v>0</v>
      </c>
      <c r="BR67" s="312">
        <f ca="1">IF($BI67&lt;&gt;"",IF('Capacity summary'!$D$14="Yes",IF(COUNTBLANK('Capacity summary'!$H186:$BG186)&lt;52,IF('Capacity summary'!O186&lt;&gt;"",IF(LOWER('Capacity summary'!O186)="x",$BI67*O67,VALUE('Capacity summary'!O186)),0),O67*$BI67),O67*$BI67),0)</f>
        <v>0</v>
      </c>
      <c r="BS67" s="312">
        <f ca="1">IF($BI67&lt;&gt;"",IF('Capacity summary'!$D$14="Yes",IF(COUNTBLANK('Capacity summary'!$H186:$BG186)&lt;52,IF('Capacity summary'!P186&lt;&gt;"",IF(LOWER('Capacity summary'!P186)="x",$BI67*P67,VALUE('Capacity summary'!P186)),0),P67*$BI67),P67*$BI67),0)</f>
        <v>0</v>
      </c>
      <c r="BT67" s="312">
        <f ca="1">IF($BI67&lt;&gt;"",IF('Capacity summary'!$D$14="Yes",IF(COUNTBLANK('Capacity summary'!$H186:$BG186)&lt;52,IF('Capacity summary'!Q186&lt;&gt;"",IF(LOWER('Capacity summary'!Q186)="x",$BI67*Q67,VALUE('Capacity summary'!Q186)),0),Q67*$BI67),Q67*$BI67),0)</f>
        <v>0</v>
      </c>
      <c r="BU67" s="312">
        <f ca="1">IF($BI67&lt;&gt;"",IF('Capacity summary'!$D$14="Yes",IF(COUNTBLANK('Capacity summary'!$H186:$BG186)&lt;52,IF('Capacity summary'!R186&lt;&gt;"",IF(LOWER('Capacity summary'!R186)="x",$BI67*R67,VALUE('Capacity summary'!R186)),0),R67*$BI67),R67*$BI67),0)</f>
        <v>0</v>
      </c>
      <c r="BV67" s="312">
        <f ca="1">IF($BI67&lt;&gt;"",IF('Capacity summary'!$D$14="Yes",IF(COUNTBLANK('Capacity summary'!$H186:$BG186)&lt;52,IF('Capacity summary'!S186&lt;&gt;"",IF(LOWER('Capacity summary'!S186)="x",$BI67*S67,VALUE('Capacity summary'!S186)),0),S67*$BI67),S67*$BI67),0)</f>
        <v>0</v>
      </c>
      <c r="BW67" s="312">
        <f ca="1">IF($BI67&lt;&gt;"",IF('Capacity summary'!$D$14="Yes",IF(COUNTBLANK('Capacity summary'!$H186:$BG186)&lt;52,IF('Capacity summary'!T186&lt;&gt;"",IF(LOWER('Capacity summary'!T186)="x",$BI67*T67,VALUE('Capacity summary'!T186)),0),T67*$BI67),T67*$BI67),0)</f>
        <v>0</v>
      </c>
      <c r="BX67" s="312">
        <f ca="1">IF($BI67&lt;&gt;"",IF('Capacity summary'!$D$14="Yes",IF(COUNTBLANK('Capacity summary'!$H186:$BG186)&lt;52,IF('Capacity summary'!U186&lt;&gt;"",IF(LOWER('Capacity summary'!U186)="x",$BI67*U67,VALUE('Capacity summary'!U186)),0),U67*$BI67),U67*$BI67),0)</f>
        <v>0</v>
      </c>
      <c r="BY67" s="312">
        <f ca="1">IF($BI67&lt;&gt;"",IF('Capacity summary'!$D$14="Yes",IF(COUNTBLANK('Capacity summary'!$H186:$BG186)&lt;52,IF('Capacity summary'!V186&lt;&gt;"",IF(LOWER('Capacity summary'!V186)="x",$BI67*V67,VALUE('Capacity summary'!V186)),0),V67*$BI67),V67*$BI67),0)</f>
        <v>0</v>
      </c>
      <c r="BZ67" s="312">
        <f ca="1">IF($BI67&lt;&gt;"",IF('Capacity summary'!$D$14="Yes",IF(COUNTBLANK('Capacity summary'!$H186:$BG186)&lt;52,IF('Capacity summary'!W186&lt;&gt;"",IF(LOWER('Capacity summary'!W186)="x",$BI67*W67,VALUE('Capacity summary'!W186)),0),W67*$BI67),W67*$BI67),0)</f>
        <v>0</v>
      </c>
      <c r="CA67" s="312">
        <f ca="1">IF($BI67&lt;&gt;"",IF('Capacity summary'!$D$14="Yes",IF(COUNTBLANK('Capacity summary'!$H186:$BG186)&lt;52,IF('Capacity summary'!X186&lt;&gt;"",IF(LOWER('Capacity summary'!X186)="x",$BI67*X67,VALUE('Capacity summary'!X186)),0),X67*$BI67),X67*$BI67),0)</f>
        <v>0</v>
      </c>
      <c r="CB67" s="312">
        <f ca="1">IF($BI67&lt;&gt;"",IF('Capacity summary'!$D$14="Yes",IF(COUNTBLANK('Capacity summary'!$H186:$BG186)&lt;52,IF('Capacity summary'!Y186&lt;&gt;"",IF(LOWER('Capacity summary'!Y186)="x",$BI67*Y67,VALUE('Capacity summary'!Y186)),0),Y67*$BI67),Y67*$BI67),0)</f>
        <v>0</v>
      </c>
      <c r="CC67" s="312">
        <f ca="1">IF($BI67&lt;&gt;"",IF('Capacity summary'!$D$14="Yes",IF(COUNTBLANK('Capacity summary'!$H186:$BG186)&lt;52,IF('Capacity summary'!Z186&lt;&gt;"",IF(LOWER('Capacity summary'!Z186)="x",$BI67*Z67,VALUE('Capacity summary'!Z186)),0),Z67*$BI67),Z67*$BI67),0)</f>
        <v>0</v>
      </c>
      <c r="CD67" s="312">
        <f ca="1">IF($BI67&lt;&gt;"",IF('Capacity summary'!$D$14="Yes",IF(COUNTBLANK('Capacity summary'!$H186:$BG186)&lt;52,IF('Capacity summary'!AA186&lt;&gt;"",IF(LOWER('Capacity summary'!AA186)="x",$BI67*AA67,VALUE('Capacity summary'!AA186)),0),AA67*$BI67),AA67*$BI67),0)</f>
        <v>0</v>
      </c>
      <c r="CE67" s="312">
        <f ca="1">IF($BI67&lt;&gt;"",IF('Capacity summary'!$D$14="Yes",IF(COUNTBLANK('Capacity summary'!$H186:$BG186)&lt;52,IF('Capacity summary'!AB186&lt;&gt;"",IF(LOWER('Capacity summary'!AB186)="x",$BI67*AB67,VALUE('Capacity summary'!AB186)),0),AB67*$BI67),AB67*$BI67),0)</f>
        <v>0</v>
      </c>
      <c r="CF67" s="312">
        <f ca="1">IF($BI67&lt;&gt;"",IF('Capacity summary'!$D$14="Yes",IF(COUNTBLANK('Capacity summary'!$H186:$BG186)&lt;52,IF('Capacity summary'!AC186&lt;&gt;"",IF(LOWER('Capacity summary'!AC186)="x",$BI67*AC67,VALUE('Capacity summary'!AC186)),0),AC67*$BI67),AC67*$BI67),0)</f>
        <v>0</v>
      </c>
      <c r="CG67" s="312">
        <f ca="1">IF($BI67&lt;&gt;"",IF('Capacity summary'!$D$14="Yes",IF(COUNTBLANK('Capacity summary'!$H186:$BG186)&lt;52,IF('Capacity summary'!AD186&lt;&gt;"",IF(LOWER('Capacity summary'!AD186)="x",$BI67*AD67,VALUE('Capacity summary'!AD186)),0),AD67*$BI67),AD67*$BI67),0)</f>
        <v>0</v>
      </c>
      <c r="CH67" s="312">
        <f ca="1">IF($BI67&lt;&gt;"",IF('Capacity summary'!$D$14="Yes",IF(COUNTBLANK('Capacity summary'!$H186:$BG186)&lt;52,IF('Capacity summary'!AE186&lt;&gt;"",IF(LOWER('Capacity summary'!AE186)="x",$BI67*AE67,VALUE('Capacity summary'!AE186)),0),AE67*$BI67),AE67*$BI67),0)</f>
        <v>0</v>
      </c>
      <c r="CI67" s="312">
        <f ca="1">IF($BI67&lt;&gt;"",IF('Capacity summary'!$D$14="Yes",IF(COUNTBLANK('Capacity summary'!$H186:$BG186)&lt;52,IF('Capacity summary'!AF186&lt;&gt;"",IF(LOWER('Capacity summary'!AF186)="x",$BI67*AF67,VALUE('Capacity summary'!AF186)),0),AF67*$BI67),AF67*$BI67),0)</f>
        <v>0</v>
      </c>
      <c r="CJ67" s="312">
        <f ca="1">IF($BI67&lt;&gt;"",IF('Capacity summary'!$D$14="Yes",IF(COUNTBLANK('Capacity summary'!$H186:$BG186)&lt;52,IF('Capacity summary'!AG186&lt;&gt;"",IF(LOWER('Capacity summary'!AG186)="x",$BI67*AG67,VALUE('Capacity summary'!AG186)),0),AG67*$BI67),AG67*$BI67),0)</f>
        <v>0</v>
      </c>
      <c r="CK67" s="312">
        <f ca="1">IF($BI67&lt;&gt;"",IF('Capacity summary'!$D$14="Yes",IF(COUNTBLANK('Capacity summary'!$H186:$BG186)&lt;52,IF('Capacity summary'!AH186&lt;&gt;"",IF(LOWER('Capacity summary'!AH186)="x",$BI67*AH67,VALUE('Capacity summary'!AH186)),0),AH67*$BI67),AH67*$BI67),0)</f>
        <v>0</v>
      </c>
      <c r="CL67" s="312">
        <f ca="1">IF($BI67&lt;&gt;"",IF('Capacity summary'!$D$14="Yes",IF(COUNTBLANK('Capacity summary'!$H186:$BG186)&lt;52,IF('Capacity summary'!AI186&lt;&gt;"",IF(LOWER('Capacity summary'!AI186)="x",$BI67*AI67,VALUE('Capacity summary'!AI186)),0),AI67*$BI67),AI67*$BI67),0)</f>
        <v>0</v>
      </c>
      <c r="CM67" s="312">
        <f ca="1">IF($BI67&lt;&gt;"",IF('Capacity summary'!$D$14="Yes",IF(COUNTBLANK('Capacity summary'!$H186:$BG186)&lt;52,IF('Capacity summary'!AJ186&lt;&gt;"",IF(LOWER('Capacity summary'!AJ186)="x",$BI67*AJ67,VALUE('Capacity summary'!AJ186)),0),AJ67*$BI67),AJ67*$BI67),0)</f>
        <v>0</v>
      </c>
      <c r="CN67" s="312">
        <f ca="1">IF($BI67&lt;&gt;"",IF('Capacity summary'!$D$14="Yes",IF(COUNTBLANK('Capacity summary'!$H186:$BG186)&lt;52,IF('Capacity summary'!AK186&lt;&gt;"",IF(LOWER('Capacity summary'!AK186)="x",$BI67*AK67,VALUE('Capacity summary'!AK186)),0),AK67*$BI67),AK67*$BI67),0)</f>
        <v>0</v>
      </c>
      <c r="CO67" s="312">
        <f ca="1">IF($BI67&lt;&gt;"",IF('Capacity summary'!$D$14="Yes",IF(COUNTBLANK('Capacity summary'!$H186:$BG186)&lt;52,IF('Capacity summary'!AL186&lt;&gt;"",IF(LOWER('Capacity summary'!AL186)="x",$BI67*AL67,VALUE('Capacity summary'!AL186)),0),AL67*$BI67),AL67*$BI67),0)</f>
        <v>0</v>
      </c>
      <c r="CP67" s="312">
        <f ca="1">IF($BI67&lt;&gt;"",IF('Capacity summary'!$D$14="Yes",IF(COUNTBLANK('Capacity summary'!$H186:$BG186)&lt;52,IF('Capacity summary'!AM186&lt;&gt;"",IF(LOWER('Capacity summary'!AM186)="x",$BI67*AM67,VALUE('Capacity summary'!AM186)),0),AM67*$BI67),AM67*$BI67),0)</f>
        <v>0</v>
      </c>
      <c r="CQ67" s="312">
        <f ca="1">IF($BI67&lt;&gt;"",IF('Capacity summary'!$D$14="Yes",IF(COUNTBLANK('Capacity summary'!$H186:$BG186)&lt;52,IF('Capacity summary'!AN186&lt;&gt;"",IF(LOWER('Capacity summary'!AN186)="x",$BI67*AN67,VALUE('Capacity summary'!AN186)),0),AN67*$BI67),AN67*$BI67),0)</f>
        <v>0</v>
      </c>
      <c r="CR67" s="312">
        <f ca="1">IF($BI67&lt;&gt;"",IF('Capacity summary'!$D$14="Yes",IF(COUNTBLANK('Capacity summary'!$H186:$BG186)&lt;52,IF('Capacity summary'!AO186&lt;&gt;"",IF(LOWER('Capacity summary'!AO186)="x",$BI67*AO67,VALUE('Capacity summary'!AO186)),0),AO67*$BI67),AO67*$BI67),0)</f>
        <v>0</v>
      </c>
      <c r="CS67" s="312">
        <f ca="1">IF($BI67&lt;&gt;"",IF('Capacity summary'!$D$14="Yes",IF(COUNTBLANK('Capacity summary'!$H186:$BG186)&lt;52,IF('Capacity summary'!AP186&lt;&gt;"",IF(LOWER('Capacity summary'!AP186)="x",$BI67*AP67,VALUE('Capacity summary'!AP186)),0),AP67*$BI67),AP67*$BI67),0)</f>
        <v>0</v>
      </c>
      <c r="CT67" s="312">
        <f ca="1">IF($BI67&lt;&gt;"",IF('Capacity summary'!$D$14="Yes",IF(COUNTBLANK('Capacity summary'!$H186:$BG186)&lt;52,IF('Capacity summary'!AQ186&lt;&gt;"",IF(LOWER('Capacity summary'!AQ186)="x",$BI67*AQ67,VALUE('Capacity summary'!AQ186)),0),AQ67*$BI67),AQ67*$BI67),0)</f>
        <v>0</v>
      </c>
      <c r="CU67" s="312">
        <f ca="1">IF($BI67&lt;&gt;"",IF('Capacity summary'!$D$14="Yes",IF(COUNTBLANK('Capacity summary'!$H186:$BG186)&lt;52,IF('Capacity summary'!AR186&lt;&gt;"",IF(LOWER('Capacity summary'!AR186)="x",$BI67*AR67,VALUE('Capacity summary'!AR186)),0),AR67*$BI67),AR67*$BI67),0)</f>
        <v>0</v>
      </c>
      <c r="CV67" s="312">
        <f ca="1">IF($BI67&lt;&gt;"",IF('Capacity summary'!$D$14="Yes",IF(COUNTBLANK('Capacity summary'!$H186:$BG186)&lt;52,IF('Capacity summary'!AS186&lt;&gt;"",IF(LOWER('Capacity summary'!AS186)="x",$BI67*AS67,VALUE('Capacity summary'!AS186)),0),AS67*$BI67),AS67*$BI67),0)</f>
        <v>0</v>
      </c>
      <c r="CW67" s="312">
        <f ca="1">IF($BI67&lt;&gt;"",IF('Capacity summary'!$D$14="Yes",IF(COUNTBLANK('Capacity summary'!$H186:$BG186)&lt;52,IF('Capacity summary'!AT186&lt;&gt;"",IF(LOWER('Capacity summary'!AT186)="x",$BI67*AT67,VALUE('Capacity summary'!AT186)),0),AT67*$BI67),AT67*$BI67),0)</f>
        <v>0</v>
      </c>
      <c r="CX67" s="312">
        <f ca="1">IF($BI67&lt;&gt;"",IF('Capacity summary'!$D$14="Yes",IF(COUNTBLANK('Capacity summary'!$H186:$BG186)&lt;52,IF('Capacity summary'!AU186&lt;&gt;"",IF(LOWER('Capacity summary'!AU186)="x",$BI67*AU67,VALUE('Capacity summary'!AU186)),0),AU67*$BI67),AU67*$BI67),0)</f>
        <v>0</v>
      </c>
      <c r="CY67" s="312">
        <f ca="1">IF($BI67&lt;&gt;"",IF('Capacity summary'!$D$14="Yes",IF(COUNTBLANK('Capacity summary'!$H186:$BG186)&lt;52,IF('Capacity summary'!AV186&lt;&gt;"",IF(LOWER('Capacity summary'!AV186)="x",$BI67*AV67,VALUE('Capacity summary'!AV186)),0),AV67*$BI67),AV67*$BI67),0)</f>
        <v>0</v>
      </c>
      <c r="CZ67" s="312">
        <f ca="1">IF($BI67&lt;&gt;"",IF('Capacity summary'!$D$14="Yes",IF(COUNTBLANK('Capacity summary'!$H186:$BG186)&lt;52,IF('Capacity summary'!AW186&lt;&gt;"",IF(LOWER('Capacity summary'!AW186)="x",$BI67*AW67,VALUE('Capacity summary'!AW186)),0),AW67*$BI67),AW67*$BI67),0)</f>
        <v>0</v>
      </c>
      <c r="DA67" s="312">
        <f ca="1">IF($BI67&lt;&gt;"",IF('Capacity summary'!$D$14="Yes",IF(COUNTBLANK('Capacity summary'!$H186:$BG186)&lt;52,IF('Capacity summary'!AX186&lt;&gt;"",IF(LOWER('Capacity summary'!AX186)="x",$BI67*AX67,VALUE('Capacity summary'!AX186)),0),AX67*$BI67),AX67*$BI67),0)</f>
        <v>0</v>
      </c>
      <c r="DB67" s="312">
        <f ca="1">IF($BI67&lt;&gt;"",IF('Capacity summary'!$D$14="Yes",IF(COUNTBLANK('Capacity summary'!$H186:$BG186)&lt;52,IF('Capacity summary'!AY186&lt;&gt;"",IF(LOWER('Capacity summary'!AY186)="x",$BI67*AY67,VALUE('Capacity summary'!AY186)),0),AY67*$BI67),AY67*$BI67),0)</f>
        <v>0</v>
      </c>
      <c r="DC67" s="312">
        <f ca="1">IF($BI67&lt;&gt;"",IF('Capacity summary'!$D$14="Yes",IF(COUNTBLANK('Capacity summary'!$H186:$BG186)&lt;52,IF('Capacity summary'!AZ186&lt;&gt;"",IF(LOWER('Capacity summary'!AZ186)="x",$BI67*AZ67,VALUE('Capacity summary'!AZ186)),0),AZ67*$BI67),AZ67*$BI67),0)</f>
        <v>0</v>
      </c>
      <c r="DD67" s="312">
        <f ca="1">IF($BI67&lt;&gt;"",IF('Capacity summary'!$D$14="Yes",IF(COUNTBLANK('Capacity summary'!$H186:$BG186)&lt;52,IF('Capacity summary'!BA186&lt;&gt;"",IF(LOWER('Capacity summary'!BA186)="x",$BI67*BA67,VALUE('Capacity summary'!BA186)),0),BA67*$BI67),BA67*$BI67),0)</f>
        <v>0</v>
      </c>
      <c r="DE67" s="312">
        <f ca="1">IF($BI67&lt;&gt;"",IF('Capacity summary'!$D$14="Yes",IF(COUNTBLANK('Capacity summary'!$H186:$BG186)&lt;52,IF('Capacity summary'!BB186&lt;&gt;"",IF(LOWER('Capacity summary'!BB186)="x",$BI67*BB67,VALUE('Capacity summary'!BB186)),0),BB67*$BI67),BB67*$BI67),0)</f>
        <v>0</v>
      </c>
      <c r="DF67" s="312">
        <f ca="1">IF($BI67&lt;&gt;"",IF('Capacity summary'!$D$14="Yes",IF(COUNTBLANK('Capacity summary'!$H186:$BG186)&lt;52,IF('Capacity summary'!BC186&lt;&gt;"",IF(LOWER('Capacity summary'!BC186)="x",$BI67*BC67,VALUE('Capacity summary'!BC186)),0),BC67*$BI67),BC67*$BI67),0)</f>
        <v>0</v>
      </c>
      <c r="DG67" s="312">
        <f ca="1">IF($BI67&lt;&gt;"",IF('Capacity summary'!$D$14="Yes",IF(COUNTBLANK('Capacity summary'!$H186:$BG186)&lt;52,IF('Capacity summary'!BD186&lt;&gt;"",IF(LOWER('Capacity summary'!BD186)="x",$BI67*BD67,VALUE('Capacity summary'!BD186)),0),BD67*$BI67),BD67*$BI67),0)</f>
        <v>0</v>
      </c>
      <c r="DH67" s="312">
        <f ca="1">IF($BI67&lt;&gt;"",IF('Capacity summary'!$D$14="Yes",IF(COUNTBLANK('Capacity summary'!$H186:$BG186)&lt;52,IF('Capacity summary'!BE186&lt;&gt;"",IF(LOWER('Capacity summary'!BE186)="x",$BI67*BE67,VALUE('Capacity summary'!BE186)),0),BE67*$BI67),BE67*$BI67),0)</f>
        <v>0</v>
      </c>
      <c r="DI67" s="312">
        <f ca="1">IF($BI67&lt;&gt;"",IF('Capacity summary'!$D$14="Yes",IF(COUNTBLANK('Capacity summary'!$H186:$BG186)&lt;52,IF('Capacity summary'!BF186&lt;&gt;"",IF(LOWER('Capacity summary'!BF186)="x",$BI67*BF67,VALUE('Capacity summary'!BF186)),0),BF67*$BI67),BF67*$BI67),0)</f>
        <v>0</v>
      </c>
      <c r="DJ67" s="312">
        <f ca="1">IF($BI67&lt;&gt;"",IF('Capacity summary'!$D$14="Yes",IF(COUNTBLANK('Capacity summary'!$H186:$BG186)&lt;52,IF('Capacity summary'!BG186&lt;&gt;"",IF(LOWER('Capacity summary'!BG186)="x",$BI67*BG67,VALUE('Capacity summary'!BG186)),0),BG67*$BI67),BG67*$BI67),0)</f>
        <v>0</v>
      </c>
      <c r="DK67" s="136">
        <f t="shared" ca="1" si="2"/>
        <v>0</v>
      </c>
      <c r="DL67" s="312">
        <f>Capacity!H79</f>
        <v>0</v>
      </c>
    </row>
    <row r="68" spans="2:116" x14ac:dyDescent="0.25">
      <c r="B68" s="67"/>
      <c r="C68" s="67" t="str">
        <f>ROW(A64)&amp;". "&amp;Capacity!B80</f>
        <v>64. c</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 ca="1">IF(ROW(C64)&lt;=Capacity!$A$16,IF('Capacity summary'!$D$14="No",SUM(H68:BG68),'Capacity summary'!$E187),0)</f>
        <v>52</v>
      </c>
      <c r="BI68" s="5">
        <f ca="1">IF(BH68&gt;0,IF(BH68&lt;Capacity!E80,Capacity!F80,Capacity!H80/'Capacity calculation (hide)'!BH68),"")</f>
        <v>0</v>
      </c>
      <c r="BK68" s="312">
        <f ca="1">IF($BI68&lt;&gt;"",IF('Capacity summary'!$D$14="Yes",IF(COUNTBLANK('Capacity summary'!$H187:$BG187)&lt;52,IF('Capacity summary'!H187&lt;&gt;"",IF(LOWER('Capacity summary'!H187)="x",$BI68*H68,VALUE('Capacity summary'!H187)),0),H68*$BI68),H68*$BI68),0)</f>
        <v>0</v>
      </c>
      <c r="BL68" s="312">
        <f ca="1">IF($BI68&lt;&gt;"",IF('Capacity summary'!$D$14="Yes",IF(COUNTBLANK('Capacity summary'!$H187:$BG187)&lt;52,IF('Capacity summary'!I187&lt;&gt;"",IF(LOWER('Capacity summary'!I187)="x",$BI68*I68,VALUE('Capacity summary'!I187)),0),I68*$BI68),I68*$BI68),0)</f>
        <v>0</v>
      </c>
      <c r="BM68" s="312">
        <f ca="1">IF($BI68&lt;&gt;"",IF('Capacity summary'!$D$14="Yes",IF(COUNTBLANK('Capacity summary'!$H187:$BG187)&lt;52,IF('Capacity summary'!J187&lt;&gt;"",IF(LOWER('Capacity summary'!J187)="x",$BI68*J68,VALUE('Capacity summary'!J187)),0),J68*$BI68),J68*$BI68),0)</f>
        <v>0</v>
      </c>
      <c r="BN68" s="312">
        <f ca="1">IF($BI68&lt;&gt;"",IF('Capacity summary'!$D$14="Yes",IF(COUNTBLANK('Capacity summary'!$H187:$BG187)&lt;52,IF('Capacity summary'!K187&lt;&gt;"",IF(LOWER('Capacity summary'!K187)="x",$BI68*K68,VALUE('Capacity summary'!K187)),0),K68*$BI68),K68*$BI68),0)</f>
        <v>0</v>
      </c>
      <c r="BO68" s="312">
        <f ca="1">IF($BI68&lt;&gt;"",IF('Capacity summary'!$D$14="Yes",IF(COUNTBLANK('Capacity summary'!$H187:$BG187)&lt;52,IF('Capacity summary'!L187&lt;&gt;"",IF(LOWER('Capacity summary'!L187)="x",$BI68*L68,VALUE('Capacity summary'!L187)),0),L68*$BI68),L68*$BI68),0)</f>
        <v>0</v>
      </c>
      <c r="BP68" s="312">
        <f ca="1">IF($BI68&lt;&gt;"",IF('Capacity summary'!$D$14="Yes",IF(COUNTBLANK('Capacity summary'!$H187:$BG187)&lt;52,IF('Capacity summary'!M187&lt;&gt;"",IF(LOWER('Capacity summary'!M187)="x",$BI68*M68,VALUE('Capacity summary'!M187)),0),M68*$BI68),M68*$BI68),0)</f>
        <v>0</v>
      </c>
      <c r="BQ68" s="312">
        <f ca="1">IF($BI68&lt;&gt;"",IF('Capacity summary'!$D$14="Yes",IF(COUNTBLANK('Capacity summary'!$H187:$BG187)&lt;52,IF('Capacity summary'!N187&lt;&gt;"",IF(LOWER('Capacity summary'!N187)="x",$BI68*N68,VALUE('Capacity summary'!N187)),0),N68*$BI68),N68*$BI68),0)</f>
        <v>0</v>
      </c>
      <c r="BR68" s="312">
        <f ca="1">IF($BI68&lt;&gt;"",IF('Capacity summary'!$D$14="Yes",IF(COUNTBLANK('Capacity summary'!$H187:$BG187)&lt;52,IF('Capacity summary'!O187&lt;&gt;"",IF(LOWER('Capacity summary'!O187)="x",$BI68*O68,VALUE('Capacity summary'!O187)),0),O68*$BI68),O68*$BI68),0)</f>
        <v>0</v>
      </c>
      <c r="BS68" s="312">
        <f ca="1">IF($BI68&lt;&gt;"",IF('Capacity summary'!$D$14="Yes",IF(COUNTBLANK('Capacity summary'!$H187:$BG187)&lt;52,IF('Capacity summary'!P187&lt;&gt;"",IF(LOWER('Capacity summary'!P187)="x",$BI68*P68,VALUE('Capacity summary'!P187)),0),P68*$BI68),P68*$BI68),0)</f>
        <v>0</v>
      </c>
      <c r="BT68" s="312">
        <f ca="1">IF($BI68&lt;&gt;"",IF('Capacity summary'!$D$14="Yes",IF(COUNTBLANK('Capacity summary'!$H187:$BG187)&lt;52,IF('Capacity summary'!Q187&lt;&gt;"",IF(LOWER('Capacity summary'!Q187)="x",$BI68*Q68,VALUE('Capacity summary'!Q187)),0),Q68*$BI68),Q68*$BI68),0)</f>
        <v>0</v>
      </c>
      <c r="BU68" s="312">
        <f ca="1">IF($BI68&lt;&gt;"",IF('Capacity summary'!$D$14="Yes",IF(COUNTBLANK('Capacity summary'!$H187:$BG187)&lt;52,IF('Capacity summary'!R187&lt;&gt;"",IF(LOWER('Capacity summary'!R187)="x",$BI68*R68,VALUE('Capacity summary'!R187)),0),R68*$BI68),R68*$BI68),0)</f>
        <v>0</v>
      </c>
      <c r="BV68" s="312">
        <f ca="1">IF($BI68&lt;&gt;"",IF('Capacity summary'!$D$14="Yes",IF(COUNTBLANK('Capacity summary'!$H187:$BG187)&lt;52,IF('Capacity summary'!S187&lt;&gt;"",IF(LOWER('Capacity summary'!S187)="x",$BI68*S68,VALUE('Capacity summary'!S187)),0),S68*$BI68),S68*$BI68),0)</f>
        <v>0</v>
      </c>
      <c r="BW68" s="312">
        <f ca="1">IF($BI68&lt;&gt;"",IF('Capacity summary'!$D$14="Yes",IF(COUNTBLANK('Capacity summary'!$H187:$BG187)&lt;52,IF('Capacity summary'!T187&lt;&gt;"",IF(LOWER('Capacity summary'!T187)="x",$BI68*T68,VALUE('Capacity summary'!T187)),0),T68*$BI68),T68*$BI68),0)</f>
        <v>0</v>
      </c>
      <c r="BX68" s="312">
        <f ca="1">IF($BI68&lt;&gt;"",IF('Capacity summary'!$D$14="Yes",IF(COUNTBLANK('Capacity summary'!$H187:$BG187)&lt;52,IF('Capacity summary'!U187&lt;&gt;"",IF(LOWER('Capacity summary'!U187)="x",$BI68*U68,VALUE('Capacity summary'!U187)),0),U68*$BI68),U68*$BI68),0)</f>
        <v>0</v>
      </c>
      <c r="BY68" s="312">
        <f ca="1">IF($BI68&lt;&gt;"",IF('Capacity summary'!$D$14="Yes",IF(COUNTBLANK('Capacity summary'!$H187:$BG187)&lt;52,IF('Capacity summary'!V187&lt;&gt;"",IF(LOWER('Capacity summary'!V187)="x",$BI68*V68,VALUE('Capacity summary'!V187)),0),V68*$BI68),V68*$BI68),0)</f>
        <v>0</v>
      </c>
      <c r="BZ68" s="312">
        <f ca="1">IF($BI68&lt;&gt;"",IF('Capacity summary'!$D$14="Yes",IF(COUNTBLANK('Capacity summary'!$H187:$BG187)&lt;52,IF('Capacity summary'!W187&lt;&gt;"",IF(LOWER('Capacity summary'!W187)="x",$BI68*W68,VALUE('Capacity summary'!W187)),0),W68*$BI68),W68*$BI68),0)</f>
        <v>0</v>
      </c>
      <c r="CA68" s="312">
        <f ca="1">IF($BI68&lt;&gt;"",IF('Capacity summary'!$D$14="Yes",IF(COUNTBLANK('Capacity summary'!$H187:$BG187)&lt;52,IF('Capacity summary'!X187&lt;&gt;"",IF(LOWER('Capacity summary'!X187)="x",$BI68*X68,VALUE('Capacity summary'!X187)),0),X68*$BI68),X68*$BI68),0)</f>
        <v>0</v>
      </c>
      <c r="CB68" s="312">
        <f ca="1">IF($BI68&lt;&gt;"",IF('Capacity summary'!$D$14="Yes",IF(COUNTBLANK('Capacity summary'!$H187:$BG187)&lt;52,IF('Capacity summary'!Y187&lt;&gt;"",IF(LOWER('Capacity summary'!Y187)="x",$BI68*Y68,VALUE('Capacity summary'!Y187)),0),Y68*$BI68),Y68*$BI68),0)</f>
        <v>0</v>
      </c>
      <c r="CC68" s="312">
        <f ca="1">IF($BI68&lt;&gt;"",IF('Capacity summary'!$D$14="Yes",IF(COUNTBLANK('Capacity summary'!$H187:$BG187)&lt;52,IF('Capacity summary'!Z187&lt;&gt;"",IF(LOWER('Capacity summary'!Z187)="x",$BI68*Z68,VALUE('Capacity summary'!Z187)),0),Z68*$BI68),Z68*$BI68),0)</f>
        <v>0</v>
      </c>
      <c r="CD68" s="312">
        <f ca="1">IF($BI68&lt;&gt;"",IF('Capacity summary'!$D$14="Yes",IF(COUNTBLANK('Capacity summary'!$H187:$BG187)&lt;52,IF('Capacity summary'!AA187&lt;&gt;"",IF(LOWER('Capacity summary'!AA187)="x",$BI68*AA68,VALUE('Capacity summary'!AA187)),0),AA68*$BI68),AA68*$BI68),0)</f>
        <v>0</v>
      </c>
      <c r="CE68" s="312">
        <f ca="1">IF($BI68&lt;&gt;"",IF('Capacity summary'!$D$14="Yes",IF(COUNTBLANK('Capacity summary'!$H187:$BG187)&lt;52,IF('Capacity summary'!AB187&lt;&gt;"",IF(LOWER('Capacity summary'!AB187)="x",$BI68*AB68,VALUE('Capacity summary'!AB187)),0),AB68*$BI68),AB68*$BI68),0)</f>
        <v>0</v>
      </c>
      <c r="CF68" s="312">
        <f ca="1">IF($BI68&lt;&gt;"",IF('Capacity summary'!$D$14="Yes",IF(COUNTBLANK('Capacity summary'!$H187:$BG187)&lt;52,IF('Capacity summary'!AC187&lt;&gt;"",IF(LOWER('Capacity summary'!AC187)="x",$BI68*AC68,VALUE('Capacity summary'!AC187)),0),AC68*$BI68),AC68*$BI68),0)</f>
        <v>0</v>
      </c>
      <c r="CG68" s="312">
        <f ca="1">IF($BI68&lt;&gt;"",IF('Capacity summary'!$D$14="Yes",IF(COUNTBLANK('Capacity summary'!$H187:$BG187)&lt;52,IF('Capacity summary'!AD187&lt;&gt;"",IF(LOWER('Capacity summary'!AD187)="x",$BI68*AD68,VALUE('Capacity summary'!AD187)),0),AD68*$BI68),AD68*$BI68),0)</f>
        <v>0</v>
      </c>
      <c r="CH68" s="312">
        <f ca="1">IF($BI68&lt;&gt;"",IF('Capacity summary'!$D$14="Yes",IF(COUNTBLANK('Capacity summary'!$H187:$BG187)&lt;52,IF('Capacity summary'!AE187&lt;&gt;"",IF(LOWER('Capacity summary'!AE187)="x",$BI68*AE68,VALUE('Capacity summary'!AE187)),0),AE68*$BI68),AE68*$BI68),0)</f>
        <v>0</v>
      </c>
      <c r="CI68" s="312">
        <f ca="1">IF($BI68&lt;&gt;"",IF('Capacity summary'!$D$14="Yes",IF(COUNTBLANK('Capacity summary'!$H187:$BG187)&lt;52,IF('Capacity summary'!AF187&lt;&gt;"",IF(LOWER('Capacity summary'!AF187)="x",$BI68*AF68,VALUE('Capacity summary'!AF187)),0),AF68*$BI68),AF68*$BI68),0)</f>
        <v>0</v>
      </c>
      <c r="CJ68" s="312">
        <f ca="1">IF($BI68&lt;&gt;"",IF('Capacity summary'!$D$14="Yes",IF(COUNTBLANK('Capacity summary'!$H187:$BG187)&lt;52,IF('Capacity summary'!AG187&lt;&gt;"",IF(LOWER('Capacity summary'!AG187)="x",$BI68*AG68,VALUE('Capacity summary'!AG187)),0),AG68*$BI68),AG68*$BI68),0)</f>
        <v>0</v>
      </c>
      <c r="CK68" s="312">
        <f ca="1">IF($BI68&lt;&gt;"",IF('Capacity summary'!$D$14="Yes",IF(COUNTBLANK('Capacity summary'!$H187:$BG187)&lt;52,IF('Capacity summary'!AH187&lt;&gt;"",IF(LOWER('Capacity summary'!AH187)="x",$BI68*AH68,VALUE('Capacity summary'!AH187)),0),AH68*$BI68),AH68*$BI68),0)</f>
        <v>0</v>
      </c>
      <c r="CL68" s="312">
        <f ca="1">IF($BI68&lt;&gt;"",IF('Capacity summary'!$D$14="Yes",IF(COUNTBLANK('Capacity summary'!$H187:$BG187)&lt;52,IF('Capacity summary'!AI187&lt;&gt;"",IF(LOWER('Capacity summary'!AI187)="x",$BI68*AI68,VALUE('Capacity summary'!AI187)),0),AI68*$BI68),AI68*$BI68),0)</f>
        <v>0</v>
      </c>
      <c r="CM68" s="312">
        <f ca="1">IF($BI68&lt;&gt;"",IF('Capacity summary'!$D$14="Yes",IF(COUNTBLANK('Capacity summary'!$H187:$BG187)&lt;52,IF('Capacity summary'!AJ187&lt;&gt;"",IF(LOWER('Capacity summary'!AJ187)="x",$BI68*AJ68,VALUE('Capacity summary'!AJ187)),0),AJ68*$BI68),AJ68*$BI68),0)</f>
        <v>0</v>
      </c>
      <c r="CN68" s="312">
        <f ca="1">IF($BI68&lt;&gt;"",IF('Capacity summary'!$D$14="Yes",IF(COUNTBLANK('Capacity summary'!$H187:$BG187)&lt;52,IF('Capacity summary'!AK187&lt;&gt;"",IF(LOWER('Capacity summary'!AK187)="x",$BI68*AK68,VALUE('Capacity summary'!AK187)),0),AK68*$BI68),AK68*$BI68),0)</f>
        <v>0</v>
      </c>
      <c r="CO68" s="312">
        <f ca="1">IF($BI68&lt;&gt;"",IF('Capacity summary'!$D$14="Yes",IF(COUNTBLANK('Capacity summary'!$H187:$BG187)&lt;52,IF('Capacity summary'!AL187&lt;&gt;"",IF(LOWER('Capacity summary'!AL187)="x",$BI68*AL68,VALUE('Capacity summary'!AL187)),0),AL68*$BI68),AL68*$BI68),0)</f>
        <v>0</v>
      </c>
      <c r="CP68" s="312">
        <f ca="1">IF($BI68&lt;&gt;"",IF('Capacity summary'!$D$14="Yes",IF(COUNTBLANK('Capacity summary'!$H187:$BG187)&lt;52,IF('Capacity summary'!AM187&lt;&gt;"",IF(LOWER('Capacity summary'!AM187)="x",$BI68*AM68,VALUE('Capacity summary'!AM187)),0),AM68*$BI68),AM68*$BI68),0)</f>
        <v>0</v>
      </c>
      <c r="CQ68" s="312">
        <f ca="1">IF($BI68&lt;&gt;"",IF('Capacity summary'!$D$14="Yes",IF(COUNTBLANK('Capacity summary'!$H187:$BG187)&lt;52,IF('Capacity summary'!AN187&lt;&gt;"",IF(LOWER('Capacity summary'!AN187)="x",$BI68*AN68,VALUE('Capacity summary'!AN187)),0),AN68*$BI68),AN68*$BI68),0)</f>
        <v>0</v>
      </c>
      <c r="CR68" s="312">
        <f ca="1">IF($BI68&lt;&gt;"",IF('Capacity summary'!$D$14="Yes",IF(COUNTBLANK('Capacity summary'!$H187:$BG187)&lt;52,IF('Capacity summary'!AO187&lt;&gt;"",IF(LOWER('Capacity summary'!AO187)="x",$BI68*AO68,VALUE('Capacity summary'!AO187)),0),AO68*$BI68),AO68*$BI68),0)</f>
        <v>0</v>
      </c>
      <c r="CS68" s="312">
        <f ca="1">IF($BI68&lt;&gt;"",IF('Capacity summary'!$D$14="Yes",IF(COUNTBLANK('Capacity summary'!$H187:$BG187)&lt;52,IF('Capacity summary'!AP187&lt;&gt;"",IF(LOWER('Capacity summary'!AP187)="x",$BI68*AP68,VALUE('Capacity summary'!AP187)),0),AP68*$BI68),AP68*$BI68),0)</f>
        <v>0</v>
      </c>
      <c r="CT68" s="312">
        <f ca="1">IF($BI68&lt;&gt;"",IF('Capacity summary'!$D$14="Yes",IF(COUNTBLANK('Capacity summary'!$H187:$BG187)&lt;52,IF('Capacity summary'!AQ187&lt;&gt;"",IF(LOWER('Capacity summary'!AQ187)="x",$BI68*AQ68,VALUE('Capacity summary'!AQ187)),0),AQ68*$BI68),AQ68*$BI68),0)</f>
        <v>0</v>
      </c>
      <c r="CU68" s="312">
        <f ca="1">IF($BI68&lt;&gt;"",IF('Capacity summary'!$D$14="Yes",IF(COUNTBLANK('Capacity summary'!$H187:$BG187)&lt;52,IF('Capacity summary'!AR187&lt;&gt;"",IF(LOWER('Capacity summary'!AR187)="x",$BI68*AR68,VALUE('Capacity summary'!AR187)),0),AR68*$BI68),AR68*$BI68),0)</f>
        <v>0</v>
      </c>
      <c r="CV68" s="312">
        <f ca="1">IF($BI68&lt;&gt;"",IF('Capacity summary'!$D$14="Yes",IF(COUNTBLANK('Capacity summary'!$H187:$BG187)&lt;52,IF('Capacity summary'!AS187&lt;&gt;"",IF(LOWER('Capacity summary'!AS187)="x",$BI68*AS68,VALUE('Capacity summary'!AS187)),0),AS68*$BI68),AS68*$BI68),0)</f>
        <v>0</v>
      </c>
      <c r="CW68" s="312">
        <f ca="1">IF($BI68&lt;&gt;"",IF('Capacity summary'!$D$14="Yes",IF(COUNTBLANK('Capacity summary'!$H187:$BG187)&lt;52,IF('Capacity summary'!AT187&lt;&gt;"",IF(LOWER('Capacity summary'!AT187)="x",$BI68*AT68,VALUE('Capacity summary'!AT187)),0),AT68*$BI68),AT68*$BI68),0)</f>
        <v>0</v>
      </c>
      <c r="CX68" s="312">
        <f ca="1">IF($BI68&lt;&gt;"",IF('Capacity summary'!$D$14="Yes",IF(COUNTBLANK('Capacity summary'!$H187:$BG187)&lt;52,IF('Capacity summary'!AU187&lt;&gt;"",IF(LOWER('Capacity summary'!AU187)="x",$BI68*AU68,VALUE('Capacity summary'!AU187)),0),AU68*$BI68),AU68*$BI68),0)</f>
        <v>0</v>
      </c>
      <c r="CY68" s="312">
        <f ca="1">IF($BI68&lt;&gt;"",IF('Capacity summary'!$D$14="Yes",IF(COUNTBLANK('Capacity summary'!$H187:$BG187)&lt;52,IF('Capacity summary'!AV187&lt;&gt;"",IF(LOWER('Capacity summary'!AV187)="x",$BI68*AV68,VALUE('Capacity summary'!AV187)),0),AV68*$BI68),AV68*$BI68),0)</f>
        <v>0</v>
      </c>
      <c r="CZ68" s="312">
        <f ca="1">IF($BI68&lt;&gt;"",IF('Capacity summary'!$D$14="Yes",IF(COUNTBLANK('Capacity summary'!$H187:$BG187)&lt;52,IF('Capacity summary'!AW187&lt;&gt;"",IF(LOWER('Capacity summary'!AW187)="x",$BI68*AW68,VALUE('Capacity summary'!AW187)),0),AW68*$BI68),AW68*$BI68),0)</f>
        <v>0</v>
      </c>
      <c r="DA68" s="312">
        <f ca="1">IF($BI68&lt;&gt;"",IF('Capacity summary'!$D$14="Yes",IF(COUNTBLANK('Capacity summary'!$H187:$BG187)&lt;52,IF('Capacity summary'!AX187&lt;&gt;"",IF(LOWER('Capacity summary'!AX187)="x",$BI68*AX68,VALUE('Capacity summary'!AX187)),0),AX68*$BI68),AX68*$BI68),0)</f>
        <v>0</v>
      </c>
      <c r="DB68" s="312">
        <f ca="1">IF($BI68&lt;&gt;"",IF('Capacity summary'!$D$14="Yes",IF(COUNTBLANK('Capacity summary'!$H187:$BG187)&lt;52,IF('Capacity summary'!AY187&lt;&gt;"",IF(LOWER('Capacity summary'!AY187)="x",$BI68*AY68,VALUE('Capacity summary'!AY187)),0),AY68*$BI68),AY68*$BI68),0)</f>
        <v>0</v>
      </c>
      <c r="DC68" s="312">
        <f ca="1">IF($BI68&lt;&gt;"",IF('Capacity summary'!$D$14="Yes",IF(COUNTBLANK('Capacity summary'!$H187:$BG187)&lt;52,IF('Capacity summary'!AZ187&lt;&gt;"",IF(LOWER('Capacity summary'!AZ187)="x",$BI68*AZ68,VALUE('Capacity summary'!AZ187)),0),AZ68*$BI68),AZ68*$BI68),0)</f>
        <v>0</v>
      </c>
      <c r="DD68" s="312">
        <f ca="1">IF($BI68&lt;&gt;"",IF('Capacity summary'!$D$14="Yes",IF(COUNTBLANK('Capacity summary'!$H187:$BG187)&lt;52,IF('Capacity summary'!BA187&lt;&gt;"",IF(LOWER('Capacity summary'!BA187)="x",$BI68*BA68,VALUE('Capacity summary'!BA187)),0),BA68*$BI68),BA68*$BI68),0)</f>
        <v>0</v>
      </c>
      <c r="DE68" s="312">
        <f ca="1">IF($BI68&lt;&gt;"",IF('Capacity summary'!$D$14="Yes",IF(COUNTBLANK('Capacity summary'!$H187:$BG187)&lt;52,IF('Capacity summary'!BB187&lt;&gt;"",IF(LOWER('Capacity summary'!BB187)="x",$BI68*BB68,VALUE('Capacity summary'!BB187)),0),BB68*$BI68),BB68*$BI68),0)</f>
        <v>0</v>
      </c>
      <c r="DF68" s="312">
        <f ca="1">IF($BI68&lt;&gt;"",IF('Capacity summary'!$D$14="Yes",IF(COUNTBLANK('Capacity summary'!$H187:$BG187)&lt;52,IF('Capacity summary'!BC187&lt;&gt;"",IF(LOWER('Capacity summary'!BC187)="x",$BI68*BC68,VALUE('Capacity summary'!BC187)),0),BC68*$BI68),BC68*$BI68),0)</f>
        <v>0</v>
      </c>
      <c r="DG68" s="312">
        <f ca="1">IF($BI68&lt;&gt;"",IF('Capacity summary'!$D$14="Yes",IF(COUNTBLANK('Capacity summary'!$H187:$BG187)&lt;52,IF('Capacity summary'!BD187&lt;&gt;"",IF(LOWER('Capacity summary'!BD187)="x",$BI68*BD68,VALUE('Capacity summary'!BD187)),0),BD68*$BI68),BD68*$BI68),0)</f>
        <v>0</v>
      </c>
      <c r="DH68" s="312">
        <f ca="1">IF($BI68&lt;&gt;"",IF('Capacity summary'!$D$14="Yes",IF(COUNTBLANK('Capacity summary'!$H187:$BG187)&lt;52,IF('Capacity summary'!BE187&lt;&gt;"",IF(LOWER('Capacity summary'!BE187)="x",$BI68*BE68,VALUE('Capacity summary'!BE187)),0),BE68*$BI68),BE68*$BI68),0)</f>
        <v>0</v>
      </c>
      <c r="DI68" s="312">
        <f ca="1">IF($BI68&lt;&gt;"",IF('Capacity summary'!$D$14="Yes",IF(COUNTBLANK('Capacity summary'!$H187:$BG187)&lt;52,IF('Capacity summary'!BF187&lt;&gt;"",IF(LOWER('Capacity summary'!BF187)="x",$BI68*BF68,VALUE('Capacity summary'!BF187)),0),BF68*$BI68),BF68*$BI68),0)</f>
        <v>0</v>
      </c>
      <c r="DJ68" s="312">
        <f ca="1">IF($BI68&lt;&gt;"",IF('Capacity summary'!$D$14="Yes",IF(COUNTBLANK('Capacity summary'!$H187:$BG187)&lt;52,IF('Capacity summary'!BG187&lt;&gt;"",IF(LOWER('Capacity summary'!BG187)="x",$BI68*BG68,VALUE('Capacity summary'!BG187)),0),BG68*$BI68),BG68*$BI68),0)</f>
        <v>0</v>
      </c>
      <c r="DK68" s="136">
        <f t="shared" ca="1" si="2"/>
        <v>0</v>
      </c>
      <c r="DL68" s="312">
        <f>Capacity!H80</f>
        <v>0</v>
      </c>
    </row>
    <row r="69" spans="2:116" x14ac:dyDescent="0.25">
      <c r="B69" s="67"/>
      <c r="C69" s="67" t="str">
        <f>ROW(A65)&amp;". "&amp;Capacity!B81</f>
        <v>65. c</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 ca="1">IF(ROW(C65)&lt;=Capacity!$A$16,IF('Capacity summary'!$D$14="No",SUM(H69:BG69),'Capacity summary'!$E188),0)</f>
        <v>52</v>
      </c>
      <c r="BI69" s="5">
        <f ca="1">IF(BH69&gt;0,IF(BH69&lt;Capacity!E81,Capacity!F81,Capacity!H81/'Capacity calculation (hide)'!BH69),"")</f>
        <v>0</v>
      </c>
      <c r="BK69" s="312">
        <f ca="1">IF($BI69&lt;&gt;"",IF('Capacity summary'!$D$14="Yes",IF(COUNTBLANK('Capacity summary'!$H188:$BG188)&lt;52,IF('Capacity summary'!H188&lt;&gt;"",IF(LOWER('Capacity summary'!H188)="x",$BI69*H69,VALUE('Capacity summary'!H188)),0),H69*$BI69),H69*$BI69),0)</f>
        <v>0</v>
      </c>
      <c r="BL69" s="312">
        <f ca="1">IF($BI69&lt;&gt;"",IF('Capacity summary'!$D$14="Yes",IF(COUNTBLANK('Capacity summary'!$H188:$BG188)&lt;52,IF('Capacity summary'!I188&lt;&gt;"",IF(LOWER('Capacity summary'!I188)="x",$BI69*I69,VALUE('Capacity summary'!I188)),0),I69*$BI69),I69*$BI69),0)</f>
        <v>0</v>
      </c>
      <c r="BM69" s="312">
        <f ca="1">IF($BI69&lt;&gt;"",IF('Capacity summary'!$D$14="Yes",IF(COUNTBLANK('Capacity summary'!$H188:$BG188)&lt;52,IF('Capacity summary'!J188&lt;&gt;"",IF(LOWER('Capacity summary'!J188)="x",$BI69*J69,VALUE('Capacity summary'!J188)),0),J69*$BI69),J69*$BI69),0)</f>
        <v>0</v>
      </c>
      <c r="BN69" s="312">
        <f ca="1">IF($BI69&lt;&gt;"",IF('Capacity summary'!$D$14="Yes",IF(COUNTBLANK('Capacity summary'!$H188:$BG188)&lt;52,IF('Capacity summary'!K188&lt;&gt;"",IF(LOWER('Capacity summary'!K188)="x",$BI69*K69,VALUE('Capacity summary'!K188)),0),K69*$BI69),K69*$BI69),0)</f>
        <v>0</v>
      </c>
      <c r="BO69" s="312">
        <f ca="1">IF($BI69&lt;&gt;"",IF('Capacity summary'!$D$14="Yes",IF(COUNTBLANK('Capacity summary'!$H188:$BG188)&lt;52,IF('Capacity summary'!L188&lt;&gt;"",IF(LOWER('Capacity summary'!L188)="x",$BI69*L69,VALUE('Capacity summary'!L188)),0),L69*$BI69),L69*$BI69),0)</f>
        <v>0</v>
      </c>
      <c r="BP69" s="312">
        <f ca="1">IF($BI69&lt;&gt;"",IF('Capacity summary'!$D$14="Yes",IF(COUNTBLANK('Capacity summary'!$H188:$BG188)&lt;52,IF('Capacity summary'!M188&lt;&gt;"",IF(LOWER('Capacity summary'!M188)="x",$BI69*M69,VALUE('Capacity summary'!M188)),0),M69*$BI69),M69*$BI69),0)</f>
        <v>0</v>
      </c>
      <c r="BQ69" s="312">
        <f ca="1">IF($BI69&lt;&gt;"",IF('Capacity summary'!$D$14="Yes",IF(COUNTBLANK('Capacity summary'!$H188:$BG188)&lt;52,IF('Capacity summary'!N188&lt;&gt;"",IF(LOWER('Capacity summary'!N188)="x",$BI69*N69,VALUE('Capacity summary'!N188)),0),N69*$BI69),N69*$BI69),0)</f>
        <v>0</v>
      </c>
      <c r="BR69" s="312">
        <f ca="1">IF($BI69&lt;&gt;"",IF('Capacity summary'!$D$14="Yes",IF(COUNTBLANK('Capacity summary'!$H188:$BG188)&lt;52,IF('Capacity summary'!O188&lt;&gt;"",IF(LOWER('Capacity summary'!O188)="x",$BI69*O69,VALUE('Capacity summary'!O188)),0),O69*$BI69),O69*$BI69),0)</f>
        <v>0</v>
      </c>
      <c r="BS69" s="312">
        <f ca="1">IF($BI69&lt;&gt;"",IF('Capacity summary'!$D$14="Yes",IF(COUNTBLANK('Capacity summary'!$H188:$BG188)&lt;52,IF('Capacity summary'!P188&lt;&gt;"",IF(LOWER('Capacity summary'!P188)="x",$BI69*P69,VALUE('Capacity summary'!P188)),0),P69*$BI69),P69*$BI69),0)</f>
        <v>0</v>
      </c>
      <c r="BT69" s="312">
        <f ca="1">IF($BI69&lt;&gt;"",IF('Capacity summary'!$D$14="Yes",IF(COUNTBLANK('Capacity summary'!$H188:$BG188)&lt;52,IF('Capacity summary'!Q188&lt;&gt;"",IF(LOWER('Capacity summary'!Q188)="x",$BI69*Q69,VALUE('Capacity summary'!Q188)),0),Q69*$BI69),Q69*$BI69),0)</f>
        <v>0</v>
      </c>
      <c r="BU69" s="312">
        <f ca="1">IF($BI69&lt;&gt;"",IF('Capacity summary'!$D$14="Yes",IF(COUNTBLANK('Capacity summary'!$H188:$BG188)&lt;52,IF('Capacity summary'!R188&lt;&gt;"",IF(LOWER('Capacity summary'!R188)="x",$BI69*R69,VALUE('Capacity summary'!R188)),0),R69*$BI69),R69*$BI69),0)</f>
        <v>0</v>
      </c>
      <c r="BV69" s="312">
        <f ca="1">IF($BI69&lt;&gt;"",IF('Capacity summary'!$D$14="Yes",IF(COUNTBLANK('Capacity summary'!$H188:$BG188)&lt;52,IF('Capacity summary'!S188&lt;&gt;"",IF(LOWER('Capacity summary'!S188)="x",$BI69*S69,VALUE('Capacity summary'!S188)),0),S69*$BI69),S69*$BI69),0)</f>
        <v>0</v>
      </c>
      <c r="BW69" s="312">
        <f ca="1">IF($BI69&lt;&gt;"",IF('Capacity summary'!$D$14="Yes",IF(COUNTBLANK('Capacity summary'!$H188:$BG188)&lt;52,IF('Capacity summary'!T188&lt;&gt;"",IF(LOWER('Capacity summary'!T188)="x",$BI69*T69,VALUE('Capacity summary'!T188)),0),T69*$BI69),T69*$BI69),0)</f>
        <v>0</v>
      </c>
      <c r="BX69" s="312">
        <f ca="1">IF($BI69&lt;&gt;"",IF('Capacity summary'!$D$14="Yes",IF(COUNTBLANK('Capacity summary'!$H188:$BG188)&lt;52,IF('Capacity summary'!U188&lt;&gt;"",IF(LOWER('Capacity summary'!U188)="x",$BI69*U69,VALUE('Capacity summary'!U188)),0),U69*$BI69),U69*$BI69),0)</f>
        <v>0</v>
      </c>
      <c r="BY69" s="312">
        <f ca="1">IF($BI69&lt;&gt;"",IF('Capacity summary'!$D$14="Yes",IF(COUNTBLANK('Capacity summary'!$H188:$BG188)&lt;52,IF('Capacity summary'!V188&lt;&gt;"",IF(LOWER('Capacity summary'!V188)="x",$BI69*V69,VALUE('Capacity summary'!V188)),0),V69*$BI69),V69*$BI69),0)</f>
        <v>0</v>
      </c>
      <c r="BZ69" s="312">
        <f ca="1">IF($BI69&lt;&gt;"",IF('Capacity summary'!$D$14="Yes",IF(COUNTBLANK('Capacity summary'!$H188:$BG188)&lt;52,IF('Capacity summary'!W188&lt;&gt;"",IF(LOWER('Capacity summary'!W188)="x",$BI69*W69,VALUE('Capacity summary'!W188)),0),W69*$BI69),W69*$BI69),0)</f>
        <v>0</v>
      </c>
      <c r="CA69" s="312">
        <f ca="1">IF($BI69&lt;&gt;"",IF('Capacity summary'!$D$14="Yes",IF(COUNTBLANK('Capacity summary'!$H188:$BG188)&lt;52,IF('Capacity summary'!X188&lt;&gt;"",IF(LOWER('Capacity summary'!X188)="x",$BI69*X69,VALUE('Capacity summary'!X188)),0),X69*$BI69),X69*$BI69),0)</f>
        <v>0</v>
      </c>
      <c r="CB69" s="312">
        <f ca="1">IF($BI69&lt;&gt;"",IF('Capacity summary'!$D$14="Yes",IF(COUNTBLANK('Capacity summary'!$H188:$BG188)&lt;52,IF('Capacity summary'!Y188&lt;&gt;"",IF(LOWER('Capacity summary'!Y188)="x",$BI69*Y69,VALUE('Capacity summary'!Y188)),0),Y69*$BI69),Y69*$BI69),0)</f>
        <v>0</v>
      </c>
      <c r="CC69" s="312">
        <f ca="1">IF($BI69&lt;&gt;"",IF('Capacity summary'!$D$14="Yes",IF(COUNTBLANK('Capacity summary'!$H188:$BG188)&lt;52,IF('Capacity summary'!Z188&lt;&gt;"",IF(LOWER('Capacity summary'!Z188)="x",$BI69*Z69,VALUE('Capacity summary'!Z188)),0),Z69*$BI69),Z69*$BI69),0)</f>
        <v>0</v>
      </c>
      <c r="CD69" s="312">
        <f ca="1">IF($BI69&lt;&gt;"",IF('Capacity summary'!$D$14="Yes",IF(COUNTBLANK('Capacity summary'!$H188:$BG188)&lt;52,IF('Capacity summary'!AA188&lt;&gt;"",IF(LOWER('Capacity summary'!AA188)="x",$BI69*AA69,VALUE('Capacity summary'!AA188)),0),AA69*$BI69),AA69*$BI69),0)</f>
        <v>0</v>
      </c>
      <c r="CE69" s="312">
        <f ca="1">IF($BI69&lt;&gt;"",IF('Capacity summary'!$D$14="Yes",IF(COUNTBLANK('Capacity summary'!$H188:$BG188)&lt;52,IF('Capacity summary'!AB188&lt;&gt;"",IF(LOWER('Capacity summary'!AB188)="x",$BI69*AB69,VALUE('Capacity summary'!AB188)),0),AB69*$BI69),AB69*$BI69),0)</f>
        <v>0</v>
      </c>
      <c r="CF69" s="312">
        <f ca="1">IF($BI69&lt;&gt;"",IF('Capacity summary'!$D$14="Yes",IF(COUNTBLANK('Capacity summary'!$H188:$BG188)&lt;52,IF('Capacity summary'!AC188&lt;&gt;"",IF(LOWER('Capacity summary'!AC188)="x",$BI69*AC69,VALUE('Capacity summary'!AC188)),0),AC69*$BI69),AC69*$BI69),0)</f>
        <v>0</v>
      </c>
      <c r="CG69" s="312">
        <f ca="1">IF($BI69&lt;&gt;"",IF('Capacity summary'!$D$14="Yes",IF(COUNTBLANK('Capacity summary'!$H188:$BG188)&lt;52,IF('Capacity summary'!AD188&lt;&gt;"",IF(LOWER('Capacity summary'!AD188)="x",$BI69*AD69,VALUE('Capacity summary'!AD188)),0),AD69*$BI69),AD69*$BI69),0)</f>
        <v>0</v>
      </c>
      <c r="CH69" s="312">
        <f ca="1">IF($BI69&lt;&gt;"",IF('Capacity summary'!$D$14="Yes",IF(COUNTBLANK('Capacity summary'!$H188:$BG188)&lt;52,IF('Capacity summary'!AE188&lt;&gt;"",IF(LOWER('Capacity summary'!AE188)="x",$BI69*AE69,VALUE('Capacity summary'!AE188)),0),AE69*$BI69),AE69*$BI69),0)</f>
        <v>0</v>
      </c>
      <c r="CI69" s="312">
        <f ca="1">IF($BI69&lt;&gt;"",IF('Capacity summary'!$D$14="Yes",IF(COUNTBLANK('Capacity summary'!$H188:$BG188)&lt;52,IF('Capacity summary'!AF188&lt;&gt;"",IF(LOWER('Capacity summary'!AF188)="x",$BI69*AF69,VALUE('Capacity summary'!AF188)),0),AF69*$BI69),AF69*$BI69),0)</f>
        <v>0</v>
      </c>
      <c r="CJ69" s="312">
        <f ca="1">IF($BI69&lt;&gt;"",IF('Capacity summary'!$D$14="Yes",IF(COUNTBLANK('Capacity summary'!$H188:$BG188)&lt;52,IF('Capacity summary'!AG188&lt;&gt;"",IF(LOWER('Capacity summary'!AG188)="x",$BI69*AG69,VALUE('Capacity summary'!AG188)),0),AG69*$BI69),AG69*$BI69),0)</f>
        <v>0</v>
      </c>
      <c r="CK69" s="312">
        <f ca="1">IF($BI69&lt;&gt;"",IF('Capacity summary'!$D$14="Yes",IF(COUNTBLANK('Capacity summary'!$H188:$BG188)&lt;52,IF('Capacity summary'!AH188&lt;&gt;"",IF(LOWER('Capacity summary'!AH188)="x",$BI69*AH69,VALUE('Capacity summary'!AH188)),0),AH69*$BI69),AH69*$BI69),0)</f>
        <v>0</v>
      </c>
      <c r="CL69" s="312">
        <f ca="1">IF($BI69&lt;&gt;"",IF('Capacity summary'!$D$14="Yes",IF(COUNTBLANK('Capacity summary'!$H188:$BG188)&lt;52,IF('Capacity summary'!AI188&lt;&gt;"",IF(LOWER('Capacity summary'!AI188)="x",$BI69*AI69,VALUE('Capacity summary'!AI188)),0),AI69*$BI69),AI69*$BI69),0)</f>
        <v>0</v>
      </c>
      <c r="CM69" s="312">
        <f ca="1">IF($BI69&lt;&gt;"",IF('Capacity summary'!$D$14="Yes",IF(COUNTBLANK('Capacity summary'!$H188:$BG188)&lt;52,IF('Capacity summary'!AJ188&lt;&gt;"",IF(LOWER('Capacity summary'!AJ188)="x",$BI69*AJ69,VALUE('Capacity summary'!AJ188)),0),AJ69*$BI69),AJ69*$BI69),0)</f>
        <v>0</v>
      </c>
      <c r="CN69" s="312">
        <f ca="1">IF($BI69&lt;&gt;"",IF('Capacity summary'!$D$14="Yes",IF(COUNTBLANK('Capacity summary'!$H188:$BG188)&lt;52,IF('Capacity summary'!AK188&lt;&gt;"",IF(LOWER('Capacity summary'!AK188)="x",$BI69*AK69,VALUE('Capacity summary'!AK188)),0),AK69*$BI69),AK69*$BI69),0)</f>
        <v>0</v>
      </c>
      <c r="CO69" s="312">
        <f ca="1">IF($BI69&lt;&gt;"",IF('Capacity summary'!$D$14="Yes",IF(COUNTBLANK('Capacity summary'!$H188:$BG188)&lt;52,IF('Capacity summary'!AL188&lt;&gt;"",IF(LOWER('Capacity summary'!AL188)="x",$BI69*AL69,VALUE('Capacity summary'!AL188)),0),AL69*$BI69),AL69*$BI69),0)</f>
        <v>0</v>
      </c>
      <c r="CP69" s="312">
        <f ca="1">IF($BI69&lt;&gt;"",IF('Capacity summary'!$D$14="Yes",IF(COUNTBLANK('Capacity summary'!$H188:$BG188)&lt;52,IF('Capacity summary'!AM188&lt;&gt;"",IF(LOWER('Capacity summary'!AM188)="x",$BI69*AM69,VALUE('Capacity summary'!AM188)),0),AM69*$BI69),AM69*$BI69),0)</f>
        <v>0</v>
      </c>
      <c r="CQ69" s="312">
        <f ca="1">IF($BI69&lt;&gt;"",IF('Capacity summary'!$D$14="Yes",IF(COUNTBLANK('Capacity summary'!$H188:$BG188)&lt;52,IF('Capacity summary'!AN188&lt;&gt;"",IF(LOWER('Capacity summary'!AN188)="x",$BI69*AN69,VALUE('Capacity summary'!AN188)),0),AN69*$BI69),AN69*$BI69),0)</f>
        <v>0</v>
      </c>
      <c r="CR69" s="312">
        <f ca="1">IF($BI69&lt;&gt;"",IF('Capacity summary'!$D$14="Yes",IF(COUNTBLANK('Capacity summary'!$H188:$BG188)&lt;52,IF('Capacity summary'!AO188&lt;&gt;"",IF(LOWER('Capacity summary'!AO188)="x",$BI69*AO69,VALUE('Capacity summary'!AO188)),0),AO69*$BI69),AO69*$BI69),0)</f>
        <v>0</v>
      </c>
      <c r="CS69" s="312">
        <f ca="1">IF($BI69&lt;&gt;"",IF('Capacity summary'!$D$14="Yes",IF(COUNTBLANK('Capacity summary'!$H188:$BG188)&lt;52,IF('Capacity summary'!AP188&lt;&gt;"",IF(LOWER('Capacity summary'!AP188)="x",$BI69*AP69,VALUE('Capacity summary'!AP188)),0),AP69*$BI69),AP69*$BI69),0)</f>
        <v>0</v>
      </c>
      <c r="CT69" s="312">
        <f ca="1">IF($BI69&lt;&gt;"",IF('Capacity summary'!$D$14="Yes",IF(COUNTBLANK('Capacity summary'!$H188:$BG188)&lt;52,IF('Capacity summary'!AQ188&lt;&gt;"",IF(LOWER('Capacity summary'!AQ188)="x",$BI69*AQ69,VALUE('Capacity summary'!AQ188)),0),AQ69*$BI69),AQ69*$BI69),0)</f>
        <v>0</v>
      </c>
      <c r="CU69" s="312">
        <f ca="1">IF($BI69&lt;&gt;"",IF('Capacity summary'!$D$14="Yes",IF(COUNTBLANK('Capacity summary'!$H188:$BG188)&lt;52,IF('Capacity summary'!AR188&lt;&gt;"",IF(LOWER('Capacity summary'!AR188)="x",$BI69*AR69,VALUE('Capacity summary'!AR188)),0),AR69*$BI69),AR69*$BI69),0)</f>
        <v>0</v>
      </c>
      <c r="CV69" s="312">
        <f ca="1">IF($BI69&lt;&gt;"",IF('Capacity summary'!$D$14="Yes",IF(COUNTBLANK('Capacity summary'!$H188:$BG188)&lt;52,IF('Capacity summary'!AS188&lt;&gt;"",IF(LOWER('Capacity summary'!AS188)="x",$BI69*AS69,VALUE('Capacity summary'!AS188)),0),AS69*$BI69),AS69*$BI69),0)</f>
        <v>0</v>
      </c>
      <c r="CW69" s="312">
        <f ca="1">IF($BI69&lt;&gt;"",IF('Capacity summary'!$D$14="Yes",IF(COUNTBLANK('Capacity summary'!$H188:$BG188)&lt;52,IF('Capacity summary'!AT188&lt;&gt;"",IF(LOWER('Capacity summary'!AT188)="x",$BI69*AT69,VALUE('Capacity summary'!AT188)),0),AT69*$BI69),AT69*$BI69),0)</f>
        <v>0</v>
      </c>
      <c r="CX69" s="312">
        <f ca="1">IF($BI69&lt;&gt;"",IF('Capacity summary'!$D$14="Yes",IF(COUNTBLANK('Capacity summary'!$H188:$BG188)&lt;52,IF('Capacity summary'!AU188&lt;&gt;"",IF(LOWER('Capacity summary'!AU188)="x",$BI69*AU69,VALUE('Capacity summary'!AU188)),0),AU69*$BI69),AU69*$BI69),0)</f>
        <v>0</v>
      </c>
      <c r="CY69" s="312">
        <f ca="1">IF($BI69&lt;&gt;"",IF('Capacity summary'!$D$14="Yes",IF(COUNTBLANK('Capacity summary'!$H188:$BG188)&lt;52,IF('Capacity summary'!AV188&lt;&gt;"",IF(LOWER('Capacity summary'!AV188)="x",$BI69*AV69,VALUE('Capacity summary'!AV188)),0),AV69*$BI69),AV69*$BI69),0)</f>
        <v>0</v>
      </c>
      <c r="CZ69" s="312">
        <f ca="1">IF($BI69&lt;&gt;"",IF('Capacity summary'!$D$14="Yes",IF(COUNTBLANK('Capacity summary'!$H188:$BG188)&lt;52,IF('Capacity summary'!AW188&lt;&gt;"",IF(LOWER('Capacity summary'!AW188)="x",$BI69*AW69,VALUE('Capacity summary'!AW188)),0),AW69*$BI69),AW69*$BI69),0)</f>
        <v>0</v>
      </c>
      <c r="DA69" s="312">
        <f ca="1">IF($BI69&lt;&gt;"",IF('Capacity summary'!$D$14="Yes",IF(COUNTBLANK('Capacity summary'!$H188:$BG188)&lt;52,IF('Capacity summary'!AX188&lt;&gt;"",IF(LOWER('Capacity summary'!AX188)="x",$BI69*AX69,VALUE('Capacity summary'!AX188)),0),AX69*$BI69),AX69*$BI69),0)</f>
        <v>0</v>
      </c>
      <c r="DB69" s="312">
        <f ca="1">IF($BI69&lt;&gt;"",IF('Capacity summary'!$D$14="Yes",IF(COUNTBLANK('Capacity summary'!$H188:$BG188)&lt;52,IF('Capacity summary'!AY188&lt;&gt;"",IF(LOWER('Capacity summary'!AY188)="x",$BI69*AY69,VALUE('Capacity summary'!AY188)),0),AY69*$BI69),AY69*$BI69),0)</f>
        <v>0</v>
      </c>
      <c r="DC69" s="312">
        <f ca="1">IF($BI69&lt;&gt;"",IF('Capacity summary'!$D$14="Yes",IF(COUNTBLANK('Capacity summary'!$H188:$BG188)&lt;52,IF('Capacity summary'!AZ188&lt;&gt;"",IF(LOWER('Capacity summary'!AZ188)="x",$BI69*AZ69,VALUE('Capacity summary'!AZ188)),0),AZ69*$BI69),AZ69*$BI69),0)</f>
        <v>0</v>
      </c>
      <c r="DD69" s="312">
        <f ca="1">IF($BI69&lt;&gt;"",IF('Capacity summary'!$D$14="Yes",IF(COUNTBLANK('Capacity summary'!$H188:$BG188)&lt;52,IF('Capacity summary'!BA188&lt;&gt;"",IF(LOWER('Capacity summary'!BA188)="x",$BI69*BA69,VALUE('Capacity summary'!BA188)),0),BA69*$BI69),BA69*$BI69),0)</f>
        <v>0</v>
      </c>
      <c r="DE69" s="312">
        <f ca="1">IF($BI69&lt;&gt;"",IF('Capacity summary'!$D$14="Yes",IF(COUNTBLANK('Capacity summary'!$H188:$BG188)&lt;52,IF('Capacity summary'!BB188&lt;&gt;"",IF(LOWER('Capacity summary'!BB188)="x",$BI69*BB69,VALUE('Capacity summary'!BB188)),0),BB69*$BI69),BB69*$BI69),0)</f>
        <v>0</v>
      </c>
      <c r="DF69" s="312">
        <f ca="1">IF($BI69&lt;&gt;"",IF('Capacity summary'!$D$14="Yes",IF(COUNTBLANK('Capacity summary'!$H188:$BG188)&lt;52,IF('Capacity summary'!BC188&lt;&gt;"",IF(LOWER('Capacity summary'!BC188)="x",$BI69*BC69,VALUE('Capacity summary'!BC188)),0),BC69*$BI69),BC69*$BI69),0)</f>
        <v>0</v>
      </c>
      <c r="DG69" s="312">
        <f ca="1">IF($BI69&lt;&gt;"",IF('Capacity summary'!$D$14="Yes",IF(COUNTBLANK('Capacity summary'!$H188:$BG188)&lt;52,IF('Capacity summary'!BD188&lt;&gt;"",IF(LOWER('Capacity summary'!BD188)="x",$BI69*BD69,VALUE('Capacity summary'!BD188)),0),BD69*$BI69),BD69*$BI69),0)</f>
        <v>0</v>
      </c>
      <c r="DH69" s="312">
        <f ca="1">IF($BI69&lt;&gt;"",IF('Capacity summary'!$D$14="Yes",IF(COUNTBLANK('Capacity summary'!$H188:$BG188)&lt;52,IF('Capacity summary'!BE188&lt;&gt;"",IF(LOWER('Capacity summary'!BE188)="x",$BI69*BE69,VALUE('Capacity summary'!BE188)),0),BE69*$BI69),BE69*$BI69),0)</f>
        <v>0</v>
      </c>
      <c r="DI69" s="312">
        <f ca="1">IF($BI69&lt;&gt;"",IF('Capacity summary'!$D$14="Yes",IF(COUNTBLANK('Capacity summary'!$H188:$BG188)&lt;52,IF('Capacity summary'!BF188&lt;&gt;"",IF(LOWER('Capacity summary'!BF188)="x",$BI69*BF69,VALUE('Capacity summary'!BF188)),0),BF69*$BI69),BF69*$BI69),0)</f>
        <v>0</v>
      </c>
      <c r="DJ69" s="312">
        <f ca="1">IF($BI69&lt;&gt;"",IF('Capacity summary'!$D$14="Yes",IF(COUNTBLANK('Capacity summary'!$H188:$BG188)&lt;52,IF('Capacity summary'!BG188&lt;&gt;"",IF(LOWER('Capacity summary'!BG188)="x",$BI69*BG69,VALUE('Capacity summary'!BG188)),0),BG69*$BI69),BG69*$BI69),0)</f>
        <v>0</v>
      </c>
      <c r="DK69" s="136">
        <f t="shared" ref="DK69:DK104" ca="1" si="3">SUM(BK69:DJ69)</f>
        <v>0</v>
      </c>
      <c r="DL69" s="312">
        <f>Capacity!H81</f>
        <v>0</v>
      </c>
    </row>
    <row r="70" spans="2:116" x14ac:dyDescent="0.25">
      <c r="B70" s="67"/>
      <c r="C70" s="67" t="str">
        <f>ROW(A66)&amp;". "&amp;Capacity!B82</f>
        <v>66. c</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 ca="1">IF(ROW(C66)&lt;=Capacity!$A$16,IF('Capacity summary'!$D$14="No",SUM(H70:BG70),'Capacity summary'!$E189),0)</f>
        <v>52</v>
      </c>
      <c r="BI70" s="5">
        <f ca="1">IF(BH70&gt;0,IF(BH70&lt;Capacity!E82,Capacity!F82,Capacity!H82/'Capacity calculation (hide)'!BH70),"")</f>
        <v>0</v>
      </c>
      <c r="BK70" s="312">
        <f ca="1">IF($BI70&lt;&gt;"",IF('Capacity summary'!$D$14="Yes",IF(COUNTBLANK('Capacity summary'!$H189:$BG189)&lt;52,IF('Capacity summary'!H189&lt;&gt;"",IF(LOWER('Capacity summary'!H189)="x",$BI70*H70,VALUE('Capacity summary'!H189)),0),H70*$BI70),H70*$BI70),0)</f>
        <v>0</v>
      </c>
      <c r="BL70" s="312">
        <f ca="1">IF($BI70&lt;&gt;"",IF('Capacity summary'!$D$14="Yes",IF(COUNTBLANK('Capacity summary'!$H189:$BG189)&lt;52,IF('Capacity summary'!I189&lt;&gt;"",IF(LOWER('Capacity summary'!I189)="x",$BI70*I70,VALUE('Capacity summary'!I189)),0),I70*$BI70),I70*$BI70),0)</f>
        <v>0</v>
      </c>
      <c r="BM70" s="312">
        <f ca="1">IF($BI70&lt;&gt;"",IF('Capacity summary'!$D$14="Yes",IF(COUNTBLANK('Capacity summary'!$H189:$BG189)&lt;52,IF('Capacity summary'!J189&lt;&gt;"",IF(LOWER('Capacity summary'!J189)="x",$BI70*J70,VALUE('Capacity summary'!J189)),0),J70*$BI70),J70*$BI70),0)</f>
        <v>0</v>
      </c>
      <c r="BN70" s="312">
        <f ca="1">IF($BI70&lt;&gt;"",IF('Capacity summary'!$D$14="Yes",IF(COUNTBLANK('Capacity summary'!$H189:$BG189)&lt;52,IF('Capacity summary'!K189&lt;&gt;"",IF(LOWER('Capacity summary'!K189)="x",$BI70*K70,VALUE('Capacity summary'!K189)),0),K70*$BI70),K70*$BI70),0)</f>
        <v>0</v>
      </c>
      <c r="BO70" s="312">
        <f ca="1">IF($BI70&lt;&gt;"",IF('Capacity summary'!$D$14="Yes",IF(COUNTBLANK('Capacity summary'!$H189:$BG189)&lt;52,IF('Capacity summary'!L189&lt;&gt;"",IF(LOWER('Capacity summary'!L189)="x",$BI70*L70,VALUE('Capacity summary'!L189)),0),L70*$BI70),L70*$BI70),0)</f>
        <v>0</v>
      </c>
      <c r="BP70" s="312">
        <f ca="1">IF($BI70&lt;&gt;"",IF('Capacity summary'!$D$14="Yes",IF(COUNTBLANK('Capacity summary'!$H189:$BG189)&lt;52,IF('Capacity summary'!M189&lt;&gt;"",IF(LOWER('Capacity summary'!M189)="x",$BI70*M70,VALUE('Capacity summary'!M189)),0),M70*$BI70),M70*$BI70),0)</f>
        <v>0</v>
      </c>
      <c r="BQ70" s="312">
        <f ca="1">IF($BI70&lt;&gt;"",IF('Capacity summary'!$D$14="Yes",IF(COUNTBLANK('Capacity summary'!$H189:$BG189)&lt;52,IF('Capacity summary'!N189&lt;&gt;"",IF(LOWER('Capacity summary'!N189)="x",$BI70*N70,VALUE('Capacity summary'!N189)),0),N70*$BI70),N70*$BI70),0)</f>
        <v>0</v>
      </c>
      <c r="BR70" s="312">
        <f ca="1">IF($BI70&lt;&gt;"",IF('Capacity summary'!$D$14="Yes",IF(COUNTBLANK('Capacity summary'!$H189:$BG189)&lt;52,IF('Capacity summary'!O189&lt;&gt;"",IF(LOWER('Capacity summary'!O189)="x",$BI70*O70,VALUE('Capacity summary'!O189)),0),O70*$BI70),O70*$BI70),0)</f>
        <v>0</v>
      </c>
      <c r="BS70" s="312">
        <f ca="1">IF($BI70&lt;&gt;"",IF('Capacity summary'!$D$14="Yes",IF(COUNTBLANK('Capacity summary'!$H189:$BG189)&lt;52,IF('Capacity summary'!P189&lt;&gt;"",IF(LOWER('Capacity summary'!P189)="x",$BI70*P70,VALUE('Capacity summary'!P189)),0),P70*$BI70),P70*$BI70),0)</f>
        <v>0</v>
      </c>
      <c r="BT70" s="312">
        <f ca="1">IF($BI70&lt;&gt;"",IF('Capacity summary'!$D$14="Yes",IF(COUNTBLANK('Capacity summary'!$H189:$BG189)&lt;52,IF('Capacity summary'!Q189&lt;&gt;"",IF(LOWER('Capacity summary'!Q189)="x",$BI70*Q70,VALUE('Capacity summary'!Q189)),0),Q70*$BI70),Q70*$BI70),0)</f>
        <v>0</v>
      </c>
      <c r="BU70" s="312">
        <f ca="1">IF($BI70&lt;&gt;"",IF('Capacity summary'!$D$14="Yes",IF(COUNTBLANK('Capacity summary'!$H189:$BG189)&lt;52,IF('Capacity summary'!R189&lt;&gt;"",IF(LOWER('Capacity summary'!R189)="x",$BI70*R70,VALUE('Capacity summary'!R189)),0),R70*$BI70),R70*$BI70),0)</f>
        <v>0</v>
      </c>
      <c r="BV70" s="312">
        <f ca="1">IF($BI70&lt;&gt;"",IF('Capacity summary'!$D$14="Yes",IF(COUNTBLANK('Capacity summary'!$H189:$BG189)&lt;52,IF('Capacity summary'!S189&lt;&gt;"",IF(LOWER('Capacity summary'!S189)="x",$BI70*S70,VALUE('Capacity summary'!S189)),0),S70*$BI70),S70*$BI70),0)</f>
        <v>0</v>
      </c>
      <c r="BW70" s="312">
        <f ca="1">IF($BI70&lt;&gt;"",IF('Capacity summary'!$D$14="Yes",IF(COUNTBLANK('Capacity summary'!$H189:$BG189)&lt;52,IF('Capacity summary'!T189&lt;&gt;"",IF(LOWER('Capacity summary'!T189)="x",$BI70*T70,VALUE('Capacity summary'!T189)),0),T70*$BI70),T70*$BI70),0)</f>
        <v>0</v>
      </c>
      <c r="BX70" s="312">
        <f ca="1">IF($BI70&lt;&gt;"",IF('Capacity summary'!$D$14="Yes",IF(COUNTBLANK('Capacity summary'!$H189:$BG189)&lt;52,IF('Capacity summary'!U189&lt;&gt;"",IF(LOWER('Capacity summary'!U189)="x",$BI70*U70,VALUE('Capacity summary'!U189)),0),U70*$BI70),U70*$BI70),0)</f>
        <v>0</v>
      </c>
      <c r="BY70" s="312">
        <f ca="1">IF($BI70&lt;&gt;"",IF('Capacity summary'!$D$14="Yes",IF(COUNTBLANK('Capacity summary'!$H189:$BG189)&lt;52,IF('Capacity summary'!V189&lt;&gt;"",IF(LOWER('Capacity summary'!V189)="x",$BI70*V70,VALUE('Capacity summary'!V189)),0),V70*$BI70),V70*$BI70),0)</f>
        <v>0</v>
      </c>
      <c r="BZ70" s="312">
        <f ca="1">IF($BI70&lt;&gt;"",IF('Capacity summary'!$D$14="Yes",IF(COUNTBLANK('Capacity summary'!$H189:$BG189)&lt;52,IF('Capacity summary'!W189&lt;&gt;"",IF(LOWER('Capacity summary'!W189)="x",$BI70*W70,VALUE('Capacity summary'!W189)),0),W70*$BI70),W70*$BI70),0)</f>
        <v>0</v>
      </c>
      <c r="CA70" s="312">
        <f ca="1">IF($BI70&lt;&gt;"",IF('Capacity summary'!$D$14="Yes",IF(COUNTBLANK('Capacity summary'!$H189:$BG189)&lt;52,IF('Capacity summary'!X189&lt;&gt;"",IF(LOWER('Capacity summary'!X189)="x",$BI70*X70,VALUE('Capacity summary'!X189)),0),X70*$BI70),X70*$BI70),0)</f>
        <v>0</v>
      </c>
      <c r="CB70" s="312">
        <f ca="1">IF($BI70&lt;&gt;"",IF('Capacity summary'!$D$14="Yes",IF(COUNTBLANK('Capacity summary'!$H189:$BG189)&lt;52,IF('Capacity summary'!Y189&lt;&gt;"",IF(LOWER('Capacity summary'!Y189)="x",$BI70*Y70,VALUE('Capacity summary'!Y189)),0),Y70*$BI70),Y70*$BI70),0)</f>
        <v>0</v>
      </c>
      <c r="CC70" s="312">
        <f ca="1">IF($BI70&lt;&gt;"",IF('Capacity summary'!$D$14="Yes",IF(COUNTBLANK('Capacity summary'!$H189:$BG189)&lt;52,IF('Capacity summary'!Z189&lt;&gt;"",IF(LOWER('Capacity summary'!Z189)="x",$BI70*Z70,VALUE('Capacity summary'!Z189)),0),Z70*$BI70),Z70*$BI70),0)</f>
        <v>0</v>
      </c>
      <c r="CD70" s="312">
        <f ca="1">IF($BI70&lt;&gt;"",IF('Capacity summary'!$D$14="Yes",IF(COUNTBLANK('Capacity summary'!$H189:$BG189)&lt;52,IF('Capacity summary'!AA189&lt;&gt;"",IF(LOWER('Capacity summary'!AA189)="x",$BI70*AA70,VALUE('Capacity summary'!AA189)),0),AA70*$BI70),AA70*$BI70),0)</f>
        <v>0</v>
      </c>
      <c r="CE70" s="312">
        <f ca="1">IF($BI70&lt;&gt;"",IF('Capacity summary'!$D$14="Yes",IF(COUNTBLANK('Capacity summary'!$H189:$BG189)&lt;52,IF('Capacity summary'!AB189&lt;&gt;"",IF(LOWER('Capacity summary'!AB189)="x",$BI70*AB70,VALUE('Capacity summary'!AB189)),0),AB70*$BI70),AB70*$BI70),0)</f>
        <v>0</v>
      </c>
      <c r="CF70" s="312">
        <f ca="1">IF($BI70&lt;&gt;"",IF('Capacity summary'!$D$14="Yes",IF(COUNTBLANK('Capacity summary'!$H189:$BG189)&lt;52,IF('Capacity summary'!AC189&lt;&gt;"",IF(LOWER('Capacity summary'!AC189)="x",$BI70*AC70,VALUE('Capacity summary'!AC189)),0),AC70*$BI70),AC70*$BI70),0)</f>
        <v>0</v>
      </c>
      <c r="CG70" s="312">
        <f ca="1">IF($BI70&lt;&gt;"",IF('Capacity summary'!$D$14="Yes",IF(COUNTBLANK('Capacity summary'!$H189:$BG189)&lt;52,IF('Capacity summary'!AD189&lt;&gt;"",IF(LOWER('Capacity summary'!AD189)="x",$BI70*AD70,VALUE('Capacity summary'!AD189)),0),AD70*$BI70),AD70*$BI70),0)</f>
        <v>0</v>
      </c>
      <c r="CH70" s="312">
        <f ca="1">IF($BI70&lt;&gt;"",IF('Capacity summary'!$D$14="Yes",IF(COUNTBLANK('Capacity summary'!$H189:$BG189)&lt;52,IF('Capacity summary'!AE189&lt;&gt;"",IF(LOWER('Capacity summary'!AE189)="x",$BI70*AE70,VALUE('Capacity summary'!AE189)),0),AE70*$BI70),AE70*$BI70),0)</f>
        <v>0</v>
      </c>
      <c r="CI70" s="312">
        <f ca="1">IF($BI70&lt;&gt;"",IF('Capacity summary'!$D$14="Yes",IF(COUNTBLANK('Capacity summary'!$H189:$BG189)&lt;52,IF('Capacity summary'!AF189&lt;&gt;"",IF(LOWER('Capacity summary'!AF189)="x",$BI70*AF70,VALUE('Capacity summary'!AF189)),0),AF70*$BI70),AF70*$BI70),0)</f>
        <v>0</v>
      </c>
      <c r="CJ70" s="312">
        <f ca="1">IF($BI70&lt;&gt;"",IF('Capacity summary'!$D$14="Yes",IF(COUNTBLANK('Capacity summary'!$H189:$BG189)&lt;52,IF('Capacity summary'!AG189&lt;&gt;"",IF(LOWER('Capacity summary'!AG189)="x",$BI70*AG70,VALUE('Capacity summary'!AG189)),0),AG70*$BI70),AG70*$BI70),0)</f>
        <v>0</v>
      </c>
      <c r="CK70" s="312">
        <f ca="1">IF($BI70&lt;&gt;"",IF('Capacity summary'!$D$14="Yes",IF(COUNTBLANK('Capacity summary'!$H189:$BG189)&lt;52,IF('Capacity summary'!AH189&lt;&gt;"",IF(LOWER('Capacity summary'!AH189)="x",$BI70*AH70,VALUE('Capacity summary'!AH189)),0),AH70*$BI70),AH70*$BI70),0)</f>
        <v>0</v>
      </c>
      <c r="CL70" s="312">
        <f ca="1">IF($BI70&lt;&gt;"",IF('Capacity summary'!$D$14="Yes",IF(COUNTBLANK('Capacity summary'!$H189:$BG189)&lt;52,IF('Capacity summary'!AI189&lt;&gt;"",IF(LOWER('Capacity summary'!AI189)="x",$BI70*AI70,VALUE('Capacity summary'!AI189)),0),AI70*$BI70),AI70*$BI70),0)</f>
        <v>0</v>
      </c>
      <c r="CM70" s="312">
        <f ca="1">IF($BI70&lt;&gt;"",IF('Capacity summary'!$D$14="Yes",IF(COUNTBLANK('Capacity summary'!$H189:$BG189)&lt;52,IF('Capacity summary'!AJ189&lt;&gt;"",IF(LOWER('Capacity summary'!AJ189)="x",$BI70*AJ70,VALUE('Capacity summary'!AJ189)),0),AJ70*$BI70),AJ70*$BI70),0)</f>
        <v>0</v>
      </c>
      <c r="CN70" s="312">
        <f ca="1">IF($BI70&lt;&gt;"",IF('Capacity summary'!$D$14="Yes",IF(COUNTBLANK('Capacity summary'!$H189:$BG189)&lt;52,IF('Capacity summary'!AK189&lt;&gt;"",IF(LOWER('Capacity summary'!AK189)="x",$BI70*AK70,VALUE('Capacity summary'!AK189)),0),AK70*$BI70),AK70*$BI70),0)</f>
        <v>0</v>
      </c>
      <c r="CO70" s="312">
        <f ca="1">IF($BI70&lt;&gt;"",IF('Capacity summary'!$D$14="Yes",IF(COUNTBLANK('Capacity summary'!$H189:$BG189)&lt;52,IF('Capacity summary'!AL189&lt;&gt;"",IF(LOWER('Capacity summary'!AL189)="x",$BI70*AL70,VALUE('Capacity summary'!AL189)),0),AL70*$BI70),AL70*$BI70),0)</f>
        <v>0</v>
      </c>
      <c r="CP70" s="312">
        <f ca="1">IF($BI70&lt;&gt;"",IF('Capacity summary'!$D$14="Yes",IF(COUNTBLANK('Capacity summary'!$H189:$BG189)&lt;52,IF('Capacity summary'!AM189&lt;&gt;"",IF(LOWER('Capacity summary'!AM189)="x",$BI70*AM70,VALUE('Capacity summary'!AM189)),0),AM70*$BI70),AM70*$BI70),0)</f>
        <v>0</v>
      </c>
      <c r="CQ70" s="312">
        <f ca="1">IF($BI70&lt;&gt;"",IF('Capacity summary'!$D$14="Yes",IF(COUNTBLANK('Capacity summary'!$H189:$BG189)&lt;52,IF('Capacity summary'!AN189&lt;&gt;"",IF(LOWER('Capacity summary'!AN189)="x",$BI70*AN70,VALUE('Capacity summary'!AN189)),0),AN70*$BI70),AN70*$BI70),0)</f>
        <v>0</v>
      </c>
      <c r="CR70" s="312">
        <f ca="1">IF($BI70&lt;&gt;"",IF('Capacity summary'!$D$14="Yes",IF(COUNTBLANK('Capacity summary'!$H189:$BG189)&lt;52,IF('Capacity summary'!AO189&lt;&gt;"",IF(LOWER('Capacity summary'!AO189)="x",$BI70*AO70,VALUE('Capacity summary'!AO189)),0),AO70*$BI70),AO70*$BI70),0)</f>
        <v>0</v>
      </c>
      <c r="CS70" s="312">
        <f ca="1">IF($BI70&lt;&gt;"",IF('Capacity summary'!$D$14="Yes",IF(COUNTBLANK('Capacity summary'!$H189:$BG189)&lt;52,IF('Capacity summary'!AP189&lt;&gt;"",IF(LOWER('Capacity summary'!AP189)="x",$BI70*AP70,VALUE('Capacity summary'!AP189)),0),AP70*$BI70),AP70*$BI70),0)</f>
        <v>0</v>
      </c>
      <c r="CT70" s="312">
        <f ca="1">IF($BI70&lt;&gt;"",IF('Capacity summary'!$D$14="Yes",IF(COUNTBLANK('Capacity summary'!$H189:$BG189)&lt;52,IF('Capacity summary'!AQ189&lt;&gt;"",IF(LOWER('Capacity summary'!AQ189)="x",$BI70*AQ70,VALUE('Capacity summary'!AQ189)),0),AQ70*$BI70),AQ70*$BI70),0)</f>
        <v>0</v>
      </c>
      <c r="CU70" s="312">
        <f ca="1">IF($BI70&lt;&gt;"",IF('Capacity summary'!$D$14="Yes",IF(COUNTBLANK('Capacity summary'!$H189:$BG189)&lt;52,IF('Capacity summary'!AR189&lt;&gt;"",IF(LOWER('Capacity summary'!AR189)="x",$BI70*AR70,VALUE('Capacity summary'!AR189)),0),AR70*$BI70),AR70*$BI70),0)</f>
        <v>0</v>
      </c>
      <c r="CV70" s="312">
        <f ca="1">IF($BI70&lt;&gt;"",IF('Capacity summary'!$D$14="Yes",IF(COUNTBLANK('Capacity summary'!$H189:$BG189)&lt;52,IF('Capacity summary'!AS189&lt;&gt;"",IF(LOWER('Capacity summary'!AS189)="x",$BI70*AS70,VALUE('Capacity summary'!AS189)),0),AS70*$BI70),AS70*$BI70),0)</f>
        <v>0</v>
      </c>
      <c r="CW70" s="312">
        <f ca="1">IF($BI70&lt;&gt;"",IF('Capacity summary'!$D$14="Yes",IF(COUNTBLANK('Capacity summary'!$H189:$BG189)&lt;52,IF('Capacity summary'!AT189&lt;&gt;"",IF(LOWER('Capacity summary'!AT189)="x",$BI70*AT70,VALUE('Capacity summary'!AT189)),0),AT70*$BI70),AT70*$BI70),0)</f>
        <v>0</v>
      </c>
      <c r="CX70" s="312">
        <f ca="1">IF($BI70&lt;&gt;"",IF('Capacity summary'!$D$14="Yes",IF(COUNTBLANK('Capacity summary'!$H189:$BG189)&lt;52,IF('Capacity summary'!AU189&lt;&gt;"",IF(LOWER('Capacity summary'!AU189)="x",$BI70*AU70,VALUE('Capacity summary'!AU189)),0),AU70*$BI70),AU70*$BI70),0)</f>
        <v>0</v>
      </c>
      <c r="CY70" s="312">
        <f ca="1">IF($BI70&lt;&gt;"",IF('Capacity summary'!$D$14="Yes",IF(COUNTBLANK('Capacity summary'!$H189:$BG189)&lt;52,IF('Capacity summary'!AV189&lt;&gt;"",IF(LOWER('Capacity summary'!AV189)="x",$BI70*AV70,VALUE('Capacity summary'!AV189)),0),AV70*$BI70),AV70*$BI70),0)</f>
        <v>0</v>
      </c>
      <c r="CZ70" s="312">
        <f ca="1">IF($BI70&lt;&gt;"",IF('Capacity summary'!$D$14="Yes",IF(COUNTBLANK('Capacity summary'!$H189:$BG189)&lt;52,IF('Capacity summary'!AW189&lt;&gt;"",IF(LOWER('Capacity summary'!AW189)="x",$BI70*AW70,VALUE('Capacity summary'!AW189)),0),AW70*$BI70),AW70*$BI70),0)</f>
        <v>0</v>
      </c>
      <c r="DA70" s="312">
        <f ca="1">IF($BI70&lt;&gt;"",IF('Capacity summary'!$D$14="Yes",IF(COUNTBLANK('Capacity summary'!$H189:$BG189)&lt;52,IF('Capacity summary'!AX189&lt;&gt;"",IF(LOWER('Capacity summary'!AX189)="x",$BI70*AX70,VALUE('Capacity summary'!AX189)),0),AX70*$BI70),AX70*$BI70),0)</f>
        <v>0</v>
      </c>
      <c r="DB70" s="312">
        <f ca="1">IF($BI70&lt;&gt;"",IF('Capacity summary'!$D$14="Yes",IF(COUNTBLANK('Capacity summary'!$H189:$BG189)&lt;52,IF('Capacity summary'!AY189&lt;&gt;"",IF(LOWER('Capacity summary'!AY189)="x",$BI70*AY70,VALUE('Capacity summary'!AY189)),0),AY70*$BI70),AY70*$BI70),0)</f>
        <v>0</v>
      </c>
      <c r="DC70" s="312">
        <f ca="1">IF($BI70&lt;&gt;"",IF('Capacity summary'!$D$14="Yes",IF(COUNTBLANK('Capacity summary'!$H189:$BG189)&lt;52,IF('Capacity summary'!AZ189&lt;&gt;"",IF(LOWER('Capacity summary'!AZ189)="x",$BI70*AZ70,VALUE('Capacity summary'!AZ189)),0),AZ70*$BI70),AZ70*$BI70),0)</f>
        <v>0</v>
      </c>
      <c r="DD70" s="312">
        <f ca="1">IF($BI70&lt;&gt;"",IF('Capacity summary'!$D$14="Yes",IF(COUNTBLANK('Capacity summary'!$H189:$BG189)&lt;52,IF('Capacity summary'!BA189&lt;&gt;"",IF(LOWER('Capacity summary'!BA189)="x",$BI70*BA70,VALUE('Capacity summary'!BA189)),0),BA70*$BI70),BA70*$BI70),0)</f>
        <v>0</v>
      </c>
      <c r="DE70" s="312">
        <f ca="1">IF($BI70&lt;&gt;"",IF('Capacity summary'!$D$14="Yes",IF(COUNTBLANK('Capacity summary'!$H189:$BG189)&lt;52,IF('Capacity summary'!BB189&lt;&gt;"",IF(LOWER('Capacity summary'!BB189)="x",$BI70*BB70,VALUE('Capacity summary'!BB189)),0),BB70*$BI70),BB70*$BI70),0)</f>
        <v>0</v>
      </c>
      <c r="DF70" s="312">
        <f ca="1">IF($BI70&lt;&gt;"",IF('Capacity summary'!$D$14="Yes",IF(COUNTBLANK('Capacity summary'!$H189:$BG189)&lt;52,IF('Capacity summary'!BC189&lt;&gt;"",IF(LOWER('Capacity summary'!BC189)="x",$BI70*BC70,VALUE('Capacity summary'!BC189)),0),BC70*$BI70),BC70*$BI70),0)</f>
        <v>0</v>
      </c>
      <c r="DG70" s="312">
        <f ca="1">IF($BI70&lt;&gt;"",IF('Capacity summary'!$D$14="Yes",IF(COUNTBLANK('Capacity summary'!$H189:$BG189)&lt;52,IF('Capacity summary'!BD189&lt;&gt;"",IF(LOWER('Capacity summary'!BD189)="x",$BI70*BD70,VALUE('Capacity summary'!BD189)),0),BD70*$BI70),BD70*$BI70),0)</f>
        <v>0</v>
      </c>
      <c r="DH70" s="312">
        <f ca="1">IF($BI70&lt;&gt;"",IF('Capacity summary'!$D$14="Yes",IF(COUNTBLANK('Capacity summary'!$H189:$BG189)&lt;52,IF('Capacity summary'!BE189&lt;&gt;"",IF(LOWER('Capacity summary'!BE189)="x",$BI70*BE70,VALUE('Capacity summary'!BE189)),0),BE70*$BI70),BE70*$BI70),0)</f>
        <v>0</v>
      </c>
      <c r="DI70" s="312">
        <f ca="1">IF($BI70&lt;&gt;"",IF('Capacity summary'!$D$14="Yes",IF(COUNTBLANK('Capacity summary'!$H189:$BG189)&lt;52,IF('Capacity summary'!BF189&lt;&gt;"",IF(LOWER('Capacity summary'!BF189)="x",$BI70*BF70,VALUE('Capacity summary'!BF189)),0),BF70*$BI70),BF70*$BI70),0)</f>
        <v>0</v>
      </c>
      <c r="DJ70" s="312">
        <f ca="1">IF($BI70&lt;&gt;"",IF('Capacity summary'!$D$14="Yes",IF(COUNTBLANK('Capacity summary'!$H189:$BG189)&lt;52,IF('Capacity summary'!BG189&lt;&gt;"",IF(LOWER('Capacity summary'!BG189)="x",$BI70*BG70,VALUE('Capacity summary'!BG189)),0),BG70*$BI70),BG70*$BI70),0)</f>
        <v>0</v>
      </c>
      <c r="DK70" s="136">
        <f t="shared" ca="1" si="3"/>
        <v>0</v>
      </c>
      <c r="DL70" s="312">
        <f>Capacity!H82</f>
        <v>0</v>
      </c>
    </row>
    <row r="71" spans="2:116" x14ac:dyDescent="0.25">
      <c r="B71" s="67"/>
      <c r="C71" s="67" t="str">
        <f>ROW(A67)&amp;". "&amp;Capacity!B83</f>
        <v>67. c</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 ca="1">IF(ROW(C67)&lt;=Capacity!$A$16,IF('Capacity summary'!$D$14="No",SUM(H71:BG71),'Capacity summary'!$E190),0)</f>
        <v>52</v>
      </c>
      <c r="BI71" s="5">
        <f ca="1">IF(BH71&gt;0,IF(BH71&lt;Capacity!E83,Capacity!F83,Capacity!H83/'Capacity calculation (hide)'!BH71),"")</f>
        <v>0</v>
      </c>
      <c r="BK71" s="312">
        <f ca="1">IF($BI71&lt;&gt;"",IF('Capacity summary'!$D$14="Yes",IF(COUNTBLANK('Capacity summary'!$H190:$BG190)&lt;52,IF('Capacity summary'!H190&lt;&gt;"",IF(LOWER('Capacity summary'!H190)="x",$BI71*H71,VALUE('Capacity summary'!H190)),0),H71*$BI71),H71*$BI71),0)</f>
        <v>0</v>
      </c>
      <c r="BL71" s="312">
        <f ca="1">IF($BI71&lt;&gt;"",IF('Capacity summary'!$D$14="Yes",IF(COUNTBLANK('Capacity summary'!$H190:$BG190)&lt;52,IF('Capacity summary'!I190&lt;&gt;"",IF(LOWER('Capacity summary'!I190)="x",$BI71*I71,VALUE('Capacity summary'!I190)),0),I71*$BI71),I71*$BI71),0)</f>
        <v>0</v>
      </c>
      <c r="BM71" s="312">
        <f ca="1">IF($BI71&lt;&gt;"",IF('Capacity summary'!$D$14="Yes",IF(COUNTBLANK('Capacity summary'!$H190:$BG190)&lt;52,IF('Capacity summary'!J190&lt;&gt;"",IF(LOWER('Capacity summary'!J190)="x",$BI71*J71,VALUE('Capacity summary'!J190)),0),J71*$BI71),J71*$BI71),0)</f>
        <v>0</v>
      </c>
      <c r="BN71" s="312">
        <f ca="1">IF($BI71&lt;&gt;"",IF('Capacity summary'!$D$14="Yes",IF(COUNTBLANK('Capacity summary'!$H190:$BG190)&lt;52,IF('Capacity summary'!K190&lt;&gt;"",IF(LOWER('Capacity summary'!K190)="x",$BI71*K71,VALUE('Capacity summary'!K190)),0),K71*$BI71),K71*$BI71),0)</f>
        <v>0</v>
      </c>
      <c r="BO71" s="312">
        <f ca="1">IF($BI71&lt;&gt;"",IF('Capacity summary'!$D$14="Yes",IF(COUNTBLANK('Capacity summary'!$H190:$BG190)&lt;52,IF('Capacity summary'!L190&lt;&gt;"",IF(LOWER('Capacity summary'!L190)="x",$BI71*L71,VALUE('Capacity summary'!L190)),0),L71*$BI71),L71*$BI71),0)</f>
        <v>0</v>
      </c>
      <c r="BP71" s="312">
        <f ca="1">IF($BI71&lt;&gt;"",IF('Capacity summary'!$D$14="Yes",IF(COUNTBLANK('Capacity summary'!$H190:$BG190)&lt;52,IF('Capacity summary'!M190&lt;&gt;"",IF(LOWER('Capacity summary'!M190)="x",$BI71*M71,VALUE('Capacity summary'!M190)),0),M71*$BI71),M71*$BI71),0)</f>
        <v>0</v>
      </c>
      <c r="BQ71" s="312">
        <f ca="1">IF($BI71&lt;&gt;"",IF('Capacity summary'!$D$14="Yes",IF(COUNTBLANK('Capacity summary'!$H190:$BG190)&lt;52,IF('Capacity summary'!N190&lt;&gt;"",IF(LOWER('Capacity summary'!N190)="x",$BI71*N71,VALUE('Capacity summary'!N190)),0),N71*$BI71),N71*$BI71),0)</f>
        <v>0</v>
      </c>
      <c r="BR71" s="312">
        <f ca="1">IF($BI71&lt;&gt;"",IF('Capacity summary'!$D$14="Yes",IF(COUNTBLANK('Capacity summary'!$H190:$BG190)&lt;52,IF('Capacity summary'!O190&lt;&gt;"",IF(LOWER('Capacity summary'!O190)="x",$BI71*O71,VALUE('Capacity summary'!O190)),0),O71*$BI71),O71*$BI71),0)</f>
        <v>0</v>
      </c>
      <c r="BS71" s="312">
        <f ca="1">IF($BI71&lt;&gt;"",IF('Capacity summary'!$D$14="Yes",IF(COUNTBLANK('Capacity summary'!$H190:$BG190)&lt;52,IF('Capacity summary'!P190&lt;&gt;"",IF(LOWER('Capacity summary'!P190)="x",$BI71*P71,VALUE('Capacity summary'!P190)),0),P71*$BI71),P71*$BI71),0)</f>
        <v>0</v>
      </c>
      <c r="BT71" s="312">
        <f ca="1">IF($BI71&lt;&gt;"",IF('Capacity summary'!$D$14="Yes",IF(COUNTBLANK('Capacity summary'!$H190:$BG190)&lt;52,IF('Capacity summary'!Q190&lt;&gt;"",IF(LOWER('Capacity summary'!Q190)="x",$BI71*Q71,VALUE('Capacity summary'!Q190)),0),Q71*$BI71),Q71*$BI71),0)</f>
        <v>0</v>
      </c>
      <c r="BU71" s="312">
        <f ca="1">IF($BI71&lt;&gt;"",IF('Capacity summary'!$D$14="Yes",IF(COUNTBLANK('Capacity summary'!$H190:$BG190)&lt;52,IF('Capacity summary'!R190&lt;&gt;"",IF(LOWER('Capacity summary'!R190)="x",$BI71*R71,VALUE('Capacity summary'!R190)),0),R71*$BI71),R71*$BI71),0)</f>
        <v>0</v>
      </c>
      <c r="BV71" s="312">
        <f ca="1">IF($BI71&lt;&gt;"",IF('Capacity summary'!$D$14="Yes",IF(COUNTBLANK('Capacity summary'!$H190:$BG190)&lt;52,IF('Capacity summary'!S190&lt;&gt;"",IF(LOWER('Capacity summary'!S190)="x",$BI71*S71,VALUE('Capacity summary'!S190)),0),S71*$BI71),S71*$BI71),0)</f>
        <v>0</v>
      </c>
      <c r="BW71" s="312">
        <f ca="1">IF($BI71&lt;&gt;"",IF('Capacity summary'!$D$14="Yes",IF(COUNTBLANK('Capacity summary'!$H190:$BG190)&lt;52,IF('Capacity summary'!T190&lt;&gt;"",IF(LOWER('Capacity summary'!T190)="x",$BI71*T71,VALUE('Capacity summary'!T190)),0),T71*$BI71),T71*$BI71),0)</f>
        <v>0</v>
      </c>
      <c r="BX71" s="312">
        <f ca="1">IF($BI71&lt;&gt;"",IF('Capacity summary'!$D$14="Yes",IF(COUNTBLANK('Capacity summary'!$H190:$BG190)&lt;52,IF('Capacity summary'!U190&lt;&gt;"",IF(LOWER('Capacity summary'!U190)="x",$BI71*U71,VALUE('Capacity summary'!U190)),0),U71*$BI71),U71*$BI71),0)</f>
        <v>0</v>
      </c>
      <c r="BY71" s="312">
        <f ca="1">IF($BI71&lt;&gt;"",IF('Capacity summary'!$D$14="Yes",IF(COUNTBLANK('Capacity summary'!$H190:$BG190)&lt;52,IF('Capacity summary'!V190&lt;&gt;"",IF(LOWER('Capacity summary'!V190)="x",$BI71*V71,VALUE('Capacity summary'!V190)),0),V71*$BI71),V71*$BI71),0)</f>
        <v>0</v>
      </c>
      <c r="BZ71" s="312">
        <f ca="1">IF($BI71&lt;&gt;"",IF('Capacity summary'!$D$14="Yes",IF(COUNTBLANK('Capacity summary'!$H190:$BG190)&lt;52,IF('Capacity summary'!W190&lt;&gt;"",IF(LOWER('Capacity summary'!W190)="x",$BI71*W71,VALUE('Capacity summary'!W190)),0),W71*$BI71),W71*$BI71),0)</f>
        <v>0</v>
      </c>
      <c r="CA71" s="312">
        <f ca="1">IF($BI71&lt;&gt;"",IF('Capacity summary'!$D$14="Yes",IF(COUNTBLANK('Capacity summary'!$H190:$BG190)&lt;52,IF('Capacity summary'!X190&lt;&gt;"",IF(LOWER('Capacity summary'!X190)="x",$BI71*X71,VALUE('Capacity summary'!X190)),0),X71*$BI71),X71*$BI71),0)</f>
        <v>0</v>
      </c>
      <c r="CB71" s="312">
        <f ca="1">IF($BI71&lt;&gt;"",IF('Capacity summary'!$D$14="Yes",IF(COUNTBLANK('Capacity summary'!$H190:$BG190)&lt;52,IF('Capacity summary'!Y190&lt;&gt;"",IF(LOWER('Capacity summary'!Y190)="x",$BI71*Y71,VALUE('Capacity summary'!Y190)),0),Y71*$BI71),Y71*$BI71),0)</f>
        <v>0</v>
      </c>
      <c r="CC71" s="312">
        <f ca="1">IF($BI71&lt;&gt;"",IF('Capacity summary'!$D$14="Yes",IF(COUNTBLANK('Capacity summary'!$H190:$BG190)&lt;52,IF('Capacity summary'!Z190&lt;&gt;"",IF(LOWER('Capacity summary'!Z190)="x",$BI71*Z71,VALUE('Capacity summary'!Z190)),0),Z71*$BI71),Z71*$BI71),0)</f>
        <v>0</v>
      </c>
      <c r="CD71" s="312">
        <f ca="1">IF($BI71&lt;&gt;"",IF('Capacity summary'!$D$14="Yes",IF(COUNTBLANK('Capacity summary'!$H190:$BG190)&lt;52,IF('Capacity summary'!AA190&lt;&gt;"",IF(LOWER('Capacity summary'!AA190)="x",$BI71*AA71,VALUE('Capacity summary'!AA190)),0),AA71*$BI71),AA71*$BI71),0)</f>
        <v>0</v>
      </c>
      <c r="CE71" s="312">
        <f ca="1">IF($BI71&lt;&gt;"",IF('Capacity summary'!$D$14="Yes",IF(COUNTBLANK('Capacity summary'!$H190:$BG190)&lt;52,IF('Capacity summary'!AB190&lt;&gt;"",IF(LOWER('Capacity summary'!AB190)="x",$BI71*AB71,VALUE('Capacity summary'!AB190)),0),AB71*$BI71),AB71*$BI71),0)</f>
        <v>0</v>
      </c>
      <c r="CF71" s="312">
        <f ca="1">IF($BI71&lt;&gt;"",IF('Capacity summary'!$D$14="Yes",IF(COUNTBLANK('Capacity summary'!$H190:$BG190)&lt;52,IF('Capacity summary'!AC190&lt;&gt;"",IF(LOWER('Capacity summary'!AC190)="x",$BI71*AC71,VALUE('Capacity summary'!AC190)),0),AC71*$BI71),AC71*$BI71),0)</f>
        <v>0</v>
      </c>
      <c r="CG71" s="312">
        <f ca="1">IF($BI71&lt;&gt;"",IF('Capacity summary'!$D$14="Yes",IF(COUNTBLANK('Capacity summary'!$H190:$BG190)&lt;52,IF('Capacity summary'!AD190&lt;&gt;"",IF(LOWER('Capacity summary'!AD190)="x",$BI71*AD71,VALUE('Capacity summary'!AD190)),0),AD71*$BI71),AD71*$BI71),0)</f>
        <v>0</v>
      </c>
      <c r="CH71" s="312">
        <f ca="1">IF($BI71&lt;&gt;"",IF('Capacity summary'!$D$14="Yes",IF(COUNTBLANK('Capacity summary'!$H190:$BG190)&lt;52,IF('Capacity summary'!AE190&lt;&gt;"",IF(LOWER('Capacity summary'!AE190)="x",$BI71*AE71,VALUE('Capacity summary'!AE190)),0),AE71*$BI71),AE71*$BI71),0)</f>
        <v>0</v>
      </c>
      <c r="CI71" s="312">
        <f ca="1">IF($BI71&lt;&gt;"",IF('Capacity summary'!$D$14="Yes",IF(COUNTBLANK('Capacity summary'!$H190:$BG190)&lt;52,IF('Capacity summary'!AF190&lt;&gt;"",IF(LOWER('Capacity summary'!AF190)="x",$BI71*AF71,VALUE('Capacity summary'!AF190)),0),AF71*$BI71),AF71*$BI71),0)</f>
        <v>0</v>
      </c>
      <c r="CJ71" s="312">
        <f ca="1">IF($BI71&lt;&gt;"",IF('Capacity summary'!$D$14="Yes",IF(COUNTBLANK('Capacity summary'!$H190:$BG190)&lt;52,IF('Capacity summary'!AG190&lt;&gt;"",IF(LOWER('Capacity summary'!AG190)="x",$BI71*AG71,VALUE('Capacity summary'!AG190)),0),AG71*$BI71),AG71*$BI71),0)</f>
        <v>0</v>
      </c>
      <c r="CK71" s="312">
        <f ca="1">IF($BI71&lt;&gt;"",IF('Capacity summary'!$D$14="Yes",IF(COUNTBLANK('Capacity summary'!$H190:$BG190)&lt;52,IF('Capacity summary'!AH190&lt;&gt;"",IF(LOWER('Capacity summary'!AH190)="x",$BI71*AH71,VALUE('Capacity summary'!AH190)),0),AH71*$BI71),AH71*$BI71),0)</f>
        <v>0</v>
      </c>
      <c r="CL71" s="312">
        <f ca="1">IF($BI71&lt;&gt;"",IF('Capacity summary'!$D$14="Yes",IF(COUNTBLANK('Capacity summary'!$H190:$BG190)&lt;52,IF('Capacity summary'!AI190&lt;&gt;"",IF(LOWER('Capacity summary'!AI190)="x",$BI71*AI71,VALUE('Capacity summary'!AI190)),0),AI71*$BI71),AI71*$BI71),0)</f>
        <v>0</v>
      </c>
      <c r="CM71" s="312">
        <f ca="1">IF($BI71&lt;&gt;"",IF('Capacity summary'!$D$14="Yes",IF(COUNTBLANK('Capacity summary'!$H190:$BG190)&lt;52,IF('Capacity summary'!AJ190&lt;&gt;"",IF(LOWER('Capacity summary'!AJ190)="x",$BI71*AJ71,VALUE('Capacity summary'!AJ190)),0),AJ71*$BI71),AJ71*$BI71),0)</f>
        <v>0</v>
      </c>
      <c r="CN71" s="312">
        <f ca="1">IF($BI71&lt;&gt;"",IF('Capacity summary'!$D$14="Yes",IF(COUNTBLANK('Capacity summary'!$H190:$BG190)&lt;52,IF('Capacity summary'!AK190&lt;&gt;"",IF(LOWER('Capacity summary'!AK190)="x",$BI71*AK71,VALUE('Capacity summary'!AK190)),0),AK71*$BI71),AK71*$BI71),0)</f>
        <v>0</v>
      </c>
      <c r="CO71" s="312">
        <f ca="1">IF($BI71&lt;&gt;"",IF('Capacity summary'!$D$14="Yes",IF(COUNTBLANK('Capacity summary'!$H190:$BG190)&lt;52,IF('Capacity summary'!AL190&lt;&gt;"",IF(LOWER('Capacity summary'!AL190)="x",$BI71*AL71,VALUE('Capacity summary'!AL190)),0),AL71*$BI71),AL71*$BI71),0)</f>
        <v>0</v>
      </c>
      <c r="CP71" s="312">
        <f ca="1">IF($BI71&lt;&gt;"",IF('Capacity summary'!$D$14="Yes",IF(COUNTBLANK('Capacity summary'!$H190:$BG190)&lt;52,IF('Capacity summary'!AM190&lt;&gt;"",IF(LOWER('Capacity summary'!AM190)="x",$BI71*AM71,VALUE('Capacity summary'!AM190)),0),AM71*$BI71),AM71*$BI71),0)</f>
        <v>0</v>
      </c>
      <c r="CQ71" s="312">
        <f ca="1">IF($BI71&lt;&gt;"",IF('Capacity summary'!$D$14="Yes",IF(COUNTBLANK('Capacity summary'!$H190:$BG190)&lt;52,IF('Capacity summary'!AN190&lt;&gt;"",IF(LOWER('Capacity summary'!AN190)="x",$BI71*AN71,VALUE('Capacity summary'!AN190)),0),AN71*$BI71),AN71*$BI71),0)</f>
        <v>0</v>
      </c>
      <c r="CR71" s="312">
        <f ca="1">IF($BI71&lt;&gt;"",IF('Capacity summary'!$D$14="Yes",IF(COUNTBLANK('Capacity summary'!$H190:$BG190)&lt;52,IF('Capacity summary'!AO190&lt;&gt;"",IF(LOWER('Capacity summary'!AO190)="x",$BI71*AO71,VALUE('Capacity summary'!AO190)),0),AO71*$BI71),AO71*$BI71),0)</f>
        <v>0</v>
      </c>
      <c r="CS71" s="312">
        <f ca="1">IF($BI71&lt;&gt;"",IF('Capacity summary'!$D$14="Yes",IF(COUNTBLANK('Capacity summary'!$H190:$BG190)&lt;52,IF('Capacity summary'!AP190&lt;&gt;"",IF(LOWER('Capacity summary'!AP190)="x",$BI71*AP71,VALUE('Capacity summary'!AP190)),0),AP71*$BI71),AP71*$BI71),0)</f>
        <v>0</v>
      </c>
      <c r="CT71" s="312">
        <f ca="1">IF($BI71&lt;&gt;"",IF('Capacity summary'!$D$14="Yes",IF(COUNTBLANK('Capacity summary'!$H190:$BG190)&lt;52,IF('Capacity summary'!AQ190&lt;&gt;"",IF(LOWER('Capacity summary'!AQ190)="x",$BI71*AQ71,VALUE('Capacity summary'!AQ190)),0),AQ71*$BI71),AQ71*$BI71),0)</f>
        <v>0</v>
      </c>
      <c r="CU71" s="312">
        <f ca="1">IF($BI71&lt;&gt;"",IF('Capacity summary'!$D$14="Yes",IF(COUNTBLANK('Capacity summary'!$H190:$BG190)&lt;52,IF('Capacity summary'!AR190&lt;&gt;"",IF(LOWER('Capacity summary'!AR190)="x",$BI71*AR71,VALUE('Capacity summary'!AR190)),0),AR71*$BI71),AR71*$BI71),0)</f>
        <v>0</v>
      </c>
      <c r="CV71" s="312">
        <f ca="1">IF($BI71&lt;&gt;"",IF('Capacity summary'!$D$14="Yes",IF(COUNTBLANK('Capacity summary'!$H190:$BG190)&lt;52,IF('Capacity summary'!AS190&lt;&gt;"",IF(LOWER('Capacity summary'!AS190)="x",$BI71*AS71,VALUE('Capacity summary'!AS190)),0),AS71*$BI71),AS71*$BI71),0)</f>
        <v>0</v>
      </c>
      <c r="CW71" s="312">
        <f ca="1">IF($BI71&lt;&gt;"",IF('Capacity summary'!$D$14="Yes",IF(COUNTBLANK('Capacity summary'!$H190:$BG190)&lt;52,IF('Capacity summary'!AT190&lt;&gt;"",IF(LOWER('Capacity summary'!AT190)="x",$BI71*AT71,VALUE('Capacity summary'!AT190)),0),AT71*$BI71),AT71*$BI71),0)</f>
        <v>0</v>
      </c>
      <c r="CX71" s="312">
        <f ca="1">IF($BI71&lt;&gt;"",IF('Capacity summary'!$D$14="Yes",IF(COUNTBLANK('Capacity summary'!$H190:$BG190)&lt;52,IF('Capacity summary'!AU190&lt;&gt;"",IF(LOWER('Capacity summary'!AU190)="x",$BI71*AU71,VALUE('Capacity summary'!AU190)),0),AU71*$BI71),AU71*$BI71),0)</f>
        <v>0</v>
      </c>
      <c r="CY71" s="312">
        <f ca="1">IF($BI71&lt;&gt;"",IF('Capacity summary'!$D$14="Yes",IF(COUNTBLANK('Capacity summary'!$H190:$BG190)&lt;52,IF('Capacity summary'!AV190&lt;&gt;"",IF(LOWER('Capacity summary'!AV190)="x",$BI71*AV71,VALUE('Capacity summary'!AV190)),0),AV71*$BI71),AV71*$BI71),0)</f>
        <v>0</v>
      </c>
      <c r="CZ71" s="312">
        <f ca="1">IF($BI71&lt;&gt;"",IF('Capacity summary'!$D$14="Yes",IF(COUNTBLANK('Capacity summary'!$H190:$BG190)&lt;52,IF('Capacity summary'!AW190&lt;&gt;"",IF(LOWER('Capacity summary'!AW190)="x",$BI71*AW71,VALUE('Capacity summary'!AW190)),0),AW71*$BI71),AW71*$BI71),0)</f>
        <v>0</v>
      </c>
      <c r="DA71" s="312">
        <f ca="1">IF($BI71&lt;&gt;"",IF('Capacity summary'!$D$14="Yes",IF(COUNTBLANK('Capacity summary'!$H190:$BG190)&lt;52,IF('Capacity summary'!AX190&lt;&gt;"",IF(LOWER('Capacity summary'!AX190)="x",$BI71*AX71,VALUE('Capacity summary'!AX190)),0),AX71*$BI71),AX71*$BI71),0)</f>
        <v>0</v>
      </c>
      <c r="DB71" s="312">
        <f ca="1">IF($BI71&lt;&gt;"",IF('Capacity summary'!$D$14="Yes",IF(COUNTBLANK('Capacity summary'!$H190:$BG190)&lt;52,IF('Capacity summary'!AY190&lt;&gt;"",IF(LOWER('Capacity summary'!AY190)="x",$BI71*AY71,VALUE('Capacity summary'!AY190)),0),AY71*$BI71),AY71*$BI71),0)</f>
        <v>0</v>
      </c>
      <c r="DC71" s="312">
        <f ca="1">IF($BI71&lt;&gt;"",IF('Capacity summary'!$D$14="Yes",IF(COUNTBLANK('Capacity summary'!$H190:$BG190)&lt;52,IF('Capacity summary'!AZ190&lt;&gt;"",IF(LOWER('Capacity summary'!AZ190)="x",$BI71*AZ71,VALUE('Capacity summary'!AZ190)),0),AZ71*$BI71),AZ71*$BI71),0)</f>
        <v>0</v>
      </c>
      <c r="DD71" s="312">
        <f ca="1">IF($BI71&lt;&gt;"",IF('Capacity summary'!$D$14="Yes",IF(COUNTBLANK('Capacity summary'!$H190:$BG190)&lt;52,IF('Capacity summary'!BA190&lt;&gt;"",IF(LOWER('Capacity summary'!BA190)="x",$BI71*BA71,VALUE('Capacity summary'!BA190)),0),BA71*$BI71),BA71*$BI71),0)</f>
        <v>0</v>
      </c>
      <c r="DE71" s="312">
        <f ca="1">IF($BI71&lt;&gt;"",IF('Capacity summary'!$D$14="Yes",IF(COUNTBLANK('Capacity summary'!$H190:$BG190)&lt;52,IF('Capacity summary'!BB190&lt;&gt;"",IF(LOWER('Capacity summary'!BB190)="x",$BI71*BB71,VALUE('Capacity summary'!BB190)),0),BB71*$BI71),BB71*$BI71),0)</f>
        <v>0</v>
      </c>
      <c r="DF71" s="312">
        <f ca="1">IF($BI71&lt;&gt;"",IF('Capacity summary'!$D$14="Yes",IF(COUNTBLANK('Capacity summary'!$H190:$BG190)&lt;52,IF('Capacity summary'!BC190&lt;&gt;"",IF(LOWER('Capacity summary'!BC190)="x",$BI71*BC71,VALUE('Capacity summary'!BC190)),0),BC71*$BI71),BC71*$BI71),0)</f>
        <v>0</v>
      </c>
      <c r="DG71" s="312">
        <f ca="1">IF($BI71&lt;&gt;"",IF('Capacity summary'!$D$14="Yes",IF(COUNTBLANK('Capacity summary'!$H190:$BG190)&lt;52,IF('Capacity summary'!BD190&lt;&gt;"",IF(LOWER('Capacity summary'!BD190)="x",$BI71*BD71,VALUE('Capacity summary'!BD190)),0),BD71*$BI71),BD71*$BI71),0)</f>
        <v>0</v>
      </c>
      <c r="DH71" s="312">
        <f ca="1">IF($BI71&lt;&gt;"",IF('Capacity summary'!$D$14="Yes",IF(COUNTBLANK('Capacity summary'!$H190:$BG190)&lt;52,IF('Capacity summary'!BE190&lt;&gt;"",IF(LOWER('Capacity summary'!BE190)="x",$BI71*BE71,VALUE('Capacity summary'!BE190)),0),BE71*$BI71),BE71*$BI71),0)</f>
        <v>0</v>
      </c>
      <c r="DI71" s="312">
        <f ca="1">IF($BI71&lt;&gt;"",IF('Capacity summary'!$D$14="Yes",IF(COUNTBLANK('Capacity summary'!$H190:$BG190)&lt;52,IF('Capacity summary'!BF190&lt;&gt;"",IF(LOWER('Capacity summary'!BF190)="x",$BI71*BF71,VALUE('Capacity summary'!BF190)),0),BF71*$BI71),BF71*$BI71),0)</f>
        <v>0</v>
      </c>
      <c r="DJ71" s="312">
        <f ca="1">IF($BI71&lt;&gt;"",IF('Capacity summary'!$D$14="Yes",IF(COUNTBLANK('Capacity summary'!$H190:$BG190)&lt;52,IF('Capacity summary'!BG190&lt;&gt;"",IF(LOWER('Capacity summary'!BG190)="x",$BI71*BG71,VALUE('Capacity summary'!BG190)),0),BG71*$BI71),BG71*$BI71),0)</f>
        <v>0</v>
      </c>
      <c r="DK71" s="136">
        <f t="shared" ca="1" si="3"/>
        <v>0</v>
      </c>
      <c r="DL71" s="312">
        <f>Capacity!H83</f>
        <v>0</v>
      </c>
    </row>
    <row r="72" spans="2:116" x14ac:dyDescent="0.25">
      <c r="B72" s="67"/>
      <c r="C72" s="67" t="str">
        <f>ROW(A68)&amp;". "&amp;Capacity!B84</f>
        <v>68. c</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 ca="1">IF(ROW(C68)&lt;=Capacity!$A$16,IF('Capacity summary'!$D$14="No",SUM(H72:BG72),'Capacity summary'!$E191),0)</f>
        <v>52</v>
      </c>
      <c r="BI72" s="5">
        <f ca="1">IF(BH72&gt;0,IF(BH72&lt;Capacity!E84,Capacity!F84,Capacity!H84/'Capacity calculation (hide)'!BH72),"")</f>
        <v>0</v>
      </c>
      <c r="BK72" s="312">
        <f ca="1">IF($BI72&lt;&gt;"",IF('Capacity summary'!$D$14="Yes",IF(COUNTBLANK('Capacity summary'!$H191:$BG191)&lt;52,IF('Capacity summary'!H191&lt;&gt;"",IF(LOWER('Capacity summary'!H191)="x",$BI72*H72,VALUE('Capacity summary'!H191)),0),H72*$BI72),H72*$BI72),0)</f>
        <v>0</v>
      </c>
      <c r="BL72" s="312">
        <f ca="1">IF($BI72&lt;&gt;"",IF('Capacity summary'!$D$14="Yes",IF(COUNTBLANK('Capacity summary'!$H191:$BG191)&lt;52,IF('Capacity summary'!I191&lt;&gt;"",IF(LOWER('Capacity summary'!I191)="x",$BI72*I72,VALUE('Capacity summary'!I191)),0),I72*$BI72),I72*$BI72),0)</f>
        <v>0</v>
      </c>
      <c r="BM72" s="312">
        <f ca="1">IF($BI72&lt;&gt;"",IF('Capacity summary'!$D$14="Yes",IF(COUNTBLANK('Capacity summary'!$H191:$BG191)&lt;52,IF('Capacity summary'!J191&lt;&gt;"",IF(LOWER('Capacity summary'!J191)="x",$BI72*J72,VALUE('Capacity summary'!J191)),0),J72*$BI72),J72*$BI72),0)</f>
        <v>0</v>
      </c>
      <c r="BN72" s="312">
        <f ca="1">IF($BI72&lt;&gt;"",IF('Capacity summary'!$D$14="Yes",IF(COUNTBLANK('Capacity summary'!$H191:$BG191)&lt;52,IF('Capacity summary'!K191&lt;&gt;"",IF(LOWER('Capacity summary'!K191)="x",$BI72*K72,VALUE('Capacity summary'!K191)),0),K72*$BI72),K72*$BI72),0)</f>
        <v>0</v>
      </c>
      <c r="BO72" s="312">
        <f ca="1">IF($BI72&lt;&gt;"",IF('Capacity summary'!$D$14="Yes",IF(COUNTBLANK('Capacity summary'!$H191:$BG191)&lt;52,IF('Capacity summary'!L191&lt;&gt;"",IF(LOWER('Capacity summary'!L191)="x",$BI72*L72,VALUE('Capacity summary'!L191)),0),L72*$BI72),L72*$BI72),0)</f>
        <v>0</v>
      </c>
      <c r="BP72" s="312">
        <f ca="1">IF($BI72&lt;&gt;"",IF('Capacity summary'!$D$14="Yes",IF(COUNTBLANK('Capacity summary'!$H191:$BG191)&lt;52,IF('Capacity summary'!M191&lt;&gt;"",IF(LOWER('Capacity summary'!M191)="x",$BI72*M72,VALUE('Capacity summary'!M191)),0),M72*$BI72),M72*$BI72),0)</f>
        <v>0</v>
      </c>
      <c r="BQ72" s="312">
        <f ca="1">IF($BI72&lt;&gt;"",IF('Capacity summary'!$D$14="Yes",IF(COUNTBLANK('Capacity summary'!$H191:$BG191)&lt;52,IF('Capacity summary'!N191&lt;&gt;"",IF(LOWER('Capacity summary'!N191)="x",$BI72*N72,VALUE('Capacity summary'!N191)),0),N72*$BI72),N72*$BI72),0)</f>
        <v>0</v>
      </c>
      <c r="BR72" s="312">
        <f ca="1">IF($BI72&lt;&gt;"",IF('Capacity summary'!$D$14="Yes",IF(COUNTBLANK('Capacity summary'!$H191:$BG191)&lt;52,IF('Capacity summary'!O191&lt;&gt;"",IF(LOWER('Capacity summary'!O191)="x",$BI72*O72,VALUE('Capacity summary'!O191)),0),O72*$BI72),O72*$BI72),0)</f>
        <v>0</v>
      </c>
      <c r="BS72" s="312">
        <f ca="1">IF($BI72&lt;&gt;"",IF('Capacity summary'!$D$14="Yes",IF(COUNTBLANK('Capacity summary'!$H191:$BG191)&lt;52,IF('Capacity summary'!P191&lt;&gt;"",IF(LOWER('Capacity summary'!P191)="x",$BI72*P72,VALUE('Capacity summary'!P191)),0),P72*$BI72),P72*$BI72),0)</f>
        <v>0</v>
      </c>
      <c r="BT72" s="312">
        <f ca="1">IF($BI72&lt;&gt;"",IF('Capacity summary'!$D$14="Yes",IF(COUNTBLANK('Capacity summary'!$H191:$BG191)&lt;52,IF('Capacity summary'!Q191&lt;&gt;"",IF(LOWER('Capacity summary'!Q191)="x",$BI72*Q72,VALUE('Capacity summary'!Q191)),0),Q72*$BI72),Q72*$BI72),0)</f>
        <v>0</v>
      </c>
      <c r="BU72" s="312">
        <f ca="1">IF($BI72&lt;&gt;"",IF('Capacity summary'!$D$14="Yes",IF(COUNTBLANK('Capacity summary'!$H191:$BG191)&lt;52,IF('Capacity summary'!R191&lt;&gt;"",IF(LOWER('Capacity summary'!R191)="x",$BI72*R72,VALUE('Capacity summary'!R191)),0),R72*$BI72),R72*$BI72),0)</f>
        <v>0</v>
      </c>
      <c r="BV72" s="312">
        <f ca="1">IF($BI72&lt;&gt;"",IF('Capacity summary'!$D$14="Yes",IF(COUNTBLANK('Capacity summary'!$H191:$BG191)&lt;52,IF('Capacity summary'!S191&lt;&gt;"",IF(LOWER('Capacity summary'!S191)="x",$BI72*S72,VALUE('Capacity summary'!S191)),0),S72*$BI72),S72*$BI72),0)</f>
        <v>0</v>
      </c>
      <c r="BW72" s="312">
        <f ca="1">IF($BI72&lt;&gt;"",IF('Capacity summary'!$D$14="Yes",IF(COUNTBLANK('Capacity summary'!$H191:$BG191)&lt;52,IF('Capacity summary'!T191&lt;&gt;"",IF(LOWER('Capacity summary'!T191)="x",$BI72*T72,VALUE('Capacity summary'!T191)),0),T72*$BI72),T72*$BI72),0)</f>
        <v>0</v>
      </c>
      <c r="BX72" s="312">
        <f ca="1">IF($BI72&lt;&gt;"",IF('Capacity summary'!$D$14="Yes",IF(COUNTBLANK('Capacity summary'!$H191:$BG191)&lt;52,IF('Capacity summary'!U191&lt;&gt;"",IF(LOWER('Capacity summary'!U191)="x",$BI72*U72,VALUE('Capacity summary'!U191)),0),U72*$BI72),U72*$BI72),0)</f>
        <v>0</v>
      </c>
      <c r="BY72" s="312">
        <f ca="1">IF($BI72&lt;&gt;"",IF('Capacity summary'!$D$14="Yes",IF(COUNTBLANK('Capacity summary'!$H191:$BG191)&lt;52,IF('Capacity summary'!V191&lt;&gt;"",IF(LOWER('Capacity summary'!V191)="x",$BI72*V72,VALUE('Capacity summary'!V191)),0),V72*$BI72),V72*$BI72),0)</f>
        <v>0</v>
      </c>
      <c r="BZ72" s="312">
        <f ca="1">IF($BI72&lt;&gt;"",IF('Capacity summary'!$D$14="Yes",IF(COUNTBLANK('Capacity summary'!$H191:$BG191)&lt;52,IF('Capacity summary'!W191&lt;&gt;"",IF(LOWER('Capacity summary'!W191)="x",$BI72*W72,VALUE('Capacity summary'!W191)),0),W72*$BI72),W72*$BI72),0)</f>
        <v>0</v>
      </c>
      <c r="CA72" s="312">
        <f ca="1">IF($BI72&lt;&gt;"",IF('Capacity summary'!$D$14="Yes",IF(COUNTBLANK('Capacity summary'!$H191:$BG191)&lt;52,IF('Capacity summary'!X191&lt;&gt;"",IF(LOWER('Capacity summary'!X191)="x",$BI72*X72,VALUE('Capacity summary'!X191)),0),X72*$BI72),X72*$BI72),0)</f>
        <v>0</v>
      </c>
      <c r="CB72" s="312">
        <f ca="1">IF($BI72&lt;&gt;"",IF('Capacity summary'!$D$14="Yes",IF(COUNTBLANK('Capacity summary'!$H191:$BG191)&lt;52,IF('Capacity summary'!Y191&lt;&gt;"",IF(LOWER('Capacity summary'!Y191)="x",$BI72*Y72,VALUE('Capacity summary'!Y191)),0),Y72*$BI72),Y72*$BI72),0)</f>
        <v>0</v>
      </c>
      <c r="CC72" s="312">
        <f ca="1">IF($BI72&lt;&gt;"",IF('Capacity summary'!$D$14="Yes",IF(COUNTBLANK('Capacity summary'!$H191:$BG191)&lt;52,IF('Capacity summary'!Z191&lt;&gt;"",IF(LOWER('Capacity summary'!Z191)="x",$BI72*Z72,VALUE('Capacity summary'!Z191)),0),Z72*$BI72),Z72*$BI72),0)</f>
        <v>0</v>
      </c>
      <c r="CD72" s="312">
        <f ca="1">IF($BI72&lt;&gt;"",IF('Capacity summary'!$D$14="Yes",IF(COUNTBLANK('Capacity summary'!$H191:$BG191)&lt;52,IF('Capacity summary'!AA191&lt;&gt;"",IF(LOWER('Capacity summary'!AA191)="x",$BI72*AA72,VALUE('Capacity summary'!AA191)),0),AA72*$BI72),AA72*$BI72),0)</f>
        <v>0</v>
      </c>
      <c r="CE72" s="312">
        <f ca="1">IF($BI72&lt;&gt;"",IF('Capacity summary'!$D$14="Yes",IF(COUNTBLANK('Capacity summary'!$H191:$BG191)&lt;52,IF('Capacity summary'!AB191&lt;&gt;"",IF(LOWER('Capacity summary'!AB191)="x",$BI72*AB72,VALUE('Capacity summary'!AB191)),0),AB72*$BI72),AB72*$BI72),0)</f>
        <v>0</v>
      </c>
      <c r="CF72" s="312">
        <f ca="1">IF($BI72&lt;&gt;"",IF('Capacity summary'!$D$14="Yes",IF(COUNTBLANK('Capacity summary'!$H191:$BG191)&lt;52,IF('Capacity summary'!AC191&lt;&gt;"",IF(LOWER('Capacity summary'!AC191)="x",$BI72*AC72,VALUE('Capacity summary'!AC191)),0),AC72*$BI72),AC72*$BI72),0)</f>
        <v>0</v>
      </c>
      <c r="CG72" s="312">
        <f ca="1">IF($BI72&lt;&gt;"",IF('Capacity summary'!$D$14="Yes",IF(COUNTBLANK('Capacity summary'!$H191:$BG191)&lt;52,IF('Capacity summary'!AD191&lt;&gt;"",IF(LOWER('Capacity summary'!AD191)="x",$BI72*AD72,VALUE('Capacity summary'!AD191)),0),AD72*$BI72),AD72*$BI72),0)</f>
        <v>0</v>
      </c>
      <c r="CH72" s="312">
        <f ca="1">IF($BI72&lt;&gt;"",IF('Capacity summary'!$D$14="Yes",IF(COUNTBLANK('Capacity summary'!$H191:$BG191)&lt;52,IF('Capacity summary'!AE191&lt;&gt;"",IF(LOWER('Capacity summary'!AE191)="x",$BI72*AE72,VALUE('Capacity summary'!AE191)),0),AE72*$BI72),AE72*$BI72),0)</f>
        <v>0</v>
      </c>
      <c r="CI72" s="312">
        <f ca="1">IF($BI72&lt;&gt;"",IF('Capacity summary'!$D$14="Yes",IF(COUNTBLANK('Capacity summary'!$H191:$BG191)&lt;52,IF('Capacity summary'!AF191&lt;&gt;"",IF(LOWER('Capacity summary'!AF191)="x",$BI72*AF72,VALUE('Capacity summary'!AF191)),0),AF72*$BI72),AF72*$BI72),0)</f>
        <v>0</v>
      </c>
      <c r="CJ72" s="312">
        <f ca="1">IF($BI72&lt;&gt;"",IF('Capacity summary'!$D$14="Yes",IF(COUNTBLANK('Capacity summary'!$H191:$BG191)&lt;52,IF('Capacity summary'!AG191&lt;&gt;"",IF(LOWER('Capacity summary'!AG191)="x",$BI72*AG72,VALUE('Capacity summary'!AG191)),0),AG72*$BI72),AG72*$BI72),0)</f>
        <v>0</v>
      </c>
      <c r="CK72" s="312">
        <f ca="1">IF($BI72&lt;&gt;"",IF('Capacity summary'!$D$14="Yes",IF(COUNTBLANK('Capacity summary'!$H191:$BG191)&lt;52,IF('Capacity summary'!AH191&lt;&gt;"",IF(LOWER('Capacity summary'!AH191)="x",$BI72*AH72,VALUE('Capacity summary'!AH191)),0),AH72*$BI72),AH72*$BI72),0)</f>
        <v>0</v>
      </c>
      <c r="CL72" s="312">
        <f ca="1">IF($BI72&lt;&gt;"",IF('Capacity summary'!$D$14="Yes",IF(COUNTBLANK('Capacity summary'!$H191:$BG191)&lt;52,IF('Capacity summary'!AI191&lt;&gt;"",IF(LOWER('Capacity summary'!AI191)="x",$BI72*AI72,VALUE('Capacity summary'!AI191)),0),AI72*$BI72),AI72*$BI72),0)</f>
        <v>0</v>
      </c>
      <c r="CM72" s="312">
        <f ca="1">IF($BI72&lt;&gt;"",IF('Capacity summary'!$D$14="Yes",IF(COUNTBLANK('Capacity summary'!$H191:$BG191)&lt;52,IF('Capacity summary'!AJ191&lt;&gt;"",IF(LOWER('Capacity summary'!AJ191)="x",$BI72*AJ72,VALUE('Capacity summary'!AJ191)),0),AJ72*$BI72),AJ72*$BI72),0)</f>
        <v>0</v>
      </c>
      <c r="CN72" s="312">
        <f ca="1">IF($BI72&lt;&gt;"",IF('Capacity summary'!$D$14="Yes",IF(COUNTBLANK('Capacity summary'!$H191:$BG191)&lt;52,IF('Capacity summary'!AK191&lt;&gt;"",IF(LOWER('Capacity summary'!AK191)="x",$BI72*AK72,VALUE('Capacity summary'!AK191)),0),AK72*$BI72),AK72*$BI72),0)</f>
        <v>0</v>
      </c>
      <c r="CO72" s="312">
        <f ca="1">IF($BI72&lt;&gt;"",IF('Capacity summary'!$D$14="Yes",IF(COUNTBLANK('Capacity summary'!$H191:$BG191)&lt;52,IF('Capacity summary'!AL191&lt;&gt;"",IF(LOWER('Capacity summary'!AL191)="x",$BI72*AL72,VALUE('Capacity summary'!AL191)),0),AL72*$BI72),AL72*$BI72),0)</f>
        <v>0</v>
      </c>
      <c r="CP72" s="312">
        <f ca="1">IF($BI72&lt;&gt;"",IF('Capacity summary'!$D$14="Yes",IF(COUNTBLANK('Capacity summary'!$H191:$BG191)&lt;52,IF('Capacity summary'!AM191&lt;&gt;"",IF(LOWER('Capacity summary'!AM191)="x",$BI72*AM72,VALUE('Capacity summary'!AM191)),0),AM72*$BI72),AM72*$BI72),0)</f>
        <v>0</v>
      </c>
      <c r="CQ72" s="312">
        <f ca="1">IF($BI72&lt;&gt;"",IF('Capacity summary'!$D$14="Yes",IF(COUNTBLANK('Capacity summary'!$H191:$BG191)&lt;52,IF('Capacity summary'!AN191&lt;&gt;"",IF(LOWER('Capacity summary'!AN191)="x",$BI72*AN72,VALUE('Capacity summary'!AN191)),0),AN72*$BI72),AN72*$BI72),0)</f>
        <v>0</v>
      </c>
      <c r="CR72" s="312">
        <f ca="1">IF($BI72&lt;&gt;"",IF('Capacity summary'!$D$14="Yes",IF(COUNTBLANK('Capacity summary'!$H191:$BG191)&lt;52,IF('Capacity summary'!AO191&lt;&gt;"",IF(LOWER('Capacity summary'!AO191)="x",$BI72*AO72,VALUE('Capacity summary'!AO191)),0),AO72*$BI72),AO72*$BI72),0)</f>
        <v>0</v>
      </c>
      <c r="CS72" s="312">
        <f ca="1">IF($BI72&lt;&gt;"",IF('Capacity summary'!$D$14="Yes",IF(COUNTBLANK('Capacity summary'!$H191:$BG191)&lt;52,IF('Capacity summary'!AP191&lt;&gt;"",IF(LOWER('Capacity summary'!AP191)="x",$BI72*AP72,VALUE('Capacity summary'!AP191)),0),AP72*$BI72),AP72*$BI72),0)</f>
        <v>0</v>
      </c>
      <c r="CT72" s="312">
        <f ca="1">IF($BI72&lt;&gt;"",IF('Capacity summary'!$D$14="Yes",IF(COUNTBLANK('Capacity summary'!$H191:$BG191)&lt;52,IF('Capacity summary'!AQ191&lt;&gt;"",IF(LOWER('Capacity summary'!AQ191)="x",$BI72*AQ72,VALUE('Capacity summary'!AQ191)),0),AQ72*$BI72),AQ72*$BI72),0)</f>
        <v>0</v>
      </c>
      <c r="CU72" s="312">
        <f ca="1">IF($BI72&lt;&gt;"",IF('Capacity summary'!$D$14="Yes",IF(COUNTBLANK('Capacity summary'!$H191:$BG191)&lt;52,IF('Capacity summary'!AR191&lt;&gt;"",IF(LOWER('Capacity summary'!AR191)="x",$BI72*AR72,VALUE('Capacity summary'!AR191)),0),AR72*$BI72),AR72*$BI72),0)</f>
        <v>0</v>
      </c>
      <c r="CV72" s="312">
        <f ca="1">IF($BI72&lt;&gt;"",IF('Capacity summary'!$D$14="Yes",IF(COUNTBLANK('Capacity summary'!$H191:$BG191)&lt;52,IF('Capacity summary'!AS191&lt;&gt;"",IF(LOWER('Capacity summary'!AS191)="x",$BI72*AS72,VALUE('Capacity summary'!AS191)),0),AS72*$BI72),AS72*$BI72),0)</f>
        <v>0</v>
      </c>
      <c r="CW72" s="312">
        <f ca="1">IF($BI72&lt;&gt;"",IF('Capacity summary'!$D$14="Yes",IF(COUNTBLANK('Capacity summary'!$H191:$BG191)&lt;52,IF('Capacity summary'!AT191&lt;&gt;"",IF(LOWER('Capacity summary'!AT191)="x",$BI72*AT72,VALUE('Capacity summary'!AT191)),0),AT72*$BI72),AT72*$BI72),0)</f>
        <v>0</v>
      </c>
      <c r="CX72" s="312">
        <f ca="1">IF($BI72&lt;&gt;"",IF('Capacity summary'!$D$14="Yes",IF(COUNTBLANK('Capacity summary'!$H191:$BG191)&lt;52,IF('Capacity summary'!AU191&lt;&gt;"",IF(LOWER('Capacity summary'!AU191)="x",$BI72*AU72,VALUE('Capacity summary'!AU191)),0),AU72*$BI72),AU72*$BI72),0)</f>
        <v>0</v>
      </c>
      <c r="CY72" s="312">
        <f ca="1">IF($BI72&lt;&gt;"",IF('Capacity summary'!$D$14="Yes",IF(COUNTBLANK('Capacity summary'!$H191:$BG191)&lt;52,IF('Capacity summary'!AV191&lt;&gt;"",IF(LOWER('Capacity summary'!AV191)="x",$BI72*AV72,VALUE('Capacity summary'!AV191)),0),AV72*$BI72),AV72*$BI72),0)</f>
        <v>0</v>
      </c>
      <c r="CZ72" s="312">
        <f ca="1">IF($BI72&lt;&gt;"",IF('Capacity summary'!$D$14="Yes",IF(COUNTBLANK('Capacity summary'!$H191:$BG191)&lt;52,IF('Capacity summary'!AW191&lt;&gt;"",IF(LOWER('Capacity summary'!AW191)="x",$BI72*AW72,VALUE('Capacity summary'!AW191)),0),AW72*$BI72),AW72*$BI72),0)</f>
        <v>0</v>
      </c>
      <c r="DA72" s="312">
        <f ca="1">IF($BI72&lt;&gt;"",IF('Capacity summary'!$D$14="Yes",IF(COUNTBLANK('Capacity summary'!$H191:$BG191)&lt;52,IF('Capacity summary'!AX191&lt;&gt;"",IF(LOWER('Capacity summary'!AX191)="x",$BI72*AX72,VALUE('Capacity summary'!AX191)),0),AX72*$BI72),AX72*$BI72),0)</f>
        <v>0</v>
      </c>
      <c r="DB72" s="312">
        <f ca="1">IF($BI72&lt;&gt;"",IF('Capacity summary'!$D$14="Yes",IF(COUNTBLANK('Capacity summary'!$H191:$BG191)&lt;52,IF('Capacity summary'!AY191&lt;&gt;"",IF(LOWER('Capacity summary'!AY191)="x",$BI72*AY72,VALUE('Capacity summary'!AY191)),0),AY72*$BI72),AY72*$BI72),0)</f>
        <v>0</v>
      </c>
      <c r="DC72" s="312">
        <f ca="1">IF($BI72&lt;&gt;"",IF('Capacity summary'!$D$14="Yes",IF(COUNTBLANK('Capacity summary'!$H191:$BG191)&lt;52,IF('Capacity summary'!AZ191&lt;&gt;"",IF(LOWER('Capacity summary'!AZ191)="x",$BI72*AZ72,VALUE('Capacity summary'!AZ191)),0),AZ72*$BI72),AZ72*$BI72),0)</f>
        <v>0</v>
      </c>
      <c r="DD72" s="312">
        <f ca="1">IF($BI72&lt;&gt;"",IF('Capacity summary'!$D$14="Yes",IF(COUNTBLANK('Capacity summary'!$H191:$BG191)&lt;52,IF('Capacity summary'!BA191&lt;&gt;"",IF(LOWER('Capacity summary'!BA191)="x",$BI72*BA72,VALUE('Capacity summary'!BA191)),0),BA72*$BI72),BA72*$BI72),0)</f>
        <v>0</v>
      </c>
      <c r="DE72" s="312">
        <f ca="1">IF($BI72&lt;&gt;"",IF('Capacity summary'!$D$14="Yes",IF(COUNTBLANK('Capacity summary'!$H191:$BG191)&lt;52,IF('Capacity summary'!BB191&lt;&gt;"",IF(LOWER('Capacity summary'!BB191)="x",$BI72*BB72,VALUE('Capacity summary'!BB191)),0),BB72*$BI72),BB72*$BI72),0)</f>
        <v>0</v>
      </c>
      <c r="DF72" s="312">
        <f ca="1">IF($BI72&lt;&gt;"",IF('Capacity summary'!$D$14="Yes",IF(COUNTBLANK('Capacity summary'!$H191:$BG191)&lt;52,IF('Capacity summary'!BC191&lt;&gt;"",IF(LOWER('Capacity summary'!BC191)="x",$BI72*BC72,VALUE('Capacity summary'!BC191)),0),BC72*$BI72),BC72*$BI72),0)</f>
        <v>0</v>
      </c>
      <c r="DG72" s="312">
        <f ca="1">IF($BI72&lt;&gt;"",IF('Capacity summary'!$D$14="Yes",IF(COUNTBLANK('Capacity summary'!$H191:$BG191)&lt;52,IF('Capacity summary'!BD191&lt;&gt;"",IF(LOWER('Capacity summary'!BD191)="x",$BI72*BD72,VALUE('Capacity summary'!BD191)),0),BD72*$BI72),BD72*$BI72),0)</f>
        <v>0</v>
      </c>
      <c r="DH72" s="312">
        <f ca="1">IF($BI72&lt;&gt;"",IF('Capacity summary'!$D$14="Yes",IF(COUNTBLANK('Capacity summary'!$H191:$BG191)&lt;52,IF('Capacity summary'!BE191&lt;&gt;"",IF(LOWER('Capacity summary'!BE191)="x",$BI72*BE72,VALUE('Capacity summary'!BE191)),0),BE72*$BI72),BE72*$BI72),0)</f>
        <v>0</v>
      </c>
      <c r="DI72" s="312">
        <f ca="1">IF($BI72&lt;&gt;"",IF('Capacity summary'!$D$14="Yes",IF(COUNTBLANK('Capacity summary'!$H191:$BG191)&lt;52,IF('Capacity summary'!BF191&lt;&gt;"",IF(LOWER('Capacity summary'!BF191)="x",$BI72*BF72,VALUE('Capacity summary'!BF191)),0),BF72*$BI72),BF72*$BI72),0)</f>
        <v>0</v>
      </c>
      <c r="DJ72" s="312">
        <f ca="1">IF($BI72&lt;&gt;"",IF('Capacity summary'!$D$14="Yes",IF(COUNTBLANK('Capacity summary'!$H191:$BG191)&lt;52,IF('Capacity summary'!BG191&lt;&gt;"",IF(LOWER('Capacity summary'!BG191)="x",$BI72*BG72,VALUE('Capacity summary'!BG191)),0),BG72*$BI72),BG72*$BI72),0)</f>
        <v>0</v>
      </c>
      <c r="DK72" s="136">
        <f t="shared" ca="1" si="3"/>
        <v>0</v>
      </c>
      <c r="DL72" s="312">
        <f>Capacity!H84</f>
        <v>0</v>
      </c>
    </row>
    <row r="73" spans="2:116" x14ac:dyDescent="0.25">
      <c r="B73" s="67"/>
      <c r="C73" s="67" t="str">
        <f>ROW(A69)&amp;". "&amp;Capacity!B85</f>
        <v>69. c</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 ca="1">IF(ROW(C69)&lt;=Capacity!$A$16,IF('Capacity summary'!$D$14="No",SUM(H73:BG73),'Capacity summary'!$E192),0)</f>
        <v>52</v>
      </c>
      <c r="BI73" s="5">
        <f ca="1">IF(BH73&gt;0,IF(BH73&lt;Capacity!E85,Capacity!F85,Capacity!H85/'Capacity calculation (hide)'!BH73),"")</f>
        <v>0</v>
      </c>
      <c r="BK73" s="312">
        <f ca="1">IF($BI73&lt;&gt;"",IF('Capacity summary'!$D$14="Yes",IF(COUNTBLANK('Capacity summary'!$H192:$BG192)&lt;52,IF('Capacity summary'!H192&lt;&gt;"",IF(LOWER('Capacity summary'!H192)="x",$BI73*H73,VALUE('Capacity summary'!H192)),0),H73*$BI73),H73*$BI73),0)</f>
        <v>0</v>
      </c>
      <c r="BL73" s="312">
        <f ca="1">IF($BI73&lt;&gt;"",IF('Capacity summary'!$D$14="Yes",IF(COUNTBLANK('Capacity summary'!$H192:$BG192)&lt;52,IF('Capacity summary'!I192&lt;&gt;"",IF(LOWER('Capacity summary'!I192)="x",$BI73*I73,VALUE('Capacity summary'!I192)),0),I73*$BI73),I73*$BI73),0)</f>
        <v>0</v>
      </c>
      <c r="BM73" s="312">
        <f ca="1">IF($BI73&lt;&gt;"",IF('Capacity summary'!$D$14="Yes",IF(COUNTBLANK('Capacity summary'!$H192:$BG192)&lt;52,IF('Capacity summary'!J192&lt;&gt;"",IF(LOWER('Capacity summary'!J192)="x",$BI73*J73,VALUE('Capacity summary'!J192)),0),J73*$BI73),J73*$BI73),0)</f>
        <v>0</v>
      </c>
      <c r="BN73" s="312">
        <f ca="1">IF($BI73&lt;&gt;"",IF('Capacity summary'!$D$14="Yes",IF(COUNTBLANK('Capacity summary'!$H192:$BG192)&lt;52,IF('Capacity summary'!K192&lt;&gt;"",IF(LOWER('Capacity summary'!K192)="x",$BI73*K73,VALUE('Capacity summary'!K192)),0),K73*$BI73),K73*$BI73),0)</f>
        <v>0</v>
      </c>
      <c r="BO73" s="312">
        <f ca="1">IF($BI73&lt;&gt;"",IF('Capacity summary'!$D$14="Yes",IF(COUNTBLANK('Capacity summary'!$H192:$BG192)&lt;52,IF('Capacity summary'!L192&lt;&gt;"",IF(LOWER('Capacity summary'!L192)="x",$BI73*L73,VALUE('Capacity summary'!L192)),0),L73*$BI73),L73*$BI73),0)</f>
        <v>0</v>
      </c>
      <c r="BP73" s="312">
        <f ca="1">IF($BI73&lt;&gt;"",IF('Capacity summary'!$D$14="Yes",IF(COUNTBLANK('Capacity summary'!$H192:$BG192)&lt;52,IF('Capacity summary'!M192&lt;&gt;"",IF(LOWER('Capacity summary'!M192)="x",$BI73*M73,VALUE('Capacity summary'!M192)),0),M73*$BI73),M73*$BI73),0)</f>
        <v>0</v>
      </c>
      <c r="BQ73" s="312">
        <f ca="1">IF($BI73&lt;&gt;"",IF('Capacity summary'!$D$14="Yes",IF(COUNTBLANK('Capacity summary'!$H192:$BG192)&lt;52,IF('Capacity summary'!N192&lt;&gt;"",IF(LOWER('Capacity summary'!N192)="x",$BI73*N73,VALUE('Capacity summary'!N192)),0),N73*$BI73),N73*$BI73),0)</f>
        <v>0</v>
      </c>
      <c r="BR73" s="312">
        <f ca="1">IF($BI73&lt;&gt;"",IF('Capacity summary'!$D$14="Yes",IF(COUNTBLANK('Capacity summary'!$H192:$BG192)&lt;52,IF('Capacity summary'!O192&lt;&gt;"",IF(LOWER('Capacity summary'!O192)="x",$BI73*O73,VALUE('Capacity summary'!O192)),0),O73*$BI73),O73*$BI73),0)</f>
        <v>0</v>
      </c>
      <c r="BS73" s="312">
        <f ca="1">IF($BI73&lt;&gt;"",IF('Capacity summary'!$D$14="Yes",IF(COUNTBLANK('Capacity summary'!$H192:$BG192)&lt;52,IF('Capacity summary'!P192&lt;&gt;"",IF(LOWER('Capacity summary'!P192)="x",$BI73*P73,VALUE('Capacity summary'!P192)),0),P73*$BI73),P73*$BI73),0)</f>
        <v>0</v>
      </c>
      <c r="BT73" s="312">
        <f ca="1">IF($BI73&lt;&gt;"",IF('Capacity summary'!$D$14="Yes",IF(COUNTBLANK('Capacity summary'!$H192:$BG192)&lt;52,IF('Capacity summary'!Q192&lt;&gt;"",IF(LOWER('Capacity summary'!Q192)="x",$BI73*Q73,VALUE('Capacity summary'!Q192)),0),Q73*$BI73),Q73*$BI73),0)</f>
        <v>0</v>
      </c>
      <c r="BU73" s="312">
        <f ca="1">IF($BI73&lt;&gt;"",IF('Capacity summary'!$D$14="Yes",IF(COUNTBLANK('Capacity summary'!$H192:$BG192)&lt;52,IF('Capacity summary'!R192&lt;&gt;"",IF(LOWER('Capacity summary'!R192)="x",$BI73*R73,VALUE('Capacity summary'!R192)),0),R73*$BI73),R73*$BI73),0)</f>
        <v>0</v>
      </c>
      <c r="BV73" s="312">
        <f ca="1">IF($BI73&lt;&gt;"",IF('Capacity summary'!$D$14="Yes",IF(COUNTBLANK('Capacity summary'!$H192:$BG192)&lt;52,IF('Capacity summary'!S192&lt;&gt;"",IF(LOWER('Capacity summary'!S192)="x",$BI73*S73,VALUE('Capacity summary'!S192)),0),S73*$BI73),S73*$BI73),0)</f>
        <v>0</v>
      </c>
      <c r="BW73" s="312">
        <f ca="1">IF($BI73&lt;&gt;"",IF('Capacity summary'!$D$14="Yes",IF(COUNTBLANK('Capacity summary'!$H192:$BG192)&lt;52,IF('Capacity summary'!T192&lt;&gt;"",IF(LOWER('Capacity summary'!T192)="x",$BI73*T73,VALUE('Capacity summary'!T192)),0),T73*$BI73),T73*$BI73),0)</f>
        <v>0</v>
      </c>
      <c r="BX73" s="312">
        <f ca="1">IF($BI73&lt;&gt;"",IF('Capacity summary'!$D$14="Yes",IF(COUNTBLANK('Capacity summary'!$H192:$BG192)&lt;52,IF('Capacity summary'!U192&lt;&gt;"",IF(LOWER('Capacity summary'!U192)="x",$BI73*U73,VALUE('Capacity summary'!U192)),0),U73*$BI73),U73*$BI73),0)</f>
        <v>0</v>
      </c>
      <c r="BY73" s="312">
        <f ca="1">IF($BI73&lt;&gt;"",IF('Capacity summary'!$D$14="Yes",IF(COUNTBLANK('Capacity summary'!$H192:$BG192)&lt;52,IF('Capacity summary'!V192&lt;&gt;"",IF(LOWER('Capacity summary'!V192)="x",$BI73*V73,VALUE('Capacity summary'!V192)),0),V73*$BI73),V73*$BI73),0)</f>
        <v>0</v>
      </c>
      <c r="BZ73" s="312">
        <f ca="1">IF($BI73&lt;&gt;"",IF('Capacity summary'!$D$14="Yes",IF(COUNTBLANK('Capacity summary'!$H192:$BG192)&lt;52,IF('Capacity summary'!W192&lt;&gt;"",IF(LOWER('Capacity summary'!W192)="x",$BI73*W73,VALUE('Capacity summary'!W192)),0),W73*$BI73),W73*$BI73),0)</f>
        <v>0</v>
      </c>
      <c r="CA73" s="312">
        <f ca="1">IF($BI73&lt;&gt;"",IF('Capacity summary'!$D$14="Yes",IF(COUNTBLANK('Capacity summary'!$H192:$BG192)&lt;52,IF('Capacity summary'!X192&lt;&gt;"",IF(LOWER('Capacity summary'!X192)="x",$BI73*X73,VALUE('Capacity summary'!X192)),0),X73*$BI73),X73*$BI73),0)</f>
        <v>0</v>
      </c>
      <c r="CB73" s="312">
        <f ca="1">IF($BI73&lt;&gt;"",IF('Capacity summary'!$D$14="Yes",IF(COUNTBLANK('Capacity summary'!$H192:$BG192)&lt;52,IF('Capacity summary'!Y192&lt;&gt;"",IF(LOWER('Capacity summary'!Y192)="x",$BI73*Y73,VALUE('Capacity summary'!Y192)),0),Y73*$BI73),Y73*$BI73),0)</f>
        <v>0</v>
      </c>
      <c r="CC73" s="312">
        <f ca="1">IF($BI73&lt;&gt;"",IF('Capacity summary'!$D$14="Yes",IF(COUNTBLANK('Capacity summary'!$H192:$BG192)&lt;52,IF('Capacity summary'!Z192&lt;&gt;"",IF(LOWER('Capacity summary'!Z192)="x",$BI73*Z73,VALUE('Capacity summary'!Z192)),0),Z73*$BI73),Z73*$BI73),0)</f>
        <v>0</v>
      </c>
      <c r="CD73" s="312">
        <f ca="1">IF($BI73&lt;&gt;"",IF('Capacity summary'!$D$14="Yes",IF(COUNTBLANK('Capacity summary'!$H192:$BG192)&lt;52,IF('Capacity summary'!AA192&lt;&gt;"",IF(LOWER('Capacity summary'!AA192)="x",$BI73*AA73,VALUE('Capacity summary'!AA192)),0),AA73*$BI73),AA73*$BI73),0)</f>
        <v>0</v>
      </c>
      <c r="CE73" s="312">
        <f ca="1">IF($BI73&lt;&gt;"",IF('Capacity summary'!$D$14="Yes",IF(COUNTBLANK('Capacity summary'!$H192:$BG192)&lt;52,IF('Capacity summary'!AB192&lt;&gt;"",IF(LOWER('Capacity summary'!AB192)="x",$BI73*AB73,VALUE('Capacity summary'!AB192)),0),AB73*$BI73),AB73*$BI73),0)</f>
        <v>0</v>
      </c>
      <c r="CF73" s="312">
        <f ca="1">IF($BI73&lt;&gt;"",IF('Capacity summary'!$D$14="Yes",IF(COUNTBLANK('Capacity summary'!$H192:$BG192)&lt;52,IF('Capacity summary'!AC192&lt;&gt;"",IF(LOWER('Capacity summary'!AC192)="x",$BI73*AC73,VALUE('Capacity summary'!AC192)),0),AC73*$BI73),AC73*$BI73),0)</f>
        <v>0</v>
      </c>
      <c r="CG73" s="312">
        <f ca="1">IF($BI73&lt;&gt;"",IF('Capacity summary'!$D$14="Yes",IF(COUNTBLANK('Capacity summary'!$H192:$BG192)&lt;52,IF('Capacity summary'!AD192&lt;&gt;"",IF(LOWER('Capacity summary'!AD192)="x",$BI73*AD73,VALUE('Capacity summary'!AD192)),0),AD73*$BI73),AD73*$BI73),0)</f>
        <v>0</v>
      </c>
      <c r="CH73" s="312">
        <f ca="1">IF($BI73&lt;&gt;"",IF('Capacity summary'!$D$14="Yes",IF(COUNTBLANK('Capacity summary'!$H192:$BG192)&lt;52,IF('Capacity summary'!AE192&lt;&gt;"",IF(LOWER('Capacity summary'!AE192)="x",$BI73*AE73,VALUE('Capacity summary'!AE192)),0),AE73*$BI73),AE73*$BI73),0)</f>
        <v>0</v>
      </c>
      <c r="CI73" s="312">
        <f ca="1">IF($BI73&lt;&gt;"",IF('Capacity summary'!$D$14="Yes",IF(COUNTBLANK('Capacity summary'!$H192:$BG192)&lt;52,IF('Capacity summary'!AF192&lt;&gt;"",IF(LOWER('Capacity summary'!AF192)="x",$BI73*AF73,VALUE('Capacity summary'!AF192)),0),AF73*$BI73),AF73*$BI73),0)</f>
        <v>0</v>
      </c>
      <c r="CJ73" s="312">
        <f ca="1">IF($BI73&lt;&gt;"",IF('Capacity summary'!$D$14="Yes",IF(COUNTBLANK('Capacity summary'!$H192:$BG192)&lt;52,IF('Capacity summary'!AG192&lt;&gt;"",IF(LOWER('Capacity summary'!AG192)="x",$BI73*AG73,VALUE('Capacity summary'!AG192)),0),AG73*$BI73),AG73*$BI73),0)</f>
        <v>0</v>
      </c>
      <c r="CK73" s="312">
        <f ca="1">IF($BI73&lt;&gt;"",IF('Capacity summary'!$D$14="Yes",IF(COUNTBLANK('Capacity summary'!$H192:$BG192)&lt;52,IF('Capacity summary'!AH192&lt;&gt;"",IF(LOWER('Capacity summary'!AH192)="x",$BI73*AH73,VALUE('Capacity summary'!AH192)),0),AH73*$BI73),AH73*$BI73),0)</f>
        <v>0</v>
      </c>
      <c r="CL73" s="312">
        <f ca="1">IF($BI73&lt;&gt;"",IF('Capacity summary'!$D$14="Yes",IF(COUNTBLANK('Capacity summary'!$H192:$BG192)&lt;52,IF('Capacity summary'!AI192&lt;&gt;"",IF(LOWER('Capacity summary'!AI192)="x",$BI73*AI73,VALUE('Capacity summary'!AI192)),0),AI73*$BI73),AI73*$BI73),0)</f>
        <v>0</v>
      </c>
      <c r="CM73" s="312">
        <f ca="1">IF($BI73&lt;&gt;"",IF('Capacity summary'!$D$14="Yes",IF(COUNTBLANK('Capacity summary'!$H192:$BG192)&lt;52,IF('Capacity summary'!AJ192&lt;&gt;"",IF(LOWER('Capacity summary'!AJ192)="x",$BI73*AJ73,VALUE('Capacity summary'!AJ192)),0),AJ73*$BI73),AJ73*$BI73),0)</f>
        <v>0</v>
      </c>
      <c r="CN73" s="312">
        <f ca="1">IF($BI73&lt;&gt;"",IF('Capacity summary'!$D$14="Yes",IF(COUNTBLANK('Capacity summary'!$H192:$BG192)&lt;52,IF('Capacity summary'!AK192&lt;&gt;"",IF(LOWER('Capacity summary'!AK192)="x",$BI73*AK73,VALUE('Capacity summary'!AK192)),0),AK73*$BI73),AK73*$BI73),0)</f>
        <v>0</v>
      </c>
      <c r="CO73" s="312">
        <f ca="1">IF($BI73&lt;&gt;"",IF('Capacity summary'!$D$14="Yes",IF(COUNTBLANK('Capacity summary'!$H192:$BG192)&lt;52,IF('Capacity summary'!AL192&lt;&gt;"",IF(LOWER('Capacity summary'!AL192)="x",$BI73*AL73,VALUE('Capacity summary'!AL192)),0),AL73*$BI73),AL73*$BI73),0)</f>
        <v>0</v>
      </c>
      <c r="CP73" s="312">
        <f ca="1">IF($BI73&lt;&gt;"",IF('Capacity summary'!$D$14="Yes",IF(COUNTBLANK('Capacity summary'!$H192:$BG192)&lt;52,IF('Capacity summary'!AM192&lt;&gt;"",IF(LOWER('Capacity summary'!AM192)="x",$BI73*AM73,VALUE('Capacity summary'!AM192)),0),AM73*$BI73),AM73*$BI73),0)</f>
        <v>0</v>
      </c>
      <c r="CQ73" s="312">
        <f ca="1">IF($BI73&lt;&gt;"",IF('Capacity summary'!$D$14="Yes",IF(COUNTBLANK('Capacity summary'!$H192:$BG192)&lt;52,IF('Capacity summary'!AN192&lt;&gt;"",IF(LOWER('Capacity summary'!AN192)="x",$BI73*AN73,VALUE('Capacity summary'!AN192)),0),AN73*$BI73),AN73*$BI73),0)</f>
        <v>0</v>
      </c>
      <c r="CR73" s="312">
        <f ca="1">IF($BI73&lt;&gt;"",IF('Capacity summary'!$D$14="Yes",IF(COUNTBLANK('Capacity summary'!$H192:$BG192)&lt;52,IF('Capacity summary'!AO192&lt;&gt;"",IF(LOWER('Capacity summary'!AO192)="x",$BI73*AO73,VALUE('Capacity summary'!AO192)),0),AO73*$BI73),AO73*$BI73),0)</f>
        <v>0</v>
      </c>
      <c r="CS73" s="312">
        <f ca="1">IF($BI73&lt;&gt;"",IF('Capacity summary'!$D$14="Yes",IF(COUNTBLANK('Capacity summary'!$H192:$BG192)&lt;52,IF('Capacity summary'!AP192&lt;&gt;"",IF(LOWER('Capacity summary'!AP192)="x",$BI73*AP73,VALUE('Capacity summary'!AP192)),0),AP73*$BI73),AP73*$BI73),0)</f>
        <v>0</v>
      </c>
      <c r="CT73" s="312">
        <f ca="1">IF($BI73&lt;&gt;"",IF('Capacity summary'!$D$14="Yes",IF(COUNTBLANK('Capacity summary'!$H192:$BG192)&lt;52,IF('Capacity summary'!AQ192&lt;&gt;"",IF(LOWER('Capacity summary'!AQ192)="x",$BI73*AQ73,VALUE('Capacity summary'!AQ192)),0),AQ73*$BI73),AQ73*$BI73),0)</f>
        <v>0</v>
      </c>
      <c r="CU73" s="312">
        <f ca="1">IF($BI73&lt;&gt;"",IF('Capacity summary'!$D$14="Yes",IF(COUNTBLANK('Capacity summary'!$H192:$BG192)&lt;52,IF('Capacity summary'!AR192&lt;&gt;"",IF(LOWER('Capacity summary'!AR192)="x",$BI73*AR73,VALUE('Capacity summary'!AR192)),0),AR73*$BI73),AR73*$BI73),0)</f>
        <v>0</v>
      </c>
      <c r="CV73" s="312">
        <f ca="1">IF($BI73&lt;&gt;"",IF('Capacity summary'!$D$14="Yes",IF(COUNTBLANK('Capacity summary'!$H192:$BG192)&lt;52,IF('Capacity summary'!AS192&lt;&gt;"",IF(LOWER('Capacity summary'!AS192)="x",$BI73*AS73,VALUE('Capacity summary'!AS192)),0),AS73*$BI73),AS73*$BI73),0)</f>
        <v>0</v>
      </c>
      <c r="CW73" s="312">
        <f ca="1">IF($BI73&lt;&gt;"",IF('Capacity summary'!$D$14="Yes",IF(COUNTBLANK('Capacity summary'!$H192:$BG192)&lt;52,IF('Capacity summary'!AT192&lt;&gt;"",IF(LOWER('Capacity summary'!AT192)="x",$BI73*AT73,VALUE('Capacity summary'!AT192)),0),AT73*$BI73),AT73*$BI73),0)</f>
        <v>0</v>
      </c>
      <c r="CX73" s="312">
        <f ca="1">IF($BI73&lt;&gt;"",IF('Capacity summary'!$D$14="Yes",IF(COUNTBLANK('Capacity summary'!$H192:$BG192)&lt;52,IF('Capacity summary'!AU192&lt;&gt;"",IF(LOWER('Capacity summary'!AU192)="x",$BI73*AU73,VALUE('Capacity summary'!AU192)),0),AU73*$BI73),AU73*$BI73),0)</f>
        <v>0</v>
      </c>
      <c r="CY73" s="312">
        <f ca="1">IF($BI73&lt;&gt;"",IF('Capacity summary'!$D$14="Yes",IF(COUNTBLANK('Capacity summary'!$H192:$BG192)&lt;52,IF('Capacity summary'!AV192&lt;&gt;"",IF(LOWER('Capacity summary'!AV192)="x",$BI73*AV73,VALUE('Capacity summary'!AV192)),0),AV73*$BI73),AV73*$BI73),0)</f>
        <v>0</v>
      </c>
      <c r="CZ73" s="312">
        <f ca="1">IF($BI73&lt;&gt;"",IF('Capacity summary'!$D$14="Yes",IF(COUNTBLANK('Capacity summary'!$H192:$BG192)&lt;52,IF('Capacity summary'!AW192&lt;&gt;"",IF(LOWER('Capacity summary'!AW192)="x",$BI73*AW73,VALUE('Capacity summary'!AW192)),0),AW73*$BI73),AW73*$BI73),0)</f>
        <v>0</v>
      </c>
      <c r="DA73" s="312">
        <f ca="1">IF($BI73&lt;&gt;"",IF('Capacity summary'!$D$14="Yes",IF(COUNTBLANK('Capacity summary'!$H192:$BG192)&lt;52,IF('Capacity summary'!AX192&lt;&gt;"",IF(LOWER('Capacity summary'!AX192)="x",$BI73*AX73,VALUE('Capacity summary'!AX192)),0),AX73*$BI73),AX73*$BI73),0)</f>
        <v>0</v>
      </c>
      <c r="DB73" s="312">
        <f ca="1">IF($BI73&lt;&gt;"",IF('Capacity summary'!$D$14="Yes",IF(COUNTBLANK('Capacity summary'!$H192:$BG192)&lt;52,IF('Capacity summary'!AY192&lt;&gt;"",IF(LOWER('Capacity summary'!AY192)="x",$BI73*AY73,VALUE('Capacity summary'!AY192)),0),AY73*$BI73),AY73*$BI73),0)</f>
        <v>0</v>
      </c>
      <c r="DC73" s="312">
        <f ca="1">IF($BI73&lt;&gt;"",IF('Capacity summary'!$D$14="Yes",IF(COUNTBLANK('Capacity summary'!$H192:$BG192)&lt;52,IF('Capacity summary'!AZ192&lt;&gt;"",IF(LOWER('Capacity summary'!AZ192)="x",$BI73*AZ73,VALUE('Capacity summary'!AZ192)),0),AZ73*$BI73),AZ73*$BI73),0)</f>
        <v>0</v>
      </c>
      <c r="DD73" s="312">
        <f ca="1">IF($BI73&lt;&gt;"",IF('Capacity summary'!$D$14="Yes",IF(COUNTBLANK('Capacity summary'!$H192:$BG192)&lt;52,IF('Capacity summary'!BA192&lt;&gt;"",IF(LOWER('Capacity summary'!BA192)="x",$BI73*BA73,VALUE('Capacity summary'!BA192)),0),BA73*$BI73),BA73*$BI73),0)</f>
        <v>0</v>
      </c>
      <c r="DE73" s="312">
        <f ca="1">IF($BI73&lt;&gt;"",IF('Capacity summary'!$D$14="Yes",IF(COUNTBLANK('Capacity summary'!$H192:$BG192)&lt;52,IF('Capacity summary'!BB192&lt;&gt;"",IF(LOWER('Capacity summary'!BB192)="x",$BI73*BB73,VALUE('Capacity summary'!BB192)),0),BB73*$BI73),BB73*$BI73),0)</f>
        <v>0</v>
      </c>
      <c r="DF73" s="312">
        <f ca="1">IF($BI73&lt;&gt;"",IF('Capacity summary'!$D$14="Yes",IF(COUNTBLANK('Capacity summary'!$H192:$BG192)&lt;52,IF('Capacity summary'!BC192&lt;&gt;"",IF(LOWER('Capacity summary'!BC192)="x",$BI73*BC73,VALUE('Capacity summary'!BC192)),0),BC73*$BI73),BC73*$BI73),0)</f>
        <v>0</v>
      </c>
      <c r="DG73" s="312">
        <f ca="1">IF($BI73&lt;&gt;"",IF('Capacity summary'!$D$14="Yes",IF(COUNTBLANK('Capacity summary'!$H192:$BG192)&lt;52,IF('Capacity summary'!BD192&lt;&gt;"",IF(LOWER('Capacity summary'!BD192)="x",$BI73*BD73,VALUE('Capacity summary'!BD192)),0),BD73*$BI73),BD73*$BI73),0)</f>
        <v>0</v>
      </c>
      <c r="DH73" s="312">
        <f ca="1">IF($BI73&lt;&gt;"",IF('Capacity summary'!$D$14="Yes",IF(COUNTBLANK('Capacity summary'!$H192:$BG192)&lt;52,IF('Capacity summary'!BE192&lt;&gt;"",IF(LOWER('Capacity summary'!BE192)="x",$BI73*BE73,VALUE('Capacity summary'!BE192)),0),BE73*$BI73),BE73*$BI73),0)</f>
        <v>0</v>
      </c>
      <c r="DI73" s="312">
        <f ca="1">IF($BI73&lt;&gt;"",IF('Capacity summary'!$D$14="Yes",IF(COUNTBLANK('Capacity summary'!$H192:$BG192)&lt;52,IF('Capacity summary'!BF192&lt;&gt;"",IF(LOWER('Capacity summary'!BF192)="x",$BI73*BF73,VALUE('Capacity summary'!BF192)),0),BF73*$BI73),BF73*$BI73),0)</f>
        <v>0</v>
      </c>
      <c r="DJ73" s="312">
        <f ca="1">IF($BI73&lt;&gt;"",IF('Capacity summary'!$D$14="Yes",IF(COUNTBLANK('Capacity summary'!$H192:$BG192)&lt;52,IF('Capacity summary'!BG192&lt;&gt;"",IF(LOWER('Capacity summary'!BG192)="x",$BI73*BG73,VALUE('Capacity summary'!BG192)),0),BG73*$BI73),BG73*$BI73),0)</f>
        <v>0</v>
      </c>
      <c r="DK73" s="136">
        <f t="shared" ca="1" si="3"/>
        <v>0</v>
      </c>
      <c r="DL73" s="312">
        <f>Capacity!H85</f>
        <v>0</v>
      </c>
    </row>
    <row r="74" spans="2:116" x14ac:dyDescent="0.25">
      <c r="B74" s="67"/>
      <c r="C74" s="67" t="str">
        <f>ROW(A70)&amp;". "&amp;Capacity!B86</f>
        <v>70. c</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 ca="1">IF(ROW(C70)&lt;=Capacity!$A$16,IF('Capacity summary'!$D$14="No",SUM(H74:BG74),'Capacity summary'!$E193),0)</f>
        <v>52</v>
      </c>
      <c r="BI74" s="5">
        <f ca="1">IF(BH74&gt;0,IF(BH74&lt;Capacity!E86,Capacity!F86,Capacity!H86/'Capacity calculation (hide)'!BH74),"")</f>
        <v>0</v>
      </c>
      <c r="BK74" s="312">
        <f ca="1">IF($BI74&lt;&gt;"",IF('Capacity summary'!$D$14="Yes",IF(COUNTBLANK('Capacity summary'!$H193:$BG193)&lt;52,IF('Capacity summary'!H193&lt;&gt;"",IF(LOWER('Capacity summary'!H193)="x",$BI74*H74,VALUE('Capacity summary'!H193)),0),H74*$BI74),H74*$BI74),0)</f>
        <v>0</v>
      </c>
      <c r="BL74" s="312">
        <f ca="1">IF($BI74&lt;&gt;"",IF('Capacity summary'!$D$14="Yes",IF(COUNTBLANK('Capacity summary'!$H193:$BG193)&lt;52,IF('Capacity summary'!I193&lt;&gt;"",IF(LOWER('Capacity summary'!I193)="x",$BI74*I74,VALUE('Capacity summary'!I193)),0),I74*$BI74),I74*$BI74),0)</f>
        <v>0</v>
      </c>
      <c r="BM74" s="312">
        <f ca="1">IF($BI74&lt;&gt;"",IF('Capacity summary'!$D$14="Yes",IF(COUNTBLANK('Capacity summary'!$H193:$BG193)&lt;52,IF('Capacity summary'!J193&lt;&gt;"",IF(LOWER('Capacity summary'!J193)="x",$BI74*J74,VALUE('Capacity summary'!J193)),0),J74*$BI74),J74*$BI74),0)</f>
        <v>0</v>
      </c>
      <c r="BN74" s="312">
        <f ca="1">IF($BI74&lt;&gt;"",IF('Capacity summary'!$D$14="Yes",IF(COUNTBLANK('Capacity summary'!$H193:$BG193)&lt;52,IF('Capacity summary'!K193&lt;&gt;"",IF(LOWER('Capacity summary'!K193)="x",$BI74*K74,VALUE('Capacity summary'!K193)),0),K74*$BI74),K74*$BI74),0)</f>
        <v>0</v>
      </c>
      <c r="BO74" s="312">
        <f ca="1">IF($BI74&lt;&gt;"",IF('Capacity summary'!$D$14="Yes",IF(COUNTBLANK('Capacity summary'!$H193:$BG193)&lt;52,IF('Capacity summary'!L193&lt;&gt;"",IF(LOWER('Capacity summary'!L193)="x",$BI74*L74,VALUE('Capacity summary'!L193)),0),L74*$BI74),L74*$BI74),0)</f>
        <v>0</v>
      </c>
      <c r="BP74" s="312">
        <f ca="1">IF($BI74&lt;&gt;"",IF('Capacity summary'!$D$14="Yes",IF(COUNTBLANK('Capacity summary'!$H193:$BG193)&lt;52,IF('Capacity summary'!M193&lt;&gt;"",IF(LOWER('Capacity summary'!M193)="x",$BI74*M74,VALUE('Capacity summary'!M193)),0),M74*$BI74),M74*$BI74),0)</f>
        <v>0</v>
      </c>
      <c r="BQ74" s="312">
        <f ca="1">IF($BI74&lt;&gt;"",IF('Capacity summary'!$D$14="Yes",IF(COUNTBLANK('Capacity summary'!$H193:$BG193)&lt;52,IF('Capacity summary'!N193&lt;&gt;"",IF(LOWER('Capacity summary'!N193)="x",$BI74*N74,VALUE('Capacity summary'!N193)),0),N74*$BI74),N74*$BI74),0)</f>
        <v>0</v>
      </c>
      <c r="BR74" s="312">
        <f ca="1">IF($BI74&lt;&gt;"",IF('Capacity summary'!$D$14="Yes",IF(COUNTBLANK('Capacity summary'!$H193:$BG193)&lt;52,IF('Capacity summary'!O193&lt;&gt;"",IF(LOWER('Capacity summary'!O193)="x",$BI74*O74,VALUE('Capacity summary'!O193)),0),O74*$BI74),O74*$BI74),0)</f>
        <v>0</v>
      </c>
      <c r="BS74" s="312">
        <f ca="1">IF($BI74&lt;&gt;"",IF('Capacity summary'!$D$14="Yes",IF(COUNTBLANK('Capacity summary'!$H193:$BG193)&lt;52,IF('Capacity summary'!P193&lt;&gt;"",IF(LOWER('Capacity summary'!P193)="x",$BI74*P74,VALUE('Capacity summary'!P193)),0),P74*$BI74),P74*$BI74),0)</f>
        <v>0</v>
      </c>
      <c r="BT74" s="312">
        <f ca="1">IF($BI74&lt;&gt;"",IF('Capacity summary'!$D$14="Yes",IF(COUNTBLANK('Capacity summary'!$H193:$BG193)&lt;52,IF('Capacity summary'!Q193&lt;&gt;"",IF(LOWER('Capacity summary'!Q193)="x",$BI74*Q74,VALUE('Capacity summary'!Q193)),0),Q74*$BI74),Q74*$BI74),0)</f>
        <v>0</v>
      </c>
      <c r="BU74" s="312">
        <f ca="1">IF($BI74&lt;&gt;"",IF('Capacity summary'!$D$14="Yes",IF(COUNTBLANK('Capacity summary'!$H193:$BG193)&lt;52,IF('Capacity summary'!R193&lt;&gt;"",IF(LOWER('Capacity summary'!R193)="x",$BI74*R74,VALUE('Capacity summary'!R193)),0),R74*$BI74),R74*$BI74),0)</f>
        <v>0</v>
      </c>
      <c r="BV74" s="312">
        <f ca="1">IF($BI74&lt;&gt;"",IF('Capacity summary'!$D$14="Yes",IF(COUNTBLANK('Capacity summary'!$H193:$BG193)&lt;52,IF('Capacity summary'!S193&lt;&gt;"",IF(LOWER('Capacity summary'!S193)="x",$BI74*S74,VALUE('Capacity summary'!S193)),0),S74*$BI74),S74*$BI74),0)</f>
        <v>0</v>
      </c>
      <c r="BW74" s="312">
        <f ca="1">IF($BI74&lt;&gt;"",IF('Capacity summary'!$D$14="Yes",IF(COUNTBLANK('Capacity summary'!$H193:$BG193)&lt;52,IF('Capacity summary'!T193&lt;&gt;"",IF(LOWER('Capacity summary'!T193)="x",$BI74*T74,VALUE('Capacity summary'!T193)),0),T74*$BI74),T74*$BI74),0)</f>
        <v>0</v>
      </c>
      <c r="BX74" s="312">
        <f ca="1">IF($BI74&lt;&gt;"",IF('Capacity summary'!$D$14="Yes",IF(COUNTBLANK('Capacity summary'!$H193:$BG193)&lt;52,IF('Capacity summary'!U193&lt;&gt;"",IF(LOWER('Capacity summary'!U193)="x",$BI74*U74,VALUE('Capacity summary'!U193)),0),U74*$BI74),U74*$BI74),0)</f>
        <v>0</v>
      </c>
      <c r="BY74" s="312">
        <f ca="1">IF($BI74&lt;&gt;"",IF('Capacity summary'!$D$14="Yes",IF(COUNTBLANK('Capacity summary'!$H193:$BG193)&lt;52,IF('Capacity summary'!V193&lt;&gt;"",IF(LOWER('Capacity summary'!V193)="x",$BI74*V74,VALUE('Capacity summary'!V193)),0),V74*$BI74),V74*$BI74),0)</f>
        <v>0</v>
      </c>
      <c r="BZ74" s="312">
        <f ca="1">IF($BI74&lt;&gt;"",IF('Capacity summary'!$D$14="Yes",IF(COUNTBLANK('Capacity summary'!$H193:$BG193)&lt;52,IF('Capacity summary'!W193&lt;&gt;"",IF(LOWER('Capacity summary'!W193)="x",$BI74*W74,VALUE('Capacity summary'!W193)),0),W74*$BI74),W74*$BI74),0)</f>
        <v>0</v>
      </c>
      <c r="CA74" s="312">
        <f ca="1">IF($BI74&lt;&gt;"",IF('Capacity summary'!$D$14="Yes",IF(COUNTBLANK('Capacity summary'!$H193:$BG193)&lt;52,IF('Capacity summary'!X193&lt;&gt;"",IF(LOWER('Capacity summary'!X193)="x",$BI74*X74,VALUE('Capacity summary'!X193)),0),X74*$BI74),X74*$BI74),0)</f>
        <v>0</v>
      </c>
      <c r="CB74" s="312">
        <f ca="1">IF($BI74&lt;&gt;"",IF('Capacity summary'!$D$14="Yes",IF(COUNTBLANK('Capacity summary'!$H193:$BG193)&lt;52,IF('Capacity summary'!Y193&lt;&gt;"",IF(LOWER('Capacity summary'!Y193)="x",$BI74*Y74,VALUE('Capacity summary'!Y193)),0),Y74*$BI74),Y74*$BI74),0)</f>
        <v>0</v>
      </c>
      <c r="CC74" s="312">
        <f ca="1">IF($BI74&lt;&gt;"",IF('Capacity summary'!$D$14="Yes",IF(COUNTBLANK('Capacity summary'!$H193:$BG193)&lt;52,IF('Capacity summary'!Z193&lt;&gt;"",IF(LOWER('Capacity summary'!Z193)="x",$BI74*Z74,VALUE('Capacity summary'!Z193)),0),Z74*$BI74),Z74*$BI74),0)</f>
        <v>0</v>
      </c>
      <c r="CD74" s="312">
        <f ca="1">IF($BI74&lt;&gt;"",IF('Capacity summary'!$D$14="Yes",IF(COUNTBLANK('Capacity summary'!$H193:$BG193)&lt;52,IF('Capacity summary'!AA193&lt;&gt;"",IF(LOWER('Capacity summary'!AA193)="x",$BI74*AA74,VALUE('Capacity summary'!AA193)),0),AA74*$BI74),AA74*$BI74),0)</f>
        <v>0</v>
      </c>
      <c r="CE74" s="312">
        <f ca="1">IF($BI74&lt;&gt;"",IF('Capacity summary'!$D$14="Yes",IF(COUNTBLANK('Capacity summary'!$H193:$BG193)&lt;52,IF('Capacity summary'!AB193&lt;&gt;"",IF(LOWER('Capacity summary'!AB193)="x",$BI74*AB74,VALUE('Capacity summary'!AB193)),0),AB74*$BI74),AB74*$BI74),0)</f>
        <v>0</v>
      </c>
      <c r="CF74" s="312">
        <f ca="1">IF($BI74&lt;&gt;"",IF('Capacity summary'!$D$14="Yes",IF(COUNTBLANK('Capacity summary'!$H193:$BG193)&lt;52,IF('Capacity summary'!AC193&lt;&gt;"",IF(LOWER('Capacity summary'!AC193)="x",$BI74*AC74,VALUE('Capacity summary'!AC193)),0),AC74*$BI74),AC74*$BI74),0)</f>
        <v>0</v>
      </c>
      <c r="CG74" s="312">
        <f ca="1">IF($BI74&lt;&gt;"",IF('Capacity summary'!$D$14="Yes",IF(COUNTBLANK('Capacity summary'!$H193:$BG193)&lt;52,IF('Capacity summary'!AD193&lt;&gt;"",IF(LOWER('Capacity summary'!AD193)="x",$BI74*AD74,VALUE('Capacity summary'!AD193)),0),AD74*$BI74),AD74*$BI74),0)</f>
        <v>0</v>
      </c>
      <c r="CH74" s="312">
        <f ca="1">IF($BI74&lt;&gt;"",IF('Capacity summary'!$D$14="Yes",IF(COUNTBLANK('Capacity summary'!$H193:$BG193)&lt;52,IF('Capacity summary'!AE193&lt;&gt;"",IF(LOWER('Capacity summary'!AE193)="x",$BI74*AE74,VALUE('Capacity summary'!AE193)),0),AE74*$BI74),AE74*$BI74),0)</f>
        <v>0</v>
      </c>
      <c r="CI74" s="312">
        <f ca="1">IF($BI74&lt;&gt;"",IF('Capacity summary'!$D$14="Yes",IF(COUNTBLANK('Capacity summary'!$H193:$BG193)&lt;52,IF('Capacity summary'!AF193&lt;&gt;"",IF(LOWER('Capacity summary'!AF193)="x",$BI74*AF74,VALUE('Capacity summary'!AF193)),0),AF74*$BI74),AF74*$BI74),0)</f>
        <v>0</v>
      </c>
      <c r="CJ74" s="312">
        <f ca="1">IF($BI74&lt;&gt;"",IF('Capacity summary'!$D$14="Yes",IF(COUNTBLANK('Capacity summary'!$H193:$BG193)&lt;52,IF('Capacity summary'!AG193&lt;&gt;"",IF(LOWER('Capacity summary'!AG193)="x",$BI74*AG74,VALUE('Capacity summary'!AG193)),0),AG74*$BI74),AG74*$BI74),0)</f>
        <v>0</v>
      </c>
      <c r="CK74" s="312">
        <f ca="1">IF($BI74&lt;&gt;"",IF('Capacity summary'!$D$14="Yes",IF(COUNTBLANK('Capacity summary'!$H193:$BG193)&lt;52,IF('Capacity summary'!AH193&lt;&gt;"",IF(LOWER('Capacity summary'!AH193)="x",$BI74*AH74,VALUE('Capacity summary'!AH193)),0),AH74*$BI74),AH74*$BI74),0)</f>
        <v>0</v>
      </c>
      <c r="CL74" s="312">
        <f ca="1">IF($BI74&lt;&gt;"",IF('Capacity summary'!$D$14="Yes",IF(COUNTBLANK('Capacity summary'!$H193:$BG193)&lt;52,IF('Capacity summary'!AI193&lt;&gt;"",IF(LOWER('Capacity summary'!AI193)="x",$BI74*AI74,VALUE('Capacity summary'!AI193)),0),AI74*$BI74),AI74*$BI74),0)</f>
        <v>0</v>
      </c>
      <c r="CM74" s="312">
        <f ca="1">IF($BI74&lt;&gt;"",IF('Capacity summary'!$D$14="Yes",IF(COUNTBLANK('Capacity summary'!$H193:$BG193)&lt;52,IF('Capacity summary'!AJ193&lt;&gt;"",IF(LOWER('Capacity summary'!AJ193)="x",$BI74*AJ74,VALUE('Capacity summary'!AJ193)),0),AJ74*$BI74),AJ74*$BI74),0)</f>
        <v>0</v>
      </c>
      <c r="CN74" s="312">
        <f ca="1">IF($BI74&lt;&gt;"",IF('Capacity summary'!$D$14="Yes",IF(COUNTBLANK('Capacity summary'!$H193:$BG193)&lt;52,IF('Capacity summary'!AK193&lt;&gt;"",IF(LOWER('Capacity summary'!AK193)="x",$BI74*AK74,VALUE('Capacity summary'!AK193)),0),AK74*$BI74),AK74*$BI74),0)</f>
        <v>0</v>
      </c>
      <c r="CO74" s="312">
        <f ca="1">IF($BI74&lt;&gt;"",IF('Capacity summary'!$D$14="Yes",IF(COUNTBLANK('Capacity summary'!$H193:$BG193)&lt;52,IF('Capacity summary'!AL193&lt;&gt;"",IF(LOWER('Capacity summary'!AL193)="x",$BI74*AL74,VALUE('Capacity summary'!AL193)),0),AL74*$BI74),AL74*$BI74),0)</f>
        <v>0</v>
      </c>
      <c r="CP74" s="312">
        <f ca="1">IF($BI74&lt;&gt;"",IF('Capacity summary'!$D$14="Yes",IF(COUNTBLANK('Capacity summary'!$H193:$BG193)&lt;52,IF('Capacity summary'!AM193&lt;&gt;"",IF(LOWER('Capacity summary'!AM193)="x",$BI74*AM74,VALUE('Capacity summary'!AM193)),0),AM74*$BI74),AM74*$BI74),0)</f>
        <v>0</v>
      </c>
      <c r="CQ74" s="312">
        <f ca="1">IF($BI74&lt;&gt;"",IF('Capacity summary'!$D$14="Yes",IF(COUNTBLANK('Capacity summary'!$H193:$BG193)&lt;52,IF('Capacity summary'!AN193&lt;&gt;"",IF(LOWER('Capacity summary'!AN193)="x",$BI74*AN74,VALUE('Capacity summary'!AN193)),0),AN74*$BI74),AN74*$BI74),0)</f>
        <v>0</v>
      </c>
      <c r="CR74" s="312">
        <f ca="1">IF($BI74&lt;&gt;"",IF('Capacity summary'!$D$14="Yes",IF(COUNTBLANK('Capacity summary'!$H193:$BG193)&lt;52,IF('Capacity summary'!AO193&lt;&gt;"",IF(LOWER('Capacity summary'!AO193)="x",$BI74*AO74,VALUE('Capacity summary'!AO193)),0),AO74*$BI74),AO74*$BI74),0)</f>
        <v>0</v>
      </c>
      <c r="CS74" s="312">
        <f ca="1">IF($BI74&lt;&gt;"",IF('Capacity summary'!$D$14="Yes",IF(COUNTBLANK('Capacity summary'!$H193:$BG193)&lt;52,IF('Capacity summary'!AP193&lt;&gt;"",IF(LOWER('Capacity summary'!AP193)="x",$BI74*AP74,VALUE('Capacity summary'!AP193)),0),AP74*$BI74),AP74*$BI74),0)</f>
        <v>0</v>
      </c>
      <c r="CT74" s="312">
        <f ca="1">IF($BI74&lt;&gt;"",IF('Capacity summary'!$D$14="Yes",IF(COUNTBLANK('Capacity summary'!$H193:$BG193)&lt;52,IF('Capacity summary'!AQ193&lt;&gt;"",IF(LOWER('Capacity summary'!AQ193)="x",$BI74*AQ74,VALUE('Capacity summary'!AQ193)),0),AQ74*$BI74),AQ74*$BI74),0)</f>
        <v>0</v>
      </c>
      <c r="CU74" s="312">
        <f ca="1">IF($BI74&lt;&gt;"",IF('Capacity summary'!$D$14="Yes",IF(COUNTBLANK('Capacity summary'!$H193:$BG193)&lt;52,IF('Capacity summary'!AR193&lt;&gt;"",IF(LOWER('Capacity summary'!AR193)="x",$BI74*AR74,VALUE('Capacity summary'!AR193)),0),AR74*$BI74),AR74*$BI74),0)</f>
        <v>0</v>
      </c>
      <c r="CV74" s="312">
        <f ca="1">IF($BI74&lt;&gt;"",IF('Capacity summary'!$D$14="Yes",IF(COUNTBLANK('Capacity summary'!$H193:$BG193)&lt;52,IF('Capacity summary'!AS193&lt;&gt;"",IF(LOWER('Capacity summary'!AS193)="x",$BI74*AS74,VALUE('Capacity summary'!AS193)),0),AS74*$BI74),AS74*$BI74),0)</f>
        <v>0</v>
      </c>
      <c r="CW74" s="312">
        <f ca="1">IF($BI74&lt;&gt;"",IF('Capacity summary'!$D$14="Yes",IF(COUNTBLANK('Capacity summary'!$H193:$BG193)&lt;52,IF('Capacity summary'!AT193&lt;&gt;"",IF(LOWER('Capacity summary'!AT193)="x",$BI74*AT74,VALUE('Capacity summary'!AT193)),0),AT74*$BI74),AT74*$BI74),0)</f>
        <v>0</v>
      </c>
      <c r="CX74" s="312">
        <f ca="1">IF($BI74&lt;&gt;"",IF('Capacity summary'!$D$14="Yes",IF(COUNTBLANK('Capacity summary'!$H193:$BG193)&lt;52,IF('Capacity summary'!AU193&lt;&gt;"",IF(LOWER('Capacity summary'!AU193)="x",$BI74*AU74,VALUE('Capacity summary'!AU193)),0),AU74*$BI74),AU74*$BI74),0)</f>
        <v>0</v>
      </c>
      <c r="CY74" s="312">
        <f ca="1">IF($BI74&lt;&gt;"",IF('Capacity summary'!$D$14="Yes",IF(COUNTBLANK('Capacity summary'!$H193:$BG193)&lt;52,IF('Capacity summary'!AV193&lt;&gt;"",IF(LOWER('Capacity summary'!AV193)="x",$BI74*AV74,VALUE('Capacity summary'!AV193)),0),AV74*$BI74),AV74*$BI74),0)</f>
        <v>0</v>
      </c>
      <c r="CZ74" s="312">
        <f ca="1">IF($BI74&lt;&gt;"",IF('Capacity summary'!$D$14="Yes",IF(COUNTBLANK('Capacity summary'!$H193:$BG193)&lt;52,IF('Capacity summary'!AW193&lt;&gt;"",IF(LOWER('Capacity summary'!AW193)="x",$BI74*AW74,VALUE('Capacity summary'!AW193)),0),AW74*$BI74),AW74*$BI74),0)</f>
        <v>0</v>
      </c>
      <c r="DA74" s="312">
        <f ca="1">IF($BI74&lt;&gt;"",IF('Capacity summary'!$D$14="Yes",IF(COUNTBLANK('Capacity summary'!$H193:$BG193)&lt;52,IF('Capacity summary'!AX193&lt;&gt;"",IF(LOWER('Capacity summary'!AX193)="x",$BI74*AX74,VALUE('Capacity summary'!AX193)),0),AX74*$BI74),AX74*$BI74),0)</f>
        <v>0</v>
      </c>
      <c r="DB74" s="312">
        <f ca="1">IF($BI74&lt;&gt;"",IF('Capacity summary'!$D$14="Yes",IF(COUNTBLANK('Capacity summary'!$H193:$BG193)&lt;52,IF('Capacity summary'!AY193&lt;&gt;"",IF(LOWER('Capacity summary'!AY193)="x",$BI74*AY74,VALUE('Capacity summary'!AY193)),0),AY74*$BI74),AY74*$BI74),0)</f>
        <v>0</v>
      </c>
      <c r="DC74" s="312">
        <f ca="1">IF($BI74&lt;&gt;"",IF('Capacity summary'!$D$14="Yes",IF(COUNTBLANK('Capacity summary'!$H193:$BG193)&lt;52,IF('Capacity summary'!AZ193&lt;&gt;"",IF(LOWER('Capacity summary'!AZ193)="x",$BI74*AZ74,VALUE('Capacity summary'!AZ193)),0),AZ74*$BI74),AZ74*$BI74),0)</f>
        <v>0</v>
      </c>
      <c r="DD74" s="312">
        <f ca="1">IF($BI74&lt;&gt;"",IF('Capacity summary'!$D$14="Yes",IF(COUNTBLANK('Capacity summary'!$H193:$BG193)&lt;52,IF('Capacity summary'!BA193&lt;&gt;"",IF(LOWER('Capacity summary'!BA193)="x",$BI74*BA74,VALUE('Capacity summary'!BA193)),0),BA74*$BI74),BA74*$BI74),0)</f>
        <v>0</v>
      </c>
      <c r="DE74" s="312">
        <f ca="1">IF($BI74&lt;&gt;"",IF('Capacity summary'!$D$14="Yes",IF(COUNTBLANK('Capacity summary'!$H193:$BG193)&lt;52,IF('Capacity summary'!BB193&lt;&gt;"",IF(LOWER('Capacity summary'!BB193)="x",$BI74*BB74,VALUE('Capacity summary'!BB193)),0),BB74*$BI74),BB74*$BI74),0)</f>
        <v>0</v>
      </c>
      <c r="DF74" s="312">
        <f ca="1">IF($BI74&lt;&gt;"",IF('Capacity summary'!$D$14="Yes",IF(COUNTBLANK('Capacity summary'!$H193:$BG193)&lt;52,IF('Capacity summary'!BC193&lt;&gt;"",IF(LOWER('Capacity summary'!BC193)="x",$BI74*BC74,VALUE('Capacity summary'!BC193)),0),BC74*$BI74),BC74*$BI74),0)</f>
        <v>0</v>
      </c>
      <c r="DG74" s="312">
        <f ca="1">IF($BI74&lt;&gt;"",IF('Capacity summary'!$D$14="Yes",IF(COUNTBLANK('Capacity summary'!$H193:$BG193)&lt;52,IF('Capacity summary'!BD193&lt;&gt;"",IF(LOWER('Capacity summary'!BD193)="x",$BI74*BD74,VALUE('Capacity summary'!BD193)),0),BD74*$BI74),BD74*$BI74),0)</f>
        <v>0</v>
      </c>
      <c r="DH74" s="312">
        <f ca="1">IF($BI74&lt;&gt;"",IF('Capacity summary'!$D$14="Yes",IF(COUNTBLANK('Capacity summary'!$H193:$BG193)&lt;52,IF('Capacity summary'!BE193&lt;&gt;"",IF(LOWER('Capacity summary'!BE193)="x",$BI74*BE74,VALUE('Capacity summary'!BE193)),0),BE74*$BI74),BE74*$BI74),0)</f>
        <v>0</v>
      </c>
      <c r="DI74" s="312">
        <f ca="1">IF($BI74&lt;&gt;"",IF('Capacity summary'!$D$14="Yes",IF(COUNTBLANK('Capacity summary'!$H193:$BG193)&lt;52,IF('Capacity summary'!BF193&lt;&gt;"",IF(LOWER('Capacity summary'!BF193)="x",$BI74*BF74,VALUE('Capacity summary'!BF193)),0),BF74*$BI74),BF74*$BI74),0)</f>
        <v>0</v>
      </c>
      <c r="DJ74" s="312">
        <f ca="1">IF($BI74&lt;&gt;"",IF('Capacity summary'!$D$14="Yes",IF(COUNTBLANK('Capacity summary'!$H193:$BG193)&lt;52,IF('Capacity summary'!BG193&lt;&gt;"",IF(LOWER('Capacity summary'!BG193)="x",$BI74*BG74,VALUE('Capacity summary'!BG193)),0),BG74*$BI74),BG74*$BI74),0)</f>
        <v>0</v>
      </c>
      <c r="DK74" s="136">
        <f t="shared" ca="1" si="3"/>
        <v>0</v>
      </c>
      <c r="DL74" s="312">
        <f>Capacity!H86</f>
        <v>0</v>
      </c>
    </row>
    <row r="75" spans="2:116" x14ac:dyDescent="0.25">
      <c r="B75" s="67"/>
      <c r="C75" s="67" t="str">
        <f>ROW(A71)&amp;". "&amp;Capacity!B87</f>
        <v>71. c</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 ca="1">IF(ROW(C71)&lt;=Capacity!$A$16,IF('Capacity summary'!$D$14="No",SUM(H75:BG75),'Capacity summary'!$E194),0)</f>
        <v>52</v>
      </c>
      <c r="BI75" s="5">
        <f ca="1">IF(BH75&gt;0,IF(BH75&lt;Capacity!E87,Capacity!F87,Capacity!H87/'Capacity calculation (hide)'!BH75),"")</f>
        <v>0</v>
      </c>
      <c r="BK75" s="312">
        <f ca="1">IF($BI75&lt;&gt;"",IF('Capacity summary'!$D$14="Yes",IF(COUNTBLANK('Capacity summary'!$H194:$BG194)&lt;52,IF('Capacity summary'!H194&lt;&gt;"",IF(LOWER('Capacity summary'!H194)="x",$BI75*H75,VALUE('Capacity summary'!H194)),0),H75*$BI75),H75*$BI75),0)</f>
        <v>0</v>
      </c>
      <c r="BL75" s="312">
        <f ca="1">IF($BI75&lt;&gt;"",IF('Capacity summary'!$D$14="Yes",IF(COUNTBLANK('Capacity summary'!$H194:$BG194)&lt;52,IF('Capacity summary'!I194&lt;&gt;"",IF(LOWER('Capacity summary'!I194)="x",$BI75*I75,VALUE('Capacity summary'!I194)),0),I75*$BI75),I75*$BI75),0)</f>
        <v>0</v>
      </c>
      <c r="BM75" s="312">
        <f ca="1">IF($BI75&lt;&gt;"",IF('Capacity summary'!$D$14="Yes",IF(COUNTBLANK('Capacity summary'!$H194:$BG194)&lt;52,IF('Capacity summary'!J194&lt;&gt;"",IF(LOWER('Capacity summary'!J194)="x",$BI75*J75,VALUE('Capacity summary'!J194)),0),J75*$BI75),J75*$BI75),0)</f>
        <v>0</v>
      </c>
      <c r="BN75" s="312">
        <f ca="1">IF($BI75&lt;&gt;"",IF('Capacity summary'!$D$14="Yes",IF(COUNTBLANK('Capacity summary'!$H194:$BG194)&lt;52,IF('Capacity summary'!K194&lt;&gt;"",IF(LOWER('Capacity summary'!K194)="x",$BI75*K75,VALUE('Capacity summary'!K194)),0),K75*$BI75),K75*$BI75),0)</f>
        <v>0</v>
      </c>
      <c r="BO75" s="312">
        <f ca="1">IF($BI75&lt;&gt;"",IF('Capacity summary'!$D$14="Yes",IF(COUNTBLANK('Capacity summary'!$H194:$BG194)&lt;52,IF('Capacity summary'!L194&lt;&gt;"",IF(LOWER('Capacity summary'!L194)="x",$BI75*L75,VALUE('Capacity summary'!L194)),0),L75*$BI75),L75*$BI75),0)</f>
        <v>0</v>
      </c>
      <c r="BP75" s="312">
        <f ca="1">IF($BI75&lt;&gt;"",IF('Capacity summary'!$D$14="Yes",IF(COUNTBLANK('Capacity summary'!$H194:$BG194)&lt;52,IF('Capacity summary'!M194&lt;&gt;"",IF(LOWER('Capacity summary'!M194)="x",$BI75*M75,VALUE('Capacity summary'!M194)),0),M75*$BI75),M75*$BI75),0)</f>
        <v>0</v>
      </c>
      <c r="BQ75" s="312">
        <f ca="1">IF($BI75&lt;&gt;"",IF('Capacity summary'!$D$14="Yes",IF(COUNTBLANK('Capacity summary'!$H194:$BG194)&lt;52,IF('Capacity summary'!N194&lt;&gt;"",IF(LOWER('Capacity summary'!N194)="x",$BI75*N75,VALUE('Capacity summary'!N194)),0),N75*$BI75),N75*$BI75),0)</f>
        <v>0</v>
      </c>
      <c r="BR75" s="312">
        <f ca="1">IF($BI75&lt;&gt;"",IF('Capacity summary'!$D$14="Yes",IF(COUNTBLANK('Capacity summary'!$H194:$BG194)&lt;52,IF('Capacity summary'!O194&lt;&gt;"",IF(LOWER('Capacity summary'!O194)="x",$BI75*O75,VALUE('Capacity summary'!O194)),0),O75*$BI75),O75*$BI75),0)</f>
        <v>0</v>
      </c>
      <c r="BS75" s="312">
        <f ca="1">IF($BI75&lt;&gt;"",IF('Capacity summary'!$D$14="Yes",IF(COUNTBLANK('Capacity summary'!$H194:$BG194)&lt;52,IF('Capacity summary'!P194&lt;&gt;"",IF(LOWER('Capacity summary'!P194)="x",$BI75*P75,VALUE('Capacity summary'!P194)),0),P75*$BI75),P75*$BI75),0)</f>
        <v>0</v>
      </c>
      <c r="BT75" s="312">
        <f ca="1">IF($BI75&lt;&gt;"",IF('Capacity summary'!$D$14="Yes",IF(COUNTBLANK('Capacity summary'!$H194:$BG194)&lt;52,IF('Capacity summary'!Q194&lt;&gt;"",IF(LOWER('Capacity summary'!Q194)="x",$BI75*Q75,VALUE('Capacity summary'!Q194)),0),Q75*$BI75),Q75*$BI75),0)</f>
        <v>0</v>
      </c>
      <c r="BU75" s="312">
        <f ca="1">IF($BI75&lt;&gt;"",IF('Capacity summary'!$D$14="Yes",IF(COUNTBLANK('Capacity summary'!$H194:$BG194)&lt;52,IF('Capacity summary'!R194&lt;&gt;"",IF(LOWER('Capacity summary'!R194)="x",$BI75*R75,VALUE('Capacity summary'!R194)),0),R75*$BI75),R75*$BI75),0)</f>
        <v>0</v>
      </c>
      <c r="BV75" s="312">
        <f ca="1">IF($BI75&lt;&gt;"",IF('Capacity summary'!$D$14="Yes",IF(COUNTBLANK('Capacity summary'!$H194:$BG194)&lt;52,IF('Capacity summary'!S194&lt;&gt;"",IF(LOWER('Capacity summary'!S194)="x",$BI75*S75,VALUE('Capacity summary'!S194)),0),S75*$BI75),S75*$BI75),0)</f>
        <v>0</v>
      </c>
      <c r="BW75" s="312">
        <f ca="1">IF($BI75&lt;&gt;"",IF('Capacity summary'!$D$14="Yes",IF(COUNTBLANK('Capacity summary'!$H194:$BG194)&lt;52,IF('Capacity summary'!T194&lt;&gt;"",IF(LOWER('Capacity summary'!T194)="x",$BI75*T75,VALUE('Capacity summary'!T194)),0),T75*$BI75),T75*$BI75),0)</f>
        <v>0</v>
      </c>
      <c r="BX75" s="312">
        <f ca="1">IF($BI75&lt;&gt;"",IF('Capacity summary'!$D$14="Yes",IF(COUNTBLANK('Capacity summary'!$H194:$BG194)&lt;52,IF('Capacity summary'!U194&lt;&gt;"",IF(LOWER('Capacity summary'!U194)="x",$BI75*U75,VALUE('Capacity summary'!U194)),0),U75*$BI75),U75*$BI75),0)</f>
        <v>0</v>
      </c>
      <c r="BY75" s="312">
        <f ca="1">IF($BI75&lt;&gt;"",IF('Capacity summary'!$D$14="Yes",IF(COUNTBLANK('Capacity summary'!$H194:$BG194)&lt;52,IF('Capacity summary'!V194&lt;&gt;"",IF(LOWER('Capacity summary'!V194)="x",$BI75*V75,VALUE('Capacity summary'!V194)),0),V75*$BI75),V75*$BI75),0)</f>
        <v>0</v>
      </c>
      <c r="BZ75" s="312">
        <f ca="1">IF($BI75&lt;&gt;"",IF('Capacity summary'!$D$14="Yes",IF(COUNTBLANK('Capacity summary'!$H194:$BG194)&lt;52,IF('Capacity summary'!W194&lt;&gt;"",IF(LOWER('Capacity summary'!W194)="x",$BI75*W75,VALUE('Capacity summary'!W194)),0),W75*$BI75),W75*$BI75),0)</f>
        <v>0</v>
      </c>
      <c r="CA75" s="312">
        <f ca="1">IF($BI75&lt;&gt;"",IF('Capacity summary'!$D$14="Yes",IF(COUNTBLANK('Capacity summary'!$H194:$BG194)&lt;52,IF('Capacity summary'!X194&lt;&gt;"",IF(LOWER('Capacity summary'!X194)="x",$BI75*X75,VALUE('Capacity summary'!X194)),0),X75*$BI75),X75*$BI75),0)</f>
        <v>0</v>
      </c>
      <c r="CB75" s="312">
        <f ca="1">IF($BI75&lt;&gt;"",IF('Capacity summary'!$D$14="Yes",IF(COUNTBLANK('Capacity summary'!$H194:$BG194)&lt;52,IF('Capacity summary'!Y194&lt;&gt;"",IF(LOWER('Capacity summary'!Y194)="x",$BI75*Y75,VALUE('Capacity summary'!Y194)),0),Y75*$BI75),Y75*$BI75),0)</f>
        <v>0</v>
      </c>
      <c r="CC75" s="312">
        <f ca="1">IF($BI75&lt;&gt;"",IF('Capacity summary'!$D$14="Yes",IF(COUNTBLANK('Capacity summary'!$H194:$BG194)&lt;52,IF('Capacity summary'!Z194&lt;&gt;"",IF(LOWER('Capacity summary'!Z194)="x",$BI75*Z75,VALUE('Capacity summary'!Z194)),0),Z75*$BI75),Z75*$BI75),0)</f>
        <v>0</v>
      </c>
      <c r="CD75" s="312">
        <f ca="1">IF($BI75&lt;&gt;"",IF('Capacity summary'!$D$14="Yes",IF(COUNTBLANK('Capacity summary'!$H194:$BG194)&lt;52,IF('Capacity summary'!AA194&lt;&gt;"",IF(LOWER('Capacity summary'!AA194)="x",$BI75*AA75,VALUE('Capacity summary'!AA194)),0),AA75*$BI75),AA75*$BI75),0)</f>
        <v>0</v>
      </c>
      <c r="CE75" s="312">
        <f ca="1">IF($BI75&lt;&gt;"",IF('Capacity summary'!$D$14="Yes",IF(COUNTBLANK('Capacity summary'!$H194:$BG194)&lt;52,IF('Capacity summary'!AB194&lt;&gt;"",IF(LOWER('Capacity summary'!AB194)="x",$BI75*AB75,VALUE('Capacity summary'!AB194)),0),AB75*$BI75),AB75*$BI75),0)</f>
        <v>0</v>
      </c>
      <c r="CF75" s="312">
        <f ca="1">IF($BI75&lt;&gt;"",IF('Capacity summary'!$D$14="Yes",IF(COUNTBLANK('Capacity summary'!$H194:$BG194)&lt;52,IF('Capacity summary'!AC194&lt;&gt;"",IF(LOWER('Capacity summary'!AC194)="x",$BI75*AC75,VALUE('Capacity summary'!AC194)),0),AC75*$BI75),AC75*$BI75),0)</f>
        <v>0</v>
      </c>
      <c r="CG75" s="312">
        <f ca="1">IF($BI75&lt;&gt;"",IF('Capacity summary'!$D$14="Yes",IF(COUNTBLANK('Capacity summary'!$H194:$BG194)&lt;52,IF('Capacity summary'!AD194&lt;&gt;"",IF(LOWER('Capacity summary'!AD194)="x",$BI75*AD75,VALUE('Capacity summary'!AD194)),0),AD75*$BI75),AD75*$BI75),0)</f>
        <v>0</v>
      </c>
      <c r="CH75" s="312">
        <f ca="1">IF($BI75&lt;&gt;"",IF('Capacity summary'!$D$14="Yes",IF(COUNTBLANK('Capacity summary'!$H194:$BG194)&lt;52,IF('Capacity summary'!AE194&lt;&gt;"",IF(LOWER('Capacity summary'!AE194)="x",$BI75*AE75,VALUE('Capacity summary'!AE194)),0),AE75*$BI75),AE75*$BI75),0)</f>
        <v>0</v>
      </c>
      <c r="CI75" s="312">
        <f ca="1">IF($BI75&lt;&gt;"",IF('Capacity summary'!$D$14="Yes",IF(COUNTBLANK('Capacity summary'!$H194:$BG194)&lt;52,IF('Capacity summary'!AF194&lt;&gt;"",IF(LOWER('Capacity summary'!AF194)="x",$BI75*AF75,VALUE('Capacity summary'!AF194)),0),AF75*$BI75),AF75*$BI75),0)</f>
        <v>0</v>
      </c>
      <c r="CJ75" s="312">
        <f ca="1">IF($BI75&lt;&gt;"",IF('Capacity summary'!$D$14="Yes",IF(COUNTBLANK('Capacity summary'!$H194:$BG194)&lt;52,IF('Capacity summary'!AG194&lt;&gt;"",IF(LOWER('Capacity summary'!AG194)="x",$BI75*AG75,VALUE('Capacity summary'!AG194)),0),AG75*$BI75),AG75*$BI75),0)</f>
        <v>0</v>
      </c>
      <c r="CK75" s="312">
        <f ca="1">IF($BI75&lt;&gt;"",IF('Capacity summary'!$D$14="Yes",IF(COUNTBLANK('Capacity summary'!$H194:$BG194)&lt;52,IF('Capacity summary'!AH194&lt;&gt;"",IF(LOWER('Capacity summary'!AH194)="x",$BI75*AH75,VALUE('Capacity summary'!AH194)),0),AH75*$BI75),AH75*$BI75),0)</f>
        <v>0</v>
      </c>
      <c r="CL75" s="312">
        <f ca="1">IF($BI75&lt;&gt;"",IF('Capacity summary'!$D$14="Yes",IF(COUNTBLANK('Capacity summary'!$H194:$BG194)&lt;52,IF('Capacity summary'!AI194&lt;&gt;"",IF(LOWER('Capacity summary'!AI194)="x",$BI75*AI75,VALUE('Capacity summary'!AI194)),0),AI75*$BI75),AI75*$BI75),0)</f>
        <v>0</v>
      </c>
      <c r="CM75" s="312">
        <f ca="1">IF($BI75&lt;&gt;"",IF('Capacity summary'!$D$14="Yes",IF(COUNTBLANK('Capacity summary'!$H194:$BG194)&lt;52,IF('Capacity summary'!AJ194&lt;&gt;"",IF(LOWER('Capacity summary'!AJ194)="x",$BI75*AJ75,VALUE('Capacity summary'!AJ194)),0),AJ75*$BI75),AJ75*$BI75),0)</f>
        <v>0</v>
      </c>
      <c r="CN75" s="312">
        <f ca="1">IF($BI75&lt;&gt;"",IF('Capacity summary'!$D$14="Yes",IF(COUNTBLANK('Capacity summary'!$H194:$BG194)&lt;52,IF('Capacity summary'!AK194&lt;&gt;"",IF(LOWER('Capacity summary'!AK194)="x",$BI75*AK75,VALUE('Capacity summary'!AK194)),0),AK75*$BI75),AK75*$BI75),0)</f>
        <v>0</v>
      </c>
      <c r="CO75" s="312">
        <f ca="1">IF($BI75&lt;&gt;"",IF('Capacity summary'!$D$14="Yes",IF(COUNTBLANK('Capacity summary'!$H194:$BG194)&lt;52,IF('Capacity summary'!AL194&lt;&gt;"",IF(LOWER('Capacity summary'!AL194)="x",$BI75*AL75,VALUE('Capacity summary'!AL194)),0),AL75*$BI75),AL75*$BI75),0)</f>
        <v>0</v>
      </c>
      <c r="CP75" s="312">
        <f ca="1">IF($BI75&lt;&gt;"",IF('Capacity summary'!$D$14="Yes",IF(COUNTBLANK('Capacity summary'!$H194:$BG194)&lt;52,IF('Capacity summary'!AM194&lt;&gt;"",IF(LOWER('Capacity summary'!AM194)="x",$BI75*AM75,VALUE('Capacity summary'!AM194)),0),AM75*$BI75),AM75*$BI75),0)</f>
        <v>0</v>
      </c>
      <c r="CQ75" s="312">
        <f ca="1">IF($BI75&lt;&gt;"",IF('Capacity summary'!$D$14="Yes",IF(COUNTBLANK('Capacity summary'!$H194:$BG194)&lt;52,IF('Capacity summary'!AN194&lt;&gt;"",IF(LOWER('Capacity summary'!AN194)="x",$BI75*AN75,VALUE('Capacity summary'!AN194)),0),AN75*$BI75),AN75*$BI75),0)</f>
        <v>0</v>
      </c>
      <c r="CR75" s="312">
        <f ca="1">IF($BI75&lt;&gt;"",IF('Capacity summary'!$D$14="Yes",IF(COUNTBLANK('Capacity summary'!$H194:$BG194)&lt;52,IF('Capacity summary'!AO194&lt;&gt;"",IF(LOWER('Capacity summary'!AO194)="x",$BI75*AO75,VALUE('Capacity summary'!AO194)),0),AO75*$BI75),AO75*$BI75),0)</f>
        <v>0</v>
      </c>
      <c r="CS75" s="312">
        <f ca="1">IF($BI75&lt;&gt;"",IF('Capacity summary'!$D$14="Yes",IF(COUNTBLANK('Capacity summary'!$H194:$BG194)&lt;52,IF('Capacity summary'!AP194&lt;&gt;"",IF(LOWER('Capacity summary'!AP194)="x",$BI75*AP75,VALUE('Capacity summary'!AP194)),0),AP75*$BI75),AP75*$BI75),0)</f>
        <v>0</v>
      </c>
      <c r="CT75" s="312">
        <f ca="1">IF($BI75&lt;&gt;"",IF('Capacity summary'!$D$14="Yes",IF(COUNTBLANK('Capacity summary'!$H194:$BG194)&lt;52,IF('Capacity summary'!AQ194&lt;&gt;"",IF(LOWER('Capacity summary'!AQ194)="x",$BI75*AQ75,VALUE('Capacity summary'!AQ194)),0),AQ75*$BI75),AQ75*$BI75),0)</f>
        <v>0</v>
      </c>
      <c r="CU75" s="312">
        <f ca="1">IF($BI75&lt;&gt;"",IF('Capacity summary'!$D$14="Yes",IF(COUNTBLANK('Capacity summary'!$H194:$BG194)&lt;52,IF('Capacity summary'!AR194&lt;&gt;"",IF(LOWER('Capacity summary'!AR194)="x",$BI75*AR75,VALUE('Capacity summary'!AR194)),0),AR75*$BI75),AR75*$BI75),0)</f>
        <v>0</v>
      </c>
      <c r="CV75" s="312">
        <f ca="1">IF($BI75&lt;&gt;"",IF('Capacity summary'!$D$14="Yes",IF(COUNTBLANK('Capacity summary'!$H194:$BG194)&lt;52,IF('Capacity summary'!AS194&lt;&gt;"",IF(LOWER('Capacity summary'!AS194)="x",$BI75*AS75,VALUE('Capacity summary'!AS194)),0),AS75*$BI75),AS75*$BI75),0)</f>
        <v>0</v>
      </c>
      <c r="CW75" s="312">
        <f ca="1">IF($BI75&lt;&gt;"",IF('Capacity summary'!$D$14="Yes",IF(COUNTBLANK('Capacity summary'!$H194:$BG194)&lt;52,IF('Capacity summary'!AT194&lt;&gt;"",IF(LOWER('Capacity summary'!AT194)="x",$BI75*AT75,VALUE('Capacity summary'!AT194)),0),AT75*$BI75),AT75*$BI75),0)</f>
        <v>0</v>
      </c>
      <c r="CX75" s="312">
        <f ca="1">IF($BI75&lt;&gt;"",IF('Capacity summary'!$D$14="Yes",IF(COUNTBLANK('Capacity summary'!$H194:$BG194)&lt;52,IF('Capacity summary'!AU194&lt;&gt;"",IF(LOWER('Capacity summary'!AU194)="x",$BI75*AU75,VALUE('Capacity summary'!AU194)),0),AU75*$BI75),AU75*$BI75),0)</f>
        <v>0</v>
      </c>
      <c r="CY75" s="312">
        <f ca="1">IF($BI75&lt;&gt;"",IF('Capacity summary'!$D$14="Yes",IF(COUNTBLANK('Capacity summary'!$H194:$BG194)&lt;52,IF('Capacity summary'!AV194&lt;&gt;"",IF(LOWER('Capacity summary'!AV194)="x",$BI75*AV75,VALUE('Capacity summary'!AV194)),0),AV75*$BI75),AV75*$BI75),0)</f>
        <v>0</v>
      </c>
      <c r="CZ75" s="312">
        <f ca="1">IF($BI75&lt;&gt;"",IF('Capacity summary'!$D$14="Yes",IF(COUNTBLANK('Capacity summary'!$H194:$BG194)&lt;52,IF('Capacity summary'!AW194&lt;&gt;"",IF(LOWER('Capacity summary'!AW194)="x",$BI75*AW75,VALUE('Capacity summary'!AW194)),0),AW75*$BI75),AW75*$BI75),0)</f>
        <v>0</v>
      </c>
      <c r="DA75" s="312">
        <f ca="1">IF($BI75&lt;&gt;"",IF('Capacity summary'!$D$14="Yes",IF(COUNTBLANK('Capacity summary'!$H194:$BG194)&lt;52,IF('Capacity summary'!AX194&lt;&gt;"",IF(LOWER('Capacity summary'!AX194)="x",$BI75*AX75,VALUE('Capacity summary'!AX194)),0),AX75*$BI75),AX75*$BI75),0)</f>
        <v>0</v>
      </c>
      <c r="DB75" s="312">
        <f ca="1">IF($BI75&lt;&gt;"",IF('Capacity summary'!$D$14="Yes",IF(COUNTBLANK('Capacity summary'!$H194:$BG194)&lt;52,IF('Capacity summary'!AY194&lt;&gt;"",IF(LOWER('Capacity summary'!AY194)="x",$BI75*AY75,VALUE('Capacity summary'!AY194)),0),AY75*$BI75),AY75*$BI75),0)</f>
        <v>0</v>
      </c>
      <c r="DC75" s="312">
        <f ca="1">IF($BI75&lt;&gt;"",IF('Capacity summary'!$D$14="Yes",IF(COUNTBLANK('Capacity summary'!$H194:$BG194)&lt;52,IF('Capacity summary'!AZ194&lt;&gt;"",IF(LOWER('Capacity summary'!AZ194)="x",$BI75*AZ75,VALUE('Capacity summary'!AZ194)),0),AZ75*$BI75),AZ75*$BI75),0)</f>
        <v>0</v>
      </c>
      <c r="DD75" s="312">
        <f ca="1">IF($BI75&lt;&gt;"",IF('Capacity summary'!$D$14="Yes",IF(COUNTBLANK('Capacity summary'!$H194:$BG194)&lt;52,IF('Capacity summary'!BA194&lt;&gt;"",IF(LOWER('Capacity summary'!BA194)="x",$BI75*BA75,VALUE('Capacity summary'!BA194)),0),BA75*$BI75),BA75*$BI75),0)</f>
        <v>0</v>
      </c>
      <c r="DE75" s="312">
        <f ca="1">IF($BI75&lt;&gt;"",IF('Capacity summary'!$D$14="Yes",IF(COUNTBLANK('Capacity summary'!$H194:$BG194)&lt;52,IF('Capacity summary'!BB194&lt;&gt;"",IF(LOWER('Capacity summary'!BB194)="x",$BI75*BB75,VALUE('Capacity summary'!BB194)),0),BB75*$BI75),BB75*$BI75),0)</f>
        <v>0</v>
      </c>
      <c r="DF75" s="312">
        <f ca="1">IF($BI75&lt;&gt;"",IF('Capacity summary'!$D$14="Yes",IF(COUNTBLANK('Capacity summary'!$H194:$BG194)&lt;52,IF('Capacity summary'!BC194&lt;&gt;"",IF(LOWER('Capacity summary'!BC194)="x",$BI75*BC75,VALUE('Capacity summary'!BC194)),0),BC75*$BI75),BC75*$BI75),0)</f>
        <v>0</v>
      </c>
      <c r="DG75" s="312">
        <f ca="1">IF($BI75&lt;&gt;"",IF('Capacity summary'!$D$14="Yes",IF(COUNTBLANK('Capacity summary'!$H194:$BG194)&lt;52,IF('Capacity summary'!BD194&lt;&gt;"",IF(LOWER('Capacity summary'!BD194)="x",$BI75*BD75,VALUE('Capacity summary'!BD194)),0),BD75*$BI75),BD75*$BI75),0)</f>
        <v>0</v>
      </c>
      <c r="DH75" s="312">
        <f ca="1">IF($BI75&lt;&gt;"",IF('Capacity summary'!$D$14="Yes",IF(COUNTBLANK('Capacity summary'!$H194:$BG194)&lt;52,IF('Capacity summary'!BE194&lt;&gt;"",IF(LOWER('Capacity summary'!BE194)="x",$BI75*BE75,VALUE('Capacity summary'!BE194)),0),BE75*$BI75),BE75*$BI75),0)</f>
        <v>0</v>
      </c>
      <c r="DI75" s="312">
        <f ca="1">IF($BI75&lt;&gt;"",IF('Capacity summary'!$D$14="Yes",IF(COUNTBLANK('Capacity summary'!$H194:$BG194)&lt;52,IF('Capacity summary'!BF194&lt;&gt;"",IF(LOWER('Capacity summary'!BF194)="x",$BI75*BF75,VALUE('Capacity summary'!BF194)),0),BF75*$BI75),BF75*$BI75),0)</f>
        <v>0</v>
      </c>
      <c r="DJ75" s="312">
        <f ca="1">IF($BI75&lt;&gt;"",IF('Capacity summary'!$D$14="Yes",IF(COUNTBLANK('Capacity summary'!$H194:$BG194)&lt;52,IF('Capacity summary'!BG194&lt;&gt;"",IF(LOWER('Capacity summary'!BG194)="x",$BI75*BG75,VALUE('Capacity summary'!BG194)),0),BG75*$BI75),BG75*$BI75),0)</f>
        <v>0</v>
      </c>
      <c r="DK75" s="136">
        <f t="shared" ca="1" si="3"/>
        <v>0</v>
      </c>
      <c r="DL75" s="312">
        <f>Capacity!H87</f>
        <v>0</v>
      </c>
    </row>
    <row r="76" spans="2:116" x14ac:dyDescent="0.25">
      <c r="B76" s="67"/>
      <c r="C76" s="67" t="str">
        <f>ROW(A72)&amp;". "&amp;Capacity!B88</f>
        <v>72. c</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 ca="1">IF(ROW(C72)&lt;=Capacity!$A$16,IF('Capacity summary'!$D$14="No",SUM(H76:BG76),'Capacity summary'!$E195),0)</f>
        <v>52</v>
      </c>
      <c r="BI76" s="5">
        <f ca="1">IF(BH76&gt;0,IF(BH76&lt;Capacity!E88,Capacity!F88,Capacity!H88/'Capacity calculation (hide)'!BH76),"")</f>
        <v>0</v>
      </c>
      <c r="BK76" s="312">
        <f ca="1">IF($BI76&lt;&gt;"",IF('Capacity summary'!$D$14="Yes",IF(COUNTBLANK('Capacity summary'!$H195:$BG195)&lt;52,IF('Capacity summary'!H195&lt;&gt;"",IF(LOWER('Capacity summary'!H195)="x",$BI76*H76,VALUE('Capacity summary'!H195)),0),H76*$BI76),H76*$BI76),0)</f>
        <v>0</v>
      </c>
      <c r="BL76" s="312">
        <f ca="1">IF($BI76&lt;&gt;"",IF('Capacity summary'!$D$14="Yes",IF(COUNTBLANK('Capacity summary'!$H195:$BG195)&lt;52,IF('Capacity summary'!I195&lt;&gt;"",IF(LOWER('Capacity summary'!I195)="x",$BI76*I76,VALUE('Capacity summary'!I195)),0),I76*$BI76),I76*$BI76),0)</f>
        <v>0</v>
      </c>
      <c r="BM76" s="312">
        <f ca="1">IF($BI76&lt;&gt;"",IF('Capacity summary'!$D$14="Yes",IF(COUNTBLANK('Capacity summary'!$H195:$BG195)&lt;52,IF('Capacity summary'!J195&lt;&gt;"",IF(LOWER('Capacity summary'!J195)="x",$BI76*J76,VALUE('Capacity summary'!J195)),0),J76*$BI76),J76*$BI76),0)</f>
        <v>0</v>
      </c>
      <c r="BN76" s="312">
        <f ca="1">IF($BI76&lt;&gt;"",IF('Capacity summary'!$D$14="Yes",IF(COUNTBLANK('Capacity summary'!$H195:$BG195)&lt;52,IF('Capacity summary'!K195&lt;&gt;"",IF(LOWER('Capacity summary'!K195)="x",$BI76*K76,VALUE('Capacity summary'!K195)),0),K76*$BI76),K76*$BI76),0)</f>
        <v>0</v>
      </c>
      <c r="BO76" s="312">
        <f ca="1">IF($BI76&lt;&gt;"",IF('Capacity summary'!$D$14="Yes",IF(COUNTBLANK('Capacity summary'!$H195:$BG195)&lt;52,IF('Capacity summary'!L195&lt;&gt;"",IF(LOWER('Capacity summary'!L195)="x",$BI76*L76,VALUE('Capacity summary'!L195)),0),L76*$BI76),L76*$BI76),0)</f>
        <v>0</v>
      </c>
      <c r="BP76" s="312">
        <f ca="1">IF($BI76&lt;&gt;"",IF('Capacity summary'!$D$14="Yes",IF(COUNTBLANK('Capacity summary'!$H195:$BG195)&lt;52,IF('Capacity summary'!M195&lt;&gt;"",IF(LOWER('Capacity summary'!M195)="x",$BI76*M76,VALUE('Capacity summary'!M195)),0),M76*$BI76),M76*$BI76),0)</f>
        <v>0</v>
      </c>
      <c r="BQ76" s="312">
        <f ca="1">IF($BI76&lt;&gt;"",IF('Capacity summary'!$D$14="Yes",IF(COUNTBLANK('Capacity summary'!$H195:$BG195)&lt;52,IF('Capacity summary'!N195&lt;&gt;"",IF(LOWER('Capacity summary'!N195)="x",$BI76*N76,VALUE('Capacity summary'!N195)),0),N76*$BI76),N76*$BI76),0)</f>
        <v>0</v>
      </c>
      <c r="BR76" s="312">
        <f ca="1">IF($BI76&lt;&gt;"",IF('Capacity summary'!$D$14="Yes",IF(COUNTBLANK('Capacity summary'!$H195:$BG195)&lt;52,IF('Capacity summary'!O195&lt;&gt;"",IF(LOWER('Capacity summary'!O195)="x",$BI76*O76,VALUE('Capacity summary'!O195)),0),O76*$BI76),O76*$BI76),0)</f>
        <v>0</v>
      </c>
      <c r="BS76" s="312">
        <f ca="1">IF($BI76&lt;&gt;"",IF('Capacity summary'!$D$14="Yes",IF(COUNTBLANK('Capacity summary'!$H195:$BG195)&lt;52,IF('Capacity summary'!P195&lt;&gt;"",IF(LOWER('Capacity summary'!P195)="x",$BI76*P76,VALUE('Capacity summary'!P195)),0),P76*$BI76),P76*$BI76),0)</f>
        <v>0</v>
      </c>
      <c r="BT76" s="312">
        <f ca="1">IF($BI76&lt;&gt;"",IF('Capacity summary'!$D$14="Yes",IF(COUNTBLANK('Capacity summary'!$H195:$BG195)&lt;52,IF('Capacity summary'!Q195&lt;&gt;"",IF(LOWER('Capacity summary'!Q195)="x",$BI76*Q76,VALUE('Capacity summary'!Q195)),0),Q76*$BI76),Q76*$BI76),0)</f>
        <v>0</v>
      </c>
      <c r="BU76" s="312">
        <f ca="1">IF($BI76&lt;&gt;"",IF('Capacity summary'!$D$14="Yes",IF(COUNTBLANK('Capacity summary'!$H195:$BG195)&lt;52,IF('Capacity summary'!R195&lt;&gt;"",IF(LOWER('Capacity summary'!R195)="x",$BI76*R76,VALUE('Capacity summary'!R195)),0),R76*$BI76),R76*$BI76),0)</f>
        <v>0</v>
      </c>
      <c r="BV76" s="312">
        <f ca="1">IF($BI76&lt;&gt;"",IF('Capacity summary'!$D$14="Yes",IF(COUNTBLANK('Capacity summary'!$H195:$BG195)&lt;52,IF('Capacity summary'!S195&lt;&gt;"",IF(LOWER('Capacity summary'!S195)="x",$BI76*S76,VALUE('Capacity summary'!S195)),0),S76*$BI76),S76*$BI76),0)</f>
        <v>0</v>
      </c>
      <c r="BW76" s="312">
        <f ca="1">IF($BI76&lt;&gt;"",IF('Capacity summary'!$D$14="Yes",IF(COUNTBLANK('Capacity summary'!$H195:$BG195)&lt;52,IF('Capacity summary'!T195&lt;&gt;"",IF(LOWER('Capacity summary'!T195)="x",$BI76*T76,VALUE('Capacity summary'!T195)),0),T76*$BI76),T76*$BI76),0)</f>
        <v>0</v>
      </c>
      <c r="BX76" s="312">
        <f ca="1">IF($BI76&lt;&gt;"",IF('Capacity summary'!$D$14="Yes",IF(COUNTBLANK('Capacity summary'!$H195:$BG195)&lt;52,IF('Capacity summary'!U195&lt;&gt;"",IF(LOWER('Capacity summary'!U195)="x",$BI76*U76,VALUE('Capacity summary'!U195)),0),U76*$BI76),U76*$BI76),0)</f>
        <v>0</v>
      </c>
      <c r="BY76" s="312">
        <f ca="1">IF($BI76&lt;&gt;"",IF('Capacity summary'!$D$14="Yes",IF(COUNTBLANK('Capacity summary'!$H195:$BG195)&lt;52,IF('Capacity summary'!V195&lt;&gt;"",IF(LOWER('Capacity summary'!V195)="x",$BI76*V76,VALUE('Capacity summary'!V195)),0),V76*$BI76),V76*$BI76),0)</f>
        <v>0</v>
      </c>
      <c r="BZ76" s="312">
        <f ca="1">IF($BI76&lt;&gt;"",IF('Capacity summary'!$D$14="Yes",IF(COUNTBLANK('Capacity summary'!$H195:$BG195)&lt;52,IF('Capacity summary'!W195&lt;&gt;"",IF(LOWER('Capacity summary'!W195)="x",$BI76*W76,VALUE('Capacity summary'!W195)),0),W76*$BI76),W76*$BI76),0)</f>
        <v>0</v>
      </c>
      <c r="CA76" s="312">
        <f ca="1">IF($BI76&lt;&gt;"",IF('Capacity summary'!$D$14="Yes",IF(COUNTBLANK('Capacity summary'!$H195:$BG195)&lt;52,IF('Capacity summary'!X195&lt;&gt;"",IF(LOWER('Capacity summary'!X195)="x",$BI76*X76,VALUE('Capacity summary'!X195)),0),X76*$BI76),X76*$BI76),0)</f>
        <v>0</v>
      </c>
      <c r="CB76" s="312">
        <f ca="1">IF($BI76&lt;&gt;"",IF('Capacity summary'!$D$14="Yes",IF(COUNTBLANK('Capacity summary'!$H195:$BG195)&lt;52,IF('Capacity summary'!Y195&lt;&gt;"",IF(LOWER('Capacity summary'!Y195)="x",$BI76*Y76,VALUE('Capacity summary'!Y195)),0),Y76*$BI76),Y76*$BI76),0)</f>
        <v>0</v>
      </c>
      <c r="CC76" s="312">
        <f ca="1">IF($BI76&lt;&gt;"",IF('Capacity summary'!$D$14="Yes",IF(COUNTBLANK('Capacity summary'!$H195:$BG195)&lt;52,IF('Capacity summary'!Z195&lt;&gt;"",IF(LOWER('Capacity summary'!Z195)="x",$BI76*Z76,VALUE('Capacity summary'!Z195)),0),Z76*$BI76),Z76*$BI76),0)</f>
        <v>0</v>
      </c>
      <c r="CD76" s="312">
        <f ca="1">IF($BI76&lt;&gt;"",IF('Capacity summary'!$D$14="Yes",IF(COUNTBLANK('Capacity summary'!$H195:$BG195)&lt;52,IF('Capacity summary'!AA195&lt;&gt;"",IF(LOWER('Capacity summary'!AA195)="x",$BI76*AA76,VALUE('Capacity summary'!AA195)),0),AA76*$BI76),AA76*$BI76),0)</f>
        <v>0</v>
      </c>
      <c r="CE76" s="312">
        <f ca="1">IF($BI76&lt;&gt;"",IF('Capacity summary'!$D$14="Yes",IF(COUNTBLANK('Capacity summary'!$H195:$BG195)&lt;52,IF('Capacity summary'!AB195&lt;&gt;"",IF(LOWER('Capacity summary'!AB195)="x",$BI76*AB76,VALUE('Capacity summary'!AB195)),0),AB76*$BI76),AB76*$BI76),0)</f>
        <v>0</v>
      </c>
      <c r="CF76" s="312">
        <f ca="1">IF($BI76&lt;&gt;"",IF('Capacity summary'!$D$14="Yes",IF(COUNTBLANK('Capacity summary'!$H195:$BG195)&lt;52,IF('Capacity summary'!AC195&lt;&gt;"",IF(LOWER('Capacity summary'!AC195)="x",$BI76*AC76,VALUE('Capacity summary'!AC195)),0),AC76*$BI76),AC76*$BI76),0)</f>
        <v>0</v>
      </c>
      <c r="CG76" s="312">
        <f ca="1">IF($BI76&lt;&gt;"",IF('Capacity summary'!$D$14="Yes",IF(COUNTBLANK('Capacity summary'!$H195:$BG195)&lt;52,IF('Capacity summary'!AD195&lt;&gt;"",IF(LOWER('Capacity summary'!AD195)="x",$BI76*AD76,VALUE('Capacity summary'!AD195)),0),AD76*$BI76),AD76*$BI76),0)</f>
        <v>0</v>
      </c>
      <c r="CH76" s="312">
        <f ca="1">IF($BI76&lt;&gt;"",IF('Capacity summary'!$D$14="Yes",IF(COUNTBLANK('Capacity summary'!$H195:$BG195)&lt;52,IF('Capacity summary'!AE195&lt;&gt;"",IF(LOWER('Capacity summary'!AE195)="x",$BI76*AE76,VALUE('Capacity summary'!AE195)),0),AE76*$BI76),AE76*$BI76),0)</f>
        <v>0</v>
      </c>
      <c r="CI76" s="312">
        <f ca="1">IF($BI76&lt;&gt;"",IF('Capacity summary'!$D$14="Yes",IF(COUNTBLANK('Capacity summary'!$H195:$BG195)&lt;52,IF('Capacity summary'!AF195&lt;&gt;"",IF(LOWER('Capacity summary'!AF195)="x",$BI76*AF76,VALUE('Capacity summary'!AF195)),0),AF76*$BI76),AF76*$BI76),0)</f>
        <v>0</v>
      </c>
      <c r="CJ76" s="312">
        <f ca="1">IF($BI76&lt;&gt;"",IF('Capacity summary'!$D$14="Yes",IF(COUNTBLANK('Capacity summary'!$H195:$BG195)&lt;52,IF('Capacity summary'!AG195&lt;&gt;"",IF(LOWER('Capacity summary'!AG195)="x",$BI76*AG76,VALUE('Capacity summary'!AG195)),0),AG76*$BI76),AG76*$BI76),0)</f>
        <v>0</v>
      </c>
      <c r="CK76" s="312">
        <f ca="1">IF($BI76&lt;&gt;"",IF('Capacity summary'!$D$14="Yes",IF(COUNTBLANK('Capacity summary'!$H195:$BG195)&lt;52,IF('Capacity summary'!AH195&lt;&gt;"",IF(LOWER('Capacity summary'!AH195)="x",$BI76*AH76,VALUE('Capacity summary'!AH195)),0),AH76*$BI76),AH76*$BI76),0)</f>
        <v>0</v>
      </c>
      <c r="CL76" s="312">
        <f ca="1">IF($BI76&lt;&gt;"",IF('Capacity summary'!$D$14="Yes",IF(COUNTBLANK('Capacity summary'!$H195:$BG195)&lt;52,IF('Capacity summary'!AI195&lt;&gt;"",IF(LOWER('Capacity summary'!AI195)="x",$BI76*AI76,VALUE('Capacity summary'!AI195)),0),AI76*$BI76),AI76*$BI76),0)</f>
        <v>0</v>
      </c>
      <c r="CM76" s="312">
        <f ca="1">IF($BI76&lt;&gt;"",IF('Capacity summary'!$D$14="Yes",IF(COUNTBLANK('Capacity summary'!$H195:$BG195)&lt;52,IF('Capacity summary'!AJ195&lt;&gt;"",IF(LOWER('Capacity summary'!AJ195)="x",$BI76*AJ76,VALUE('Capacity summary'!AJ195)),0),AJ76*$BI76),AJ76*$BI76),0)</f>
        <v>0</v>
      </c>
      <c r="CN76" s="312">
        <f ca="1">IF($BI76&lt;&gt;"",IF('Capacity summary'!$D$14="Yes",IF(COUNTBLANK('Capacity summary'!$H195:$BG195)&lt;52,IF('Capacity summary'!AK195&lt;&gt;"",IF(LOWER('Capacity summary'!AK195)="x",$BI76*AK76,VALUE('Capacity summary'!AK195)),0),AK76*$BI76),AK76*$BI76),0)</f>
        <v>0</v>
      </c>
      <c r="CO76" s="312">
        <f ca="1">IF($BI76&lt;&gt;"",IF('Capacity summary'!$D$14="Yes",IF(COUNTBLANK('Capacity summary'!$H195:$BG195)&lt;52,IF('Capacity summary'!AL195&lt;&gt;"",IF(LOWER('Capacity summary'!AL195)="x",$BI76*AL76,VALUE('Capacity summary'!AL195)),0),AL76*$BI76),AL76*$BI76),0)</f>
        <v>0</v>
      </c>
      <c r="CP76" s="312">
        <f ca="1">IF($BI76&lt;&gt;"",IF('Capacity summary'!$D$14="Yes",IF(COUNTBLANK('Capacity summary'!$H195:$BG195)&lt;52,IF('Capacity summary'!AM195&lt;&gt;"",IF(LOWER('Capacity summary'!AM195)="x",$BI76*AM76,VALUE('Capacity summary'!AM195)),0),AM76*$BI76),AM76*$BI76),0)</f>
        <v>0</v>
      </c>
      <c r="CQ76" s="312">
        <f ca="1">IF($BI76&lt;&gt;"",IF('Capacity summary'!$D$14="Yes",IF(COUNTBLANK('Capacity summary'!$H195:$BG195)&lt;52,IF('Capacity summary'!AN195&lt;&gt;"",IF(LOWER('Capacity summary'!AN195)="x",$BI76*AN76,VALUE('Capacity summary'!AN195)),0),AN76*$BI76),AN76*$BI76),0)</f>
        <v>0</v>
      </c>
      <c r="CR76" s="312">
        <f ca="1">IF($BI76&lt;&gt;"",IF('Capacity summary'!$D$14="Yes",IF(COUNTBLANK('Capacity summary'!$H195:$BG195)&lt;52,IF('Capacity summary'!AO195&lt;&gt;"",IF(LOWER('Capacity summary'!AO195)="x",$BI76*AO76,VALUE('Capacity summary'!AO195)),0),AO76*$BI76),AO76*$BI76),0)</f>
        <v>0</v>
      </c>
      <c r="CS76" s="312">
        <f ca="1">IF($BI76&lt;&gt;"",IF('Capacity summary'!$D$14="Yes",IF(COUNTBLANK('Capacity summary'!$H195:$BG195)&lt;52,IF('Capacity summary'!AP195&lt;&gt;"",IF(LOWER('Capacity summary'!AP195)="x",$BI76*AP76,VALUE('Capacity summary'!AP195)),0),AP76*$BI76),AP76*$BI76),0)</f>
        <v>0</v>
      </c>
      <c r="CT76" s="312">
        <f ca="1">IF($BI76&lt;&gt;"",IF('Capacity summary'!$D$14="Yes",IF(COUNTBLANK('Capacity summary'!$H195:$BG195)&lt;52,IF('Capacity summary'!AQ195&lt;&gt;"",IF(LOWER('Capacity summary'!AQ195)="x",$BI76*AQ76,VALUE('Capacity summary'!AQ195)),0),AQ76*$BI76),AQ76*$BI76),0)</f>
        <v>0</v>
      </c>
      <c r="CU76" s="312">
        <f ca="1">IF($BI76&lt;&gt;"",IF('Capacity summary'!$D$14="Yes",IF(COUNTBLANK('Capacity summary'!$H195:$BG195)&lt;52,IF('Capacity summary'!AR195&lt;&gt;"",IF(LOWER('Capacity summary'!AR195)="x",$BI76*AR76,VALUE('Capacity summary'!AR195)),0),AR76*$BI76),AR76*$BI76),0)</f>
        <v>0</v>
      </c>
      <c r="CV76" s="312">
        <f ca="1">IF($BI76&lt;&gt;"",IF('Capacity summary'!$D$14="Yes",IF(COUNTBLANK('Capacity summary'!$H195:$BG195)&lt;52,IF('Capacity summary'!AS195&lt;&gt;"",IF(LOWER('Capacity summary'!AS195)="x",$BI76*AS76,VALUE('Capacity summary'!AS195)),0),AS76*$BI76),AS76*$BI76),0)</f>
        <v>0</v>
      </c>
      <c r="CW76" s="312">
        <f ca="1">IF($BI76&lt;&gt;"",IF('Capacity summary'!$D$14="Yes",IF(COUNTBLANK('Capacity summary'!$H195:$BG195)&lt;52,IF('Capacity summary'!AT195&lt;&gt;"",IF(LOWER('Capacity summary'!AT195)="x",$BI76*AT76,VALUE('Capacity summary'!AT195)),0),AT76*$BI76),AT76*$BI76),0)</f>
        <v>0</v>
      </c>
      <c r="CX76" s="312">
        <f ca="1">IF($BI76&lt;&gt;"",IF('Capacity summary'!$D$14="Yes",IF(COUNTBLANK('Capacity summary'!$H195:$BG195)&lt;52,IF('Capacity summary'!AU195&lt;&gt;"",IF(LOWER('Capacity summary'!AU195)="x",$BI76*AU76,VALUE('Capacity summary'!AU195)),0),AU76*$BI76),AU76*$BI76),0)</f>
        <v>0</v>
      </c>
      <c r="CY76" s="312">
        <f ca="1">IF($BI76&lt;&gt;"",IF('Capacity summary'!$D$14="Yes",IF(COUNTBLANK('Capacity summary'!$H195:$BG195)&lt;52,IF('Capacity summary'!AV195&lt;&gt;"",IF(LOWER('Capacity summary'!AV195)="x",$BI76*AV76,VALUE('Capacity summary'!AV195)),0),AV76*$BI76),AV76*$BI76),0)</f>
        <v>0</v>
      </c>
      <c r="CZ76" s="312">
        <f ca="1">IF($BI76&lt;&gt;"",IF('Capacity summary'!$D$14="Yes",IF(COUNTBLANK('Capacity summary'!$H195:$BG195)&lt;52,IF('Capacity summary'!AW195&lt;&gt;"",IF(LOWER('Capacity summary'!AW195)="x",$BI76*AW76,VALUE('Capacity summary'!AW195)),0),AW76*$BI76),AW76*$BI76),0)</f>
        <v>0</v>
      </c>
      <c r="DA76" s="312">
        <f ca="1">IF($BI76&lt;&gt;"",IF('Capacity summary'!$D$14="Yes",IF(COUNTBLANK('Capacity summary'!$H195:$BG195)&lt;52,IF('Capacity summary'!AX195&lt;&gt;"",IF(LOWER('Capacity summary'!AX195)="x",$BI76*AX76,VALUE('Capacity summary'!AX195)),0),AX76*$BI76),AX76*$BI76),0)</f>
        <v>0</v>
      </c>
      <c r="DB76" s="312">
        <f ca="1">IF($BI76&lt;&gt;"",IF('Capacity summary'!$D$14="Yes",IF(COUNTBLANK('Capacity summary'!$H195:$BG195)&lt;52,IF('Capacity summary'!AY195&lt;&gt;"",IF(LOWER('Capacity summary'!AY195)="x",$BI76*AY76,VALUE('Capacity summary'!AY195)),0),AY76*$BI76),AY76*$BI76),0)</f>
        <v>0</v>
      </c>
      <c r="DC76" s="312">
        <f ca="1">IF($BI76&lt;&gt;"",IF('Capacity summary'!$D$14="Yes",IF(COUNTBLANK('Capacity summary'!$H195:$BG195)&lt;52,IF('Capacity summary'!AZ195&lt;&gt;"",IF(LOWER('Capacity summary'!AZ195)="x",$BI76*AZ76,VALUE('Capacity summary'!AZ195)),0),AZ76*$BI76),AZ76*$BI76),0)</f>
        <v>0</v>
      </c>
      <c r="DD76" s="312">
        <f ca="1">IF($BI76&lt;&gt;"",IF('Capacity summary'!$D$14="Yes",IF(COUNTBLANK('Capacity summary'!$H195:$BG195)&lt;52,IF('Capacity summary'!BA195&lt;&gt;"",IF(LOWER('Capacity summary'!BA195)="x",$BI76*BA76,VALUE('Capacity summary'!BA195)),0),BA76*$BI76),BA76*$BI76),0)</f>
        <v>0</v>
      </c>
      <c r="DE76" s="312">
        <f ca="1">IF($BI76&lt;&gt;"",IF('Capacity summary'!$D$14="Yes",IF(COUNTBLANK('Capacity summary'!$H195:$BG195)&lt;52,IF('Capacity summary'!BB195&lt;&gt;"",IF(LOWER('Capacity summary'!BB195)="x",$BI76*BB76,VALUE('Capacity summary'!BB195)),0),BB76*$BI76),BB76*$BI76),0)</f>
        <v>0</v>
      </c>
      <c r="DF76" s="312">
        <f ca="1">IF($BI76&lt;&gt;"",IF('Capacity summary'!$D$14="Yes",IF(COUNTBLANK('Capacity summary'!$H195:$BG195)&lt;52,IF('Capacity summary'!BC195&lt;&gt;"",IF(LOWER('Capacity summary'!BC195)="x",$BI76*BC76,VALUE('Capacity summary'!BC195)),0),BC76*$BI76),BC76*$BI76),0)</f>
        <v>0</v>
      </c>
      <c r="DG76" s="312">
        <f ca="1">IF($BI76&lt;&gt;"",IF('Capacity summary'!$D$14="Yes",IF(COUNTBLANK('Capacity summary'!$H195:$BG195)&lt;52,IF('Capacity summary'!BD195&lt;&gt;"",IF(LOWER('Capacity summary'!BD195)="x",$BI76*BD76,VALUE('Capacity summary'!BD195)),0),BD76*$BI76),BD76*$BI76),0)</f>
        <v>0</v>
      </c>
      <c r="DH76" s="312">
        <f ca="1">IF($BI76&lt;&gt;"",IF('Capacity summary'!$D$14="Yes",IF(COUNTBLANK('Capacity summary'!$H195:$BG195)&lt;52,IF('Capacity summary'!BE195&lt;&gt;"",IF(LOWER('Capacity summary'!BE195)="x",$BI76*BE76,VALUE('Capacity summary'!BE195)),0),BE76*$BI76),BE76*$BI76),0)</f>
        <v>0</v>
      </c>
      <c r="DI76" s="312">
        <f ca="1">IF($BI76&lt;&gt;"",IF('Capacity summary'!$D$14="Yes",IF(COUNTBLANK('Capacity summary'!$H195:$BG195)&lt;52,IF('Capacity summary'!BF195&lt;&gt;"",IF(LOWER('Capacity summary'!BF195)="x",$BI76*BF76,VALUE('Capacity summary'!BF195)),0),BF76*$BI76),BF76*$BI76),0)</f>
        <v>0</v>
      </c>
      <c r="DJ76" s="312">
        <f ca="1">IF($BI76&lt;&gt;"",IF('Capacity summary'!$D$14="Yes",IF(COUNTBLANK('Capacity summary'!$H195:$BG195)&lt;52,IF('Capacity summary'!BG195&lt;&gt;"",IF(LOWER('Capacity summary'!BG195)="x",$BI76*BG76,VALUE('Capacity summary'!BG195)),0),BG76*$BI76),BG76*$BI76),0)</f>
        <v>0</v>
      </c>
      <c r="DK76" s="136">
        <f t="shared" ca="1" si="3"/>
        <v>0</v>
      </c>
      <c r="DL76" s="312">
        <f>Capacity!H88</f>
        <v>0</v>
      </c>
    </row>
    <row r="77" spans="2:116" x14ac:dyDescent="0.25">
      <c r="B77" s="67"/>
      <c r="C77" s="67" t="str">
        <f>ROW(A73)&amp;". "&amp;Capacity!B89</f>
        <v>73. c</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 ca="1">IF(ROW(C73)&lt;=Capacity!$A$16,IF('Capacity summary'!$D$14="No",SUM(H77:BG77),'Capacity summary'!$E196),0)</f>
        <v>52</v>
      </c>
      <c r="BI77" s="5">
        <f ca="1">IF(BH77&gt;0,IF(BH77&lt;Capacity!E89,Capacity!F89,Capacity!H89/'Capacity calculation (hide)'!BH77),"")</f>
        <v>0</v>
      </c>
      <c r="BK77" s="312">
        <f ca="1">IF($BI77&lt;&gt;"",IF('Capacity summary'!$D$14="Yes",IF(COUNTBLANK('Capacity summary'!$H196:$BG196)&lt;52,IF('Capacity summary'!H196&lt;&gt;"",IF(LOWER('Capacity summary'!H196)="x",$BI77*H77,VALUE('Capacity summary'!H196)),0),H77*$BI77),H77*$BI77),0)</f>
        <v>0</v>
      </c>
      <c r="BL77" s="312">
        <f ca="1">IF($BI77&lt;&gt;"",IF('Capacity summary'!$D$14="Yes",IF(COUNTBLANK('Capacity summary'!$H196:$BG196)&lt;52,IF('Capacity summary'!I196&lt;&gt;"",IF(LOWER('Capacity summary'!I196)="x",$BI77*I77,VALUE('Capacity summary'!I196)),0),I77*$BI77),I77*$BI77),0)</f>
        <v>0</v>
      </c>
      <c r="BM77" s="312">
        <f ca="1">IF($BI77&lt;&gt;"",IF('Capacity summary'!$D$14="Yes",IF(COUNTBLANK('Capacity summary'!$H196:$BG196)&lt;52,IF('Capacity summary'!J196&lt;&gt;"",IF(LOWER('Capacity summary'!J196)="x",$BI77*J77,VALUE('Capacity summary'!J196)),0),J77*$BI77),J77*$BI77),0)</f>
        <v>0</v>
      </c>
      <c r="BN77" s="312">
        <f ca="1">IF($BI77&lt;&gt;"",IF('Capacity summary'!$D$14="Yes",IF(COUNTBLANK('Capacity summary'!$H196:$BG196)&lt;52,IF('Capacity summary'!K196&lt;&gt;"",IF(LOWER('Capacity summary'!K196)="x",$BI77*K77,VALUE('Capacity summary'!K196)),0),K77*$BI77),K77*$BI77),0)</f>
        <v>0</v>
      </c>
      <c r="BO77" s="312">
        <f ca="1">IF($BI77&lt;&gt;"",IF('Capacity summary'!$D$14="Yes",IF(COUNTBLANK('Capacity summary'!$H196:$BG196)&lt;52,IF('Capacity summary'!L196&lt;&gt;"",IF(LOWER('Capacity summary'!L196)="x",$BI77*L77,VALUE('Capacity summary'!L196)),0),L77*$BI77),L77*$BI77),0)</f>
        <v>0</v>
      </c>
      <c r="BP77" s="312">
        <f ca="1">IF($BI77&lt;&gt;"",IF('Capacity summary'!$D$14="Yes",IF(COUNTBLANK('Capacity summary'!$H196:$BG196)&lt;52,IF('Capacity summary'!M196&lt;&gt;"",IF(LOWER('Capacity summary'!M196)="x",$BI77*M77,VALUE('Capacity summary'!M196)),0),M77*$BI77),M77*$BI77),0)</f>
        <v>0</v>
      </c>
      <c r="BQ77" s="312">
        <f ca="1">IF($BI77&lt;&gt;"",IF('Capacity summary'!$D$14="Yes",IF(COUNTBLANK('Capacity summary'!$H196:$BG196)&lt;52,IF('Capacity summary'!N196&lt;&gt;"",IF(LOWER('Capacity summary'!N196)="x",$BI77*N77,VALUE('Capacity summary'!N196)),0),N77*$BI77),N77*$BI77),0)</f>
        <v>0</v>
      </c>
      <c r="BR77" s="312">
        <f ca="1">IF($BI77&lt;&gt;"",IF('Capacity summary'!$D$14="Yes",IF(COUNTBLANK('Capacity summary'!$H196:$BG196)&lt;52,IF('Capacity summary'!O196&lt;&gt;"",IF(LOWER('Capacity summary'!O196)="x",$BI77*O77,VALUE('Capacity summary'!O196)),0),O77*$BI77),O77*$BI77),0)</f>
        <v>0</v>
      </c>
      <c r="BS77" s="312">
        <f ca="1">IF($BI77&lt;&gt;"",IF('Capacity summary'!$D$14="Yes",IF(COUNTBLANK('Capacity summary'!$H196:$BG196)&lt;52,IF('Capacity summary'!P196&lt;&gt;"",IF(LOWER('Capacity summary'!P196)="x",$BI77*P77,VALUE('Capacity summary'!P196)),0),P77*$BI77),P77*$BI77),0)</f>
        <v>0</v>
      </c>
      <c r="BT77" s="312">
        <f ca="1">IF($BI77&lt;&gt;"",IF('Capacity summary'!$D$14="Yes",IF(COUNTBLANK('Capacity summary'!$H196:$BG196)&lt;52,IF('Capacity summary'!Q196&lt;&gt;"",IF(LOWER('Capacity summary'!Q196)="x",$BI77*Q77,VALUE('Capacity summary'!Q196)),0),Q77*$BI77),Q77*$BI77),0)</f>
        <v>0</v>
      </c>
      <c r="BU77" s="312">
        <f ca="1">IF($BI77&lt;&gt;"",IF('Capacity summary'!$D$14="Yes",IF(COUNTBLANK('Capacity summary'!$H196:$BG196)&lt;52,IF('Capacity summary'!R196&lt;&gt;"",IF(LOWER('Capacity summary'!R196)="x",$BI77*R77,VALUE('Capacity summary'!R196)),0),R77*$BI77),R77*$BI77),0)</f>
        <v>0</v>
      </c>
      <c r="BV77" s="312">
        <f ca="1">IF($BI77&lt;&gt;"",IF('Capacity summary'!$D$14="Yes",IF(COUNTBLANK('Capacity summary'!$H196:$BG196)&lt;52,IF('Capacity summary'!S196&lt;&gt;"",IF(LOWER('Capacity summary'!S196)="x",$BI77*S77,VALUE('Capacity summary'!S196)),0),S77*$BI77),S77*$BI77),0)</f>
        <v>0</v>
      </c>
      <c r="BW77" s="312">
        <f ca="1">IF($BI77&lt;&gt;"",IF('Capacity summary'!$D$14="Yes",IF(COUNTBLANK('Capacity summary'!$H196:$BG196)&lt;52,IF('Capacity summary'!T196&lt;&gt;"",IF(LOWER('Capacity summary'!T196)="x",$BI77*T77,VALUE('Capacity summary'!T196)),0),T77*$BI77),T77*$BI77),0)</f>
        <v>0</v>
      </c>
      <c r="BX77" s="312">
        <f ca="1">IF($BI77&lt;&gt;"",IF('Capacity summary'!$D$14="Yes",IF(COUNTBLANK('Capacity summary'!$H196:$BG196)&lt;52,IF('Capacity summary'!U196&lt;&gt;"",IF(LOWER('Capacity summary'!U196)="x",$BI77*U77,VALUE('Capacity summary'!U196)),0),U77*$BI77),U77*$BI77),0)</f>
        <v>0</v>
      </c>
      <c r="BY77" s="312">
        <f ca="1">IF($BI77&lt;&gt;"",IF('Capacity summary'!$D$14="Yes",IF(COUNTBLANK('Capacity summary'!$H196:$BG196)&lt;52,IF('Capacity summary'!V196&lt;&gt;"",IF(LOWER('Capacity summary'!V196)="x",$BI77*V77,VALUE('Capacity summary'!V196)),0),V77*$BI77),V77*$BI77),0)</f>
        <v>0</v>
      </c>
      <c r="BZ77" s="312">
        <f ca="1">IF($BI77&lt;&gt;"",IF('Capacity summary'!$D$14="Yes",IF(COUNTBLANK('Capacity summary'!$H196:$BG196)&lt;52,IF('Capacity summary'!W196&lt;&gt;"",IF(LOWER('Capacity summary'!W196)="x",$BI77*W77,VALUE('Capacity summary'!W196)),0),W77*$BI77),W77*$BI77),0)</f>
        <v>0</v>
      </c>
      <c r="CA77" s="312">
        <f ca="1">IF($BI77&lt;&gt;"",IF('Capacity summary'!$D$14="Yes",IF(COUNTBLANK('Capacity summary'!$H196:$BG196)&lt;52,IF('Capacity summary'!X196&lt;&gt;"",IF(LOWER('Capacity summary'!X196)="x",$BI77*X77,VALUE('Capacity summary'!X196)),0),X77*$BI77),X77*$BI77),0)</f>
        <v>0</v>
      </c>
      <c r="CB77" s="312">
        <f ca="1">IF($BI77&lt;&gt;"",IF('Capacity summary'!$D$14="Yes",IF(COUNTBLANK('Capacity summary'!$H196:$BG196)&lt;52,IF('Capacity summary'!Y196&lt;&gt;"",IF(LOWER('Capacity summary'!Y196)="x",$BI77*Y77,VALUE('Capacity summary'!Y196)),0),Y77*$BI77),Y77*$BI77),0)</f>
        <v>0</v>
      </c>
      <c r="CC77" s="312">
        <f ca="1">IF($BI77&lt;&gt;"",IF('Capacity summary'!$D$14="Yes",IF(COUNTBLANK('Capacity summary'!$H196:$BG196)&lt;52,IF('Capacity summary'!Z196&lt;&gt;"",IF(LOWER('Capacity summary'!Z196)="x",$BI77*Z77,VALUE('Capacity summary'!Z196)),0),Z77*$BI77),Z77*$BI77),0)</f>
        <v>0</v>
      </c>
      <c r="CD77" s="312">
        <f ca="1">IF($BI77&lt;&gt;"",IF('Capacity summary'!$D$14="Yes",IF(COUNTBLANK('Capacity summary'!$H196:$BG196)&lt;52,IF('Capacity summary'!AA196&lt;&gt;"",IF(LOWER('Capacity summary'!AA196)="x",$BI77*AA77,VALUE('Capacity summary'!AA196)),0),AA77*$BI77),AA77*$BI77),0)</f>
        <v>0</v>
      </c>
      <c r="CE77" s="312">
        <f ca="1">IF($BI77&lt;&gt;"",IF('Capacity summary'!$D$14="Yes",IF(COUNTBLANK('Capacity summary'!$H196:$BG196)&lt;52,IF('Capacity summary'!AB196&lt;&gt;"",IF(LOWER('Capacity summary'!AB196)="x",$BI77*AB77,VALUE('Capacity summary'!AB196)),0),AB77*$BI77),AB77*$BI77),0)</f>
        <v>0</v>
      </c>
      <c r="CF77" s="312">
        <f ca="1">IF($BI77&lt;&gt;"",IF('Capacity summary'!$D$14="Yes",IF(COUNTBLANK('Capacity summary'!$H196:$BG196)&lt;52,IF('Capacity summary'!AC196&lt;&gt;"",IF(LOWER('Capacity summary'!AC196)="x",$BI77*AC77,VALUE('Capacity summary'!AC196)),0),AC77*$BI77),AC77*$BI77),0)</f>
        <v>0</v>
      </c>
      <c r="CG77" s="312">
        <f ca="1">IF($BI77&lt;&gt;"",IF('Capacity summary'!$D$14="Yes",IF(COUNTBLANK('Capacity summary'!$H196:$BG196)&lt;52,IF('Capacity summary'!AD196&lt;&gt;"",IF(LOWER('Capacity summary'!AD196)="x",$BI77*AD77,VALUE('Capacity summary'!AD196)),0),AD77*$BI77),AD77*$BI77),0)</f>
        <v>0</v>
      </c>
      <c r="CH77" s="312">
        <f ca="1">IF($BI77&lt;&gt;"",IF('Capacity summary'!$D$14="Yes",IF(COUNTBLANK('Capacity summary'!$H196:$BG196)&lt;52,IF('Capacity summary'!AE196&lt;&gt;"",IF(LOWER('Capacity summary'!AE196)="x",$BI77*AE77,VALUE('Capacity summary'!AE196)),0),AE77*$BI77),AE77*$BI77),0)</f>
        <v>0</v>
      </c>
      <c r="CI77" s="312">
        <f ca="1">IF($BI77&lt;&gt;"",IF('Capacity summary'!$D$14="Yes",IF(COUNTBLANK('Capacity summary'!$H196:$BG196)&lt;52,IF('Capacity summary'!AF196&lt;&gt;"",IF(LOWER('Capacity summary'!AF196)="x",$BI77*AF77,VALUE('Capacity summary'!AF196)),0),AF77*$BI77),AF77*$BI77),0)</f>
        <v>0</v>
      </c>
      <c r="CJ77" s="312">
        <f ca="1">IF($BI77&lt;&gt;"",IF('Capacity summary'!$D$14="Yes",IF(COUNTBLANK('Capacity summary'!$H196:$BG196)&lt;52,IF('Capacity summary'!AG196&lt;&gt;"",IF(LOWER('Capacity summary'!AG196)="x",$BI77*AG77,VALUE('Capacity summary'!AG196)),0),AG77*$BI77),AG77*$BI77),0)</f>
        <v>0</v>
      </c>
      <c r="CK77" s="312">
        <f ca="1">IF($BI77&lt;&gt;"",IF('Capacity summary'!$D$14="Yes",IF(COUNTBLANK('Capacity summary'!$H196:$BG196)&lt;52,IF('Capacity summary'!AH196&lt;&gt;"",IF(LOWER('Capacity summary'!AH196)="x",$BI77*AH77,VALUE('Capacity summary'!AH196)),0),AH77*$BI77),AH77*$BI77),0)</f>
        <v>0</v>
      </c>
      <c r="CL77" s="312">
        <f ca="1">IF($BI77&lt;&gt;"",IF('Capacity summary'!$D$14="Yes",IF(COUNTBLANK('Capacity summary'!$H196:$BG196)&lt;52,IF('Capacity summary'!AI196&lt;&gt;"",IF(LOWER('Capacity summary'!AI196)="x",$BI77*AI77,VALUE('Capacity summary'!AI196)),0),AI77*$BI77),AI77*$BI77),0)</f>
        <v>0</v>
      </c>
      <c r="CM77" s="312">
        <f ca="1">IF($BI77&lt;&gt;"",IF('Capacity summary'!$D$14="Yes",IF(COUNTBLANK('Capacity summary'!$H196:$BG196)&lt;52,IF('Capacity summary'!AJ196&lt;&gt;"",IF(LOWER('Capacity summary'!AJ196)="x",$BI77*AJ77,VALUE('Capacity summary'!AJ196)),0),AJ77*$BI77),AJ77*$BI77),0)</f>
        <v>0</v>
      </c>
      <c r="CN77" s="312">
        <f ca="1">IF($BI77&lt;&gt;"",IF('Capacity summary'!$D$14="Yes",IF(COUNTBLANK('Capacity summary'!$H196:$BG196)&lt;52,IF('Capacity summary'!AK196&lt;&gt;"",IF(LOWER('Capacity summary'!AK196)="x",$BI77*AK77,VALUE('Capacity summary'!AK196)),0),AK77*$BI77),AK77*$BI77),0)</f>
        <v>0</v>
      </c>
      <c r="CO77" s="312">
        <f ca="1">IF($BI77&lt;&gt;"",IF('Capacity summary'!$D$14="Yes",IF(COUNTBLANK('Capacity summary'!$H196:$BG196)&lt;52,IF('Capacity summary'!AL196&lt;&gt;"",IF(LOWER('Capacity summary'!AL196)="x",$BI77*AL77,VALUE('Capacity summary'!AL196)),0),AL77*$BI77),AL77*$BI77),0)</f>
        <v>0</v>
      </c>
      <c r="CP77" s="312">
        <f ca="1">IF($BI77&lt;&gt;"",IF('Capacity summary'!$D$14="Yes",IF(COUNTBLANK('Capacity summary'!$H196:$BG196)&lt;52,IF('Capacity summary'!AM196&lt;&gt;"",IF(LOWER('Capacity summary'!AM196)="x",$BI77*AM77,VALUE('Capacity summary'!AM196)),0),AM77*$BI77),AM77*$BI77),0)</f>
        <v>0</v>
      </c>
      <c r="CQ77" s="312">
        <f ca="1">IF($BI77&lt;&gt;"",IF('Capacity summary'!$D$14="Yes",IF(COUNTBLANK('Capacity summary'!$H196:$BG196)&lt;52,IF('Capacity summary'!AN196&lt;&gt;"",IF(LOWER('Capacity summary'!AN196)="x",$BI77*AN77,VALUE('Capacity summary'!AN196)),0),AN77*$BI77),AN77*$BI77),0)</f>
        <v>0</v>
      </c>
      <c r="CR77" s="312">
        <f ca="1">IF($BI77&lt;&gt;"",IF('Capacity summary'!$D$14="Yes",IF(COUNTBLANK('Capacity summary'!$H196:$BG196)&lt;52,IF('Capacity summary'!AO196&lt;&gt;"",IF(LOWER('Capacity summary'!AO196)="x",$BI77*AO77,VALUE('Capacity summary'!AO196)),0),AO77*$BI77),AO77*$BI77),0)</f>
        <v>0</v>
      </c>
      <c r="CS77" s="312">
        <f ca="1">IF($BI77&lt;&gt;"",IF('Capacity summary'!$D$14="Yes",IF(COUNTBLANK('Capacity summary'!$H196:$BG196)&lt;52,IF('Capacity summary'!AP196&lt;&gt;"",IF(LOWER('Capacity summary'!AP196)="x",$BI77*AP77,VALUE('Capacity summary'!AP196)),0),AP77*$BI77),AP77*$BI77),0)</f>
        <v>0</v>
      </c>
      <c r="CT77" s="312">
        <f ca="1">IF($BI77&lt;&gt;"",IF('Capacity summary'!$D$14="Yes",IF(COUNTBLANK('Capacity summary'!$H196:$BG196)&lt;52,IF('Capacity summary'!AQ196&lt;&gt;"",IF(LOWER('Capacity summary'!AQ196)="x",$BI77*AQ77,VALUE('Capacity summary'!AQ196)),0),AQ77*$BI77),AQ77*$BI77),0)</f>
        <v>0</v>
      </c>
      <c r="CU77" s="312">
        <f ca="1">IF($BI77&lt;&gt;"",IF('Capacity summary'!$D$14="Yes",IF(COUNTBLANK('Capacity summary'!$H196:$BG196)&lt;52,IF('Capacity summary'!AR196&lt;&gt;"",IF(LOWER('Capacity summary'!AR196)="x",$BI77*AR77,VALUE('Capacity summary'!AR196)),0),AR77*$BI77),AR77*$BI77),0)</f>
        <v>0</v>
      </c>
      <c r="CV77" s="312">
        <f ca="1">IF($BI77&lt;&gt;"",IF('Capacity summary'!$D$14="Yes",IF(COUNTBLANK('Capacity summary'!$H196:$BG196)&lt;52,IF('Capacity summary'!AS196&lt;&gt;"",IF(LOWER('Capacity summary'!AS196)="x",$BI77*AS77,VALUE('Capacity summary'!AS196)),0),AS77*$BI77),AS77*$BI77),0)</f>
        <v>0</v>
      </c>
      <c r="CW77" s="312">
        <f ca="1">IF($BI77&lt;&gt;"",IF('Capacity summary'!$D$14="Yes",IF(COUNTBLANK('Capacity summary'!$H196:$BG196)&lt;52,IF('Capacity summary'!AT196&lt;&gt;"",IF(LOWER('Capacity summary'!AT196)="x",$BI77*AT77,VALUE('Capacity summary'!AT196)),0),AT77*$BI77),AT77*$BI77),0)</f>
        <v>0</v>
      </c>
      <c r="CX77" s="312">
        <f ca="1">IF($BI77&lt;&gt;"",IF('Capacity summary'!$D$14="Yes",IF(COUNTBLANK('Capacity summary'!$H196:$BG196)&lt;52,IF('Capacity summary'!AU196&lt;&gt;"",IF(LOWER('Capacity summary'!AU196)="x",$BI77*AU77,VALUE('Capacity summary'!AU196)),0),AU77*$BI77),AU77*$BI77),0)</f>
        <v>0</v>
      </c>
      <c r="CY77" s="312">
        <f ca="1">IF($BI77&lt;&gt;"",IF('Capacity summary'!$D$14="Yes",IF(COUNTBLANK('Capacity summary'!$H196:$BG196)&lt;52,IF('Capacity summary'!AV196&lt;&gt;"",IF(LOWER('Capacity summary'!AV196)="x",$BI77*AV77,VALUE('Capacity summary'!AV196)),0),AV77*$BI77),AV77*$BI77),0)</f>
        <v>0</v>
      </c>
      <c r="CZ77" s="312">
        <f ca="1">IF($BI77&lt;&gt;"",IF('Capacity summary'!$D$14="Yes",IF(COUNTBLANK('Capacity summary'!$H196:$BG196)&lt;52,IF('Capacity summary'!AW196&lt;&gt;"",IF(LOWER('Capacity summary'!AW196)="x",$BI77*AW77,VALUE('Capacity summary'!AW196)),0),AW77*$BI77),AW77*$BI77),0)</f>
        <v>0</v>
      </c>
      <c r="DA77" s="312">
        <f ca="1">IF($BI77&lt;&gt;"",IF('Capacity summary'!$D$14="Yes",IF(COUNTBLANK('Capacity summary'!$H196:$BG196)&lt;52,IF('Capacity summary'!AX196&lt;&gt;"",IF(LOWER('Capacity summary'!AX196)="x",$BI77*AX77,VALUE('Capacity summary'!AX196)),0),AX77*$BI77),AX77*$BI77),0)</f>
        <v>0</v>
      </c>
      <c r="DB77" s="312">
        <f ca="1">IF($BI77&lt;&gt;"",IF('Capacity summary'!$D$14="Yes",IF(COUNTBLANK('Capacity summary'!$H196:$BG196)&lt;52,IF('Capacity summary'!AY196&lt;&gt;"",IF(LOWER('Capacity summary'!AY196)="x",$BI77*AY77,VALUE('Capacity summary'!AY196)),0),AY77*$BI77),AY77*$BI77),0)</f>
        <v>0</v>
      </c>
      <c r="DC77" s="312">
        <f ca="1">IF($BI77&lt;&gt;"",IF('Capacity summary'!$D$14="Yes",IF(COUNTBLANK('Capacity summary'!$H196:$BG196)&lt;52,IF('Capacity summary'!AZ196&lt;&gt;"",IF(LOWER('Capacity summary'!AZ196)="x",$BI77*AZ77,VALUE('Capacity summary'!AZ196)),0),AZ77*$BI77),AZ77*$BI77),0)</f>
        <v>0</v>
      </c>
      <c r="DD77" s="312">
        <f ca="1">IF($BI77&lt;&gt;"",IF('Capacity summary'!$D$14="Yes",IF(COUNTBLANK('Capacity summary'!$H196:$BG196)&lt;52,IF('Capacity summary'!BA196&lt;&gt;"",IF(LOWER('Capacity summary'!BA196)="x",$BI77*BA77,VALUE('Capacity summary'!BA196)),0),BA77*$BI77),BA77*$BI77),0)</f>
        <v>0</v>
      </c>
      <c r="DE77" s="312">
        <f ca="1">IF($BI77&lt;&gt;"",IF('Capacity summary'!$D$14="Yes",IF(COUNTBLANK('Capacity summary'!$H196:$BG196)&lt;52,IF('Capacity summary'!BB196&lt;&gt;"",IF(LOWER('Capacity summary'!BB196)="x",$BI77*BB77,VALUE('Capacity summary'!BB196)),0),BB77*$BI77),BB77*$BI77),0)</f>
        <v>0</v>
      </c>
      <c r="DF77" s="312">
        <f ca="1">IF($BI77&lt;&gt;"",IF('Capacity summary'!$D$14="Yes",IF(COUNTBLANK('Capacity summary'!$H196:$BG196)&lt;52,IF('Capacity summary'!BC196&lt;&gt;"",IF(LOWER('Capacity summary'!BC196)="x",$BI77*BC77,VALUE('Capacity summary'!BC196)),0),BC77*$BI77),BC77*$BI77),0)</f>
        <v>0</v>
      </c>
      <c r="DG77" s="312">
        <f ca="1">IF($BI77&lt;&gt;"",IF('Capacity summary'!$D$14="Yes",IF(COUNTBLANK('Capacity summary'!$H196:$BG196)&lt;52,IF('Capacity summary'!BD196&lt;&gt;"",IF(LOWER('Capacity summary'!BD196)="x",$BI77*BD77,VALUE('Capacity summary'!BD196)),0),BD77*$BI77),BD77*$BI77),0)</f>
        <v>0</v>
      </c>
      <c r="DH77" s="312">
        <f ca="1">IF($BI77&lt;&gt;"",IF('Capacity summary'!$D$14="Yes",IF(COUNTBLANK('Capacity summary'!$H196:$BG196)&lt;52,IF('Capacity summary'!BE196&lt;&gt;"",IF(LOWER('Capacity summary'!BE196)="x",$BI77*BE77,VALUE('Capacity summary'!BE196)),0),BE77*$BI77),BE77*$BI77),0)</f>
        <v>0</v>
      </c>
      <c r="DI77" s="312">
        <f ca="1">IF($BI77&lt;&gt;"",IF('Capacity summary'!$D$14="Yes",IF(COUNTBLANK('Capacity summary'!$H196:$BG196)&lt;52,IF('Capacity summary'!BF196&lt;&gt;"",IF(LOWER('Capacity summary'!BF196)="x",$BI77*BF77,VALUE('Capacity summary'!BF196)),0),BF77*$BI77),BF77*$BI77),0)</f>
        <v>0</v>
      </c>
      <c r="DJ77" s="312">
        <f ca="1">IF($BI77&lt;&gt;"",IF('Capacity summary'!$D$14="Yes",IF(COUNTBLANK('Capacity summary'!$H196:$BG196)&lt;52,IF('Capacity summary'!BG196&lt;&gt;"",IF(LOWER('Capacity summary'!BG196)="x",$BI77*BG77,VALUE('Capacity summary'!BG196)),0),BG77*$BI77),BG77*$BI77),0)</f>
        <v>0</v>
      </c>
      <c r="DK77" s="136">
        <f t="shared" ca="1" si="3"/>
        <v>0</v>
      </c>
      <c r="DL77" s="312">
        <f>Capacity!H89</f>
        <v>0</v>
      </c>
    </row>
    <row r="78" spans="2:116" x14ac:dyDescent="0.25">
      <c r="B78" s="67"/>
      <c r="C78" s="67" t="str">
        <f>ROW(A74)&amp;". "&amp;Capacity!B90</f>
        <v>74. c</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 ca="1">IF(ROW(C74)&lt;=Capacity!$A$16,IF('Capacity summary'!$D$14="No",SUM(H78:BG78),'Capacity summary'!$E197),0)</f>
        <v>52</v>
      </c>
      <c r="BI78" s="5">
        <f ca="1">IF(BH78&gt;0,IF(BH78&lt;Capacity!E90,Capacity!F90,Capacity!H90/'Capacity calculation (hide)'!BH78),"")</f>
        <v>0</v>
      </c>
      <c r="BK78" s="312">
        <f ca="1">IF($BI78&lt;&gt;"",IF('Capacity summary'!$D$14="Yes",IF(COUNTBLANK('Capacity summary'!$H197:$BG197)&lt;52,IF('Capacity summary'!H197&lt;&gt;"",IF(LOWER('Capacity summary'!H197)="x",$BI78*H78,VALUE('Capacity summary'!H197)),0),H78*$BI78),H78*$BI78),0)</f>
        <v>0</v>
      </c>
      <c r="BL78" s="312">
        <f ca="1">IF($BI78&lt;&gt;"",IF('Capacity summary'!$D$14="Yes",IF(COUNTBLANK('Capacity summary'!$H197:$BG197)&lt;52,IF('Capacity summary'!I197&lt;&gt;"",IF(LOWER('Capacity summary'!I197)="x",$BI78*I78,VALUE('Capacity summary'!I197)),0),I78*$BI78),I78*$BI78),0)</f>
        <v>0</v>
      </c>
      <c r="BM78" s="312">
        <f ca="1">IF($BI78&lt;&gt;"",IF('Capacity summary'!$D$14="Yes",IF(COUNTBLANK('Capacity summary'!$H197:$BG197)&lt;52,IF('Capacity summary'!J197&lt;&gt;"",IF(LOWER('Capacity summary'!J197)="x",$BI78*J78,VALUE('Capacity summary'!J197)),0),J78*$BI78),J78*$BI78),0)</f>
        <v>0</v>
      </c>
      <c r="BN78" s="312">
        <f ca="1">IF($BI78&lt;&gt;"",IF('Capacity summary'!$D$14="Yes",IF(COUNTBLANK('Capacity summary'!$H197:$BG197)&lt;52,IF('Capacity summary'!K197&lt;&gt;"",IF(LOWER('Capacity summary'!K197)="x",$BI78*K78,VALUE('Capacity summary'!K197)),0),K78*$BI78),K78*$BI78),0)</f>
        <v>0</v>
      </c>
      <c r="BO78" s="312">
        <f ca="1">IF($BI78&lt;&gt;"",IF('Capacity summary'!$D$14="Yes",IF(COUNTBLANK('Capacity summary'!$H197:$BG197)&lt;52,IF('Capacity summary'!L197&lt;&gt;"",IF(LOWER('Capacity summary'!L197)="x",$BI78*L78,VALUE('Capacity summary'!L197)),0),L78*$BI78),L78*$BI78),0)</f>
        <v>0</v>
      </c>
      <c r="BP78" s="312">
        <f ca="1">IF($BI78&lt;&gt;"",IF('Capacity summary'!$D$14="Yes",IF(COUNTBLANK('Capacity summary'!$H197:$BG197)&lt;52,IF('Capacity summary'!M197&lt;&gt;"",IF(LOWER('Capacity summary'!M197)="x",$BI78*M78,VALUE('Capacity summary'!M197)),0),M78*$BI78),M78*$BI78),0)</f>
        <v>0</v>
      </c>
      <c r="BQ78" s="312">
        <f ca="1">IF($BI78&lt;&gt;"",IF('Capacity summary'!$D$14="Yes",IF(COUNTBLANK('Capacity summary'!$H197:$BG197)&lt;52,IF('Capacity summary'!N197&lt;&gt;"",IF(LOWER('Capacity summary'!N197)="x",$BI78*N78,VALUE('Capacity summary'!N197)),0),N78*$BI78),N78*$BI78),0)</f>
        <v>0</v>
      </c>
      <c r="BR78" s="312">
        <f ca="1">IF($BI78&lt;&gt;"",IF('Capacity summary'!$D$14="Yes",IF(COUNTBLANK('Capacity summary'!$H197:$BG197)&lt;52,IF('Capacity summary'!O197&lt;&gt;"",IF(LOWER('Capacity summary'!O197)="x",$BI78*O78,VALUE('Capacity summary'!O197)),0),O78*$BI78),O78*$BI78),0)</f>
        <v>0</v>
      </c>
      <c r="BS78" s="312">
        <f ca="1">IF($BI78&lt;&gt;"",IF('Capacity summary'!$D$14="Yes",IF(COUNTBLANK('Capacity summary'!$H197:$BG197)&lt;52,IF('Capacity summary'!P197&lt;&gt;"",IF(LOWER('Capacity summary'!P197)="x",$BI78*P78,VALUE('Capacity summary'!P197)),0),P78*$BI78),P78*$BI78),0)</f>
        <v>0</v>
      </c>
      <c r="BT78" s="312">
        <f ca="1">IF($BI78&lt;&gt;"",IF('Capacity summary'!$D$14="Yes",IF(COUNTBLANK('Capacity summary'!$H197:$BG197)&lt;52,IF('Capacity summary'!Q197&lt;&gt;"",IF(LOWER('Capacity summary'!Q197)="x",$BI78*Q78,VALUE('Capacity summary'!Q197)),0),Q78*$BI78),Q78*$BI78),0)</f>
        <v>0</v>
      </c>
      <c r="BU78" s="312">
        <f ca="1">IF($BI78&lt;&gt;"",IF('Capacity summary'!$D$14="Yes",IF(COUNTBLANK('Capacity summary'!$H197:$BG197)&lt;52,IF('Capacity summary'!R197&lt;&gt;"",IF(LOWER('Capacity summary'!R197)="x",$BI78*R78,VALUE('Capacity summary'!R197)),0),R78*$BI78),R78*$BI78),0)</f>
        <v>0</v>
      </c>
      <c r="BV78" s="312">
        <f ca="1">IF($BI78&lt;&gt;"",IF('Capacity summary'!$D$14="Yes",IF(COUNTBLANK('Capacity summary'!$H197:$BG197)&lt;52,IF('Capacity summary'!S197&lt;&gt;"",IF(LOWER('Capacity summary'!S197)="x",$BI78*S78,VALUE('Capacity summary'!S197)),0),S78*$BI78),S78*$BI78),0)</f>
        <v>0</v>
      </c>
      <c r="BW78" s="312">
        <f ca="1">IF($BI78&lt;&gt;"",IF('Capacity summary'!$D$14="Yes",IF(COUNTBLANK('Capacity summary'!$H197:$BG197)&lt;52,IF('Capacity summary'!T197&lt;&gt;"",IF(LOWER('Capacity summary'!T197)="x",$BI78*T78,VALUE('Capacity summary'!T197)),0),T78*$BI78),T78*$BI78),0)</f>
        <v>0</v>
      </c>
      <c r="BX78" s="312">
        <f ca="1">IF($BI78&lt;&gt;"",IF('Capacity summary'!$D$14="Yes",IF(COUNTBLANK('Capacity summary'!$H197:$BG197)&lt;52,IF('Capacity summary'!U197&lt;&gt;"",IF(LOWER('Capacity summary'!U197)="x",$BI78*U78,VALUE('Capacity summary'!U197)),0),U78*$BI78),U78*$BI78),0)</f>
        <v>0</v>
      </c>
      <c r="BY78" s="312">
        <f ca="1">IF($BI78&lt;&gt;"",IF('Capacity summary'!$D$14="Yes",IF(COUNTBLANK('Capacity summary'!$H197:$BG197)&lt;52,IF('Capacity summary'!V197&lt;&gt;"",IF(LOWER('Capacity summary'!V197)="x",$BI78*V78,VALUE('Capacity summary'!V197)),0),V78*$BI78),V78*$BI78),0)</f>
        <v>0</v>
      </c>
      <c r="BZ78" s="312">
        <f ca="1">IF($BI78&lt;&gt;"",IF('Capacity summary'!$D$14="Yes",IF(COUNTBLANK('Capacity summary'!$H197:$BG197)&lt;52,IF('Capacity summary'!W197&lt;&gt;"",IF(LOWER('Capacity summary'!W197)="x",$BI78*W78,VALUE('Capacity summary'!W197)),0),W78*$BI78),W78*$BI78),0)</f>
        <v>0</v>
      </c>
      <c r="CA78" s="312">
        <f ca="1">IF($BI78&lt;&gt;"",IF('Capacity summary'!$D$14="Yes",IF(COUNTBLANK('Capacity summary'!$H197:$BG197)&lt;52,IF('Capacity summary'!X197&lt;&gt;"",IF(LOWER('Capacity summary'!X197)="x",$BI78*X78,VALUE('Capacity summary'!X197)),0),X78*$BI78),X78*$BI78),0)</f>
        <v>0</v>
      </c>
      <c r="CB78" s="312">
        <f ca="1">IF($BI78&lt;&gt;"",IF('Capacity summary'!$D$14="Yes",IF(COUNTBLANK('Capacity summary'!$H197:$BG197)&lt;52,IF('Capacity summary'!Y197&lt;&gt;"",IF(LOWER('Capacity summary'!Y197)="x",$BI78*Y78,VALUE('Capacity summary'!Y197)),0),Y78*$BI78),Y78*$BI78),0)</f>
        <v>0</v>
      </c>
      <c r="CC78" s="312">
        <f ca="1">IF($BI78&lt;&gt;"",IF('Capacity summary'!$D$14="Yes",IF(COUNTBLANK('Capacity summary'!$H197:$BG197)&lt;52,IF('Capacity summary'!Z197&lt;&gt;"",IF(LOWER('Capacity summary'!Z197)="x",$BI78*Z78,VALUE('Capacity summary'!Z197)),0),Z78*$BI78),Z78*$BI78),0)</f>
        <v>0</v>
      </c>
      <c r="CD78" s="312">
        <f ca="1">IF($BI78&lt;&gt;"",IF('Capacity summary'!$D$14="Yes",IF(COUNTBLANK('Capacity summary'!$H197:$BG197)&lt;52,IF('Capacity summary'!AA197&lt;&gt;"",IF(LOWER('Capacity summary'!AA197)="x",$BI78*AA78,VALUE('Capacity summary'!AA197)),0),AA78*$BI78),AA78*$BI78),0)</f>
        <v>0</v>
      </c>
      <c r="CE78" s="312">
        <f ca="1">IF($BI78&lt;&gt;"",IF('Capacity summary'!$D$14="Yes",IF(COUNTBLANK('Capacity summary'!$H197:$BG197)&lt;52,IF('Capacity summary'!AB197&lt;&gt;"",IF(LOWER('Capacity summary'!AB197)="x",$BI78*AB78,VALUE('Capacity summary'!AB197)),0),AB78*$BI78),AB78*$BI78),0)</f>
        <v>0</v>
      </c>
      <c r="CF78" s="312">
        <f ca="1">IF($BI78&lt;&gt;"",IF('Capacity summary'!$D$14="Yes",IF(COUNTBLANK('Capacity summary'!$H197:$BG197)&lt;52,IF('Capacity summary'!AC197&lt;&gt;"",IF(LOWER('Capacity summary'!AC197)="x",$BI78*AC78,VALUE('Capacity summary'!AC197)),0),AC78*$BI78),AC78*$BI78),0)</f>
        <v>0</v>
      </c>
      <c r="CG78" s="312">
        <f ca="1">IF($BI78&lt;&gt;"",IF('Capacity summary'!$D$14="Yes",IF(COUNTBLANK('Capacity summary'!$H197:$BG197)&lt;52,IF('Capacity summary'!AD197&lt;&gt;"",IF(LOWER('Capacity summary'!AD197)="x",$BI78*AD78,VALUE('Capacity summary'!AD197)),0),AD78*$BI78),AD78*$BI78),0)</f>
        <v>0</v>
      </c>
      <c r="CH78" s="312">
        <f ca="1">IF($BI78&lt;&gt;"",IF('Capacity summary'!$D$14="Yes",IF(COUNTBLANK('Capacity summary'!$H197:$BG197)&lt;52,IF('Capacity summary'!AE197&lt;&gt;"",IF(LOWER('Capacity summary'!AE197)="x",$BI78*AE78,VALUE('Capacity summary'!AE197)),0),AE78*$BI78),AE78*$BI78),0)</f>
        <v>0</v>
      </c>
      <c r="CI78" s="312">
        <f ca="1">IF($BI78&lt;&gt;"",IF('Capacity summary'!$D$14="Yes",IF(COUNTBLANK('Capacity summary'!$H197:$BG197)&lt;52,IF('Capacity summary'!AF197&lt;&gt;"",IF(LOWER('Capacity summary'!AF197)="x",$BI78*AF78,VALUE('Capacity summary'!AF197)),0),AF78*$BI78),AF78*$BI78),0)</f>
        <v>0</v>
      </c>
      <c r="CJ78" s="312">
        <f ca="1">IF($BI78&lt;&gt;"",IF('Capacity summary'!$D$14="Yes",IF(COUNTBLANK('Capacity summary'!$H197:$BG197)&lt;52,IF('Capacity summary'!AG197&lt;&gt;"",IF(LOWER('Capacity summary'!AG197)="x",$BI78*AG78,VALUE('Capacity summary'!AG197)),0),AG78*$BI78),AG78*$BI78),0)</f>
        <v>0</v>
      </c>
      <c r="CK78" s="312">
        <f ca="1">IF($BI78&lt;&gt;"",IF('Capacity summary'!$D$14="Yes",IF(COUNTBLANK('Capacity summary'!$H197:$BG197)&lt;52,IF('Capacity summary'!AH197&lt;&gt;"",IF(LOWER('Capacity summary'!AH197)="x",$BI78*AH78,VALUE('Capacity summary'!AH197)),0),AH78*$BI78),AH78*$BI78),0)</f>
        <v>0</v>
      </c>
      <c r="CL78" s="312">
        <f ca="1">IF($BI78&lt;&gt;"",IF('Capacity summary'!$D$14="Yes",IF(COUNTBLANK('Capacity summary'!$H197:$BG197)&lt;52,IF('Capacity summary'!AI197&lt;&gt;"",IF(LOWER('Capacity summary'!AI197)="x",$BI78*AI78,VALUE('Capacity summary'!AI197)),0),AI78*$BI78),AI78*$BI78),0)</f>
        <v>0</v>
      </c>
      <c r="CM78" s="312">
        <f ca="1">IF($BI78&lt;&gt;"",IF('Capacity summary'!$D$14="Yes",IF(COUNTBLANK('Capacity summary'!$H197:$BG197)&lt;52,IF('Capacity summary'!AJ197&lt;&gt;"",IF(LOWER('Capacity summary'!AJ197)="x",$BI78*AJ78,VALUE('Capacity summary'!AJ197)),0),AJ78*$BI78),AJ78*$BI78),0)</f>
        <v>0</v>
      </c>
      <c r="CN78" s="312">
        <f ca="1">IF($BI78&lt;&gt;"",IF('Capacity summary'!$D$14="Yes",IF(COUNTBLANK('Capacity summary'!$H197:$BG197)&lt;52,IF('Capacity summary'!AK197&lt;&gt;"",IF(LOWER('Capacity summary'!AK197)="x",$BI78*AK78,VALUE('Capacity summary'!AK197)),0),AK78*$BI78),AK78*$BI78),0)</f>
        <v>0</v>
      </c>
      <c r="CO78" s="312">
        <f ca="1">IF($BI78&lt;&gt;"",IF('Capacity summary'!$D$14="Yes",IF(COUNTBLANK('Capacity summary'!$H197:$BG197)&lt;52,IF('Capacity summary'!AL197&lt;&gt;"",IF(LOWER('Capacity summary'!AL197)="x",$BI78*AL78,VALUE('Capacity summary'!AL197)),0),AL78*$BI78),AL78*$BI78),0)</f>
        <v>0</v>
      </c>
      <c r="CP78" s="312">
        <f ca="1">IF($BI78&lt;&gt;"",IF('Capacity summary'!$D$14="Yes",IF(COUNTBLANK('Capacity summary'!$H197:$BG197)&lt;52,IF('Capacity summary'!AM197&lt;&gt;"",IF(LOWER('Capacity summary'!AM197)="x",$BI78*AM78,VALUE('Capacity summary'!AM197)),0),AM78*$BI78),AM78*$BI78),0)</f>
        <v>0</v>
      </c>
      <c r="CQ78" s="312">
        <f ca="1">IF($BI78&lt;&gt;"",IF('Capacity summary'!$D$14="Yes",IF(COUNTBLANK('Capacity summary'!$H197:$BG197)&lt;52,IF('Capacity summary'!AN197&lt;&gt;"",IF(LOWER('Capacity summary'!AN197)="x",$BI78*AN78,VALUE('Capacity summary'!AN197)),0),AN78*$BI78),AN78*$BI78),0)</f>
        <v>0</v>
      </c>
      <c r="CR78" s="312">
        <f ca="1">IF($BI78&lt;&gt;"",IF('Capacity summary'!$D$14="Yes",IF(COUNTBLANK('Capacity summary'!$H197:$BG197)&lt;52,IF('Capacity summary'!AO197&lt;&gt;"",IF(LOWER('Capacity summary'!AO197)="x",$BI78*AO78,VALUE('Capacity summary'!AO197)),0),AO78*$BI78),AO78*$BI78),0)</f>
        <v>0</v>
      </c>
      <c r="CS78" s="312">
        <f ca="1">IF($BI78&lt;&gt;"",IF('Capacity summary'!$D$14="Yes",IF(COUNTBLANK('Capacity summary'!$H197:$BG197)&lt;52,IF('Capacity summary'!AP197&lt;&gt;"",IF(LOWER('Capacity summary'!AP197)="x",$BI78*AP78,VALUE('Capacity summary'!AP197)),0),AP78*$BI78),AP78*$BI78),0)</f>
        <v>0</v>
      </c>
      <c r="CT78" s="312">
        <f ca="1">IF($BI78&lt;&gt;"",IF('Capacity summary'!$D$14="Yes",IF(COUNTBLANK('Capacity summary'!$H197:$BG197)&lt;52,IF('Capacity summary'!AQ197&lt;&gt;"",IF(LOWER('Capacity summary'!AQ197)="x",$BI78*AQ78,VALUE('Capacity summary'!AQ197)),0),AQ78*$BI78),AQ78*$BI78),0)</f>
        <v>0</v>
      </c>
      <c r="CU78" s="312">
        <f ca="1">IF($BI78&lt;&gt;"",IF('Capacity summary'!$D$14="Yes",IF(COUNTBLANK('Capacity summary'!$H197:$BG197)&lt;52,IF('Capacity summary'!AR197&lt;&gt;"",IF(LOWER('Capacity summary'!AR197)="x",$BI78*AR78,VALUE('Capacity summary'!AR197)),0),AR78*$BI78),AR78*$BI78),0)</f>
        <v>0</v>
      </c>
      <c r="CV78" s="312">
        <f ca="1">IF($BI78&lt;&gt;"",IF('Capacity summary'!$D$14="Yes",IF(COUNTBLANK('Capacity summary'!$H197:$BG197)&lt;52,IF('Capacity summary'!AS197&lt;&gt;"",IF(LOWER('Capacity summary'!AS197)="x",$BI78*AS78,VALUE('Capacity summary'!AS197)),0),AS78*$BI78),AS78*$BI78),0)</f>
        <v>0</v>
      </c>
      <c r="CW78" s="312">
        <f ca="1">IF($BI78&lt;&gt;"",IF('Capacity summary'!$D$14="Yes",IF(COUNTBLANK('Capacity summary'!$H197:$BG197)&lt;52,IF('Capacity summary'!AT197&lt;&gt;"",IF(LOWER('Capacity summary'!AT197)="x",$BI78*AT78,VALUE('Capacity summary'!AT197)),0),AT78*$BI78),AT78*$BI78),0)</f>
        <v>0</v>
      </c>
      <c r="CX78" s="312">
        <f ca="1">IF($BI78&lt;&gt;"",IF('Capacity summary'!$D$14="Yes",IF(COUNTBLANK('Capacity summary'!$H197:$BG197)&lt;52,IF('Capacity summary'!AU197&lt;&gt;"",IF(LOWER('Capacity summary'!AU197)="x",$BI78*AU78,VALUE('Capacity summary'!AU197)),0),AU78*$BI78),AU78*$BI78),0)</f>
        <v>0</v>
      </c>
      <c r="CY78" s="312">
        <f ca="1">IF($BI78&lt;&gt;"",IF('Capacity summary'!$D$14="Yes",IF(COUNTBLANK('Capacity summary'!$H197:$BG197)&lt;52,IF('Capacity summary'!AV197&lt;&gt;"",IF(LOWER('Capacity summary'!AV197)="x",$BI78*AV78,VALUE('Capacity summary'!AV197)),0),AV78*$BI78),AV78*$BI78),0)</f>
        <v>0</v>
      </c>
      <c r="CZ78" s="312">
        <f ca="1">IF($BI78&lt;&gt;"",IF('Capacity summary'!$D$14="Yes",IF(COUNTBLANK('Capacity summary'!$H197:$BG197)&lt;52,IF('Capacity summary'!AW197&lt;&gt;"",IF(LOWER('Capacity summary'!AW197)="x",$BI78*AW78,VALUE('Capacity summary'!AW197)),0),AW78*$BI78),AW78*$BI78),0)</f>
        <v>0</v>
      </c>
      <c r="DA78" s="312">
        <f ca="1">IF($BI78&lt;&gt;"",IF('Capacity summary'!$D$14="Yes",IF(COUNTBLANK('Capacity summary'!$H197:$BG197)&lt;52,IF('Capacity summary'!AX197&lt;&gt;"",IF(LOWER('Capacity summary'!AX197)="x",$BI78*AX78,VALUE('Capacity summary'!AX197)),0),AX78*$BI78),AX78*$BI78),0)</f>
        <v>0</v>
      </c>
      <c r="DB78" s="312">
        <f ca="1">IF($BI78&lt;&gt;"",IF('Capacity summary'!$D$14="Yes",IF(COUNTBLANK('Capacity summary'!$H197:$BG197)&lt;52,IF('Capacity summary'!AY197&lt;&gt;"",IF(LOWER('Capacity summary'!AY197)="x",$BI78*AY78,VALUE('Capacity summary'!AY197)),0),AY78*$BI78),AY78*$BI78),0)</f>
        <v>0</v>
      </c>
      <c r="DC78" s="312">
        <f ca="1">IF($BI78&lt;&gt;"",IF('Capacity summary'!$D$14="Yes",IF(COUNTBLANK('Capacity summary'!$H197:$BG197)&lt;52,IF('Capacity summary'!AZ197&lt;&gt;"",IF(LOWER('Capacity summary'!AZ197)="x",$BI78*AZ78,VALUE('Capacity summary'!AZ197)),0),AZ78*$BI78),AZ78*$BI78),0)</f>
        <v>0</v>
      </c>
      <c r="DD78" s="312">
        <f ca="1">IF($BI78&lt;&gt;"",IF('Capacity summary'!$D$14="Yes",IF(COUNTBLANK('Capacity summary'!$H197:$BG197)&lt;52,IF('Capacity summary'!BA197&lt;&gt;"",IF(LOWER('Capacity summary'!BA197)="x",$BI78*BA78,VALUE('Capacity summary'!BA197)),0),BA78*$BI78),BA78*$BI78),0)</f>
        <v>0</v>
      </c>
      <c r="DE78" s="312">
        <f ca="1">IF($BI78&lt;&gt;"",IF('Capacity summary'!$D$14="Yes",IF(COUNTBLANK('Capacity summary'!$H197:$BG197)&lt;52,IF('Capacity summary'!BB197&lt;&gt;"",IF(LOWER('Capacity summary'!BB197)="x",$BI78*BB78,VALUE('Capacity summary'!BB197)),0),BB78*$BI78),BB78*$BI78),0)</f>
        <v>0</v>
      </c>
      <c r="DF78" s="312">
        <f ca="1">IF($BI78&lt;&gt;"",IF('Capacity summary'!$D$14="Yes",IF(COUNTBLANK('Capacity summary'!$H197:$BG197)&lt;52,IF('Capacity summary'!BC197&lt;&gt;"",IF(LOWER('Capacity summary'!BC197)="x",$BI78*BC78,VALUE('Capacity summary'!BC197)),0),BC78*$BI78),BC78*$BI78),0)</f>
        <v>0</v>
      </c>
      <c r="DG78" s="312">
        <f ca="1">IF($BI78&lt;&gt;"",IF('Capacity summary'!$D$14="Yes",IF(COUNTBLANK('Capacity summary'!$H197:$BG197)&lt;52,IF('Capacity summary'!BD197&lt;&gt;"",IF(LOWER('Capacity summary'!BD197)="x",$BI78*BD78,VALUE('Capacity summary'!BD197)),0),BD78*$BI78),BD78*$BI78),0)</f>
        <v>0</v>
      </c>
      <c r="DH78" s="312">
        <f ca="1">IF($BI78&lt;&gt;"",IF('Capacity summary'!$D$14="Yes",IF(COUNTBLANK('Capacity summary'!$H197:$BG197)&lt;52,IF('Capacity summary'!BE197&lt;&gt;"",IF(LOWER('Capacity summary'!BE197)="x",$BI78*BE78,VALUE('Capacity summary'!BE197)),0),BE78*$BI78),BE78*$BI78),0)</f>
        <v>0</v>
      </c>
      <c r="DI78" s="312">
        <f ca="1">IF($BI78&lt;&gt;"",IF('Capacity summary'!$D$14="Yes",IF(COUNTBLANK('Capacity summary'!$H197:$BG197)&lt;52,IF('Capacity summary'!BF197&lt;&gt;"",IF(LOWER('Capacity summary'!BF197)="x",$BI78*BF78,VALUE('Capacity summary'!BF197)),0),BF78*$BI78),BF78*$BI78),0)</f>
        <v>0</v>
      </c>
      <c r="DJ78" s="312">
        <f ca="1">IF($BI78&lt;&gt;"",IF('Capacity summary'!$D$14="Yes",IF(COUNTBLANK('Capacity summary'!$H197:$BG197)&lt;52,IF('Capacity summary'!BG197&lt;&gt;"",IF(LOWER('Capacity summary'!BG197)="x",$BI78*BG78,VALUE('Capacity summary'!BG197)),0),BG78*$BI78),BG78*$BI78),0)</f>
        <v>0</v>
      </c>
      <c r="DK78" s="136">
        <f t="shared" ca="1" si="3"/>
        <v>0</v>
      </c>
      <c r="DL78" s="312">
        <f>Capacity!H90</f>
        <v>0</v>
      </c>
    </row>
    <row r="79" spans="2:116" x14ac:dyDescent="0.25">
      <c r="B79" s="67"/>
      <c r="C79" s="67" t="str">
        <f>ROW(A75)&amp;". "&amp;Capacity!B91</f>
        <v>75. c</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 ca="1">IF(ROW(C75)&lt;=Capacity!$A$16,IF('Capacity summary'!$D$14="No",SUM(H79:BG79),'Capacity summary'!$E198),0)</f>
        <v>52</v>
      </c>
      <c r="BI79" s="5">
        <f ca="1">IF(BH79&gt;0,IF(BH79&lt;Capacity!E91,Capacity!F91,Capacity!H91/'Capacity calculation (hide)'!BH79),"")</f>
        <v>0</v>
      </c>
      <c r="BK79" s="312">
        <f ca="1">IF($BI79&lt;&gt;"",IF('Capacity summary'!$D$14="Yes",IF(COUNTBLANK('Capacity summary'!$H198:$BG198)&lt;52,IF('Capacity summary'!H198&lt;&gt;"",IF(LOWER('Capacity summary'!H198)="x",$BI79*H79,VALUE('Capacity summary'!H198)),0),H79*$BI79),H79*$BI79),0)</f>
        <v>0</v>
      </c>
      <c r="BL79" s="312">
        <f ca="1">IF($BI79&lt;&gt;"",IF('Capacity summary'!$D$14="Yes",IF(COUNTBLANK('Capacity summary'!$H198:$BG198)&lt;52,IF('Capacity summary'!I198&lt;&gt;"",IF(LOWER('Capacity summary'!I198)="x",$BI79*I79,VALUE('Capacity summary'!I198)),0),I79*$BI79),I79*$BI79),0)</f>
        <v>0</v>
      </c>
      <c r="BM79" s="312">
        <f ca="1">IF($BI79&lt;&gt;"",IF('Capacity summary'!$D$14="Yes",IF(COUNTBLANK('Capacity summary'!$H198:$BG198)&lt;52,IF('Capacity summary'!J198&lt;&gt;"",IF(LOWER('Capacity summary'!J198)="x",$BI79*J79,VALUE('Capacity summary'!J198)),0),J79*$BI79),J79*$BI79),0)</f>
        <v>0</v>
      </c>
      <c r="BN79" s="312">
        <f ca="1">IF($BI79&lt;&gt;"",IF('Capacity summary'!$D$14="Yes",IF(COUNTBLANK('Capacity summary'!$H198:$BG198)&lt;52,IF('Capacity summary'!K198&lt;&gt;"",IF(LOWER('Capacity summary'!K198)="x",$BI79*K79,VALUE('Capacity summary'!K198)),0),K79*$BI79),K79*$BI79),0)</f>
        <v>0</v>
      </c>
      <c r="BO79" s="312">
        <f ca="1">IF($BI79&lt;&gt;"",IF('Capacity summary'!$D$14="Yes",IF(COUNTBLANK('Capacity summary'!$H198:$BG198)&lt;52,IF('Capacity summary'!L198&lt;&gt;"",IF(LOWER('Capacity summary'!L198)="x",$BI79*L79,VALUE('Capacity summary'!L198)),0),L79*$BI79),L79*$BI79),0)</f>
        <v>0</v>
      </c>
      <c r="BP79" s="312">
        <f ca="1">IF($BI79&lt;&gt;"",IF('Capacity summary'!$D$14="Yes",IF(COUNTBLANK('Capacity summary'!$H198:$BG198)&lt;52,IF('Capacity summary'!M198&lt;&gt;"",IF(LOWER('Capacity summary'!M198)="x",$BI79*M79,VALUE('Capacity summary'!M198)),0),M79*$BI79),M79*$BI79),0)</f>
        <v>0</v>
      </c>
      <c r="BQ79" s="312">
        <f ca="1">IF($BI79&lt;&gt;"",IF('Capacity summary'!$D$14="Yes",IF(COUNTBLANK('Capacity summary'!$H198:$BG198)&lt;52,IF('Capacity summary'!N198&lt;&gt;"",IF(LOWER('Capacity summary'!N198)="x",$BI79*N79,VALUE('Capacity summary'!N198)),0),N79*$BI79),N79*$BI79),0)</f>
        <v>0</v>
      </c>
      <c r="BR79" s="312">
        <f ca="1">IF($BI79&lt;&gt;"",IF('Capacity summary'!$D$14="Yes",IF(COUNTBLANK('Capacity summary'!$H198:$BG198)&lt;52,IF('Capacity summary'!O198&lt;&gt;"",IF(LOWER('Capacity summary'!O198)="x",$BI79*O79,VALUE('Capacity summary'!O198)),0),O79*$BI79),O79*$BI79),0)</f>
        <v>0</v>
      </c>
      <c r="BS79" s="312">
        <f ca="1">IF($BI79&lt;&gt;"",IF('Capacity summary'!$D$14="Yes",IF(COUNTBLANK('Capacity summary'!$H198:$BG198)&lt;52,IF('Capacity summary'!P198&lt;&gt;"",IF(LOWER('Capacity summary'!P198)="x",$BI79*P79,VALUE('Capacity summary'!P198)),0),P79*$BI79),P79*$BI79),0)</f>
        <v>0</v>
      </c>
      <c r="BT79" s="312">
        <f ca="1">IF($BI79&lt;&gt;"",IF('Capacity summary'!$D$14="Yes",IF(COUNTBLANK('Capacity summary'!$H198:$BG198)&lt;52,IF('Capacity summary'!Q198&lt;&gt;"",IF(LOWER('Capacity summary'!Q198)="x",$BI79*Q79,VALUE('Capacity summary'!Q198)),0),Q79*$BI79),Q79*$BI79),0)</f>
        <v>0</v>
      </c>
      <c r="BU79" s="312">
        <f ca="1">IF($BI79&lt;&gt;"",IF('Capacity summary'!$D$14="Yes",IF(COUNTBLANK('Capacity summary'!$H198:$BG198)&lt;52,IF('Capacity summary'!R198&lt;&gt;"",IF(LOWER('Capacity summary'!R198)="x",$BI79*R79,VALUE('Capacity summary'!R198)),0),R79*$BI79),R79*$BI79),0)</f>
        <v>0</v>
      </c>
      <c r="BV79" s="312">
        <f ca="1">IF($BI79&lt;&gt;"",IF('Capacity summary'!$D$14="Yes",IF(COUNTBLANK('Capacity summary'!$H198:$BG198)&lt;52,IF('Capacity summary'!S198&lt;&gt;"",IF(LOWER('Capacity summary'!S198)="x",$BI79*S79,VALUE('Capacity summary'!S198)),0),S79*$BI79),S79*$BI79),0)</f>
        <v>0</v>
      </c>
      <c r="BW79" s="312">
        <f ca="1">IF($BI79&lt;&gt;"",IF('Capacity summary'!$D$14="Yes",IF(COUNTBLANK('Capacity summary'!$H198:$BG198)&lt;52,IF('Capacity summary'!T198&lt;&gt;"",IF(LOWER('Capacity summary'!T198)="x",$BI79*T79,VALUE('Capacity summary'!T198)),0),T79*$BI79),T79*$BI79),0)</f>
        <v>0</v>
      </c>
      <c r="BX79" s="312">
        <f ca="1">IF($BI79&lt;&gt;"",IF('Capacity summary'!$D$14="Yes",IF(COUNTBLANK('Capacity summary'!$H198:$BG198)&lt;52,IF('Capacity summary'!U198&lt;&gt;"",IF(LOWER('Capacity summary'!U198)="x",$BI79*U79,VALUE('Capacity summary'!U198)),0),U79*$BI79),U79*$BI79),0)</f>
        <v>0</v>
      </c>
      <c r="BY79" s="312">
        <f ca="1">IF($BI79&lt;&gt;"",IF('Capacity summary'!$D$14="Yes",IF(COUNTBLANK('Capacity summary'!$H198:$BG198)&lt;52,IF('Capacity summary'!V198&lt;&gt;"",IF(LOWER('Capacity summary'!V198)="x",$BI79*V79,VALUE('Capacity summary'!V198)),0),V79*$BI79),V79*$BI79),0)</f>
        <v>0</v>
      </c>
      <c r="BZ79" s="312">
        <f ca="1">IF($BI79&lt;&gt;"",IF('Capacity summary'!$D$14="Yes",IF(COUNTBLANK('Capacity summary'!$H198:$BG198)&lt;52,IF('Capacity summary'!W198&lt;&gt;"",IF(LOWER('Capacity summary'!W198)="x",$BI79*W79,VALUE('Capacity summary'!W198)),0),W79*$BI79),W79*$BI79),0)</f>
        <v>0</v>
      </c>
      <c r="CA79" s="312">
        <f ca="1">IF($BI79&lt;&gt;"",IF('Capacity summary'!$D$14="Yes",IF(COUNTBLANK('Capacity summary'!$H198:$BG198)&lt;52,IF('Capacity summary'!X198&lt;&gt;"",IF(LOWER('Capacity summary'!X198)="x",$BI79*X79,VALUE('Capacity summary'!X198)),0),X79*$BI79),X79*$BI79),0)</f>
        <v>0</v>
      </c>
      <c r="CB79" s="312">
        <f ca="1">IF($BI79&lt;&gt;"",IF('Capacity summary'!$D$14="Yes",IF(COUNTBLANK('Capacity summary'!$H198:$BG198)&lt;52,IF('Capacity summary'!Y198&lt;&gt;"",IF(LOWER('Capacity summary'!Y198)="x",$BI79*Y79,VALUE('Capacity summary'!Y198)),0),Y79*$BI79),Y79*$BI79),0)</f>
        <v>0</v>
      </c>
      <c r="CC79" s="312">
        <f ca="1">IF($BI79&lt;&gt;"",IF('Capacity summary'!$D$14="Yes",IF(COUNTBLANK('Capacity summary'!$H198:$BG198)&lt;52,IF('Capacity summary'!Z198&lt;&gt;"",IF(LOWER('Capacity summary'!Z198)="x",$BI79*Z79,VALUE('Capacity summary'!Z198)),0),Z79*$BI79),Z79*$BI79),0)</f>
        <v>0</v>
      </c>
      <c r="CD79" s="312">
        <f ca="1">IF($BI79&lt;&gt;"",IF('Capacity summary'!$D$14="Yes",IF(COUNTBLANK('Capacity summary'!$H198:$BG198)&lt;52,IF('Capacity summary'!AA198&lt;&gt;"",IF(LOWER('Capacity summary'!AA198)="x",$BI79*AA79,VALUE('Capacity summary'!AA198)),0),AA79*$BI79),AA79*$BI79),0)</f>
        <v>0</v>
      </c>
      <c r="CE79" s="312">
        <f ca="1">IF($BI79&lt;&gt;"",IF('Capacity summary'!$D$14="Yes",IF(COUNTBLANK('Capacity summary'!$H198:$BG198)&lt;52,IF('Capacity summary'!AB198&lt;&gt;"",IF(LOWER('Capacity summary'!AB198)="x",$BI79*AB79,VALUE('Capacity summary'!AB198)),0),AB79*$BI79),AB79*$BI79),0)</f>
        <v>0</v>
      </c>
      <c r="CF79" s="312">
        <f ca="1">IF($BI79&lt;&gt;"",IF('Capacity summary'!$D$14="Yes",IF(COUNTBLANK('Capacity summary'!$H198:$BG198)&lt;52,IF('Capacity summary'!AC198&lt;&gt;"",IF(LOWER('Capacity summary'!AC198)="x",$BI79*AC79,VALUE('Capacity summary'!AC198)),0),AC79*$BI79),AC79*$BI79),0)</f>
        <v>0</v>
      </c>
      <c r="CG79" s="312">
        <f ca="1">IF($BI79&lt;&gt;"",IF('Capacity summary'!$D$14="Yes",IF(COUNTBLANK('Capacity summary'!$H198:$BG198)&lt;52,IF('Capacity summary'!AD198&lt;&gt;"",IF(LOWER('Capacity summary'!AD198)="x",$BI79*AD79,VALUE('Capacity summary'!AD198)),0),AD79*$BI79),AD79*$BI79),0)</f>
        <v>0</v>
      </c>
      <c r="CH79" s="312">
        <f ca="1">IF($BI79&lt;&gt;"",IF('Capacity summary'!$D$14="Yes",IF(COUNTBLANK('Capacity summary'!$H198:$BG198)&lt;52,IF('Capacity summary'!AE198&lt;&gt;"",IF(LOWER('Capacity summary'!AE198)="x",$BI79*AE79,VALUE('Capacity summary'!AE198)),0),AE79*$BI79),AE79*$BI79),0)</f>
        <v>0</v>
      </c>
      <c r="CI79" s="312">
        <f ca="1">IF($BI79&lt;&gt;"",IF('Capacity summary'!$D$14="Yes",IF(COUNTBLANK('Capacity summary'!$H198:$BG198)&lt;52,IF('Capacity summary'!AF198&lt;&gt;"",IF(LOWER('Capacity summary'!AF198)="x",$BI79*AF79,VALUE('Capacity summary'!AF198)),0),AF79*$BI79),AF79*$BI79),0)</f>
        <v>0</v>
      </c>
      <c r="CJ79" s="312">
        <f ca="1">IF($BI79&lt;&gt;"",IF('Capacity summary'!$D$14="Yes",IF(COUNTBLANK('Capacity summary'!$H198:$BG198)&lt;52,IF('Capacity summary'!AG198&lt;&gt;"",IF(LOWER('Capacity summary'!AG198)="x",$BI79*AG79,VALUE('Capacity summary'!AG198)),0),AG79*$BI79),AG79*$BI79),0)</f>
        <v>0</v>
      </c>
      <c r="CK79" s="312">
        <f ca="1">IF($BI79&lt;&gt;"",IF('Capacity summary'!$D$14="Yes",IF(COUNTBLANK('Capacity summary'!$H198:$BG198)&lt;52,IF('Capacity summary'!AH198&lt;&gt;"",IF(LOWER('Capacity summary'!AH198)="x",$BI79*AH79,VALUE('Capacity summary'!AH198)),0),AH79*$BI79),AH79*$BI79),0)</f>
        <v>0</v>
      </c>
      <c r="CL79" s="312">
        <f ca="1">IF($BI79&lt;&gt;"",IF('Capacity summary'!$D$14="Yes",IF(COUNTBLANK('Capacity summary'!$H198:$BG198)&lt;52,IF('Capacity summary'!AI198&lt;&gt;"",IF(LOWER('Capacity summary'!AI198)="x",$BI79*AI79,VALUE('Capacity summary'!AI198)),0),AI79*$BI79),AI79*$BI79),0)</f>
        <v>0</v>
      </c>
      <c r="CM79" s="312">
        <f ca="1">IF($BI79&lt;&gt;"",IF('Capacity summary'!$D$14="Yes",IF(COUNTBLANK('Capacity summary'!$H198:$BG198)&lt;52,IF('Capacity summary'!AJ198&lt;&gt;"",IF(LOWER('Capacity summary'!AJ198)="x",$BI79*AJ79,VALUE('Capacity summary'!AJ198)),0),AJ79*$BI79),AJ79*$BI79),0)</f>
        <v>0</v>
      </c>
      <c r="CN79" s="312">
        <f ca="1">IF($BI79&lt;&gt;"",IF('Capacity summary'!$D$14="Yes",IF(COUNTBLANK('Capacity summary'!$H198:$BG198)&lt;52,IF('Capacity summary'!AK198&lt;&gt;"",IF(LOWER('Capacity summary'!AK198)="x",$BI79*AK79,VALUE('Capacity summary'!AK198)),0),AK79*$BI79),AK79*$BI79),0)</f>
        <v>0</v>
      </c>
      <c r="CO79" s="312">
        <f ca="1">IF($BI79&lt;&gt;"",IF('Capacity summary'!$D$14="Yes",IF(COUNTBLANK('Capacity summary'!$H198:$BG198)&lt;52,IF('Capacity summary'!AL198&lt;&gt;"",IF(LOWER('Capacity summary'!AL198)="x",$BI79*AL79,VALUE('Capacity summary'!AL198)),0),AL79*$BI79),AL79*$BI79),0)</f>
        <v>0</v>
      </c>
      <c r="CP79" s="312">
        <f ca="1">IF($BI79&lt;&gt;"",IF('Capacity summary'!$D$14="Yes",IF(COUNTBLANK('Capacity summary'!$H198:$BG198)&lt;52,IF('Capacity summary'!AM198&lt;&gt;"",IF(LOWER('Capacity summary'!AM198)="x",$BI79*AM79,VALUE('Capacity summary'!AM198)),0),AM79*$BI79),AM79*$BI79),0)</f>
        <v>0</v>
      </c>
      <c r="CQ79" s="312">
        <f ca="1">IF($BI79&lt;&gt;"",IF('Capacity summary'!$D$14="Yes",IF(COUNTBLANK('Capacity summary'!$H198:$BG198)&lt;52,IF('Capacity summary'!AN198&lt;&gt;"",IF(LOWER('Capacity summary'!AN198)="x",$BI79*AN79,VALUE('Capacity summary'!AN198)),0),AN79*$BI79),AN79*$BI79),0)</f>
        <v>0</v>
      </c>
      <c r="CR79" s="312">
        <f ca="1">IF($BI79&lt;&gt;"",IF('Capacity summary'!$D$14="Yes",IF(COUNTBLANK('Capacity summary'!$H198:$BG198)&lt;52,IF('Capacity summary'!AO198&lt;&gt;"",IF(LOWER('Capacity summary'!AO198)="x",$BI79*AO79,VALUE('Capacity summary'!AO198)),0),AO79*$BI79),AO79*$BI79),0)</f>
        <v>0</v>
      </c>
      <c r="CS79" s="312">
        <f ca="1">IF($BI79&lt;&gt;"",IF('Capacity summary'!$D$14="Yes",IF(COUNTBLANK('Capacity summary'!$H198:$BG198)&lt;52,IF('Capacity summary'!AP198&lt;&gt;"",IF(LOWER('Capacity summary'!AP198)="x",$BI79*AP79,VALUE('Capacity summary'!AP198)),0),AP79*$BI79),AP79*$BI79),0)</f>
        <v>0</v>
      </c>
      <c r="CT79" s="312">
        <f ca="1">IF($BI79&lt;&gt;"",IF('Capacity summary'!$D$14="Yes",IF(COUNTBLANK('Capacity summary'!$H198:$BG198)&lt;52,IF('Capacity summary'!AQ198&lt;&gt;"",IF(LOWER('Capacity summary'!AQ198)="x",$BI79*AQ79,VALUE('Capacity summary'!AQ198)),0),AQ79*$BI79),AQ79*$BI79),0)</f>
        <v>0</v>
      </c>
      <c r="CU79" s="312">
        <f ca="1">IF($BI79&lt;&gt;"",IF('Capacity summary'!$D$14="Yes",IF(COUNTBLANK('Capacity summary'!$H198:$BG198)&lt;52,IF('Capacity summary'!AR198&lt;&gt;"",IF(LOWER('Capacity summary'!AR198)="x",$BI79*AR79,VALUE('Capacity summary'!AR198)),0),AR79*$BI79),AR79*$BI79),0)</f>
        <v>0</v>
      </c>
      <c r="CV79" s="312">
        <f ca="1">IF($BI79&lt;&gt;"",IF('Capacity summary'!$D$14="Yes",IF(COUNTBLANK('Capacity summary'!$H198:$BG198)&lt;52,IF('Capacity summary'!AS198&lt;&gt;"",IF(LOWER('Capacity summary'!AS198)="x",$BI79*AS79,VALUE('Capacity summary'!AS198)),0),AS79*$BI79),AS79*$BI79),0)</f>
        <v>0</v>
      </c>
      <c r="CW79" s="312">
        <f ca="1">IF($BI79&lt;&gt;"",IF('Capacity summary'!$D$14="Yes",IF(COUNTBLANK('Capacity summary'!$H198:$BG198)&lt;52,IF('Capacity summary'!AT198&lt;&gt;"",IF(LOWER('Capacity summary'!AT198)="x",$BI79*AT79,VALUE('Capacity summary'!AT198)),0),AT79*$BI79),AT79*$BI79),0)</f>
        <v>0</v>
      </c>
      <c r="CX79" s="312">
        <f ca="1">IF($BI79&lt;&gt;"",IF('Capacity summary'!$D$14="Yes",IF(COUNTBLANK('Capacity summary'!$H198:$BG198)&lt;52,IF('Capacity summary'!AU198&lt;&gt;"",IF(LOWER('Capacity summary'!AU198)="x",$BI79*AU79,VALUE('Capacity summary'!AU198)),0),AU79*$BI79),AU79*$BI79),0)</f>
        <v>0</v>
      </c>
      <c r="CY79" s="312">
        <f ca="1">IF($BI79&lt;&gt;"",IF('Capacity summary'!$D$14="Yes",IF(COUNTBLANK('Capacity summary'!$H198:$BG198)&lt;52,IF('Capacity summary'!AV198&lt;&gt;"",IF(LOWER('Capacity summary'!AV198)="x",$BI79*AV79,VALUE('Capacity summary'!AV198)),0),AV79*$BI79),AV79*$BI79),0)</f>
        <v>0</v>
      </c>
      <c r="CZ79" s="312">
        <f ca="1">IF($BI79&lt;&gt;"",IF('Capacity summary'!$D$14="Yes",IF(COUNTBLANK('Capacity summary'!$H198:$BG198)&lt;52,IF('Capacity summary'!AW198&lt;&gt;"",IF(LOWER('Capacity summary'!AW198)="x",$BI79*AW79,VALUE('Capacity summary'!AW198)),0),AW79*$BI79),AW79*$BI79),0)</f>
        <v>0</v>
      </c>
      <c r="DA79" s="312">
        <f ca="1">IF($BI79&lt;&gt;"",IF('Capacity summary'!$D$14="Yes",IF(COUNTBLANK('Capacity summary'!$H198:$BG198)&lt;52,IF('Capacity summary'!AX198&lt;&gt;"",IF(LOWER('Capacity summary'!AX198)="x",$BI79*AX79,VALUE('Capacity summary'!AX198)),0),AX79*$BI79),AX79*$BI79),0)</f>
        <v>0</v>
      </c>
      <c r="DB79" s="312">
        <f ca="1">IF($BI79&lt;&gt;"",IF('Capacity summary'!$D$14="Yes",IF(COUNTBLANK('Capacity summary'!$H198:$BG198)&lt;52,IF('Capacity summary'!AY198&lt;&gt;"",IF(LOWER('Capacity summary'!AY198)="x",$BI79*AY79,VALUE('Capacity summary'!AY198)),0),AY79*$BI79),AY79*$BI79),0)</f>
        <v>0</v>
      </c>
      <c r="DC79" s="312">
        <f ca="1">IF($BI79&lt;&gt;"",IF('Capacity summary'!$D$14="Yes",IF(COUNTBLANK('Capacity summary'!$H198:$BG198)&lt;52,IF('Capacity summary'!AZ198&lt;&gt;"",IF(LOWER('Capacity summary'!AZ198)="x",$BI79*AZ79,VALUE('Capacity summary'!AZ198)),0),AZ79*$BI79),AZ79*$BI79),0)</f>
        <v>0</v>
      </c>
      <c r="DD79" s="312">
        <f ca="1">IF($BI79&lt;&gt;"",IF('Capacity summary'!$D$14="Yes",IF(COUNTBLANK('Capacity summary'!$H198:$BG198)&lt;52,IF('Capacity summary'!BA198&lt;&gt;"",IF(LOWER('Capacity summary'!BA198)="x",$BI79*BA79,VALUE('Capacity summary'!BA198)),0),BA79*$BI79),BA79*$BI79),0)</f>
        <v>0</v>
      </c>
      <c r="DE79" s="312">
        <f ca="1">IF($BI79&lt;&gt;"",IF('Capacity summary'!$D$14="Yes",IF(COUNTBLANK('Capacity summary'!$H198:$BG198)&lt;52,IF('Capacity summary'!BB198&lt;&gt;"",IF(LOWER('Capacity summary'!BB198)="x",$BI79*BB79,VALUE('Capacity summary'!BB198)),0),BB79*$BI79),BB79*$BI79),0)</f>
        <v>0</v>
      </c>
      <c r="DF79" s="312">
        <f ca="1">IF($BI79&lt;&gt;"",IF('Capacity summary'!$D$14="Yes",IF(COUNTBLANK('Capacity summary'!$H198:$BG198)&lt;52,IF('Capacity summary'!BC198&lt;&gt;"",IF(LOWER('Capacity summary'!BC198)="x",$BI79*BC79,VALUE('Capacity summary'!BC198)),0),BC79*$BI79),BC79*$BI79),0)</f>
        <v>0</v>
      </c>
      <c r="DG79" s="312">
        <f ca="1">IF($BI79&lt;&gt;"",IF('Capacity summary'!$D$14="Yes",IF(COUNTBLANK('Capacity summary'!$H198:$BG198)&lt;52,IF('Capacity summary'!BD198&lt;&gt;"",IF(LOWER('Capacity summary'!BD198)="x",$BI79*BD79,VALUE('Capacity summary'!BD198)),0),BD79*$BI79),BD79*$BI79),0)</f>
        <v>0</v>
      </c>
      <c r="DH79" s="312">
        <f ca="1">IF($BI79&lt;&gt;"",IF('Capacity summary'!$D$14="Yes",IF(COUNTBLANK('Capacity summary'!$H198:$BG198)&lt;52,IF('Capacity summary'!BE198&lt;&gt;"",IF(LOWER('Capacity summary'!BE198)="x",$BI79*BE79,VALUE('Capacity summary'!BE198)),0),BE79*$BI79),BE79*$BI79),0)</f>
        <v>0</v>
      </c>
      <c r="DI79" s="312">
        <f ca="1">IF($BI79&lt;&gt;"",IF('Capacity summary'!$D$14="Yes",IF(COUNTBLANK('Capacity summary'!$H198:$BG198)&lt;52,IF('Capacity summary'!BF198&lt;&gt;"",IF(LOWER('Capacity summary'!BF198)="x",$BI79*BF79,VALUE('Capacity summary'!BF198)),0),BF79*$BI79),BF79*$BI79),0)</f>
        <v>0</v>
      </c>
      <c r="DJ79" s="312">
        <f ca="1">IF($BI79&lt;&gt;"",IF('Capacity summary'!$D$14="Yes",IF(COUNTBLANK('Capacity summary'!$H198:$BG198)&lt;52,IF('Capacity summary'!BG198&lt;&gt;"",IF(LOWER('Capacity summary'!BG198)="x",$BI79*BG79,VALUE('Capacity summary'!BG198)),0),BG79*$BI79),BG79*$BI79),0)</f>
        <v>0</v>
      </c>
      <c r="DK79" s="136">
        <f t="shared" ca="1" si="3"/>
        <v>0</v>
      </c>
      <c r="DL79" s="312">
        <f>Capacity!H91</f>
        <v>0</v>
      </c>
    </row>
    <row r="80" spans="2:116" x14ac:dyDescent="0.25">
      <c r="B80" s="67"/>
      <c r="C80" s="67" t="str">
        <f>ROW(A76)&amp;". "&amp;Capacity!B92</f>
        <v>76. c</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 ca="1">IF(ROW(C76)&lt;=Capacity!$A$16,IF('Capacity summary'!$D$14="No",SUM(H80:BG80),'Capacity summary'!$E199),0)</f>
        <v>52</v>
      </c>
      <c r="BI80" s="5">
        <f ca="1">IF(BH80&gt;0,IF(BH80&lt;Capacity!E92,Capacity!F92,Capacity!H92/'Capacity calculation (hide)'!BH80),"")</f>
        <v>0</v>
      </c>
      <c r="BK80" s="312">
        <f ca="1">IF($BI80&lt;&gt;"",IF('Capacity summary'!$D$14="Yes",IF(COUNTBLANK('Capacity summary'!$H199:$BG199)&lt;52,IF('Capacity summary'!H199&lt;&gt;"",IF(LOWER('Capacity summary'!H199)="x",$BI80*H80,VALUE('Capacity summary'!H199)),0),H80*$BI80),H80*$BI80),0)</f>
        <v>0</v>
      </c>
      <c r="BL80" s="312">
        <f ca="1">IF($BI80&lt;&gt;"",IF('Capacity summary'!$D$14="Yes",IF(COUNTBLANK('Capacity summary'!$H199:$BG199)&lt;52,IF('Capacity summary'!I199&lt;&gt;"",IF(LOWER('Capacity summary'!I199)="x",$BI80*I80,VALUE('Capacity summary'!I199)),0),I80*$BI80),I80*$BI80),0)</f>
        <v>0</v>
      </c>
      <c r="BM80" s="312">
        <f ca="1">IF($BI80&lt;&gt;"",IF('Capacity summary'!$D$14="Yes",IF(COUNTBLANK('Capacity summary'!$H199:$BG199)&lt;52,IF('Capacity summary'!J199&lt;&gt;"",IF(LOWER('Capacity summary'!J199)="x",$BI80*J80,VALUE('Capacity summary'!J199)),0),J80*$BI80),J80*$BI80),0)</f>
        <v>0</v>
      </c>
      <c r="BN80" s="312">
        <f ca="1">IF($BI80&lt;&gt;"",IF('Capacity summary'!$D$14="Yes",IF(COUNTBLANK('Capacity summary'!$H199:$BG199)&lt;52,IF('Capacity summary'!K199&lt;&gt;"",IF(LOWER('Capacity summary'!K199)="x",$BI80*K80,VALUE('Capacity summary'!K199)),0),K80*$BI80),K80*$BI80),0)</f>
        <v>0</v>
      </c>
      <c r="BO80" s="312">
        <f ca="1">IF($BI80&lt;&gt;"",IF('Capacity summary'!$D$14="Yes",IF(COUNTBLANK('Capacity summary'!$H199:$BG199)&lt;52,IF('Capacity summary'!L199&lt;&gt;"",IF(LOWER('Capacity summary'!L199)="x",$BI80*L80,VALUE('Capacity summary'!L199)),0),L80*$BI80),L80*$BI80),0)</f>
        <v>0</v>
      </c>
      <c r="BP80" s="312">
        <f ca="1">IF($BI80&lt;&gt;"",IF('Capacity summary'!$D$14="Yes",IF(COUNTBLANK('Capacity summary'!$H199:$BG199)&lt;52,IF('Capacity summary'!M199&lt;&gt;"",IF(LOWER('Capacity summary'!M199)="x",$BI80*M80,VALUE('Capacity summary'!M199)),0),M80*$BI80),M80*$BI80),0)</f>
        <v>0</v>
      </c>
      <c r="BQ80" s="312">
        <f ca="1">IF($BI80&lt;&gt;"",IF('Capacity summary'!$D$14="Yes",IF(COUNTBLANK('Capacity summary'!$H199:$BG199)&lt;52,IF('Capacity summary'!N199&lt;&gt;"",IF(LOWER('Capacity summary'!N199)="x",$BI80*N80,VALUE('Capacity summary'!N199)),0),N80*$BI80),N80*$BI80),0)</f>
        <v>0</v>
      </c>
      <c r="BR80" s="312">
        <f ca="1">IF($BI80&lt;&gt;"",IF('Capacity summary'!$D$14="Yes",IF(COUNTBLANK('Capacity summary'!$H199:$BG199)&lt;52,IF('Capacity summary'!O199&lt;&gt;"",IF(LOWER('Capacity summary'!O199)="x",$BI80*O80,VALUE('Capacity summary'!O199)),0),O80*$BI80),O80*$BI80),0)</f>
        <v>0</v>
      </c>
      <c r="BS80" s="312">
        <f ca="1">IF($BI80&lt;&gt;"",IF('Capacity summary'!$D$14="Yes",IF(COUNTBLANK('Capacity summary'!$H199:$BG199)&lt;52,IF('Capacity summary'!P199&lt;&gt;"",IF(LOWER('Capacity summary'!P199)="x",$BI80*P80,VALUE('Capacity summary'!P199)),0),P80*$BI80),P80*$BI80),0)</f>
        <v>0</v>
      </c>
      <c r="BT80" s="312">
        <f ca="1">IF($BI80&lt;&gt;"",IF('Capacity summary'!$D$14="Yes",IF(COUNTBLANK('Capacity summary'!$H199:$BG199)&lt;52,IF('Capacity summary'!Q199&lt;&gt;"",IF(LOWER('Capacity summary'!Q199)="x",$BI80*Q80,VALUE('Capacity summary'!Q199)),0),Q80*$BI80),Q80*$BI80),0)</f>
        <v>0</v>
      </c>
      <c r="BU80" s="312">
        <f ca="1">IF($BI80&lt;&gt;"",IF('Capacity summary'!$D$14="Yes",IF(COUNTBLANK('Capacity summary'!$H199:$BG199)&lt;52,IF('Capacity summary'!R199&lt;&gt;"",IF(LOWER('Capacity summary'!R199)="x",$BI80*R80,VALUE('Capacity summary'!R199)),0),R80*$BI80),R80*$BI80),0)</f>
        <v>0</v>
      </c>
      <c r="BV80" s="312">
        <f ca="1">IF($BI80&lt;&gt;"",IF('Capacity summary'!$D$14="Yes",IF(COUNTBLANK('Capacity summary'!$H199:$BG199)&lt;52,IF('Capacity summary'!S199&lt;&gt;"",IF(LOWER('Capacity summary'!S199)="x",$BI80*S80,VALUE('Capacity summary'!S199)),0),S80*$BI80),S80*$BI80),0)</f>
        <v>0</v>
      </c>
      <c r="BW80" s="312">
        <f ca="1">IF($BI80&lt;&gt;"",IF('Capacity summary'!$D$14="Yes",IF(COUNTBLANK('Capacity summary'!$H199:$BG199)&lt;52,IF('Capacity summary'!T199&lt;&gt;"",IF(LOWER('Capacity summary'!T199)="x",$BI80*T80,VALUE('Capacity summary'!T199)),0),T80*$BI80),T80*$BI80),0)</f>
        <v>0</v>
      </c>
      <c r="BX80" s="312">
        <f ca="1">IF($BI80&lt;&gt;"",IF('Capacity summary'!$D$14="Yes",IF(COUNTBLANK('Capacity summary'!$H199:$BG199)&lt;52,IF('Capacity summary'!U199&lt;&gt;"",IF(LOWER('Capacity summary'!U199)="x",$BI80*U80,VALUE('Capacity summary'!U199)),0),U80*$BI80),U80*$BI80),0)</f>
        <v>0</v>
      </c>
      <c r="BY80" s="312">
        <f ca="1">IF($BI80&lt;&gt;"",IF('Capacity summary'!$D$14="Yes",IF(COUNTBLANK('Capacity summary'!$H199:$BG199)&lt;52,IF('Capacity summary'!V199&lt;&gt;"",IF(LOWER('Capacity summary'!V199)="x",$BI80*V80,VALUE('Capacity summary'!V199)),0),V80*$BI80),V80*$BI80),0)</f>
        <v>0</v>
      </c>
      <c r="BZ80" s="312">
        <f ca="1">IF($BI80&lt;&gt;"",IF('Capacity summary'!$D$14="Yes",IF(COUNTBLANK('Capacity summary'!$H199:$BG199)&lt;52,IF('Capacity summary'!W199&lt;&gt;"",IF(LOWER('Capacity summary'!W199)="x",$BI80*W80,VALUE('Capacity summary'!W199)),0),W80*$BI80),W80*$BI80),0)</f>
        <v>0</v>
      </c>
      <c r="CA80" s="312">
        <f ca="1">IF($BI80&lt;&gt;"",IF('Capacity summary'!$D$14="Yes",IF(COUNTBLANK('Capacity summary'!$H199:$BG199)&lt;52,IF('Capacity summary'!X199&lt;&gt;"",IF(LOWER('Capacity summary'!X199)="x",$BI80*X80,VALUE('Capacity summary'!X199)),0),X80*$BI80),X80*$BI80),0)</f>
        <v>0</v>
      </c>
      <c r="CB80" s="312">
        <f ca="1">IF($BI80&lt;&gt;"",IF('Capacity summary'!$D$14="Yes",IF(COUNTBLANK('Capacity summary'!$H199:$BG199)&lt;52,IF('Capacity summary'!Y199&lt;&gt;"",IF(LOWER('Capacity summary'!Y199)="x",$BI80*Y80,VALUE('Capacity summary'!Y199)),0),Y80*$BI80),Y80*$BI80),0)</f>
        <v>0</v>
      </c>
      <c r="CC80" s="312">
        <f ca="1">IF($BI80&lt;&gt;"",IF('Capacity summary'!$D$14="Yes",IF(COUNTBLANK('Capacity summary'!$H199:$BG199)&lt;52,IF('Capacity summary'!Z199&lt;&gt;"",IF(LOWER('Capacity summary'!Z199)="x",$BI80*Z80,VALUE('Capacity summary'!Z199)),0),Z80*$BI80),Z80*$BI80),0)</f>
        <v>0</v>
      </c>
      <c r="CD80" s="312">
        <f ca="1">IF($BI80&lt;&gt;"",IF('Capacity summary'!$D$14="Yes",IF(COUNTBLANK('Capacity summary'!$H199:$BG199)&lt;52,IF('Capacity summary'!AA199&lt;&gt;"",IF(LOWER('Capacity summary'!AA199)="x",$BI80*AA80,VALUE('Capacity summary'!AA199)),0),AA80*$BI80),AA80*$BI80),0)</f>
        <v>0</v>
      </c>
      <c r="CE80" s="312">
        <f ca="1">IF($BI80&lt;&gt;"",IF('Capacity summary'!$D$14="Yes",IF(COUNTBLANK('Capacity summary'!$H199:$BG199)&lt;52,IF('Capacity summary'!AB199&lt;&gt;"",IF(LOWER('Capacity summary'!AB199)="x",$BI80*AB80,VALUE('Capacity summary'!AB199)),0),AB80*$BI80),AB80*$BI80),0)</f>
        <v>0</v>
      </c>
      <c r="CF80" s="312">
        <f ca="1">IF($BI80&lt;&gt;"",IF('Capacity summary'!$D$14="Yes",IF(COUNTBLANK('Capacity summary'!$H199:$BG199)&lt;52,IF('Capacity summary'!AC199&lt;&gt;"",IF(LOWER('Capacity summary'!AC199)="x",$BI80*AC80,VALUE('Capacity summary'!AC199)),0),AC80*$BI80),AC80*$BI80),0)</f>
        <v>0</v>
      </c>
      <c r="CG80" s="312">
        <f ca="1">IF($BI80&lt;&gt;"",IF('Capacity summary'!$D$14="Yes",IF(COUNTBLANK('Capacity summary'!$H199:$BG199)&lt;52,IF('Capacity summary'!AD199&lt;&gt;"",IF(LOWER('Capacity summary'!AD199)="x",$BI80*AD80,VALUE('Capacity summary'!AD199)),0),AD80*$BI80),AD80*$BI80),0)</f>
        <v>0</v>
      </c>
      <c r="CH80" s="312">
        <f ca="1">IF($BI80&lt;&gt;"",IF('Capacity summary'!$D$14="Yes",IF(COUNTBLANK('Capacity summary'!$H199:$BG199)&lt;52,IF('Capacity summary'!AE199&lt;&gt;"",IF(LOWER('Capacity summary'!AE199)="x",$BI80*AE80,VALUE('Capacity summary'!AE199)),0),AE80*$BI80),AE80*$BI80),0)</f>
        <v>0</v>
      </c>
      <c r="CI80" s="312">
        <f ca="1">IF($BI80&lt;&gt;"",IF('Capacity summary'!$D$14="Yes",IF(COUNTBLANK('Capacity summary'!$H199:$BG199)&lt;52,IF('Capacity summary'!AF199&lt;&gt;"",IF(LOWER('Capacity summary'!AF199)="x",$BI80*AF80,VALUE('Capacity summary'!AF199)),0),AF80*$BI80),AF80*$BI80),0)</f>
        <v>0</v>
      </c>
      <c r="CJ80" s="312">
        <f ca="1">IF($BI80&lt;&gt;"",IF('Capacity summary'!$D$14="Yes",IF(COUNTBLANK('Capacity summary'!$H199:$BG199)&lt;52,IF('Capacity summary'!AG199&lt;&gt;"",IF(LOWER('Capacity summary'!AG199)="x",$BI80*AG80,VALUE('Capacity summary'!AG199)),0),AG80*$BI80),AG80*$BI80),0)</f>
        <v>0</v>
      </c>
      <c r="CK80" s="312">
        <f ca="1">IF($BI80&lt;&gt;"",IF('Capacity summary'!$D$14="Yes",IF(COUNTBLANK('Capacity summary'!$H199:$BG199)&lt;52,IF('Capacity summary'!AH199&lt;&gt;"",IF(LOWER('Capacity summary'!AH199)="x",$BI80*AH80,VALUE('Capacity summary'!AH199)),0),AH80*$BI80),AH80*$BI80),0)</f>
        <v>0</v>
      </c>
      <c r="CL80" s="312">
        <f ca="1">IF($BI80&lt;&gt;"",IF('Capacity summary'!$D$14="Yes",IF(COUNTBLANK('Capacity summary'!$H199:$BG199)&lt;52,IF('Capacity summary'!AI199&lt;&gt;"",IF(LOWER('Capacity summary'!AI199)="x",$BI80*AI80,VALUE('Capacity summary'!AI199)),0),AI80*$BI80),AI80*$BI80),0)</f>
        <v>0</v>
      </c>
      <c r="CM80" s="312">
        <f ca="1">IF($BI80&lt;&gt;"",IF('Capacity summary'!$D$14="Yes",IF(COUNTBLANK('Capacity summary'!$H199:$BG199)&lt;52,IF('Capacity summary'!AJ199&lt;&gt;"",IF(LOWER('Capacity summary'!AJ199)="x",$BI80*AJ80,VALUE('Capacity summary'!AJ199)),0),AJ80*$BI80),AJ80*$BI80),0)</f>
        <v>0</v>
      </c>
      <c r="CN80" s="312">
        <f ca="1">IF($BI80&lt;&gt;"",IF('Capacity summary'!$D$14="Yes",IF(COUNTBLANK('Capacity summary'!$H199:$BG199)&lt;52,IF('Capacity summary'!AK199&lt;&gt;"",IF(LOWER('Capacity summary'!AK199)="x",$BI80*AK80,VALUE('Capacity summary'!AK199)),0),AK80*$BI80),AK80*$BI80),0)</f>
        <v>0</v>
      </c>
      <c r="CO80" s="312">
        <f ca="1">IF($BI80&lt;&gt;"",IF('Capacity summary'!$D$14="Yes",IF(COUNTBLANK('Capacity summary'!$H199:$BG199)&lt;52,IF('Capacity summary'!AL199&lt;&gt;"",IF(LOWER('Capacity summary'!AL199)="x",$BI80*AL80,VALUE('Capacity summary'!AL199)),0),AL80*$BI80),AL80*$BI80),0)</f>
        <v>0</v>
      </c>
      <c r="CP80" s="312">
        <f ca="1">IF($BI80&lt;&gt;"",IF('Capacity summary'!$D$14="Yes",IF(COUNTBLANK('Capacity summary'!$H199:$BG199)&lt;52,IF('Capacity summary'!AM199&lt;&gt;"",IF(LOWER('Capacity summary'!AM199)="x",$BI80*AM80,VALUE('Capacity summary'!AM199)),0),AM80*$BI80),AM80*$BI80),0)</f>
        <v>0</v>
      </c>
      <c r="CQ80" s="312">
        <f ca="1">IF($BI80&lt;&gt;"",IF('Capacity summary'!$D$14="Yes",IF(COUNTBLANK('Capacity summary'!$H199:$BG199)&lt;52,IF('Capacity summary'!AN199&lt;&gt;"",IF(LOWER('Capacity summary'!AN199)="x",$BI80*AN80,VALUE('Capacity summary'!AN199)),0),AN80*$BI80),AN80*$BI80),0)</f>
        <v>0</v>
      </c>
      <c r="CR80" s="312">
        <f ca="1">IF($BI80&lt;&gt;"",IF('Capacity summary'!$D$14="Yes",IF(COUNTBLANK('Capacity summary'!$H199:$BG199)&lt;52,IF('Capacity summary'!AO199&lt;&gt;"",IF(LOWER('Capacity summary'!AO199)="x",$BI80*AO80,VALUE('Capacity summary'!AO199)),0),AO80*$BI80),AO80*$BI80),0)</f>
        <v>0</v>
      </c>
      <c r="CS80" s="312">
        <f ca="1">IF($BI80&lt;&gt;"",IF('Capacity summary'!$D$14="Yes",IF(COUNTBLANK('Capacity summary'!$H199:$BG199)&lt;52,IF('Capacity summary'!AP199&lt;&gt;"",IF(LOWER('Capacity summary'!AP199)="x",$BI80*AP80,VALUE('Capacity summary'!AP199)),0),AP80*$BI80),AP80*$BI80),0)</f>
        <v>0</v>
      </c>
      <c r="CT80" s="312">
        <f ca="1">IF($BI80&lt;&gt;"",IF('Capacity summary'!$D$14="Yes",IF(COUNTBLANK('Capacity summary'!$H199:$BG199)&lt;52,IF('Capacity summary'!AQ199&lt;&gt;"",IF(LOWER('Capacity summary'!AQ199)="x",$BI80*AQ80,VALUE('Capacity summary'!AQ199)),0),AQ80*$BI80),AQ80*$BI80),0)</f>
        <v>0</v>
      </c>
      <c r="CU80" s="312">
        <f ca="1">IF($BI80&lt;&gt;"",IF('Capacity summary'!$D$14="Yes",IF(COUNTBLANK('Capacity summary'!$H199:$BG199)&lt;52,IF('Capacity summary'!AR199&lt;&gt;"",IF(LOWER('Capacity summary'!AR199)="x",$BI80*AR80,VALUE('Capacity summary'!AR199)),0),AR80*$BI80),AR80*$BI80),0)</f>
        <v>0</v>
      </c>
      <c r="CV80" s="312">
        <f ca="1">IF($BI80&lt;&gt;"",IF('Capacity summary'!$D$14="Yes",IF(COUNTBLANK('Capacity summary'!$H199:$BG199)&lt;52,IF('Capacity summary'!AS199&lt;&gt;"",IF(LOWER('Capacity summary'!AS199)="x",$BI80*AS80,VALUE('Capacity summary'!AS199)),0),AS80*$BI80),AS80*$BI80),0)</f>
        <v>0</v>
      </c>
      <c r="CW80" s="312">
        <f ca="1">IF($BI80&lt;&gt;"",IF('Capacity summary'!$D$14="Yes",IF(COUNTBLANK('Capacity summary'!$H199:$BG199)&lt;52,IF('Capacity summary'!AT199&lt;&gt;"",IF(LOWER('Capacity summary'!AT199)="x",$BI80*AT80,VALUE('Capacity summary'!AT199)),0),AT80*$BI80),AT80*$BI80),0)</f>
        <v>0</v>
      </c>
      <c r="CX80" s="312">
        <f ca="1">IF($BI80&lt;&gt;"",IF('Capacity summary'!$D$14="Yes",IF(COUNTBLANK('Capacity summary'!$H199:$BG199)&lt;52,IF('Capacity summary'!AU199&lt;&gt;"",IF(LOWER('Capacity summary'!AU199)="x",$BI80*AU80,VALUE('Capacity summary'!AU199)),0),AU80*$BI80),AU80*$BI80),0)</f>
        <v>0</v>
      </c>
      <c r="CY80" s="312">
        <f ca="1">IF($BI80&lt;&gt;"",IF('Capacity summary'!$D$14="Yes",IF(COUNTBLANK('Capacity summary'!$H199:$BG199)&lt;52,IF('Capacity summary'!AV199&lt;&gt;"",IF(LOWER('Capacity summary'!AV199)="x",$BI80*AV80,VALUE('Capacity summary'!AV199)),0),AV80*$BI80),AV80*$BI80),0)</f>
        <v>0</v>
      </c>
      <c r="CZ80" s="312">
        <f ca="1">IF($BI80&lt;&gt;"",IF('Capacity summary'!$D$14="Yes",IF(COUNTBLANK('Capacity summary'!$H199:$BG199)&lt;52,IF('Capacity summary'!AW199&lt;&gt;"",IF(LOWER('Capacity summary'!AW199)="x",$BI80*AW80,VALUE('Capacity summary'!AW199)),0),AW80*$BI80),AW80*$BI80),0)</f>
        <v>0</v>
      </c>
      <c r="DA80" s="312">
        <f ca="1">IF($BI80&lt;&gt;"",IF('Capacity summary'!$D$14="Yes",IF(COUNTBLANK('Capacity summary'!$H199:$BG199)&lt;52,IF('Capacity summary'!AX199&lt;&gt;"",IF(LOWER('Capacity summary'!AX199)="x",$BI80*AX80,VALUE('Capacity summary'!AX199)),0),AX80*$BI80),AX80*$BI80),0)</f>
        <v>0</v>
      </c>
      <c r="DB80" s="312">
        <f ca="1">IF($BI80&lt;&gt;"",IF('Capacity summary'!$D$14="Yes",IF(COUNTBLANK('Capacity summary'!$H199:$BG199)&lt;52,IF('Capacity summary'!AY199&lt;&gt;"",IF(LOWER('Capacity summary'!AY199)="x",$BI80*AY80,VALUE('Capacity summary'!AY199)),0),AY80*$BI80),AY80*$BI80),0)</f>
        <v>0</v>
      </c>
      <c r="DC80" s="312">
        <f ca="1">IF($BI80&lt;&gt;"",IF('Capacity summary'!$D$14="Yes",IF(COUNTBLANK('Capacity summary'!$H199:$BG199)&lt;52,IF('Capacity summary'!AZ199&lt;&gt;"",IF(LOWER('Capacity summary'!AZ199)="x",$BI80*AZ80,VALUE('Capacity summary'!AZ199)),0),AZ80*$BI80),AZ80*$BI80),0)</f>
        <v>0</v>
      </c>
      <c r="DD80" s="312">
        <f ca="1">IF($BI80&lt;&gt;"",IF('Capacity summary'!$D$14="Yes",IF(COUNTBLANK('Capacity summary'!$H199:$BG199)&lt;52,IF('Capacity summary'!BA199&lt;&gt;"",IF(LOWER('Capacity summary'!BA199)="x",$BI80*BA80,VALUE('Capacity summary'!BA199)),0),BA80*$BI80),BA80*$BI80),0)</f>
        <v>0</v>
      </c>
      <c r="DE80" s="312">
        <f ca="1">IF($BI80&lt;&gt;"",IF('Capacity summary'!$D$14="Yes",IF(COUNTBLANK('Capacity summary'!$H199:$BG199)&lt;52,IF('Capacity summary'!BB199&lt;&gt;"",IF(LOWER('Capacity summary'!BB199)="x",$BI80*BB80,VALUE('Capacity summary'!BB199)),0),BB80*$BI80),BB80*$BI80),0)</f>
        <v>0</v>
      </c>
      <c r="DF80" s="312">
        <f ca="1">IF($BI80&lt;&gt;"",IF('Capacity summary'!$D$14="Yes",IF(COUNTBLANK('Capacity summary'!$H199:$BG199)&lt;52,IF('Capacity summary'!BC199&lt;&gt;"",IF(LOWER('Capacity summary'!BC199)="x",$BI80*BC80,VALUE('Capacity summary'!BC199)),0),BC80*$BI80),BC80*$BI80),0)</f>
        <v>0</v>
      </c>
      <c r="DG80" s="312">
        <f ca="1">IF($BI80&lt;&gt;"",IF('Capacity summary'!$D$14="Yes",IF(COUNTBLANK('Capacity summary'!$H199:$BG199)&lt;52,IF('Capacity summary'!BD199&lt;&gt;"",IF(LOWER('Capacity summary'!BD199)="x",$BI80*BD80,VALUE('Capacity summary'!BD199)),0),BD80*$BI80),BD80*$BI80),0)</f>
        <v>0</v>
      </c>
      <c r="DH80" s="312">
        <f ca="1">IF($BI80&lt;&gt;"",IF('Capacity summary'!$D$14="Yes",IF(COUNTBLANK('Capacity summary'!$H199:$BG199)&lt;52,IF('Capacity summary'!BE199&lt;&gt;"",IF(LOWER('Capacity summary'!BE199)="x",$BI80*BE80,VALUE('Capacity summary'!BE199)),0),BE80*$BI80),BE80*$BI80),0)</f>
        <v>0</v>
      </c>
      <c r="DI80" s="312">
        <f ca="1">IF($BI80&lt;&gt;"",IF('Capacity summary'!$D$14="Yes",IF(COUNTBLANK('Capacity summary'!$H199:$BG199)&lt;52,IF('Capacity summary'!BF199&lt;&gt;"",IF(LOWER('Capacity summary'!BF199)="x",$BI80*BF80,VALUE('Capacity summary'!BF199)),0),BF80*$BI80),BF80*$BI80),0)</f>
        <v>0</v>
      </c>
      <c r="DJ80" s="312">
        <f ca="1">IF($BI80&lt;&gt;"",IF('Capacity summary'!$D$14="Yes",IF(COUNTBLANK('Capacity summary'!$H199:$BG199)&lt;52,IF('Capacity summary'!BG199&lt;&gt;"",IF(LOWER('Capacity summary'!BG199)="x",$BI80*BG80,VALUE('Capacity summary'!BG199)),0),BG80*$BI80),BG80*$BI80),0)</f>
        <v>0</v>
      </c>
      <c r="DK80" s="136">
        <f t="shared" ca="1" si="3"/>
        <v>0</v>
      </c>
      <c r="DL80" s="312">
        <f>Capacity!H92</f>
        <v>0</v>
      </c>
    </row>
    <row r="81" spans="2:116" x14ac:dyDescent="0.25">
      <c r="B81" s="67"/>
      <c r="C81" s="67" t="str">
        <f>ROW(A77)&amp;". "&amp;Capacity!B93</f>
        <v>77. c</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 ca="1">IF(ROW(C77)&lt;=Capacity!$A$16,IF('Capacity summary'!$D$14="No",SUM(H81:BG81),'Capacity summary'!$E200),0)</f>
        <v>52</v>
      </c>
      <c r="BI81" s="5">
        <f ca="1">IF(BH81&gt;0,IF(BH81&lt;Capacity!E93,Capacity!F93,Capacity!H93/'Capacity calculation (hide)'!BH81),"")</f>
        <v>0</v>
      </c>
      <c r="BK81" s="312">
        <f ca="1">IF($BI81&lt;&gt;"",IF('Capacity summary'!$D$14="Yes",IF(COUNTBLANK('Capacity summary'!$H200:$BG200)&lt;52,IF('Capacity summary'!H200&lt;&gt;"",IF(LOWER('Capacity summary'!H200)="x",$BI81*H81,VALUE('Capacity summary'!H200)),0),H81*$BI81),H81*$BI81),0)</f>
        <v>0</v>
      </c>
      <c r="BL81" s="312">
        <f ca="1">IF($BI81&lt;&gt;"",IF('Capacity summary'!$D$14="Yes",IF(COUNTBLANK('Capacity summary'!$H200:$BG200)&lt;52,IF('Capacity summary'!I200&lt;&gt;"",IF(LOWER('Capacity summary'!I200)="x",$BI81*I81,VALUE('Capacity summary'!I200)),0),I81*$BI81),I81*$BI81),0)</f>
        <v>0</v>
      </c>
      <c r="BM81" s="312">
        <f ca="1">IF($BI81&lt;&gt;"",IF('Capacity summary'!$D$14="Yes",IF(COUNTBLANK('Capacity summary'!$H200:$BG200)&lt;52,IF('Capacity summary'!J200&lt;&gt;"",IF(LOWER('Capacity summary'!J200)="x",$BI81*J81,VALUE('Capacity summary'!J200)),0),J81*$BI81),J81*$BI81),0)</f>
        <v>0</v>
      </c>
      <c r="BN81" s="312">
        <f ca="1">IF($BI81&lt;&gt;"",IF('Capacity summary'!$D$14="Yes",IF(COUNTBLANK('Capacity summary'!$H200:$BG200)&lt;52,IF('Capacity summary'!K200&lt;&gt;"",IF(LOWER('Capacity summary'!K200)="x",$BI81*K81,VALUE('Capacity summary'!K200)),0),K81*$BI81),K81*$BI81),0)</f>
        <v>0</v>
      </c>
      <c r="BO81" s="312">
        <f ca="1">IF($BI81&lt;&gt;"",IF('Capacity summary'!$D$14="Yes",IF(COUNTBLANK('Capacity summary'!$H200:$BG200)&lt;52,IF('Capacity summary'!L200&lt;&gt;"",IF(LOWER('Capacity summary'!L200)="x",$BI81*L81,VALUE('Capacity summary'!L200)),0),L81*$BI81),L81*$BI81),0)</f>
        <v>0</v>
      </c>
      <c r="BP81" s="312">
        <f ca="1">IF($BI81&lt;&gt;"",IF('Capacity summary'!$D$14="Yes",IF(COUNTBLANK('Capacity summary'!$H200:$BG200)&lt;52,IF('Capacity summary'!M200&lt;&gt;"",IF(LOWER('Capacity summary'!M200)="x",$BI81*M81,VALUE('Capacity summary'!M200)),0),M81*$BI81),M81*$BI81),0)</f>
        <v>0</v>
      </c>
      <c r="BQ81" s="312">
        <f ca="1">IF($BI81&lt;&gt;"",IF('Capacity summary'!$D$14="Yes",IF(COUNTBLANK('Capacity summary'!$H200:$BG200)&lt;52,IF('Capacity summary'!N200&lt;&gt;"",IF(LOWER('Capacity summary'!N200)="x",$BI81*N81,VALUE('Capacity summary'!N200)),0),N81*$BI81),N81*$BI81),0)</f>
        <v>0</v>
      </c>
      <c r="BR81" s="312">
        <f ca="1">IF($BI81&lt;&gt;"",IF('Capacity summary'!$D$14="Yes",IF(COUNTBLANK('Capacity summary'!$H200:$BG200)&lt;52,IF('Capacity summary'!O200&lt;&gt;"",IF(LOWER('Capacity summary'!O200)="x",$BI81*O81,VALUE('Capacity summary'!O200)),0),O81*$BI81),O81*$BI81),0)</f>
        <v>0</v>
      </c>
      <c r="BS81" s="312">
        <f ca="1">IF($BI81&lt;&gt;"",IF('Capacity summary'!$D$14="Yes",IF(COUNTBLANK('Capacity summary'!$H200:$BG200)&lt;52,IF('Capacity summary'!P200&lt;&gt;"",IF(LOWER('Capacity summary'!P200)="x",$BI81*P81,VALUE('Capacity summary'!P200)),0),P81*$BI81),P81*$BI81),0)</f>
        <v>0</v>
      </c>
      <c r="BT81" s="312">
        <f ca="1">IF($BI81&lt;&gt;"",IF('Capacity summary'!$D$14="Yes",IF(COUNTBLANK('Capacity summary'!$H200:$BG200)&lt;52,IF('Capacity summary'!Q200&lt;&gt;"",IF(LOWER('Capacity summary'!Q200)="x",$BI81*Q81,VALUE('Capacity summary'!Q200)),0),Q81*$BI81),Q81*$BI81),0)</f>
        <v>0</v>
      </c>
      <c r="BU81" s="312">
        <f ca="1">IF($BI81&lt;&gt;"",IF('Capacity summary'!$D$14="Yes",IF(COUNTBLANK('Capacity summary'!$H200:$BG200)&lt;52,IF('Capacity summary'!R200&lt;&gt;"",IF(LOWER('Capacity summary'!R200)="x",$BI81*R81,VALUE('Capacity summary'!R200)),0),R81*$BI81),R81*$BI81),0)</f>
        <v>0</v>
      </c>
      <c r="BV81" s="312">
        <f ca="1">IF($BI81&lt;&gt;"",IF('Capacity summary'!$D$14="Yes",IF(COUNTBLANK('Capacity summary'!$H200:$BG200)&lt;52,IF('Capacity summary'!S200&lt;&gt;"",IF(LOWER('Capacity summary'!S200)="x",$BI81*S81,VALUE('Capacity summary'!S200)),0),S81*$BI81),S81*$BI81),0)</f>
        <v>0</v>
      </c>
      <c r="BW81" s="312">
        <f ca="1">IF($BI81&lt;&gt;"",IF('Capacity summary'!$D$14="Yes",IF(COUNTBLANK('Capacity summary'!$H200:$BG200)&lt;52,IF('Capacity summary'!T200&lt;&gt;"",IF(LOWER('Capacity summary'!T200)="x",$BI81*T81,VALUE('Capacity summary'!T200)),0),T81*$BI81),T81*$BI81),0)</f>
        <v>0</v>
      </c>
      <c r="BX81" s="312">
        <f ca="1">IF($BI81&lt;&gt;"",IF('Capacity summary'!$D$14="Yes",IF(COUNTBLANK('Capacity summary'!$H200:$BG200)&lt;52,IF('Capacity summary'!U200&lt;&gt;"",IF(LOWER('Capacity summary'!U200)="x",$BI81*U81,VALUE('Capacity summary'!U200)),0),U81*$BI81),U81*$BI81),0)</f>
        <v>0</v>
      </c>
      <c r="BY81" s="312">
        <f ca="1">IF($BI81&lt;&gt;"",IF('Capacity summary'!$D$14="Yes",IF(COUNTBLANK('Capacity summary'!$H200:$BG200)&lt;52,IF('Capacity summary'!V200&lt;&gt;"",IF(LOWER('Capacity summary'!V200)="x",$BI81*V81,VALUE('Capacity summary'!V200)),0),V81*$BI81),V81*$BI81),0)</f>
        <v>0</v>
      </c>
      <c r="BZ81" s="312">
        <f ca="1">IF($BI81&lt;&gt;"",IF('Capacity summary'!$D$14="Yes",IF(COUNTBLANK('Capacity summary'!$H200:$BG200)&lt;52,IF('Capacity summary'!W200&lt;&gt;"",IF(LOWER('Capacity summary'!W200)="x",$BI81*W81,VALUE('Capacity summary'!W200)),0),W81*$BI81),W81*$BI81),0)</f>
        <v>0</v>
      </c>
      <c r="CA81" s="312">
        <f ca="1">IF($BI81&lt;&gt;"",IF('Capacity summary'!$D$14="Yes",IF(COUNTBLANK('Capacity summary'!$H200:$BG200)&lt;52,IF('Capacity summary'!X200&lt;&gt;"",IF(LOWER('Capacity summary'!X200)="x",$BI81*X81,VALUE('Capacity summary'!X200)),0),X81*$BI81),X81*$BI81),0)</f>
        <v>0</v>
      </c>
      <c r="CB81" s="312">
        <f ca="1">IF($BI81&lt;&gt;"",IF('Capacity summary'!$D$14="Yes",IF(COUNTBLANK('Capacity summary'!$H200:$BG200)&lt;52,IF('Capacity summary'!Y200&lt;&gt;"",IF(LOWER('Capacity summary'!Y200)="x",$BI81*Y81,VALUE('Capacity summary'!Y200)),0),Y81*$BI81),Y81*$BI81),0)</f>
        <v>0</v>
      </c>
      <c r="CC81" s="312">
        <f ca="1">IF($BI81&lt;&gt;"",IF('Capacity summary'!$D$14="Yes",IF(COUNTBLANK('Capacity summary'!$H200:$BG200)&lt;52,IF('Capacity summary'!Z200&lt;&gt;"",IF(LOWER('Capacity summary'!Z200)="x",$BI81*Z81,VALUE('Capacity summary'!Z200)),0),Z81*$BI81),Z81*$BI81),0)</f>
        <v>0</v>
      </c>
      <c r="CD81" s="312">
        <f ca="1">IF($BI81&lt;&gt;"",IF('Capacity summary'!$D$14="Yes",IF(COUNTBLANK('Capacity summary'!$H200:$BG200)&lt;52,IF('Capacity summary'!AA200&lt;&gt;"",IF(LOWER('Capacity summary'!AA200)="x",$BI81*AA81,VALUE('Capacity summary'!AA200)),0),AA81*$BI81),AA81*$BI81),0)</f>
        <v>0</v>
      </c>
      <c r="CE81" s="312">
        <f ca="1">IF($BI81&lt;&gt;"",IF('Capacity summary'!$D$14="Yes",IF(COUNTBLANK('Capacity summary'!$H200:$BG200)&lt;52,IF('Capacity summary'!AB200&lt;&gt;"",IF(LOWER('Capacity summary'!AB200)="x",$BI81*AB81,VALUE('Capacity summary'!AB200)),0),AB81*$BI81),AB81*$BI81),0)</f>
        <v>0</v>
      </c>
      <c r="CF81" s="312">
        <f ca="1">IF($BI81&lt;&gt;"",IF('Capacity summary'!$D$14="Yes",IF(COUNTBLANK('Capacity summary'!$H200:$BG200)&lt;52,IF('Capacity summary'!AC200&lt;&gt;"",IF(LOWER('Capacity summary'!AC200)="x",$BI81*AC81,VALUE('Capacity summary'!AC200)),0),AC81*$BI81),AC81*$BI81),0)</f>
        <v>0</v>
      </c>
      <c r="CG81" s="312">
        <f ca="1">IF($BI81&lt;&gt;"",IF('Capacity summary'!$D$14="Yes",IF(COUNTBLANK('Capacity summary'!$H200:$BG200)&lt;52,IF('Capacity summary'!AD200&lt;&gt;"",IF(LOWER('Capacity summary'!AD200)="x",$BI81*AD81,VALUE('Capacity summary'!AD200)),0),AD81*$BI81),AD81*$BI81),0)</f>
        <v>0</v>
      </c>
      <c r="CH81" s="312">
        <f ca="1">IF($BI81&lt;&gt;"",IF('Capacity summary'!$D$14="Yes",IF(COUNTBLANK('Capacity summary'!$H200:$BG200)&lt;52,IF('Capacity summary'!AE200&lt;&gt;"",IF(LOWER('Capacity summary'!AE200)="x",$BI81*AE81,VALUE('Capacity summary'!AE200)),0),AE81*$BI81),AE81*$BI81),0)</f>
        <v>0</v>
      </c>
      <c r="CI81" s="312">
        <f ca="1">IF($BI81&lt;&gt;"",IF('Capacity summary'!$D$14="Yes",IF(COUNTBLANK('Capacity summary'!$H200:$BG200)&lt;52,IF('Capacity summary'!AF200&lt;&gt;"",IF(LOWER('Capacity summary'!AF200)="x",$BI81*AF81,VALUE('Capacity summary'!AF200)),0),AF81*$BI81),AF81*$BI81),0)</f>
        <v>0</v>
      </c>
      <c r="CJ81" s="312">
        <f ca="1">IF($BI81&lt;&gt;"",IF('Capacity summary'!$D$14="Yes",IF(COUNTBLANK('Capacity summary'!$H200:$BG200)&lt;52,IF('Capacity summary'!AG200&lt;&gt;"",IF(LOWER('Capacity summary'!AG200)="x",$BI81*AG81,VALUE('Capacity summary'!AG200)),0),AG81*$BI81),AG81*$BI81),0)</f>
        <v>0</v>
      </c>
      <c r="CK81" s="312">
        <f ca="1">IF($BI81&lt;&gt;"",IF('Capacity summary'!$D$14="Yes",IF(COUNTBLANK('Capacity summary'!$H200:$BG200)&lt;52,IF('Capacity summary'!AH200&lt;&gt;"",IF(LOWER('Capacity summary'!AH200)="x",$BI81*AH81,VALUE('Capacity summary'!AH200)),0),AH81*$BI81),AH81*$BI81),0)</f>
        <v>0</v>
      </c>
      <c r="CL81" s="312">
        <f ca="1">IF($BI81&lt;&gt;"",IF('Capacity summary'!$D$14="Yes",IF(COUNTBLANK('Capacity summary'!$H200:$BG200)&lt;52,IF('Capacity summary'!AI200&lt;&gt;"",IF(LOWER('Capacity summary'!AI200)="x",$BI81*AI81,VALUE('Capacity summary'!AI200)),0),AI81*$BI81),AI81*$BI81),0)</f>
        <v>0</v>
      </c>
      <c r="CM81" s="312">
        <f ca="1">IF($BI81&lt;&gt;"",IF('Capacity summary'!$D$14="Yes",IF(COUNTBLANK('Capacity summary'!$H200:$BG200)&lt;52,IF('Capacity summary'!AJ200&lt;&gt;"",IF(LOWER('Capacity summary'!AJ200)="x",$BI81*AJ81,VALUE('Capacity summary'!AJ200)),0),AJ81*$BI81),AJ81*$BI81),0)</f>
        <v>0</v>
      </c>
      <c r="CN81" s="312">
        <f ca="1">IF($BI81&lt;&gt;"",IF('Capacity summary'!$D$14="Yes",IF(COUNTBLANK('Capacity summary'!$H200:$BG200)&lt;52,IF('Capacity summary'!AK200&lt;&gt;"",IF(LOWER('Capacity summary'!AK200)="x",$BI81*AK81,VALUE('Capacity summary'!AK200)),0),AK81*$BI81),AK81*$BI81),0)</f>
        <v>0</v>
      </c>
      <c r="CO81" s="312">
        <f ca="1">IF($BI81&lt;&gt;"",IF('Capacity summary'!$D$14="Yes",IF(COUNTBLANK('Capacity summary'!$H200:$BG200)&lt;52,IF('Capacity summary'!AL200&lt;&gt;"",IF(LOWER('Capacity summary'!AL200)="x",$BI81*AL81,VALUE('Capacity summary'!AL200)),0),AL81*$BI81),AL81*$BI81),0)</f>
        <v>0</v>
      </c>
      <c r="CP81" s="312">
        <f ca="1">IF($BI81&lt;&gt;"",IF('Capacity summary'!$D$14="Yes",IF(COUNTBLANK('Capacity summary'!$H200:$BG200)&lt;52,IF('Capacity summary'!AM200&lt;&gt;"",IF(LOWER('Capacity summary'!AM200)="x",$BI81*AM81,VALUE('Capacity summary'!AM200)),0),AM81*$BI81),AM81*$BI81),0)</f>
        <v>0</v>
      </c>
      <c r="CQ81" s="312">
        <f ca="1">IF($BI81&lt;&gt;"",IF('Capacity summary'!$D$14="Yes",IF(COUNTBLANK('Capacity summary'!$H200:$BG200)&lt;52,IF('Capacity summary'!AN200&lt;&gt;"",IF(LOWER('Capacity summary'!AN200)="x",$BI81*AN81,VALUE('Capacity summary'!AN200)),0),AN81*$BI81),AN81*$BI81),0)</f>
        <v>0</v>
      </c>
      <c r="CR81" s="312">
        <f ca="1">IF($BI81&lt;&gt;"",IF('Capacity summary'!$D$14="Yes",IF(COUNTBLANK('Capacity summary'!$H200:$BG200)&lt;52,IF('Capacity summary'!AO200&lt;&gt;"",IF(LOWER('Capacity summary'!AO200)="x",$BI81*AO81,VALUE('Capacity summary'!AO200)),0),AO81*$BI81),AO81*$BI81),0)</f>
        <v>0</v>
      </c>
      <c r="CS81" s="312">
        <f ca="1">IF($BI81&lt;&gt;"",IF('Capacity summary'!$D$14="Yes",IF(COUNTBLANK('Capacity summary'!$H200:$BG200)&lt;52,IF('Capacity summary'!AP200&lt;&gt;"",IF(LOWER('Capacity summary'!AP200)="x",$BI81*AP81,VALUE('Capacity summary'!AP200)),0),AP81*$BI81),AP81*$BI81),0)</f>
        <v>0</v>
      </c>
      <c r="CT81" s="312">
        <f ca="1">IF($BI81&lt;&gt;"",IF('Capacity summary'!$D$14="Yes",IF(COUNTBLANK('Capacity summary'!$H200:$BG200)&lt;52,IF('Capacity summary'!AQ200&lt;&gt;"",IF(LOWER('Capacity summary'!AQ200)="x",$BI81*AQ81,VALUE('Capacity summary'!AQ200)),0),AQ81*$BI81),AQ81*$BI81),0)</f>
        <v>0</v>
      </c>
      <c r="CU81" s="312">
        <f ca="1">IF($BI81&lt;&gt;"",IF('Capacity summary'!$D$14="Yes",IF(COUNTBLANK('Capacity summary'!$H200:$BG200)&lt;52,IF('Capacity summary'!AR200&lt;&gt;"",IF(LOWER('Capacity summary'!AR200)="x",$BI81*AR81,VALUE('Capacity summary'!AR200)),0),AR81*$BI81),AR81*$BI81),0)</f>
        <v>0</v>
      </c>
      <c r="CV81" s="312">
        <f ca="1">IF($BI81&lt;&gt;"",IF('Capacity summary'!$D$14="Yes",IF(COUNTBLANK('Capacity summary'!$H200:$BG200)&lt;52,IF('Capacity summary'!AS200&lt;&gt;"",IF(LOWER('Capacity summary'!AS200)="x",$BI81*AS81,VALUE('Capacity summary'!AS200)),0),AS81*$BI81),AS81*$BI81),0)</f>
        <v>0</v>
      </c>
      <c r="CW81" s="312">
        <f ca="1">IF($BI81&lt;&gt;"",IF('Capacity summary'!$D$14="Yes",IF(COUNTBLANK('Capacity summary'!$H200:$BG200)&lt;52,IF('Capacity summary'!AT200&lt;&gt;"",IF(LOWER('Capacity summary'!AT200)="x",$BI81*AT81,VALUE('Capacity summary'!AT200)),0),AT81*$BI81),AT81*$BI81),0)</f>
        <v>0</v>
      </c>
      <c r="CX81" s="312">
        <f ca="1">IF($BI81&lt;&gt;"",IF('Capacity summary'!$D$14="Yes",IF(COUNTBLANK('Capacity summary'!$H200:$BG200)&lt;52,IF('Capacity summary'!AU200&lt;&gt;"",IF(LOWER('Capacity summary'!AU200)="x",$BI81*AU81,VALUE('Capacity summary'!AU200)),0),AU81*$BI81),AU81*$BI81),0)</f>
        <v>0</v>
      </c>
      <c r="CY81" s="312">
        <f ca="1">IF($BI81&lt;&gt;"",IF('Capacity summary'!$D$14="Yes",IF(COUNTBLANK('Capacity summary'!$H200:$BG200)&lt;52,IF('Capacity summary'!AV200&lt;&gt;"",IF(LOWER('Capacity summary'!AV200)="x",$BI81*AV81,VALUE('Capacity summary'!AV200)),0),AV81*$BI81),AV81*$BI81),0)</f>
        <v>0</v>
      </c>
      <c r="CZ81" s="312">
        <f ca="1">IF($BI81&lt;&gt;"",IF('Capacity summary'!$D$14="Yes",IF(COUNTBLANK('Capacity summary'!$H200:$BG200)&lt;52,IF('Capacity summary'!AW200&lt;&gt;"",IF(LOWER('Capacity summary'!AW200)="x",$BI81*AW81,VALUE('Capacity summary'!AW200)),0),AW81*$BI81),AW81*$BI81),0)</f>
        <v>0</v>
      </c>
      <c r="DA81" s="312">
        <f ca="1">IF($BI81&lt;&gt;"",IF('Capacity summary'!$D$14="Yes",IF(COUNTBLANK('Capacity summary'!$H200:$BG200)&lt;52,IF('Capacity summary'!AX200&lt;&gt;"",IF(LOWER('Capacity summary'!AX200)="x",$BI81*AX81,VALUE('Capacity summary'!AX200)),0),AX81*$BI81),AX81*$BI81),0)</f>
        <v>0</v>
      </c>
      <c r="DB81" s="312">
        <f ca="1">IF($BI81&lt;&gt;"",IF('Capacity summary'!$D$14="Yes",IF(COUNTBLANK('Capacity summary'!$H200:$BG200)&lt;52,IF('Capacity summary'!AY200&lt;&gt;"",IF(LOWER('Capacity summary'!AY200)="x",$BI81*AY81,VALUE('Capacity summary'!AY200)),0),AY81*$BI81),AY81*$BI81),0)</f>
        <v>0</v>
      </c>
      <c r="DC81" s="312">
        <f ca="1">IF($BI81&lt;&gt;"",IF('Capacity summary'!$D$14="Yes",IF(COUNTBLANK('Capacity summary'!$H200:$BG200)&lt;52,IF('Capacity summary'!AZ200&lt;&gt;"",IF(LOWER('Capacity summary'!AZ200)="x",$BI81*AZ81,VALUE('Capacity summary'!AZ200)),0),AZ81*$BI81),AZ81*$BI81),0)</f>
        <v>0</v>
      </c>
      <c r="DD81" s="312">
        <f ca="1">IF($BI81&lt;&gt;"",IF('Capacity summary'!$D$14="Yes",IF(COUNTBLANK('Capacity summary'!$H200:$BG200)&lt;52,IF('Capacity summary'!BA200&lt;&gt;"",IF(LOWER('Capacity summary'!BA200)="x",$BI81*BA81,VALUE('Capacity summary'!BA200)),0),BA81*$BI81),BA81*$BI81),0)</f>
        <v>0</v>
      </c>
      <c r="DE81" s="312">
        <f ca="1">IF($BI81&lt;&gt;"",IF('Capacity summary'!$D$14="Yes",IF(COUNTBLANK('Capacity summary'!$H200:$BG200)&lt;52,IF('Capacity summary'!BB200&lt;&gt;"",IF(LOWER('Capacity summary'!BB200)="x",$BI81*BB81,VALUE('Capacity summary'!BB200)),0),BB81*$BI81),BB81*$BI81),0)</f>
        <v>0</v>
      </c>
      <c r="DF81" s="312">
        <f ca="1">IF($BI81&lt;&gt;"",IF('Capacity summary'!$D$14="Yes",IF(COUNTBLANK('Capacity summary'!$H200:$BG200)&lt;52,IF('Capacity summary'!BC200&lt;&gt;"",IF(LOWER('Capacity summary'!BC200)="x",$BI81*BC81,VALUE('Capacity summary'!BC200)),0),BC81*$BI81),BC81*$BI81),0)</f>
        <v>0</v>
      </c>
      <c r="DG81" s="312">
        <f ca="1">IF($BI81&lt;&gt;"",IF('Capacity summary'!$D$14="Yes",IF(COUNTBLANK('Capacity summary'!$H200:$BG200)&lt;52,IF('Capacity summary'!BD200&lt;&gt;"",IF(LOWER('Capacity summary'!BD200)="x",$BI81*BD81,VALUE('Capacity summary'!BD200)),0),BD81*$BI81),BD81*$BI81),0)</f>
        <v>0</v>
      </c>
      <c r="DH81" s="312">
        <f ca="1">IF($BI81&lt;&gt;"",IF('Capacity summary'!$D$14="Yes",IF(COUNTBLANK('Capacity summary'!$H200:$BG200)&lt;52,IF('Capacity summary'!BE200&lt;&gt;"",IF(LOWER('Capacity summary'!BE200)="x",$BI81*BE81,VALUE('Capacity summary'!BE200)),0),BE81*$BI81),BE81*$BI81),0)</f>
        <v>0</v>
      </c>
      <c r="DI81" s="312">
        <f ca="1">IF($BI81&lt;&gt;"",IF('Capacity summary'!$D$14="Yes",IF(COUNTBLANK('Capacity summary'!$H200:$BG200)&lt;52,IF('Capacity summary'!BF200&lt;&gt;"",IF(LOWER('Capacity summary'!BF200)="x",$BI81*BF81,VALUE('Capacity summary'!BF200)),0),BF81*$BI81),BF81*$BI81),0)</f>
        <v>0</v>
      </c>
      <c r="DJ81" s="312">
        <f ca="1">IF($BI81&lt;&gt;"",IF('Capacity summary'!$D$14="Yes",IF(COUNTBLANK('Capacity summary'!$H200:$BG200)&lt;52,IF('Capacity summary'!BG200&lt;&gt;"",IF(LOWER('Capacity summary'!BG200)="x",$BI81*BG81,VALUE('Capacity summary'!BG200)),0),BG81*$BI81),BG81*$BI81),0)</f>
        <v>0</v>
      </c>
      <c r="DK81" s="136">
        <f t="shared" ca="1" si="3"/>
        <v>0</v>
      </c>
      <c r="DL81" s="312">
        <f>Capacity!H93</f>
        <v>0</v>
      </c>
    </row>
    <row r="82" spans="2:116" x14ac:dyDescent="0.25">
      <c r="B82" s="67"/>
      <c r="C82" s="67" t="str">
        <f>ROW(A78)&amp;". "&amp;Capacity!B94</f>
        <v>78. c</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 ca="1">IF(ROW(C78)&lt;=Capacity!$A$16,IF('Capacity summary'!$D$14="No",SUM(H82:BG82),'Capacity summary'!$E201),0)</f>
        <v>52</v>
      </c>
      <c r="BI82" s="5">
        <f ca="1">IF(BH82&gt;0,IF(BH82&lt;Capacity!E94,Capacity!F94,Capacity!H94/'Capacity calculation (hide)'!BH82),"")</f>
        <v>0</v>
      </c>
      <c r="BK82" s="312">
        <f ca="1">IF($BI82&lt;&gt;"",IF('Capacity summary'!$D$14="Yes",IF(COUNTBLANK('Capacity summary'!$H201:$BG201)&lt;52,IF('Capacity summary'!H201&lt;&gt;"",IF(LOWER('Capacity summary'!H201)="x",$BI82*H82,VALUE('Capacity summary'!H201)),0),H82*$BI82),H82*$BI82),0)</f>
        <v>0</v>
      </c>
      <c r="BL82" s="312">
        <f ca="1">IF($BI82&lt;&gt;"",IF('Capacity summary'!$D$14="Yes",IF(COUNTBLANK('Capacity summary'!$H201:$BG201)&lt;52,IF('Capacity summary'!I201&lt;&gt;"",IF(LOWER('Capacity summary'!I201)="x",$BI82*I82,VALUE('Capacity summary'!I201)),0),I82*$BI82),I82*$BI82),0)</f>
        <v>0</v>
      </c>
      <c r="BM82" s="312">
        <f ca="1">IF($BI82&lt;&gt;"",IF('Capacity summary'!$D$14="Yes",IF(COUNTBLANK('Capacity summary'!$H201:$BG201)&lt;52,IF('Capacity summary'!J201&lt;&gt;"",IF(LOWER('Capacity summary'!J201)="x",$BI82*J82,VALUE('Capacity summary'!J201)),0),J82*$BI82),J82*$BI82),0)</f>
        <v>0</v>
      </c>
      <c r="BN82" s="312">
        <f ca="1">IF($BI82&lt;&gt;"",IF('Capacity summary'!$D$14="Yes",IF(COUNTBLANK('Capacity summary'!$H201:$BG201)&lt;52,IF('Capacity summary'!K201&lt;&gt;"",IF(LOWER('Capacity summary'!K201)="x",$BI82*K82,VALUE('Capacity summary'!K201)),0),K82*$BI82),K82*$BI82),0)</f>
        <v>0</v>
      </c>
      <c r="BO82" s="312">
        <f ca="1">IF($BI82&lt;&gt;"",IF('Capacity summary'!$D$14="Yes",IF(COUNTBLANK('Capacity summary'!$H201:$BG201)&lt;52,IF('Capacity summary'!L201&lt;&gt;"",IF(LOWER('Capacity summary'!L201)="x",$BI82*L82,VALUE('Capacity summary'!L201)),0),L82*$BI82),L82*$BI82),0)</f>
        <v>0</v>
      </c>
      <c r="BP82" s="312">
        <f ca="1">IF($BI82&lt;&gt;"",IF('Capacity summary'!$D$14="Yes",IF(COUNTBLANK('Capacity summary'!$H201:$BG201)&lt;52,IF('Capacity summary'!M201&lt;&gt;"",IF(LOWER('Capacity summary'!M201)="x",$BI82*M82,VALUE('Capacity summary'!M201)),0),M82*$BI82),M82*$BI82),0)</f>
        <v>0</v>
      </c>
      <c r="BQ82" s="312">
        <f ca="1">IF($BI82&lt;&gt;"",IF('Capacity summary'!$D$14="Yes",IF(COUNTBLANK('Capacity summary'!$H201:$BG201)&lt;52,IF('Capacity summary'!N201&lt;&gt;"",IF(LOWER('Capacity summary'!N201)="x",$BI82*N82,VALUE('Capacity summary'!N201)),0),N82*$BI82),N82*$BI82),0)</f>
        <v>0</v>
      </c>
      <c r="BR82" s="312">
        <f ca="1">IF($BI82&lt;&gt;"",IF('Capacity summary'!$D$14="Yes",IF(COUNTBLANK('Capacity summary'!$H201:$BG201)&lt;52,IF('Capacity summary'!O201&lt;&gt;"",IF(LOWER('Capacity summary'!O201)="x",$BI82*O82,VALUE('Capacity summary'!O201)),0),O82*$BI82),O82*$BI82),0)</f>
        <v>0</v>
      </c>
      <c r="BS82" s="312">
        <f ca="1">IF($BI82&lt;&gt;"",IF('Capacity summary'!$D$14="Yes",IF(COUNTBLANK('Capacity summary'!$H201:$BG201)&lt;52,IF('Capacity summary'!P201&lt;&gt;"",IF(LOWER('Capacity summary'!P201)="x",$BI82*P82,VALUE('Capacity summary'!P201)),0),P82*$BI82),P82*$BI82),0)</f>
        <v>0</v>
      </c>
      <c r="BT82" s="312">
        <f ca="1">IF($BI82&lt;&gt;"",IF('Capacity summary'!$D$14="Yes",IF(COUNTBLANK('Capacity summary'!$H201:$BG201)&lt;52,IF('Capacity summary'!Q201&lt;&gt;"",IF(LOWER('Capacity summary'!Q201)="x",$BI82*Q82,VALUE('Capacity summary'!Q201)),0),Q82*$BI82),Q82*$BI82),0)</f>
        <v>0</v>
      </c>
      <c r="BU82" s="312">
        <f ca="1">IF($BI82&lt;&gt;"",IF('Capacity summary'!$D$14="Yes",IF(COUNTBLANK('Capacity summary'!$H201:$BG201)&lt;52,IF('Capacity summary'!R201&lt;&gt;"",IF(LOWER('Capacity summary'!R201)="x",$BI82*R82,VALUE('Capacity summary'!R201)),0),R82*$BI82),R82*$BI82),0)</f>
        <v>0</v>
      </c>
      <c r="BV82" s="312">
        <f ca="1">IF($BI82&lt;&gt;"",IF('Capacity summary'!$D$14="Yes",IF(COUNTBLANK('Capacity summary'!$H201:$BG201)&lt;52,IF('Capacity summary'!S201&lt;&gt;"",IF(LOWER('Capacity summary'!S201)="x",$BI82*S82,VALUE('Capacity summary'!S201)),0),S82*$BI82),S82*$BI82),0)</f>
        <v>0</v>
      </c>
      <c r="BW82" s="312">
        <f ca="1">IF($BI82&lt;&gt;"",IF('Capacity summary'!$D$14="Yes",IF(COUNTBLANK('Capacity summary'!$H201:$BG201)&lt;52,IF('Capacity summary'!T201&lt;&gt;"",IF(LOWER('Capacity summary'!T201)="x",$BI82*T82,VALUE('Capacity summary'!T201)),0),T82*$BI82),T82*$BI82),0)</f>
        <v>0</v>
      </c>
      <c r="BX82" s="312">
        <f ca="1">IF($BI82&lt;&gt;"",IF('Capacity summary'!$D$14="Yes",IF(COUNTBLANK('Capacity summary'!$H201:$BG201)&lt;52,IF('Capacity summary'!U201&lt;&gt;"",IF(LOWER('Capacity summary'!U201)="x",$BI82*U82,VALUE('Capacity summary'!U201)),0),U82*$BI82),U82*$BI82),0)</f>
        <v>0</v>
      </c>
      <c r="BY82" s="312">
        <f ca="1">IF($BI82&lt;&gt;"",IF('Capacity summary'!$D$14="Yes",IF(COUNTBLANK('Capacity summary'!$H201:$BG201)&lt;52,IF('Capacity summary'!V201&lt;&gt;"",IF(LOWER('Capacity summary'!V201)="x",$BI82*V82,VALUE('Capacity summary'!V201)),0),V82*$BI82),V82*$BI82),0)</f>
        <v>0</v>
      </c>
      <c r="BZ82" s="312">
        <f ca="1">IF($BI82&lt;&gt;"",IF('Capacity summary'!$D$14="Yes",IF(COUNTBLANK('Capacity summary'!$H201:$BG201)&lt;52,IF('Capacity summary'!W201&lt;&gt;"",IF(LOWER('Capacity summary'!W201)="x",$BI82*W82,VALUE('Capacity summary'!W201)),0),W82*$BI82),W82*$BI82),0)</f>
        <v>0</v>
      </c>
      <c r="CA82" s="312">
        <f ca="1">IF($BI82&lt;&gt;"",IF('Capacity summary'!$D$14="Yes",IF(COUNTBLANK('Capacity summary'!$H201:$BG201)&lt;52,IF('Capacity summary'!X201&lt;&gt;"",IF(LOWER('Capacity summary'!X201)="x",$BI82*X82,VALUE('Capacity summary'!X201)),0),X82*$BI82),X82*$BI82),0)</f>
        <v>0</v>
      </c>
      <c r="CB82" s="312">
        <f ca="1">IF($BI82&lt;&gt;"",IF('Capacity summary'!$D$14="Yes",IF(COUNTBLANK('Capacity summary'!$H201:$BG201)&lt;52,IF('Capacity summary'!Y201&lt;&gt;"",IF(LOWER('Capacity summary'!Y201)="x",$BI82*Y82,VALUE('Capacity summary'!Y201)),0),Y82*$BI82),Y82*$BI82),0)</f>
        <v>0</v>
      </c>
      <c r="CC82" s="312">
        <f ca="1">IF($BI82&lt;&gt;"",IF('Capacity summary'!$D$14="Yes",IF(COUNTBLANK('Capacity summary'!$H201:$BG201)&lt;52,IF('Capacity summary'!Z201&lt;&gt;"",IF(LOWER('Capacity summary'!Z201)="x",$BI82*Z82,VALUE('Capacity summary'!Z201)),0),Z82*$BI82),Z82*$BI82),0)</f>
        <v>0</v>
      </c>
      <c r="CD82" s="312">
        <f ca="1">IF($BI82&lt;&gt;"",IF('Capacity summary'!$D$14="Yes",IF(COUNTBLANK('Capacity summary'!$H201:$BG201)&lt;52,IF('Capacity summary'!AA201&lt;&gt;"",IF(LOWER('Capacity summary'!AA201)="x",$BI82*AA82,VALUE('Capacity summary'!AA201)),0),AA82*$BI82),AA82*$BI82),0)</f>
        <v>0</v>
      </c>
      <c r="CE82" s="312">
        <f ca="1">IF($BI82&lt;&gt;"",IF('Capacity summary'!$D$14="Yes",IF(COUNTBLANK('Capacity summary'!$H201:$BG201)&lt;52,IF('Capacity summary'!AB201&lt;&gt;"",IF(LOWER('Capacity summary'!AB201)="x",$BI82*AB82,VALUE('Capacity summary'!AB201)),0),AB82*$BI82),AB82*$BI82),0)</f>
        <v>0</v>
      </c>
      <c r="CF82" s="312">
        <f ca="1">IF($BI82&lt;&gt;"",IF('Capacity summary'!$D$14="Yes",IF(COUNTBLANK('Capacity summary'!$H201:$BG201)&lt;52,IF('Capacity summary'!AC201&lt;&gt;"",IF(LOWER('Capacity summary'!AC201)="x",$BI82*AC82,VALUE('Capacity summary'!AC201)),0),AC82*$BI82),AC82*$BI82),0)</f>
        <v>0</v>
      </c>
      <c r="CG82" s="312">
        <f ca="1">IF($BI82&lt;&gt;"",IF('Capacity summary'!$D$14="Yes",IF(COUNTBLANK('Capacity summary'!$H201:$BG201)&lt;52,IF('Capacity summary'!AD201&lt;&gt;"",IF(LOWER('Capacity summary'!AD201)="x",$BI82*AD82,VALUE('Capacity summary'!AD201)),0),AD82*$BI82),AD82*$BI82),0)</f>
        <v>0</v>
      </c>
      <c r="CH82" s="312">
        <f ca="1">IF($BI82&lt;&gt;"",IF('Capacity summary'!$D$14="Yes",IF(COUNTBLANK('Capacity summary'!$H201:$BG201)&lt;52,IF('Capacity summary'!AE201&lt;&gt;"",IF(LOWER('Capacity summary'!AE201)="x",$BI82*AE82,VALUE('Capacity summary'!AE201)),0),AE82*$BI82),AE82*$BI82),0)</f>
        <v>0</v>
      </c>
      <c r="CI82" s="312">
        <f ca="1">IF($BI82&lt;&gt;"",IF('Capacity summary'!$D$14="Yes",IF(COUNTBLANK('Capacity summary'!$H201:$BG201)&lt;52,IF('Capacity summary'!AF201&lt;&gt;"",IF(LOWER('Capacity summary'!AF201)="x",$BI82*AF82,VALUE('Capacity summary'!AF201)),0),AF82*$BI82),AF82*$BI82),0)</f>
        <v>0</v>
      </c>
      <c r="CJ82" s="312">
        <f ca="1">IF($BI82&lt;&gt;"",IF('Capacity summary'!$D$14="Yes",IF(COUNTBLANK('Capacity summary'!$H201:$BG201)&lt;52,IF('Capacity summary'!AG201&lt;&gt;"",IF(LOWER('Capacity summary'!AG201)="x",$BI82*AG82,VALUE('Capacity summary'!AG201)),0),AG82*$BI82),AG82*$BI82),0)</f>
        <v>0</v>
      </c>
      <c r="CK82" s="312">
        <f ca="1">IF($BI82&lt;&gt;"",IF('Capacity summary'!$D$14="Yes",IF(COUNTBLANK('Capacity summary'!$H201:$BG201)&lt;52,IF('Capacity summary'!AH201&lt;&gt;"",IF(LOWER('Capacity summary'!AH201)="x",$BI82*AH82,VALUE('Capacity summary'!AH201)),0),AH82*$BI82),AH82*$BI82),0)</f>
        <v>0</v>
      </c>
      <c r="CL82" s="312">
        <f ca="1">IF($BI82&lt;&gt;"",IF('Capacity summary'!$D$14="Yes",IF(COUNTBLANK('Capacity summary'!$H201:$BG201)&lt;52,IF('Capacity summary'!AI201&lt;&gt;"",IF(LOWER('Capacity summary'!AI201)="x",$BI82*AI82,VALUE('Capacity summary'!AI201)),0),AI82*$BI82),AI82*$BI82),0)</f>
        <v>0</v>
      </c>
      <c r="CM82" s="312">
        <f ca="1">IF($BI82&lt;&gt;"",IF('Capacity summary'!$D$14="Yes",IF(COUNTBLANK('Capacity summary'!$H201:$BG201)&lt;52,IF('Capacity summary'!AJ201&lt;&gt;"",IF(LOWER('Capacity summary'!AJ201)="x",$BI82*AJ82,VALUE('Capacity summary'!AJ201)),0),AJ82*$BI82),AJ82*$BI82),0)</f>
        <v>0</v>
      </c>
      <c r="CN82" s="312">
        <f ca="1">IF($BI82&lt;&gt;"",IF('Capacity summary'!$D$14="Yes",IF(COUNTBLANK('Capacity summary'!$H201:$BG201)&lt;52,IF('Capacity summary'!AK201&lt;&gt;"",IF(LOWER('Capacity summary'!AK201)="x",$BI82*AK82,VALUE('Capacity summary'!AK201)),0),AK82*$BI82),AK82*$BI82),0)</f>
        <v>0</v>
      </c>
      <c r="CO82" s="312">
        <f ca="1">IF($BI82&lt;&gt;"",IF('Capacity summary'!$D$14="Yes",IF(COUNTBLANK('Capacity summary'!$H201:$BG201)&lt;52,IF('Capacity summary'!AL201&lt;&gt;"",IF(LOWER('Capacity summary'!AL201)="x",$BI82*AL82,VALUE('Capacity summary'!AL201)),0),AL82*$BI82),AL82*$BI82),0)</f>
        <v>0</v>
      </c>
      <c r="CP82" s="312">
        <f ca="1">IF($BI82&lt;&gt;"",IF('Capacity summary'!$D$14="Yes",IF(COUNTBLANK('Capacity summary'!$H201:$BG201)&lt;52,IF('Capacity summary'!AM201&lt;&gt;"",IF(LOWER('Capacity summary'!AM201)="x",$BI82*AM82,VALUE('Capacity summary'!AM201)),0),AM82*$BI82),AM82*$BI82),0)</f>
        <v>0</v>
      </c>
      <c r="CQ82" s="312">
        <f ca="1">IF($BI82&lt;&gt;"",IF('Capacity summary'!$D$14="Yes",IF(COUNTBLANK('Capacity summary'!$H201:$BG201)&lt;52,IF('Capacity summary'!AN201&lt;&gt;"",IF(LOWER('Capacity summary'!AN201)="x",$BI82*AN82,VALUE('Capacity summary'!AN201)),0),AN82*$BI82),AN82*$BI82),0)</f>
        <v>0</v>
      </c>
      <c r="CR82" s="312">
        <f ca="1">IF($BI82&lt;&gt;"",IF('Capacity summary'!$D$14="Yes",IF(COUNTBLANK('Capacity summary'!$H201:$BG201)&lt;52,IF('Capacity summary'!AO201&lt;&gt;"",IF(LOWER('Capacity summary'!AO201)="x",$BI82*AO82,VALUE('Capacity summary'!AO201)),0),AO82*$BI82),AO82*$BI82),0)</f>
        <v>0</v>
      </c>
      <c r="CS82" s="312">
        <f ca="1">IF($BI82&lt;&gt;"",IF('Capacity summary'!$D$14="Yes",IF(COUNTBLANK('Capacity summary'!$H201:$BG201)&lt;52,IF('Capacity summary'!AP201&lt;&gt;"",IF(LOWER('Capacity summary'!AP201)="x",$BI82*AP82,VALUE('Capacity summary'!AP201)),0),AP82*$BI82),AP82*$BI82),0)</f>
        <v>0</v>
      </c>
      <c r="CT82" s="312">
        <f ca="1">IF($BI82&lt;&gt;"",IF('Capacity summary'!$D$14="Yes",IF(COUNTBLANK('Capacity summary'!$H201:$BG201)&lt;52,IF('Capacity summary'!AQ201&lt;&gt;"",IF(LOWER('Capacity summary'!AQ201)="x",$BI82*AQ82,VALUE('Capacity summary'!AQ201)),0),AQ82*$BI82),AQ82*$BI82),0)</f>
        <v>0</v>
      </c>
      <c r="CU82" s="312">
        <f ca="1">IF($BI82&lt;&gt;"",IF('Capacity summary'!$D$14="Yes",IF(COUNTBLANK('Capacity summary'!$H201:$BG201)&lt;52,IF('Capacity summary'!AR201&lt;&gt;"",IF(LOWER('Capacity summary'!AR201)="x",$BI82*AR82,VALUE('Capacity summary'!AR201)),0),AR82*$BI82),AR82*$BI82),0)</f>
        <v>0</v>
      </c>
      <c r="CV82" s="312">
        <f ca="1">IF($BI82&lt;&gt;"",IF('Capacity summary'!$D$14="Yes",IF(COUNTBLANK('Capacity summary'!$H201:$BG201)&lt;52,IF('Capacity summary'!AS201&lt;&gt;"",IF(LOWER('Capacity summary'!AS201)="x",$BI82*AS82,VALUE('Capacity summary'!AS201)),0),AS82*$BI82),AS82*$BI82),0)</f>
        <v>0</v>
      </c>
      <c r="CW82" s="312">
        <f ca="1">IF($BI82&lt;&gt;"",IF('Capacity summary'!$D$14="Yes",IF(COUNTBLANK('Capacity summary'!$H201:$BG201)&lt;52,IF('Capacity summary'!AT201&lt;&gt;"",IF(LOWER('Capacity summary'!AT201)="x",$BI82*AT82,VALUE('Capacity summary'!AT201)),0),AT82*$BI82),AT82*$BI82),0)</f>
        <v>0</v>
      </c>
      <c r="CX82" s="312">
        <f ca="1">IF($BI82&lt;&gt;"",IF('Capacity summary'!$D$14="Yes",IF(COUNTBLANK('Capacity summary'!$H201:$BG201)&lt;52,IF('Capacity summary'!AU201&lt;&gt;"",IF(LOWER('Capacity summary'!AU201)="x",$BI82*AU82,VALUE('Capacity summary'!AU201)),0),AU82*$BI82),AU82*$BI82),0)</f>
        <v>0</v>
      </c>
      <c r="CY82" s="312">
        <f ca="1">IF($BI82&lt;&gt;"",IF('Capacity summary'!$D$14="Yes",IF(COUNTBLANK('Capacity summary'!$H201:$BG201)&lt;52,IF('Capacity summary'!AV201&lt;&gt;"",IF(LOWER('Capacity summary'!AV201)="x",$BI82*AV82,VALUE('Capacity summary'!AV201)),0),AV82*$BI82),AV82*$BI82),0)</f>
        <v>0</v>
      </c>
      <c r="CZ82" s="312">
        <f ca="1">IF($BI82&lt;&gt;"",IF('Capacity summary'!$D$14="Yes",IF(COUNTBLANK('Capacity summary'!$H201:$BG201)&lt;52,IF('Capacity summary'!AW201&lt;&gt;"",IF(LOWER('Capacity summary'!AW201)="x",$BI82*AW82,VALUE('Capacity summary'!AW201)),0),AW82*$BI82),AW82*$BI82),0)</f>
        <v>0</v>
      </c>
      <c r="DA82" s="312">
        <f ca="1">IF($BI82&lt;&gt;"",IF('Capacity summary'!$D$14="Yes",IF(COUNTBLANK('Capacity summary'!$H201:$BG201)&lt;52,IF('Capacity summary'!AX201&lt;&gt;"",IF(LOWER('Capacity summary'!AX201)="x",$BI82*AX82,VALUE('Capacity summary'!AX201)),0),AX82*$BI82),AX82*$BI82),0)</f>
        <v>0</v>
      </c>
      <c r="DB82" s="312">
        <f ca="1">IF($BI82&lt;&gt;"",IF('Capacity summary'!$D$14="Yes",IF(COUNTBLANK('Capacity summary'!$H201:$BG201)&lt;52,IF('Capacity summary'!AY201&lt;&gt;"",IF(LOWER('Capacity summary'!AY201)="x",$BI82*AY82,VALUE('Capacity summary'!AY201)),0),AY82*$BI82),AY82*$BI82),0)</f>
        <v>0</v>
      </c>
      <c r="DC82" s="312">
        <f ca="1">IF($BI82&lt;&gt;"",IF('Capacity summary'!$D$14="Yes",IF(COUNTBLANK('Capacity summary'!$H201:$BG201)&lt;52,IF('Capacity summary'!AZ201&lt;&gt;"",IF(LOWER('Capacity summary'!AZ201)="x",$BI82*AZ82,VALUE('Capacity summary'!AZ201)),0),AZ82*$BI82),AZ82*$BI82),0)</f>
        <v>0</v>
      </c>
      <c r="DD82" s="312">
        <f ca="1">IF($BI82&lt;&gt;"",IF('Capacity summary'!$D$14="Yes",IF(COUNTBLANK('Capacity summary'!$H201:$BG201)&lt;52,IF('Capacity summary'!BA201&lt;&gt;"",IF(LOWER('Capacity summary'!BA201)="x",$BI82*BA82,VALUE('Capacity summary'!BA201)),0),BA82*$BI82),BA82*$BI82),0)</f>
        <v>0</v>
      </c>
      <c r="DE82" s="312">
        <f ca="1">IF($BI82&lt;&gt;"",IF('Capacity summary'!$D$14="Yes",IF(COUNTBLANK('Capacity summary'!$H201:$BG201)&lt;52,IF('Capacity summary'!BB201&lt;&gt;"",IF(LOWER('Capacity summary'!BB201)="x",$BI82*BB82,VALUE('Capacity summary'!BB201)),0),BB82*$BI82),BB82*$BI82),0)</f>
        <v>0</v>
      </c>
      <c r="DF82" s="312">
        <f ca="1">IF($BI82&lt;&gt;"",IF('Capacity summary'!$D$14="Yes",IF(COUNTBLANK('Capacity summary'!$H201:$BG201)&lt;52,IF('Capacity summary'!BC201&lt;&gt;"",IF(LOWER('Capacity summary'!BC201)="x",$BI82*BC82,VALUE('Capacity summary'!BC201)),0),BC82*$BI82),BC82*$BI82),0)</f>
        <v>0</v>
      </c>
      <c r="DG82" s="312">
        <f ca="1">IF($BI82&lt;&gt;"",IF('Capacity summary'!$D$14="Yes",IF(COUNTBLANK('Capacity summary'!$H201:$BG201)&lt;52,IF('Capacity summary'!BD201&lt;&gt;"",IF(LOWER('Capacity summary'!BD201)="x",$BI82*BD82,VALUE('Capacity summary'!BD201)),0),BD82*$BI82),BD82*$BI82),0)</f>
        <v>0</v>
      </c>
      <c r="DH82" s="312">
        <f ca="1">IF($BI82&lt;&gt;"",IF('Capacity summary'!$D$14="Yes",IF(COUNTBLANK('Capacity summary'!$H201:$BG201)&lt;52,IF('Capacity summary'!BE201&lt;&gt;"",IF(LOWER('Capacity summary'!BE201)="x",$BI82*BE82,VALUE('Capacity summary'!BE201)),0),BE82*$BI82),BE82*$BI82),0)</f>
        <v>0</v>
      </c>
      <c r="DI82" s="312">
        <f ca="1">IF($BI82&lt;&gt;"",IF('Capacity summary'!$D$14="Yes",IF(COUNTBLANK('Capacity summary'!$H201:$BG201)&lt;52,IF('Capacity summary'!BF201&lt;&gt;"",IF(LOWER('Capacity summary'!BF201)="x",$BI82*BF82,VALUE('Capacity summary'!BF201)),0),BF82*$BI82),BF82*$BI82),0)</f>
        <v>0</v>
      </c>
      <c r="DJ82" s="312">
        <f ca="1">IF($BI82&lt;&gt;"",IF('Capacity summary'!$D$14="Yes",IF(COUNTBLANK('Capacity summary'!$H201:$BG201)&lt;52,IF('Capacity summary'!BG201&lt;&gt;"",IF(LOWER('Capacity summary'!BG201)="x",$BI82*BG82,VALUE('Capacity summary'!BG201)),0),BG82*$BI82),BG82*$BI82),0)</f>
        <v>0</v>
      </c>
      <c r="DK82" s="136">
        <f t="shared" ca="1" si="3"/>
        <v>0</v>
      </c>
      <c r="DL82" s="312">
        <f>Capacity!H94</f>
        <v>0</v>
      </c>
    </row>
    <row r="83" spans="2:116" x14ac:dyDescent="0.25">
      <c r="B83" s="67"/>
      <c r="C83" s="67" t="str">
        <f>ROW(A79)&amp;". "&amp;Capacity!B95</f>
        <v>79. c</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 ca="1">IF(ROW(C79)&lt;=Capacity!$A$16,IF('Capacity summary'!$D$14="No",SUM(H83:BG83),'Capacity summary'!$E202),0)</f>
        <v>52</v>
      </c>
      <c r="BI83" s="5">
        <f ca="1">IF(BH83&gt;0,IF(BH83&lt;Capacity!E95,Capacity!F95,Capacity!H95/'Capacity calculation (hide)'!BH83),"")</f>
        <v>0</v>
      </c>
      <c r="BK83" s="312">
        <f ca="1">IF($BI83&lt;&gt;"",IF('Capacity summary'!$D$14="Yes",IF(COUNTBLANK('Capacity summary'!$H202:$BG202)&lt;52,IF('Capacity summary'!H202&lt;&gt;"",IF(LOWER('Capacity summary'!H202)="x",$BI83*H83,VALUE('Capacity summary'!H202)),0),H83*$BI83),H83*$BI83),0)</f>
        <v>0</v>
      </c>
      <c r="BL83" s="312">
        <f ca="1">IF($BI83&lt;&gt;"",IF('Capacity summary'!$D$14="Yes",IF(COUNTBLANK('Capacity summary'!$H202:$BG202)&lt;52,IF('Capacity summary'!I202&lt;&gt;"",IF(LOWER('Capacity summary'!I202)="x",$BI83*I83,VALUE('Capacity summary'!I202)),0),I83*$BI83),I83*$BI83),0)</f>
        <v>0</v>
      </c>
      <c r="BM83" s="312">
        <f ca="1">IF($BI83&lt;&gt;"",IF('Capacity summary'!$D$14="Yes",IF(COUNTBLANK('Capacity summary'!$H202:$BG202)&lt;52,IF('Capacity summary'!J202&lt;&gt;"",IF(LOWER('Capacity summary'!J202)="x",$BI83*J83,VALUE('Capacity summary'!J202)),0),J83*$BI83),J83*$BI83),0)</f>
        <v>0</v>
      </c>
      <c r="BN83" s="312">
        <f ca="1">IF($BI83&lt;&gt;"",IF('Capacity summary'!$D$14="Yes",IF(COUNTBLANK('Capacity summary'!$H202:$BG202)&lt;52,IF('Capacity summary'!K202&lt;&gt;"",IF(LOWER('Capacity summary'!K202)="x",$BI83*K83,VALUE('Capacity summary'!K202)),0),K83*$BI83),K83*$BI83),0)</f>
        <v>0</v>
      </c>
      <c r="BO83" s="312">
        <f ca="1">IF($BI83&lt;&gt;"",IF('Capacity summary'!$D$14="Yes",IF(COUNTBLANK('Capacity summary'!$H202:$BG202)&lt;52,IF('Capacity summary'!L202&lt;&gt;"",IF(LOWER('Capacity summary'!L202)="x",$BI83*L83,VALUE('Capacity summary'!L202)),0),L83*$BI83),L83*$BI83),0)</f>
        <v>0</v>
      </c>
      <c r="BP83" s="312">
        <f ca="1">IF($BI83&lt;&gt;"",IF('Capacity summary'!$D$14="Yes",IF(COUNTBLANK('Capacity summary'!$H202:$BG202)&lt;52,IF('Capacity summary'!M202&lt;&gt;"",IF(LOWER('Capacity summary'!M202)="x",$BI83*M83,VALUE('Capacity summary'!M202)),0),M83*$BI83),M83*$BI83),0)</f>
        <v>0</v>
      </c>
      <c r="BQ83" s="312">
        <f ca="1">IF($BI83&lt;&gt;"",IF('Capacity summary'!$D$14="Yes",IF(COUNTBLANK('Capacity summary'!$H202:$BG202)&lt;52,IF('Capacity summary'!N202&lt;&gt;"",IF(LOWER('Capacity summary'!N202)="x",$BI83*N83,VALUE('Capacity summary'!N202)),0),N83*$BI83),N83*$BI83),0)</f>
        <v>0</v>
      </c>
      <c r="BR83" s="312">
        <f ca="1">IF($BI83&lt;&gt;"",IF('Capacity summary'!$D$14="Yes",IF(COUNTBLANK('Capacity summary'!$H202:$BG202)&lt;52,IF('Capacity summary'!O202&lt;&gt;"",IF(LOWER('Capacity summary'!O202)="x",$BI83*O83,VALUE('Capacity summary'!O202)),0),O83*$BI83),O83*$BI83),0)</f>
        <v>0</v>
      </c>
      <c r="BS83" s="312">
        <f ca="1">IF($BI83&lt;&gt;"",IF('Capacity summary'!$D$14="Yes",IF(COUNTBLANK('Capacity summary'!$H202:$BG202)&lt;52,IF('Capacity summary'!P202&lt;&gt;"",IF(LOWER('Capacity summary'!P202)="x",$BI83*P83,VALUE('Capacity summary'!P202)),0),P83*$BI83),P83*$BI83),0)</f>
        <v>0</v>
      </c>
      <c r="BT83" s="312">
        <f ca="1">IF($BI83&lt;&gt;"",IF('Capacity summary'!$D$14="Yes",IF(COUNTBLANK('Capacity summary'!$H202:$BG202)&lt;52,IF('Capacity summary'!Q202&lt;&gt;"",IF(LOWER('Capacity summary'!Q202)="x",$BI83*Q83,VALUE('Capacity summary'!Q202)),0),Q83*$BI83),Q83*$BI83),0)</f>
        <v>0</v>
      </c>
      <c r="BU83" s="312">
        <f ca="1">IF($BI83&lt;&gt;"",IF('Capacity summary'!$D$14="Yes",IF(COUNTBLANK('Capacity summary'!$H202:$BG202)&lt;52,IF('Capacity summary'!R202&lt;&gt;"",IF(LOWER('Capacity summary'!R202)="x",$BI83*R83,VALUE('Capacity summary'!R202)),0),R83*$BI83),R83*$BI83),0)</f>
        <v>0</v>
      </c>
      <c r="BV83" s="312">
        <f ca="1">IF($BI83&lt;&gt;"",IF('Capacity summary'!$D$14="Yes",IF(COUNTBLANK('Capacity summary'!$H202:$BG202)&lt;52,IF('Capacity summary'!S202&lt;&gt;"",IF(LOWER('Capacity summary'!S202)="x",$BI83*S83,VALUE('Capacity summary'!S202)),0),S83*$BI83),S83*$BI83),0)</f>
        <v>0</v>
      </c>
      <c r="BW83" s="312">
        <f ca="1">IF($BI83&lt;&gt;"",IF('Capacity summary'!$D$14="Yes",IF(COUNTBLANK('Capacity summary'!$H202:$BG202)&lt;52,IF('Capacity summary'!T202&lt;&gt;"",IF(LOWER('Capacity summary'!T202)="x",$BI83*T83,VALUE('Capacity summary'!T202)),0),T83*$BI83),T83*$BI83),0)</f>
        <v>0</v>
      </c>
      <c r="BX83" s="312">
        <f ca="1">IF($BI83&lt;&gt;"",IF('Capacity summary'!$D$14="Yes",IF(COUNTBLANK('Capacity summary'!$H202:$BG202)&lt;52,IF('Capacity summary'!U202&lt;&gt;"",IF(LOWER('Capacity summary'!U202)="x",$BI83*U83,VALUE('Capacity summary'!U202)),0),U83*$BI83),U83*$BI83),0)</f>
        <v>0</v>
      </c>
      <c r="BY83" s="312">
        <f ca="1">IF($BI83&lt;&gt;"",IF('Capacity summary'!$D$14="Yes",IF(COUNTBLANK('Capacity summary'!$H202:$BG202)&lt;52,IF('Capacity summary'!V202&lt;&gt;"",IF(LOWER('Capacity summary'!V202)="x",$BI83*V83,VALUE('Capacity summary'!V202)),0),V83*$BI83),V83*$BI83),0)</f>
        <v>0</v>
      </c>
      <c r="BZ83" s="312">
        <f ca="1">IF($BI83&lt;&gt;"",IF('Capacity summary'!$D$14="Yes",IF(COUNTBLANK('Capacity summary'!$H202:$BG202)&lt;52,IF('Capacity summary'!W202&lt;&gt;"",IF(LOWER('Capacity summary'!W202)="x",$BI83*W83,VALUE('Capacity summary'!W202)),0),W83*$BI83),W83*$BI83),0)</f>
        <v>0</v>
      </c>
      <c r="CA83" s="312">
        <f ca="1">IF($BI83&lt;&gt;"",IF('Capacity summary'!$D$14="Yes",IF(COUNTBLANK('Capacity summary'!$H202:$BG202)&lt;52,IF('Capacity summary'!X202&lt;&gt;"",IF(LOWER('Capacity summary'!X202)="x",$BI83*X83,VALUE('Capacity summary'!X202)),0),X83*$BI83),X83*$BI83),0)</f>
        <v>0</v>
      </c>
      <c r="CB83" s="312">
        <f ca="1">IF($BI83&lt;&gt;"",IF('Capacity summary'!$D$14="Yes",IF(COUNTBLANK('Capacity summary'!$H202:$BG202)&lt;52,IF('Capacity summary'!Y202&lt;&gt;"",IF(LOWER('Capacity summary'!Y202)="x",$BI83*Y83,VALUE('Capacity summary'!Y202)),0),Y83*$BI83),Y83*$BI83),0)</f>
        <v>0</v>
      </c>
      <c r="CC83" s="312">
        <f ca="1">IF($BI83&lt;&gt;"",IF('Capacity summary'!$D$14="Yes",IF(COUNTBLANK('Capacity summary'!$H202:$BG202)&lt;52,IF('Capacity summary'!Z202&lt;&gt;"",IF(LOWER('Capacity summary'!Z202)="x",$BI83*Z83,VALUE('Capacity summary'!Z202)),0),Z83*$BI83),Z83*$BI83),0)</f>
        <v>0</v>
      </c>
      <c r="CD83" s="312">
        <f ca="1">IF($BI83&lt;&gt;"",IF('Capacity summary'!$D$14="Yes",IF(COUNTBLANK('Capacity summary'!$H202:$BG202)&lt;52,IF('Capacity summary'!AA202&lt;&gt;"",IF(LOWER('Capacity summary'!AA202)="x",$BI83*AA83,VALUE('Capacity summary'!AA202)),0),AA83*$BI83),AA83*$BI83),0)</f>
        <v>0</v>
      </c>
      <c r="CE83" s="312">
        <f ca="1">IF($BI83&lt;&gt;"",IF('Capacity summary'!$D$14="Yes",IF(COUNTBLANK('Capacity summary'!$H202:$BG202)&lt;52,IF('Capacity summary'!AB202&lt;&gt;"",IF(LOWER('Capacity summary'!AB202)="x",$BI83*AB83,VALUE('Capacity summary'!AB202)),0),AB83*$BI83),AB83*$BI83),0)</f>
        <v>0</v>
      </c>
      <c r="CF83" s="312">
        <f ca="1">IF($BI83&lt;&gt;"",IF('Capacity summary'!$D$14="Yes",IF(COUNTBLANK('Capacity summary'!$H202:$BG202)&lt;52,IF('Capacity summary'!AC202&lt;&gt;"",IF(LOWER('Capacity summary'!AC202)="x",$BI83*AC83,VALUE('Capacity summary'!AC202)),0),AC83*$BI83),AC83*$BI83),0)</f>
        <v>0</v>
      </c>
      <c r="CG83" s="312">
        <f ca="1">IF($BI83&lt;&gt;"",IF('Capacity summary'!$D$14="Yes",IF(COUNTBLANK('Capacity summary'!$H202:$BG202)&lt;52,IF('Capacity summary'!AD202&lt;&gt;"",IF(LOWER('Capacity summary'!AD202)="x",$BI83*AD83,VALUE('Capacity summary'!AD202)),0),AD83*$BI83),AD83*$BI83),0)</f>
        <v>0</v>
      </c>
      <c r="CH83" s="312">
        <f ca="1">IF($BI83&lt;&gt;"",IF('Capacity summary'!$D$14="Yes",IF(COUNTBLANK('Capacity summary'!$H202:$BG202)&lt;52,IF('Capacity summary'!AE202&lt;&gt;"",IF(LOWER('Capacity summary'!AE202)="x",$BI83*AE83,VALUE('Capacity summary'!AE202)),0),AE83*$BI83),AE83*$BI83),0)</f>
        <v>0</v>
      </c>
      <c r="CI83" s="312">
        <f ca="1">IF($BI83&lt;&gt;"",IF('Capacity summary'!$D$14="Yes",IF(COUNTBLANK('Capacity summary'!$H202:$BG202)&lt;52,IF('Capacity summary'!AF202&lt;&gt;"",IF(LOWER('Capacity summary'!AF202)="x",$BI83*AF83,VALUE('Capacity summary'!AF202)),0),AF83*$BI83),AF83*$BI83),0)</f>
        <v>0</v>
      </c>
      <c r="CJ83" s="312">
        <f ca="1">IF($BI83&lt;&gt;"",IF('Capacity summary'!$D$14="Yes",IF(COUNTBLANK('Capacity summary'!$H202:$BG202)&lt;52,IF('Capacity summary'!AG202&lt;&gt;"",IF(LOWER('Capacity summary'!AG202)="x",$BI83*AG83,VALUE('Capacity summary'!AG202)),0),AG83*$BI83),AG83*$BI83),0)</f>
        <v>0</v>
      </c>
      <c r="CK83" s="312">
        <f ca="1">IF($BI83&lt;&gt;"",IF('Capacity summary'!$D$14="Yes",IF(COUNTBLANK('Capacity summary'!$H202:$BG202)&lt;52,IF('Capacity summary'!AH202&lt;&gt;"",IF(LOWER('Capacity summary'!AH202)="x",$BI83*AH83,VALUE('Capacity summary'!AH202)),0),AH83*$BI83),AH83*$BI83),0)</f>
        <v>0</v>
      </c>
      <c r="CL83" s="312">
        <f ca="1">IF($BI83&lt;&gt;"",IF('Capacity summary'!$D$14="Yes",IF(COUNTBLANK('Capacity summary'!$H202:$BG202)&lt;52,IF('Capacity summary'!AI202&lt;&gt;"",IF(LOWER('Capacity summary'!AI202)="x",$BI83*AI83,VALUE('Capacity summary'!AI202)),0),AI83*$BI83),AI83*$BI83),0)</f>
        <v>0</v>
      </c>
      <c r="CM83" s="312">
        <f ca="1">IF($BI83&lt;&gt;"",IF('Capacity summary'!$D$14="Yes",IF(COUNTBLANK('Capacity summary'!$H202:$BG202)&lt;52,IF('Capacity summary'!AJ202&lt;&gt;"",IF(LOWER('Capacity summary'!AJ202)="x",$BI83*AJ83,VALUE('Capacity summary'!AJ202)),0),AJ83*$BI83),AJ83*$BI83),0)</f>
        <v>0</v>
      </c>
      <c r="CN83" s="312">
        <f ca="1">IF($BI83&lt;&gt;"",IF('Capacity summary'!$D$14="Yes",IF(COUNTBLANK('Capacity summary'!$H202:$BG202)&lt;52,IF('Capacity summary'!AK202&lt;&gt;"",IF(LOWER('Capacity summary'!AK202)="x",$BI83*AK83,VALUE('Capacity summary'!AK202)),0),AK83*$BI83),AK83*$BI83),0)</f>
        <v>0</v>
      </c>
      <c r="CO83" s="312">
        <f ca="1">IF($BI83&lt;&gt;"",IF('Capacity summary'!$D$14="Yes",IF(COUNTBLANK('Capacity summary'!$H202:$BG202)&lt;52,IF('Capacity summary'!AL202&lt;&gt;"",IF(LOWER('Capacity summary'!AL202)="x",$BI83*AL83,VALUE('Capacity summary'!AL202)),0),AL83*$BI83),AL83*$BI83),0)</f>
        <v>0</v>
      </c>
      <c r="CP83" s="312">
        <f ca="1">IF($BI83&lt;&gt;"",IF('Capacity summary'!$D$14="Yes",IF(COUNTBLANK('Capacity summary'!$H202:$BG202)&lt;52,IF('Capacity summary'!AM202&lt;&gt;"",IF(LOWER('Capacity summary'!AM202)="x",$BI83*AM83,VALUE('Capacity summary'!AM202)),0),AM83*$BI83),AM83*$BI83),0)</f>
        <v>0</v>
      </c>
      <c r="CQ83" s="312">
        <f ca="1">IF($BI83&lt;&gt;"",IF('Capacity summary'!$D$14="Yes",IF(COUNTBLANK('Capacity summary'!$H202:$BG202)&lt;52,IF('Capacity summary'!AN202&lt;&gt;"",IF(LOWER('Capacity summary'!AN202)="x",$BI83*AN83,VALUE('Capacity summary'!AN202)),0),AN83*$BI83),AN83*$BI83),0)</f>
        <v>0</v>
      </c>
      <c r="CR83" s="312">
        <f ca="1">IF($BI83&lt;&gt;"",IF('Capacity summary'!$D$14="Yes",IF(COUNTBLANK('Capacity summary'!$H202:$BG202)&lt;52,IF('Capacity summary'!AO202&lt;&gt;"",IF(LOWER('Capacity summary'!AO202)="x",$BI83*AO83,VALUE('Capacity summary'!AO202)),0),AO83*$BI83),AO83*$BI83),0)</f>
        <v>0</v>
      </c>
      <c r="CS83" s="312">
        <f ca="1">IF($BI83&lt;&gt;"",IF('Capacity summary'!$D$14="Yes",IF(COUNTBLANK('Capacity summary'!$H202:$BG202)&lt;52,IF('Capacity summary'!AP202&lt;&gt;"",IF(LOWER('Capacity summary'!AP202)="x",$BI83*AP83,VALUE('Capacity summary'!AP202)),0),AP83*$BI83),AP83*$BI83),0)</f>
        <v>0</v>
      </c>
      <c r="CT83" s="312">
        <f ca="1">IF($BI83&lt;&gt;"",IF('Capacity summary'!$D$14="Yes",IF(COUNTBLANK('Capacity summary'!$H202:$BG202)&lt;52,IF('Capacity summary'!AQ202&lt;&gt;"",IF(LOWER('Capacity summary'!AQ202)="x",$BI83*AQ83,VALUE('Capacity summary'!AQ202)),0),AQ83*$BI83),AQ83*$BI83),0)</f>
        <v>0</v>
      </c>
      <c r="CU83" s="312">
        <f ca="1">IF($BI83&lt;&gt;"",IF('Capacity summary'!$D$14="Yes",IF(COUNTBLANK('Capacity summary'!$H202:$BG202)&lt;52,IF('Capacity summary'!AR202&lt;&gt;"",IF(LOWER('Capacity summary'!AR202)="x",$BI83*AR83,VALUE('Capacity summary'!AR202)),0),AR83*$BI83),AR83*$BI83),0)</f>
        <v>0</v>
      </c>
      <c r="CV83" s="312">
        <f ca="1">IF($BI83&lt;&gt;"",IF('Capacity summary'!$D$14="Yes",IF(COUNTBLANK('Capacity summary'!$H202:$BG202)&lt;52,IF('Capacity summary'!AS202&lt;&gt;"",IF(LOWER('Capacity summary'!AS202)="x",$BI83*AS83,VALUE('Capacity summary'!AS202)),0),AS83*$BI83),AS83*$BI83),0)</f>
        <v>0</v>
      </c>
      <c r="CW83" s="312">
        <f ca="1">IF($BI83&lt;&gt;"",IF('Capacity summary'!$D$14="Yes",IF(COUNTBLANK('Capacity summary'!$H202:$BG202)&lt;52,IF('Capacity summary'!AT202&lt;&gt;"",IF(LOWER('Capacity summary'!AT202)="x",$BI83*AT83,VALUE('Capacity summary'!AT202)),0),AT83*$BI83),AT83*$BI83),0)</f>
        <v>0</v>
      </c>
      <c r="CX83" s="312">
        <f ca="1">IF($BI83&lt;&gt;"",IF('Capacity summary'!$D$14="Yes",IF(COUNTBLANK('Capacity summary'!$H202:$BG202)&lt;52,IF('Capacity summary'!AU202&lt;&gt;"",IF(LOWER('Capacity summary'!AU202)="x",$BI83*AU83,VALUE('Capacity summary'!AU202)),0),AU83*$BI83),AU83*$BI83),0)</f>
        <v>0</v>
      </c>
      <c r="CY83" s="312">
        <f ca="1">IF($BI83&lt;&gt;"",IF('Capacity summary'!$D$14="Yes",IF(COUNTBLANK('Capacity summary'!$H202:$BG202)&lt;52,IF('Capacity summary'!AV202&lt;&gt;"",IF(LOWER('Capacity summary'!AV202)="x",$BI83*AV83,VALUE('Capacity summary'!AV202)),0),AV83*$BI83),AV83*$BI83),0)</f>
        <v>0</v>
      </c>
      <c r="CZ83" s="312">
        <f ca="1">IF($BI83&lt;&gt;"",IF('Capacity summary'!$D$14="Yes",IF(COUNTBLANK('Capacity summary'!$H202:$BG202)&lt;52,IF('Capacity summary'!AW202&lt;&gt;"",IF(LOWER('Capacity summary'!AW202)="x",$BI83*AW83,VALUE('Capacity summary'!AW202)),0),AW83*$BI83),AW83*$BI83),0)</f>
        <v>0</v>
      </c>
      <c r="DA83" s="312">
        <f ca="1">IF($BI83&lt;&gt;"",IF('Capacity summary'!$D$14="Yes",IF(COUNTBLANK('Capacity summary'!$H202:$BG202)&lt;52,IF('Capacity summary'!AX202&lt;&gt;"",IF(LOWER('Capacity summary'!AX202)="x",$BI83*AX83,VALUE('Capacity summary'!AX202)),0),AX83*$BI83),AX83*$BI83),0)</f>
        <v>0</v>
      </c>
      <c r="DB83" s="312">
        <f ca="1">IF($BI83&lt;&gt;"",IF('Capacity summary'!$D$14="Yes",IF(COUNTBLANK('Capacity summary'!$H202:$BG202)&lt;52,IF('Capacity summary'!AY202&lt;&gt;"",IF(LOWER('Capacity summary'!AY202)="x",$BI83*AY83,VALUE('Capacity summary'!AY202)),0),AY83*$BI83),AY83*$BI83),0)</f>
        <v>0</v>
      </c>
      <c r="DC83" s="312">
        <f ca="1">IF($BI83&lt;&gt;"",IF('Capacity summary'!$D$14="Yes",IF(COUNTBLANK('Capacity summary'!$H202:$BG202)&lt;52,IF('Capacity summary'!AZ202&lt;&gt;"",IF(LOWER('Capacity summary'!AZ202)="x",$BI83*AZ83,VALUE('Capacity summary'!AZ202)),0),AZ83*$BI83),AZ83*$BI83),0)</f>
        <v>0</v>
      </c>
      <c r="DD83" s="312">
        <f ca="1">IF($BI83&lt;&gt;"",IF('Capacity summary'!$D$14="Yes",IF(COUNTBLANK('Capacity summary'!$H202:$BG202)&lt;52,IF('Capacity summary'!BA202&lt;&gt;"",IF(LOWER('Capacity summary'!BA202)="x",$BI83*BA83,VALUE('Capacity summary'!BA202)),0),BA83*$BI83),BA83*$BI83),0)</f>
        <v>0</v>
      </c>
      <c r="DE83" s="312">
        <f ca="1">IF($BI83&lt;&gt;"",IF('Capacity summary'!$D$14="Yes",IF(COUNTBLANK('Capacity summary'!$H202:$BG202)&lt;52,IF('Capacity summary'!BB202&lt;&gt;"",IF(LOWER('Capacity summary'!BB202)="x",$BI83*BB83,VALUE('Capacity summary'!BB202)),0),BB83*$BI83),BB83*$BI83),0)</f>
        <v>0</v>
      </c>
      <c r="DF83" s="312">
        <f ca="1">IF($BI83&lt;&gt;"",IF('Capacity summary'!$D$14="Yes",IF(COUNTBLANK('Capacity summary'!$H202:$BG202)&lt;52,IF('Capacity summary'!BC202&lt;&gt;"",IF(LOWER('Capacity summary'!BC202)="x",$BI83*BC83,VALUE('Capacity summary'!BC202)),0),BC83*$BI83),BC83*$BI83),0)</f>
        <v>0</v>
      </c>
      <c r="DG83" s="312">
        <f ca="1">IF($BI83&lt;&gt;"",IF('Capacity summary'!$D$14="Yes",IF(COUNTBLANK('Capacity summary'!$H202:$BG202)&lt;52,IF('Capacity summary'!BD202&lt;&gt;"",IF(LOWER('Capacity summary'!BD202)="x",$BI83*BD83,VALUE('Capacity summary'!BD202)),0),BD83*$BI83),BD83*$BI83),0)</f>
        <v>0</v>
      </c>
      <c r="DH83" s="312">
        <f ca="1">IF($BI83&lt;&gt;"",IF('Capacity summary'!$D$14="Yes",IF(COUNTBLANK('Capacity summary'!$H202:$BG202)&lt;52,IF('Capacity summary'!BE202&lt;&gt;"",IF(LOWER('Capacity summary'!BE202)="x",$BI83*BE83,VALUE('Capacity summary'!BE202)),0),BE83*$BI83),BE83*$BI83),0)</f>
        <v>0</v>
      </c>
      <c r="DI83" s="312">
        <f ca="1">IF($BI83&lt;&gt;"",IF('Capacity summary'!$D$14="Yes",IF(COUNTBLANK('Capacity summary'!$H202:$BG202)&lt;52,IF('Capacity summary'!BF202&lt;&gt;"",IF(LOWER('Capacity summary'!BF202)="x",$BI83*BF83,VALUE('Capacity summary'!BF202)),0),BF83*$BI83),BF83*$BI83),0)</f>
        <v>0</v>
      </c>
      <c r="DJ83" s="312">
        <f ca="1">IF($BI83&lt;&gt;"",IF('Capacity summary'!$D$14="Yes",IF(COUNTBLANK('Capacity summary'!$H202:$BG202)&lt;52,IF('Capacity summary'!BG202&lt;&gt;"",IF(LOWER('Capacity summary'!BG202)="x",$BI83*BG83,VALUE('Capacity summary'!BG202)),0),BG83*$BI83),BG83*$BI83),0)</f>
        <v>0</v>
      </c>
      <c r="DK83" s="136">
        <f t="shared" ca="1" si="3"/>
        <v>0</v>
      </c>
      <c r="DL83" s="312">
        <f>Capacity!H95</f>
        <v>0</v>
      </c>
    </row>
    <row r="84" spans="2:116" x14ac:dyDescent="0.25">
      <c r="B84" s="67"/>
      <c r="C84" s="67" t="str">
        <f>ROW(A80)&amp;". "&amp;Capacity!B96</f>
        <v>80. c</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 ca="1">IF(ROW(C80)&lt;=Capacity!$A$16,IF('Capacity summary'!$D$14="No",SUM(H84:BG84),'Capacity summary'!$E203),0)</f>
        <v>52</v>
      </c>
      <c r="BI84" s="5">
        <f ca="1">IF(BH84&gt;0,IF(BH84&lt;Capacity!E96,Capacity!F96,Capacity!H96/'Capacity calculation (hide)'!BH84),"")</f>
        <v>0</v>
      </c>
      <c r="BK84" s="312">
        <f ca="1">IF($BI84&lt;&gt;"",IF('Capacity summary'!$D$14="Yes",IF(COUNTBLANK('Capacity summary'!$H203:$BG203)&lt;52,IF('Capacity summary'!H203&lt;&gt;"",IF(LOWER('Capacity summary'!H203)="x",$BI84*H84,VALUE('Capacity summary'!H203)),0),H84*$BI84),H84*$BI84),0)</f>
        <v>0</v>
      </c>
      <c r="BL84" s="312">
        <f ca="1">IF($BI84&lt;&gt;"",IF('Capacity summary'!$D$14="Yes",IF(COUNTBLANK('Capacity summary'!$H203:$BG203)&lt;52,IF('Capacity summary'!I203&lt;&gt;"",IF(LOWER('Capacity summary'!I203)="x",$BI84*I84,VALUE('Capacity summary'!I203)),0),I84*$BI84),I84*$BI84),0)</f>
        <v>0</v>
      </c>
      <c r="BM84" s="312">
        <f ca="1">IF($BI84&lt;&gt;"",IF('Capacity summary'!$D$14="Yes",IF(COUNTBLANK('Capacity summary'!$H203:$BG203)&lt;52,IF('Capacity summary'!J203&lt;&gt;"",IF(LOWER('Capacity summary'!J203)="x",$BI84*J84,VALUE('Capacity summary'!J203)),0),J84*$BI84),J84*$BI84),0)</f>
        <v>0</v>
      </c>
      <c r="BN84" s="312">
        <f ca="1">IF($BI84&lt;&gt;"",IF('Capacity summary'!$D$14="Yes",IF(COUNTBLANK('Capacity summary'!$H203:$BG203)&lt;52,IF('Capacity summary'!K203&lt;&gt;"",IF(LOWER('Capacity summary'!K203)="x",$BI84*K84,VALUE('Capacity summary'!K203)),0),K84*$BI84),K84*$BI84),0)</f>
        <v>0</v>
      </c>
      <c r="BO84" s="312">
        <f ca="1">IF($BI84&lt;&gt;"",IF('Capacity summary'!$D$14="Yes",IF(COUNTBLANK('Capacity summary'!$H203:$BG203)&lt;52,IF('Capacity summary'!L203&lt;&gt;"",IF(LOWER('Capacity summary'!L203)="x",$BI84*L84,VALUE('Capacity summary'!L203)),0),L84*$BI84),L84*$BI84),0)</f>
        <v>0</v>
      </c>
      <c r="BP84" s="312">
        <f ca="1">IF($BI84&lt;&gt;"",IF('Capacity summary'!$D$14="Yes",IF(COUNTBLANK('Capacity summary'!$H203:$BG203)&lt;52,IF('Capacity summary'!M203&lt;&gt;"",IF(LOWER('Capacity summary'!M203)="x",$BI84*M84,VALUE('Capacity summary'!M203)),0),M84*$BI84),M84*$BI84),0)</f>
        <v>0</v>
      </c>
      <c r="BQ84" s="312">
        <f ca="1">IF($BI84&lt;&gt;"",IF('Capacity summary'!$D$14="Yes",IF(COUNTBLANK('Capacity summary'!$H203:$BG203)&lt;52,IF('Capacity summary'!N203&lt;&gt;"",IF(LOWER('Capacity summary'!N203)="x",$BI84*N84,VALUE('Capacity summary'!N203)),0),N84*$BI84),N84*$BI84),0)</f>
        <v>0</v>
      </c>
      <c r="BR84" s="312">
        <f ca="1">IF($BI84&lt;&gt;"",IF('Capacity summary'!$D$14="Yes",IF(COUNTBLANK('Capacity summary'!$H203:$BG203)&lt;52,IF('Capacity summary'!O203&lt;&gt;"",IF(LOWER('Capacity summary'!O203)="x",$BI84*O84,VALUE('Capacity summary'!O203)),0),O84*$BI84),O84*$BI84),0)</f>
        <v>0</v>
      </c>
      <c r="BS84" s="312">
        <f ca="1">IF($BI84&lt;&gt;"",IF('Capacity summary'!$D$14="Yes",IF(COUNTBLANK('Capacity summary'!$H203:$BG203)&lt;52,IF('Capacity summary'!P203&lt;&gt;"",IF(LOWER('Capacity summary'!P203)="x",$BI84*P84,VALUE('Capacity summary'!P203)),0),P84*$BI84),P84*$BI84),0)</f>
        <v>0</v>
      </c>
      <c r="BT84" s="312">
        <f ca="1">IF($BI84&lt;&gt;"",IF('Capacity summary'!$D$14="Yes",IF(COUNTBLANK('Capacity summary'!$H203:$BG203)&lt;52,IF('Capacity summary'!Q203&lt;&gt;"",IF(LOWER('Capacity summary'!Q203)="x",$BI84*Q84,VALUE('Capacity summary'!Q203)),0),Q84*$BI84),Q84*$BI84),0)</f>
        <v>0</v>
      </c>
      <c r="BU84" s="312">
        <f ca="1">IF($BI84&lt;&gt;"",IF('Capacity summary'!$D$14="Yes",IF(COUNTBLANK('Capacity summary'!$H203:$BG203)&lt;52,IF('Capacity summary'!R203&lt;&gt;"",IF(LOWER('Capacity summary'!R203)="x",$BI84*R84,VALUE('Capacity summary'!R203)),0),R84*$BI84),R84*$BI84),0)</f>
        <v>0</v>
      </c>
      <c r="BV84" s="312">
        <f ca="1">IF($BI84&lt;&gt;"",IF('Capacity summary'!$D$14="Yes",IF(COUNTBLANK('Capacity summary'!$H203:$BG203)&lt;52,IF('Capacity summary'!S203&lt;&gt;"",IF(LOWER('Capacity summary'!S203)="x",$BI84*S84,VALUE('Capacity summary'!S203)),0),S84*$BI84),S84*$BI84),0)</f>
        <v>0</v>
      </c>
      <c r="BW84" s="312">
        <f ca="1">IF($BI84&lt;&gt;"",IF('Capacity summary'!$D$14="Yes",IF(COUNTBLANK('Capacity summary'!$H203:$BG203)&lt;52,IF('Capacity summary'!T203&lt;&gt;"",IF(LOWER('Capacity summary'!T203)="x",$BI84*T84,VALUE('Capacity summary'!T203)),0),T84*$BI84),T84*$BI84),0)</f>
        <v>0</v>
      </c>
      <c r="BX84" s="312">
        <f ca="1">IF($BI84&lt;&gt;"",IF('Capacity summary'!$D$14="Yes",IF(COUNTBLANK('Capacity summary'!$H203:$BG203)&lt;52,IF('Capacity summary'!U203&lt;&gt;"",IF(LOWER('Capacity summary'!U203)="x",$BI84*U84,VALUE('Capacity summary'!U203)),0),U84*$BI84),U84*$BI84),0)</f>
        <v>0</v>
      </c>
      <c r="BY84" s="312">
        <f ca="1">IF($BI84&lt;&gt;"",IF('Capacity summary'!$D$14="Yes",IF(COUNTBLANK('Capacity summary'!$H203:$BG203)&lt;52,IF('Capacity summary'!V203&lt;&gt;"",IF(LOWER('Capacity summary'!V203)="x",$BI84*V84,VALUE('Capacity summary'!V203)),0),V84*$BI84),V84*$BI84),0)</f>
        <v>0</v>
      </c>
      <c r="BZ84" s="312">
        <f ca="1">IF($BI84&lt;&gt;"",IF('Capacity summary'!$D$14="Yes",IF(COUNTBLANK('Capacity summary'!$H203:$BG203)&lt;52,IF('Capacity summary'!W203&lt;&gt;"",IF(LOWER('Capacity summary'!W203)="x",$BI84*W84,VALUE('Capacity summary'!W203)),0),W84*$BI84),W84*$BI84),0)</f>
        <v>0</v>
      </c>
      <c r="CA84" s="312">
        <f ca="1">IF($BI84&lt;&gt;"",IF('Capacity summary'!$D$14="Yes",IF(COUNTBLANK('Capacity summary'!$H203:$BG203)&lt;52,IF('Capacity summary'!X203&lt;&gt;"",IF(LOWER('Capacity summary'!X203)="x",$BI84*X84,VALUE('Capacity summary'!X203)),0),X84*$BI84),X84*$BI84),0)</f>
        <v>0</v>
      </c>
      <c r="CB84" s="312">
        <f ca="1">IF($BI84&lt;&gt;"",IF('Capacity summary'!$D$14="Yes",IF(COUNTBLANK('Capacity summary'!$H203:$BG203)&lt;52,IF('Capacity summary'!Y203&lt;&gt;"",IF(LOWER('Capacity summary'!Y203)="x",$BI84*Y84,VALUE('Capacity summary'!Y203)),0),Y84*$BI84),Y84*$BI84),0)</f>
        <v>0</v>
      </c>
      <c r="CC84" s="312">
        <f ca="1">IF($BI84&lt;&gt;"",IF('Capacity summary'!$D$14="Yes",IF(COUNTBLANK('Capacity summary'!$H203:$BG203)&lt;52,IF('Capacity summary'!Z203&lt;&gt;"",IF(LOWER('Capacity summary'!Z203)="x",$BI84*Z84,VALUE('Capacity summary'!Z203)),0),Z84*$BI84),Z84*$BI84),0)</f>
        <v>0</v>
      </c>
      <c r="CD84" s="312">
        <f ca="1">IF($BI84&lt;&gt;"",IF('Capacity summary'!$D$14="Yes",IF(COUNTBLANK('Capacity summary'!$H203:$BG203)&lt;52,IF('Capacity summary'!AA203&lt;&gt;"",IF(LOWER('Capacity summary'!AA203)="x",$BI84*AA84,VALUE('Capacity summary'!AA203)),0),AA84*$BI84),AA84*$BI84),0)</f>
        <v>0</v>
      </c>
      <c r="CE84" s="312">
        <f ca="1">IF($BI84&lt;&gt;"",IF('Capacity summary'!$D$14="Yes",IF(COUNTBLANK('Capacity summary'!$H203:$BG203)&lt;52,IF('Capacity summary'!AB203&lt;&gt;"",IF(LOWER('Capacity summary'!AB203)="x",$BI84*AB84,VALUE('Capacity summary'!AB203)),0),AB84*$BI84),AB84*$BI84),0)</f>
        <v>0</v>
      </c>
      <c r="CF84" s="312">
        <f ca="1">IF($BI84&lt;&gt;"",IF('Capacity summary'!$D$14="Yes",IF(COUNTBLANK('Capacity summary'!$H203:$BG203)&lt;52,IF('Capacity summary'!AC203&lt;&gt;"",IF(LOWER('Capacity summary'!AC203)="x",$BI84*AC84,VALUE('Capacity summary'!AC203)),0),AC84*$BI84),AC84*$BI84),0)</f>
        <v>0</v>
      </c>
      <c r="CG84" s="312">
        <f ca="1">IF($BI84&lt;&gt;"",IF('Capacity summary'!$D$14="Yes",IF(COUNTBLANK('Capacity summary'!$H203:$BG203)&lt;52,IF('Capacity summary'!AD203&lt;&gt;"",IF(LOWER('Capacity summary'!AD203)="x",$BI84*AD84,VALUE('Capacity summary'!AD203)),0),AD84*$BI84),AD84*$BI84),0)</f>
        <v>0</v>
      </c>
      <c r="CH84" s="312">
        <f ca="1">IF($BI84&lt;&gt;"",IF('Capacity summary'!$D$14="Yes",IF(COUNTBLANK('Capacity summary'!$H203:$BG203)&lt;52,IF('Capacity summary'!AE203&lt;&gt;"",IF(LOWER('Capacity summary'!AE203)="x",$BI84*AE84,VALUE('Capacity summary'!AE203)),0),AE84*$BI84),AE84*$BI84),0)</f>
        <v>0</v>
      </c>
      <c r="CI84" s="312">
        <f ca="1">IF($BI84&lt;&gt;"",IF('Capacity summary'!$D$14="Yes",IF(COUNTBLANK('Capacity summary'!$H203:$BG203)&lt;52,IF('Capacity summary'!AF203&lt;&gt;"",IF(LOWER('Capacity summary'!AF203)="x",$BI84*AF84,VALUE('Capacity summary'!AF203)),0),AF84*$BI84),AF84*$BI84),0)</f>
        <v>0</v>
      </c>
      <c r="CJ84" s="312">
        <f ca="1">IF($BI84&lt;&gt;"",IF('Capacity summary'!$D$14="Yes",IF(COUNTBLANK('Capacity summary'!$H203:$BG203)&lt;52,IF('Capacity summary'!AG203&lt;&gt;"",IF(LOWER('Capacity summary'!AG203)="x",$BI84*AG84,VALUE('Capacity summary'!AG203)),0),AG84*$BI84),AG84*$BI84),0)</f>
        <v>0</v>
      </c>
      <c r="CK84" s="312">
        <f ca="1">IF($BI84&lt;&gt;"",IF('Capacity summary'!$D$14="Yes",IF(COUNTBLANK('Capacity summary'!$H203:$BG203)&lt;52,IF('Capacity summary'!AH203&lt;&gt;"",IF(LOWER('Capacity summary'!AH203)="x",$BI84*AH84,VALUE('Capacity summary'!AH203)),0),AH84*$BI84),AH84*$BI84),0)</f>
        <v>0</v>
      </c>
      <c r="CL84" s="312">
        <f ca="1">IF($BI84&lt;&gt;"",IF('Capacity summary'!$D$14="Yes",IF(COUNTBLANK('Capacity summary'!$H203:$BG203)&lt;52,IF('Capacity summary'!AI203&lt;&gt;"",IF(LOWER('Capacity summary'!AI203)="x",$BI84*AI84,VALUE('Capacity summary'!AI203)),0),AI84*$BI84),AI84*$BI84),0)</f>
        <v>0</v>
      </c>
      <c r="CM84" s="312">
        <f ca="1">IF($BI84&lt;&gt;"",IF('Capacity summary'!$D$14="Yes",IF(COUNTBLANK('Capacity summary'!$H203:$BG203)&lt;52,IF('Capacity summary'!AJ203&lt;&gt;"",IF(LOWER('Capacity summary'!AJ203)="x",$BI84*AJ84,VALUE('Capacity summary'!AJ203)),0),AJ84*$BI84),AJ84*$BI84),0)</f>
        <v>0</v>
      </c>
      <c r="CN84" s="312">
        <f ca="1">IF($BI84&lt;&gt;"",IF('Capacity summary'!$D$14="Yes",IF(COUNTBLANK('Capacity summary'!$H203:$BG203)&lt;52,IF('Capacity summary'!AK203&lt;&gt;"",IF(LOWER('Capacity summary'!AK203)="x",$BI84*AK84,VALUE('Capacity summary'!AK203)),0),AK84*$BI84),AK84*$BI84),0)</f>
        <v>0</v>
      </c>
      <c r="CO84" s="312">
        <f ca="1">IF($BI84&lt;&gt;"",IF('Capacity summary'!$D$14="Yes",IF(COUNTBLANK('Capacity summary'!$H203:$BG203)&lt;52,IF('Capacity summary'!AL203&lt;&gt;"",IF(LOWER('Capacity summary'!AL203)="x",$BI84*AL84,VALUE('Capacity summary'!AL203)),0),AL84*$BI84),AL84*$BI84),0)</f>
        <v>0</v>
      </c>
      <c r="CP84" s="312">
        <f ca="1">IF($BI84&lt;&gt;"",IF('Capacity summary'!$D$14="Yes",IF(COUNTBLANK('Capacity summary'!$H203:$BG203)&lt;52,IF('Capacity summary'!AM203&lt;&gt;"",IF(LOWER('Capacity summary'!AM203)="x",$BI84*AM84,VALUE('Capacity summary'!AM203)),0),AM84*$BI84),AM84*$BI84),0)</f>
        <v>0</v>
      </c>
      <c r="CQ84" s="312">
        <f ca="1">IF($BI84&lt;&gt;"",IF('Capacity summary'!$D$14="Yes",IF(COUNTBLANK('Capacity summary'!$H203:$BG203)&lt;52,IF('Capacity summary'!AN203&lt;&gt;"",IF(LOWER('Capacity summary'!AN203)="x",$BI84*AN84,VALUE('Capacity summary'!AN203)),0),AN84*$BI84),AN84*$BI84),0)</f>
        <v>0</v>
      </c>
      <c r="CR84" s="312">
        <f ca="1">IF($BI84&lt;&gt;"",IF('Capacity summary'!$D$14="Yes",IF(COUNTBLANK('Capacity summary'!$H203:$BG203)&lt;52,IF('Capacity summary'!AO203&lt;&gt;"",IF(LOWER('Capacity summary'!AO203)="x",$BI84*AO84,VALUE('Capacity summary'!AO203)),0),AO84*$BI84),AO84*$BI84),0)</f>
        <v>0</v>
      </c>
      <c r="CS84" s="312">
        <f ca="1">IF($BI84&lt;&gt;"",IF('Capacity summary'!$D$14="Yes",IF(COUNTBLANK('Capacity summary'!$H203:$BG203)&lt;52,IF('Capacity summary'!AP203&lt;&gt;"",IF(LOWER('Capacity summary'!AP203)="x",$BI84*AP84,VALUE('Capacity summary'!AP203)),0),AP84*$BI84),AP84*$BI84),0)</f>
        <v>0</v>
      </c>
      <c r="CT84" s="312">
        <f ca="1">IF($BI84&lt;&gt;"",IF('Capacity summary'!$D$14="Yes",IF(COUNTBLANK('Capacity summary'!$H203:$BG203)&lt;52,IF('Capacity summary'!AQ203&lt;&gt;"",IF(LOWER('Capacity summary'!AQ203)="x",$BI84*AQ84,VALUE('Capacity summary'!AQ203)),0),AQ84*$BI84),AQ84*$BI84),0)</f>
        <v>0</v>
      </c>
      <c r="CU84" s="312">
        <f ca="1">IF($BI84&lt;&gt;"",IF('Capacity summary'!$D$14="Yes",IF(COUNTBLANK('Capacity summary'!$H203:$BG203)&lt;52,IF('Capacity summary'!AR203&lt;&gt;"",IF(LOWER('Capacity summary'!AR203)="x",$BI84*AR84,VALUE('Capacity summary'!AR203)),0),AR84*$BI84),AR84*$BI84),0)</f>
        <v>0</v>
      </c>
      <c r="CV84" s="312">
        <f ca="1">IF($BI84&lt;&gt;"",IF('Capacity summary'!$D$14="Yes",IF(COUNTBLANK('Capacity summary'!$H203:$BG203)&lt;52,IF('Capacity summary'!AS203&lt;&gt;"",IF(LOWER('Capacity summary'!AS203)="x",$BI84*AS84,VALUE('Capacity summary'!AS203)),0),AS84*$BI84),AS84*$BI84),0)</f>
        <v>0</v>
      </c>
      <c r="CW84" s="312">
        <f ca="1">IF($BI84&lt;&gt;"",IF('Capacity summary'!$D$14="Yes",IF(COUNTBLANK('Capacity summary'!$H203:$BG203)&lt;52,IF('Capacity summary'!AT203&lt;&gt;"",IF(LOWER('Capacity summary'!AT203)="x",$BI84*AT84,VALUE('Capacity summary'!AT203)),0),AT84*$BI84),AT84*$BI84),0)</f>
        <v>0</v>
      </c>
      <c r="CX84" s="312">
        <f ca="1">IF($BI84&lt;&gt;"",IF('Capacity summary'!$D$14="Yes",IF(COUNTBLANK('Capacity summary'!$H203:$BG203)&lt;52,IF('Capacity summary'!AU203&lt;&gt;"",IF(LOWER('Capacity summary'!AU203)="x",$BI84*AU84,VALUE('Capacity summary'!AU203)),0),AU84*$BI84),AU84*$BI84),0)</f>
        <v>0</v>
      </c>
      <c r="CY84" s="312">
        <f ca="1">IF($BI84&lt;&gt;"",IF('Capacity summary'!$D$14="Yes",IF(COUNTBLANK('Capacity summary'!$H203:$BG203)&lt;52,IF('Capacity summary'!AV203&lt;&gt;"",IF(LOWER('Capacity summary'!AV203)="x",$BI84*AV84,VALUE('Capacity summary'!AV203)),0),AV84*$BI84),AV84*$BI84),0)</f>
        <v>0</v>
      </c>
      <c r="CZ84" s="312">
        <f ca="1">IF($BI84&lt;&gt;"",IF('Capacity summary'!$D$14="Yes",IF(COUNTBLANK('Capacity summary'!$H203:$BG203)&lt;52,IF('Capacity summary'!AW203&lt;&gt;"",IF(LOWER('Capacity summary'!AW203)="x",$BI84*AW84,VALUE('Capacity summary'!AW203)),0),AW84*$BI84),AW84*$BI84),0)</f>
        <v>0</v>
      </c>
      <c r="DA84" s="312">
        <f ca="1">IF($BI84&lt;&gt;"",IF('Capacity summary'!$D$14="Yes",IF(COUNTBLANK('Capacity summary'!$H203:$BG203)&lt;52,IF('Capacity summary'!AX203&lt;&gt;"",IF(LOWER('Capacity summary'!AX203)="x",$BI84*AX84,VALUE('Capacity summary'!AX203)),0),AX84*$BI84),AX84*$BI84),0)</f>
        <v>0</v>
      </c>
      <c r="DB84" s="312">
        <f ca="1">IF($BI84&lt;&gt;"",IF('Capacity summary'!$D$14="Yes",IF(COUNTBLANK('Capacity summary'!$H203:$BG203)&lt;52,IF('Capacity summary'!AY203&lt;&gt;"",IF(LOWER('Capacity summary'!AY203)="x",$BI84*AY84,VALUE('Capacity summary'!AY203)),0),AY84*$BI84),AY84*$BI84),0)</f>
        <v>0</v>
      </c>
      <c r="DC84" s="312">
        <f ca="1">IF($BI84&lt;&gt;"",IF('Capacity summary'!$D$14="Yes",IF(COUNTBLANK('Capacity summary'!$H203:$BG203)&lt;52,IF('Capacity summary'!AZ203&lt;&gt;"",IF(LOWER('Capacity summary'!AZ203)="x",$BI84*AZ84,VALUE('Capacity summary'!AZ203)),0),AZ84*$BI84),AZ84*$BI84),0)</f>
        <v>0</v>
      </c>
      <c r="DD84" s="312">
        <f ca="1">IF($BI84&lt;&gt;"",IF('Capacity summary'!$D$14="Yes",IF(COUNTBLANK('Capacity summary'!$H203:$BG203)&lt;52,IF('Capacity summary'!BA203&lt;&gt;"",IF(LOWER('Capacity summary'!BA203)="x",$BI84*BA84,VALUE('Capacity summary'!BA203)),0),BA84*$BI84),BA84*$BI84),0)</f>
        <v>0</v>
      </c>
      <c r="DE84" s="312">
        <f ca="1">IF($BI84&lt;&gt;"",IF('Capacity summary'!$D$14="Yes",IF(COUNTBLANK('Capacity summary'!$H203:$BG203)&lt;52,IF('Capacity summary'!BB203&lt;&gt;"",IF(LOWER('Capacity summary'!BB203)="x",$BI84*BB84,VALUE('Capacity summary'!BB203)),0),BB84*$BI84),BB84*$BI84),0)</f>
        <v>0</v>
      </c>
      <c r="DF84" s="312">
        <f ca="1">IF($BI84&lt;&gt;"",IF('Capacity summary'!$D$14="Yes",IF(COUNTBLANK('Capacity summary'!$H203:$BG203)&lt;52,IF('Capacity summary'!BC203&lt;&gt;"",IF(LOWER('Capacity summary'!BC203)="x",$BI84*BC84,VALUE('Capacity summary'!BC203)),0),BC84*$BI84),BC84*$BI84),0)</f>
        <v>0</v>
      </c>
      <c r="DG84" s="312">
        <f ca="1">IF($BI84&lt;&gt;"",IF('Capacity summary'!$D$14="Yes",IF(COUNTBLANK('Capacity summary'!$H203:$BG203)&lt;52,IF('Capacity summary'!BD203&lt;&gt;"",IF(LOWER('Capacity summary'!BD203)="x",$BI84*BD84,VALUE('Capacity summary'!BD203)),0),BD84*$BI84),BD84*$BI84),0)</f>
        <v>0</v>
      </c>
      <c r="DH84" s="312">
        <f ca="1">IF($BI84&lt;&gt;"",IF('Capacity summary'!$D$14="Yes",IF(COUNTBLANK('Capacity summary'!$H203:$BG203)&lt;52,IF('Capacity summary'!BE203&lt;&gt;"",IF(LOWER('Capacity summary'!BE203)="x",$BI84*BE84,VALUE('Capacity summary'!BE203)),0),BE84*$BI84),BE84*$BI84),0)</f>
        <v>0</v>
      </c>
      <c r="DI84" s="312">
        <f ca="1">IF($BI84&lt;&gt;"",IF('Capacity summary'!$D$14="Yes",IF(COUNTBLANK('Capacity summary'!$H203:$BG203)&lt;52,IF('Capacity summary'!BF203&lt;&gt;"",IF(LOWER('Capacity summary'!BF203)="x",$BI84*BF84,VALUE('Capacity summary'!BF203)),0),BF84*$BI84),BF84*$BI84),0)</f>
        <v>0</v>
      </c>
      <c r="DJ84" s="312">
        <f ca="1">IF($BI84&lt;&gt;"",IF('Capacity summary'!$D$14="Yes",IF(COUNTBLANK('Capacity summary'!$H203:$BG203)&lt;52,IF('Capacity summary'!BG203&lt;&gt;"",IF(LOWER('Capacity summary'!BG203)="x",$BI84*BG84,VALUE('Capacity summary'!BG203)),0),BG84*$BI84),BG84*$BI84),0)</f>
        <v>0</v>
      </c>
      <c r="DK84" s="136">
        <f t="shared" ca="1" si="3"/>
        <v>0</v>
      </c>
      <c r="DL84" s="312">
        <f>Capacity!H96</f>
        <v>0</v>
      </c>
    </row>
    <row r="85" spans="2:116" x14ac:dyDescent="0.25">
      <c r="B85" s="67"/>
      <c r="C85" s="67" t="str">
        <f>ROW(A81)&amp;". "&amp;Capacity!B97</f>
        <v>81. c</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 ca="1">IF(ROW(C81)&lt;=Capacity!$A$16,IF('Capacity summary'!$D$14="No",SUM(H85:BG85),'Capacity summary'!$E204),0)</f>
        <v>52</v>
      </c>
      <c r="BI85" s="5">
        <f ca="1">IF(BH85&gt;0,IF(BH85&lt;Capacity!E97,Capacity!F97,Capacity!H97/'Capacity calculation (hide)'!BH85),"")</f>
        <v>0</v>
      </c>
      <c r="BK85" s="312">
        <f ca="1">IF($BI85&lt;&gt;"",IF('Capacity summary'!$D$14="Yes",IF(COUNTBLANK('Capacity summary'!$H204:$BG204)&lt;52,IF('Capacity summary'!H204&lt;&gt;"",IF(LOWER('Capacity summary'!H204)="x",$BI85*H85,VALUE('Capacity summary'!H204)),0),H85*$BI85),H85*$BI85),0)</f>
        <v>0</v>
      </c>
      <c r="BL85" s="312">
        <f ca="1">IF($BI85&lt;&gt;"",IF('Capacity summary'!$D$14="Yes",IF(COUNTBLANK('Capacity summary'!$H204:$BG204)&lt;52,IF('Capacity summary'!I204&lt;&gt;"",IF(LOWER('Capacity summary'!I204)="x",$BI85*I85,VALUE('Capacity summary'!I204)),0),I85*$BI85),I85*$BI85),0)</f>
        <v>0</v>
      </c>
      <c r="BM85" s="312">
        <f ca="1">IF($BI85&lt;&gt;"",IF('Capacity summary'!$D$14="Yes",IF(COUNTBLANK('Capacity summary'!$H204:$BG204)&lt;52,IF('Capacity summary'!J204&lt;&gt;"",IF(LOWER('Capacity summary'!J204)="x",$BI85*J85,VALUE('Capacity summary'!J204)),0),J85*$BI85),J85*$BI85),0)</f>
        <v>0</v>
      </c>
      <c r="BN85" s="312">
        <f ca="1">IF($BI85&lt;&gt;"",IF('Capacity summary'!$D$14="Yes",IF(COUNTBLANK('Capacity summary'!$H204:$BG204)&lt;52,IF('Capacity summary'!K204&lt;&gt;"",IF(LOWER('Capacity summary'!K204)="x",$BI85*K85,VALUE('Capacity summary'!K204)),0),K85*$BI85),K85*$BI85),0)</f>
        <v>0</v>
      </c>
      <c r="BO85" s="312">
        <f ca="1">IF($BI85&lt;&gt;"",IF('Capacity summary'!$D$14="Yes",IF(COUNTBLANK('Capacity summary'!$H204:$BG204)&lt;52,IF('Capacity summary'!L204&lt;&gt;"",IF(LOWER('Capacity summary'!L204)="x",$BI85*L85,VALUE('Capacity summary'!L204)),0),L85*$BI85),L85*$BI85),0)</f>
        <v>0</v>
      </c>
      <c r="BP85" s="312">
        <f ca="1">IF($BI85&lt;&gt;"",IF('Capacity summary'!$D$14="Yes",IF(COUNTBLANK('Capacity summary'!$H204:$BG204)&lt;52,IF('Capacity summary'!M204&lt;&gt;"",IF(LOWER('Capacity summary'!M204)="x",$BI85*M85,VALUE('Capacity summary'!M204)),0),M85*$BI85),M85*$BI85),0)</f>
        <v>0</v>
      </c>
      <c r="BQ85" s="312">
        <f ca="1">IF($BI85&lt;&gt;"",IF('Capacity summary'!$D$14="Yes",IF(COUNTBLANK('Capacity summary'!$H204:$BG204)&lt;52,IF('Capacity summary'!N204&lt;&gt;"",IF(LOWER('Capacity summary'!N204)="x",$BI85*N85,VALUE('Capacity summary'!N204)),0),N85*$BI85),N85*$BI85),0)</f>
        <v>0</v>
      </c>
      <c r="BR85" s="312">
        <f ca="1">IF($BI85&lt;&gt;"",IF('Capacity summary'!$D$14="Yes",IF(COUNTBLANK('Capacity summary'!$H204:$BG204)&lt;52,IF('Capacity summary'!O204&lt;&gt;"",IF(LOWER('Capacity summary'!O204)="x",$BI85*O85,VALUE('Capacity summary'!O204)),0),O85*$BI85),O85*$BI85),0)</f>
        <v>0</v>
      </c>
      <c r="BS85" s="312">
        <f ca="1">IF($BI85&lt;&gt;"",IF('Capacity summary'!$D$14="Yes",IF(COUNTBLANK('Capacity summary'!$H204:$BG204)&lt;52,IF('Capacity summary'!P204&lt;&gt;"",IF(LOWER('Capacity summary'!P204)="x",$BI85*P85,VALUE('Capacity summary'!P204)),0),P85*$BI85),P85*$BI85),0)</f>
        <v>0</v>
      </c>
      <c r="BT85" s="312">
        <f ca="1">IF($BI85&lt;&gt;"",IF('Capacity summary'!$D$14="Yes",IF(COUNTBLANK('Capacity summary'!$H204:$BG204)&lt;52,IF('Capacity summary'!Q204&lt;&gt;"",IF(LOWER('Capacity summary'!Q204)="x",$BI85*Q85,VALUE('Capacity summary'!Q204)),0),Q85*$BI85),Q85*$BI85),0)</f>
        <v>0</v>
      </c>
      <c r="BU85" s="312">
        <f ca="1">IF($BI85&lt;&gt;"",IF('Capacity summary'!$D$14="Yes",IF(COUNTBLANK('Capacity summary'!$H204:$BG204)&lt;52,IF('Capacity summary'!R204&lt;&gt;"",IF(LOWER('Capacity summary'!R204)="x",$BI85*R85,VALUE('Capacity summary'!R204)),0),R85*$BI85),R85*$BI85),0)</f>
        <v>0</v>
      </c>
      <c r="BV85" s="312">
        <f ca="1">IF($BI85&lt;&gt;"",IF('Capacity summary'!$D$14="Yes",IF(COUNTBLANK('Capacity summary'!$H204:$BG204)&lt;52,IF('Capacity summary'!S204&lt;&gt;"",IF(LOWER('Capacity summary'!S204)="x",$BI85*S85,VALUE('Capacity summary'!S204)),0),S85*$BI85),S85*$BI85),0)</f>
        <v>0</v>
      </c>
      <c r="BW85" s="312">
        <f ca="1">IF($BI85&lt;&gt;"",IF('Capacity summary'!$D$14="Yes",IF(COUNTBLANK('Capacity summary'!$H204:$BG204)&lt;52,IF('Capacity summary'!T204&lt;&gt;"",IF(LOWER('Capacity summary'!T204)="x",$BI85*T85,VALUE('Capacity summary'!T204)),0),T85*$BI85),T85*$BI85),0)</f>
        <v>0</v>
      </c>
      <c r="BX85" s="312">
        <f ca="1">IF($BI85&lt;&gt;"",IF('Capacity summary'!$D$14="Yes",IF(COUNTBLANK('Capacity summary'!$H204:$BG204)&lt;52,IF('Capacity summary'!U204&lt;&gt;"",IF(LOWER('Capacity summary'!U204)="x",$BI85*U85,VALUE('Capacity summary'!U204)),0),U85*$BI85),U85*$BI85),0)</f>
        <v>0</v>
      </c>
      <c r="BY85" s="312">
        <f ca="1">IF($BI85&lt;&gt;"",IF('Capacity summary'!$D$14="Yes",IF(COUNTBLANK('Capacity summary'!$H204:$BG204)&lt;52,IF('Capacity summary'!V204&lt;&gt;"",IF(LOWER('Capacity summary'!V204)="x",$BI85*V85,VALUE('Capacity summary'!V204)),0),V85*$BI85),V85*$BI85),0)</f>
        <v>0</v>
      </c>
      <c r="BZ85" s="312">
        <f ca="1">IF($BI85&lt;&gt;"",IF('Capacity summary'!$D$14="Yes",IF(COUNTBLANK('Capacity summary'!$H204:$BG204)&lt;52,IF('Capacity summary'!W204&lt;&gt;"",IF(LOWER('Capacity summary'!W204)="x",$BI85*W85,VALUE('Capacity summary'!W204)),0),W85*$BI85),W85*$BI85),0)</f>
        <v>0</v>
      </c>
      <c r="CA85" s="312">
        <f ca="1">IF($BI85&lt;&gt;"",IF('Capacity summary'!$D$14="Yes",IF(COUNTBLANK('Capacity summary'!$H204:$BG204)&lt;52,IF('Capacity summary'!X204&lt;&gt;"",IF(LOWER('Capacity summary'!X204)="x",$BI85*X85,VALUE('Capacity summary'!X204)),0),X85*$BI85),X85*$BI85),0)</f>
        <v>0</v>
      </c>
      <c r="CB85" s="312">
        <f ca="1">IF($BI85&lt;&gt;"",IF('Capacity summary'!$D$14="Yes",IF(COUNTBLANK('Capacity summary'!$H204:$BG204)&lt;52,IF('Capacity summary'!Y204&lt;&gt;"",IF(LOWER('Capacity summary'!Y204)="x",$BI85*Y85,VALUE('Capacity summary'!Y204)),0),Y85*$BI85),Y85*$BI85),0)</f>
        <v>0</v>
      </c>
      <c r="CC85" s="312">
        <f ca="1">IF($BI85&lt;&gt;"",IF('Capacity summary'!$D$14="Yes",IF(COUNTBLANK('Capacity summary'!$H204:$BG204)&lt;52,IF('Capacity summary'!Z204&lt;&gt;"",IF(LOWER('Capacity summary'!Z204)="x",$BI85*Z85,VALUE('Capacity summary'!Z204)),0),Z85*$BI85),Z85*$BI85),0)</f>
        <v>0</v>
      </c>
      <c r="CD85" s="312">
        <f ca="1">IF($BI85&lt;&gt;"",IF('Capacity summary'!$D$14="Yes",IF(COUNTBLANK('Capacity summary'!$H204:$BG204)&lt;52,IF('Capacity summary'!AA204&lt;&gt;"",IF(LOWER('Capacity summary'!AA204)="x",$BI85*AA85,VALUE('Capacity summary'!AA204)),0),AA85*$BI85),AA85*$BI85),0)</f>
        <v>0</v>
      </c>
      <c r="CE85" s="312">
        <f ca="1">IF($BI85&lt;&gt;"",IF('Capacity summary'!$D$14="Yes",IF(COUNTBLANK('Capacity summary'!$H204:$BG204)&lt;52,IF('Capacity summary'!AB204&lt;&gt;"",IF(LOWER('Capacity summary'!AB204)="x",$BI85*AB85,VALUE('Capacity summary'!AB204)),0),AB85*$BI85),AB85*$BI85),0)</f>
        <v>0</v>
      </c>
      <c r="CF85" s="312">
        <f ca="1">IF($BI85&lt;&gt;"",IF('Capacity summary'!$D$14="Yes",IF(COUNTBLANK('Capacity summary'!$H204:$BG204)&lt;52,IF('Capacity summary'!AC204&lt;&gt;"",IF(LOWER('Capacity summary'!AC204)="x",$BI85*AC85,VALUE('Capacity summary'!AC204)),0),AC85*$BI85),AC85*$BI85),0)</f>
        <v>0</v>
      </c>
      <c r="CG85" s="312">
        <f ca="1">IF($BI85&lt;&gt;"",IF('Capacity summary'!$D$14="Yes",IF(COUNTBLANK('Capacity summary'!$H204:$BG204)&lt;52,IF('Capacity summary'!AD204&lt;&gt;"",IF(LOWER('Capacity summary'!AD204)="x",$BI85*AD85,VALUE('Capacity summary'!AD204)),0),AD85*$BI85),AD85*$BI85),0)</f>
        <v>0</v>
      </c>
      <c r="CH85" s="312">
        <f ca="1">IF($BI85&lt;&gt;"",IF('Capacity summary'!$D$14="Yes",IF(COUNTBLANK('Capacity summary'!$H204:$BG204)&lt;52,IF('Capacity summary'!AE204&lt;&gt;"",IF(LOWER('Capacity summary'!AE204)="x",$BI85*AE85,VALUE('Capacity summary'!AE204)),0),AE85*$BI85),AE85*$BI85),0)</f>
        <v>0</v>
      </c>
      <c r="CI85" s="312">
        <f ca="1">IF($BI85&lt;&gt;"",IF('Capacity summary'!$D$14="Yes",IF(COUNTBLANK('Capacity summary'!$H204:$BG204)&lt;52,IF('Capacity summary'!AF204&lt;&gt;"",IF(LOWER('Capacity summary'!AF204)="x",$BI85*AF85,VALUE('Capacity summary'!AF204)),0),AF85*$BI85),AF85*$BI85),0)</f>
        <v>0</v>
      </c>
      <c r="CJ85" s="312">
        <f ca="1">IF($BI85&lt;&gt;"",IF('Capacity summary'!$D$14="Yes",IF(COUNTBLANK('Capacity summary'!$H204:$BG204)&lt;52,IF('Capacity summary'!AG204&lt;&gt;"",IF(LOWER('Capacity summary'!AG204)="x",$BI85*AG85,VALUE('Capacity summary'!AG204)),0),AG85*$BI85),AG85*$BI85),0)</f>
        <v>0</v>
      </c>
      <c r="CK85" s="312">
        <f ca="1">IF($BI85&lt;&gt;"",IF('Capacity summary'!$D$14="Yes",IF(COUNTBLANK('Capacity summary'!$H204:$BG204)&lt;52,IF('Capacity summary'!AH204&lt;&gt;"",IF(LOWER('Capacity summary'!AH204)="x",$BI85*AH85,VALUE('Capacity summary'!AH204)),0),AH85*$BI85),AH85*$BI85),0)</f>
        <v>0</v>
      </c>
      <c r="CL85" s="312">
        <f ca="1">IF($BI85&lt;&gt;"",IF('Capacity summary'!$D$14="Yes",IF(COUNTBLANK('Capacity summary'!$H204:$BG204)&lt;52,IF('Capacity summary'!AI204&lt;&gt;"",IF(LOWER('Capacity summary'!AI204)="x",$BI85*AI85,VALUE('Capacity summary'!AI204)),0),AI85*$BI85),AI85*$BI85),0)</f>
        <v>0</v>
      </c>
      <c r="CM85" s="312">
        <f ca="1">IF($BI85&lt;&gt;"",IF('Capacity summary'!$D$14="Yes",IF(COUNTBLANK('Capacity summary'!$H204:$BG204)&lt;52,IF('Capacity summary'!AJ204&lt;&gt;"",IF(LOWER('Capacity summary'!AJ204)="x",$BI85*AJ85,VALUE('Capacity summary'!AJ204)),0),AJ85*$BI85),AJ85*$BI85),0)</f>
        <v>0</v>
      </c>
      <c r="CN85" s="312">
        <f ca="1">IF($BI85&lt;&gt;"",IF('Capacity summary'!$D$14="Yes",IF(COUNTBLANK('Capacity summary'!$H204:$BG204)&lt;52,IF('Capacity summary'!AK204&lt;&gt;"",IF(LOWER('Capacity summary'!AK204)="x",$BI85*AK85,VALUE('Capacity summary'!AK204)),0),AK85*$BI85),AK85*$BI85),0)</f>
        <v>0</v>
      </c>
      <c r="CO85" s="312">
        <f ca="1">IF($BI85&lt;&gt;"",IF('Capacity summary'!$D$14="Yes",IF(COUNTBLANK('Capacity summary'!$H204:$BG204)&lt;52,IF('Capacity summary'!AL204&lt;&gt;"",IF(LOWER('Capacity summary'!AL204)="x",$BI85*AL85,VALUE('Capacity summary'!AL204)),0),AL85*$BI85),AL85*$BI85),0)</f>
        <v>0</v>
      </c>
      <c r="CP85" s="312">
        <f ca="1">IF($BI85&lt;&gt;"",IF('Capacity summary'!$D$14="Yes",IF(COUNTBLANK('Capacity summary'!$H204:$BG204)&lt;52,IF('Capacity summary'!AM204&lt;&gt;"",IF(LOWER('Capacity summary'!AM204)="x",$BI85*AM85,VALUE('Capacity summary'!AM204)),0),AM85*$BI85),AM85*$BI85),0)</f>
        <v>0</v>
      </c>
      <c r="CQ85" s="312">
        <f ca="1">IF($BI85&lt;&gt;"",IF('Capacity summary'!$D$14="Yes",IF(COUNTBLANK('Capacity summary'!$H204:$BG204)&lt;52,IF('Capacity summary'!AN204&lt;&gt;"",IF(LOWER('Capacity summary'!AN204)="x",$BI85*AN85,VALUE('Capacity summary'!AN204)),0),AN85*$BI85),AN85*$BI85),0)</f>
        <v>0</v>
      </c>
      <c r="CR85" s="312">
        <f ca="1">IF($BI85&lt;&gt;"",IF('Capacity summary'!$D$14="Yes",IF(COUNTBLANK('Capacity summary'!$H204:$BG204)&lt;52,IF('Capacity summary'!AO204&lt;&gt;"",IF(LOWER('Capacity summary'!AO204)="x",$BI85*AO85,VALUE('Capacity summary'!AO204)),0),AO85*$BI85),AO85*$BI85),0)</f>
        <v>0</v>
      </c>
      <c r="CS85" s="312">
        <f ca="1">IF($BI85&lt;&gt;"",IF('Capacity summary'!$D$14="Yes",IF(COUNTBLANK('Capacity summary'!$H204:$BG204)&lt;52,IF('Capacity summary'!AP204&lt;&gt;"",IF(LOWER('Capacity summary'!AP204)="x",$BI85*AP85,VALUE('Capacity summary'!AP204)),0),AP85*$BI85),AP85*$BI85),0)</f>
        <v>0</v>
      </c>
      <c r="CT85" s="312">
        <f ca="1">IF($BI85&lt;&gt;"",IF('Capacity summary'!$D$14="Yes",IF(COUNTBLANK('Capacity summary'!$H204:$BG204)&lt;52,IF('Capacity summary'!AQ204&lt;&gt;"",IF(LOWER('Capacity summary'!AQ204)="x",$BI85*AQ85,VALUE('Capacity summary'!AQ204)),0),AQ85*$BI85),AQ85*$BI85),0)</f>
        <v>0</v>
      </c>
      <c r="CU85" s="312">
        <f ca="1">IF($BI85&lt;&gt;"",IF('Capacity summary'!$D$14="Yes",IF(COUNTBLANK('Capacity summary'!$H204:$BG204)&lt;52,IF('Capacity summary'!AR204&lt;&gt;"",IF(LOWER('Capacity summary'!AR204)="x",$BI85*AR85,VALUE('Capacity summary'!AR204)),0),AR85*$BI85),AR85*$BI85),0)</f>
        <v>0</v>
      </c>
      <c r="CV85" s="312">
        <f ca="1">IF($BI85&lt;&gt;"",IF('Capacity summary'!$D$14="Yes",IF(COUNTBLANK('Capacity summary'!$H204:$BG204)&lt;52,IF('Capacity summary'!AS204&lt;&gt;"",IF(LOWER('Capacity summary'!AS204)="x",$BI85*AS85,VALUE('Capacity summary'!AS204)),0),AS85*$BI85),AS85*$BI85),0)</f>
        <v>0</v>
      </c>
      <c r="CW85" s="312">
        <f ca="1">IF($BI85&lt;&gt;"",IF('Capacity summary'!$D$14="Yes",IF(COUNTBLANK('Capacity summary'!$H204:$BG204)&lt;52,IF('Capacity summary'!AT204&lt;&gt;"",IF(LOWER('Capacity summary'!AT204)="x",$BI85*AT85,VALUE('Capacity summary'!AT204)),0),AT85*$BI85),AT85*$BI85),0)</f>
        <v>0</v>
      </c>
      <c r="CX85" s="312">
        <f ca="1">IF($BI85&lt;&gt;"",IF('Capacity summary'!$D$14="Yes",IF(COUNTBLANK('Capacity summary'!$H204:$BG204)&lt;52,IF('Capacity summary'!AU204&lt;&gt;"",IF(LOWER('Capacity summary'!AU204)="x",$BI85*AU85,VALUE('Capacity summary'!AU204)),0),AU85*$BI85),AU85*$BI85),0)</f>
        <v>0</v>
      </c>
      <c r="CY85" s="312">
        <f ca="1">IF($BI85&lt;&gt;"",IF('Capacity summary'!$D$14="Yes",IF(COUNTBLANK('Capacity summary'!$H204:$BG204)&lt;52,IF('Capacity summary'!AV204&lt;&gt;"",IF(LOWER('Capacity summary'!AV204)="x",$BI85*AV85,VALUE('Capacity summary'!AV204)),0),AV85*$BI85),AV85*$BI85),0)</f>
        <v>0</v>
      </c>
      <c r="CZ85" s="312">
        <f ca="1">IF($BI85&lt;&gt;"",IF('Capacity summary'!$D$14="Yes",IF(COUNTBLANK('Capacity summary'!$H204:$BG204)&lt;52,IF('Capacity summary'!AW204&lt;&gt;"",IF(LOWER('Capacity summary'!AW204)="x",$BI85*AW85,VALUE('Capacity summary'!AW204)),0),AW85*$BI85),AW85*$BI85),0)</f>
        <v>0</v>
      </c>
      <c r="DA85" s="312">
        <f ca="1">IF($BI85&lt;&gt;"",IF('Capacity summary'!$D$14="Yes",IF(COUNTBLANK('Capacity summary'!$H204:$BG204)&lt;52,IF('Capacity summary'!AX204&lt;&gt;"",IF(LOWER('Capacity summary'!AX204)="x",$BI85*AX85,VALUE('Capacity summary'!AX204)),0),AX85*$BI85),AX85*$BI85),0)</f>
        <v>0</v>
      </c>
      <c r="DB85" s="312">
        <f ca="1">IF($BI85&lt;&gt;"",IF('Capacity summary'!$D$14="Yes",IF(COUNTBLANK('Capacity summary'!$H204:$BG204)&lt;52,IF('Capacity summary'!AY204&lt;&gt;"",IF(LOWER('Capacity summary'!AY204)="x",$BI85*AY85,VALUE('Capacity summary'!AY204)),0),AY85*$BI85),AY85*$BI85),0)</f>
        <v>0</v>
      </c>
      <c r="DC85" s="312">
        <f ca="1">IF($BI85&lt;&gt;"",IF('Capacity summary'!$D$14="Yes",IF(COUNTBLANK('Capacity summary'!$H204:$BG204)&lt;52,IF('Capacity summary'!AZ204&lt;&gt;"",IF(LOWER('Capacity summary'!AZ204)="x",$BI85*AZ85,VALUE('Capacity summary'!AZ204)),0),AZ85*$BI85),AZ85*$BI85),0)</f>
        <v>0</v>
      </c>
      <c r="DD85" s="312">
        <f ca="1">IF($BI85&lt;&gt;"",IF('Capacity summary'!$D$14="Yes",IF(COUNTBLANK('Capacity summary'!$H204:$BG204)&lt;52,IF('Capacity summary'!BA204&lt;&gt;"",IF(LOWER('Capacity summary'!BA204)="x",$BI85*BA85,VALUE('Capacity summary'!BA204)),0),BA85*$BI85),BA85*$BI85),0)</f>
        <v>0</v>
      </c>
      <c r="DE85" s="312">
        <f ca="1">IF($BI85&lt;&gt;"",IF('Capacity summary'!$D$14="Yes",IF(COUNTBLANK('Capacity summary'!$H204:$BG204)&lt;52,IF('Capacity summary'!BB204&lt;&gt;"",IF(LOWER('Capacity summary'!BB204)="x",$BI85*BB85,VALUE('Capacity summary'!BB204)),0),BB85*$BI85),BB85*$BI85),0)</f>
        <v>0</v>
      </c>
      <c r="DF85" s="312">
        <f ca="1">IF($BI85&lt;&gt;"",IF('Capacity summary'!$D$14="Yes",IF(COUNTBLANK('Capacity summary'!$H204:$BG204)&lt;52,IF('Capacity summary'!BC204&lt;&gt;"",IF(LOWER('Capacity summary'!BC204)="x",$BI85*BC85,VALUE('Capacity summary'!BC204)),0),BC85*$BI85),BC85*$BI85),0)</f>
        <v>0</v>
      </c>
      <c r="DG85" s="312">
        <f ca="1">IF($BI85&lt;&gt;"",IF('Capacity summary'!$D$14="Yes",IF(COUNTBLANK('Capacity summary'!$H204:$BG204)&lt;52,IF('Capacity summary'!BD204&lt;&gt;"",IF(LOWER('Capacity summary'!BD204)="x",$BI85*BD85,VALUE('Capacity summary'!BD204)),0),BD85*$BI85),BD85*$BI85),0)</f>
        <v>0</v>
      </c>
      <c r="DH85" s="312">
        <f ca="1">IF($BI85&lt;&gt;"",IF('Capacity summary'!$D$14="Yes",IF(COUNTBLANK('Capacity summary'!$H204:$BG204)&lt;52,IF('Capacity summary'!BE204&lt;&gt;"",IF(LOWER('Capacity summary'!BE204)="x",$BI85*BE85,VALUE('Capacity summary'!BE204)),0),BE85*$BI85),BE85*$BI85),0)</f>
        <v>0</v>
      </c>
      <c r="DI85" s="312">
        <f ca="1">IF($BI85&lt;&gt;"",IF('Capacity summary'!$D$14="Yes",IF(COUNTBLANK('Capacity summary'!$H204:$BG204)&lt;52,IF('Capacity summary'!BF204&lt;&gt;"",IF(LOWER('Capacity summary'!BF204)="x",$BI85*BF85,VALUE('Capacity summary'!BF204)),0),BF85*$BI85),BF85*$BI85),0)</f>
        <v>0</v>
      </c>
      <c r="DJ85" s="312">
        <f ca="1">IF($BI85&lt;&gt;"",IF('Capacity summary'!$D$14="Yes",IF(COUNTBLANK('Capacity summary'!$H204:$BG204)&lt;52,IF('Capacity summary'!BG204&lt;&gt;"",IF(LOWER('Capacity summary'!BG204)="x",$BI85*BG85,VALUE('Capacity summary'!BG204)),0),BG85*$BI85),BG85*$BI85),0)</f>
        <v>0</v>
      </c>
      <c r="DK85" s="136">
        <f t="shared" ca="1" si="3"/>
        <v>0</v>
      </c>
      <c r="DL85" s="312">
        <f>Capacity!H97</f>
        <v>0</v>
      </c>
    </row>
    <row r="86" spans="2:116" x14ac:dyDescent="0.25">
      <c r="B86" s="67"/>
      <c r="C86" s="67" t="str">
        <f>ROW(A82)&amp;". "&amp;Capacity!B98</f>
        <v>82. c</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 ca="1">IF(ROW(C82)&lt;=Capacity!$A$16,IF('Capacity summary'!$D$14="No",SUM(H86:BG86),'Capacity summary'!$E205),0)</f>
        <v>52</v>
      </c>
      <c r="BI86" s="5">
        <f ca="1">IF(BH86&gt;0,IF(BH86&lt;Capacity!E98,Capacity!F98,Capacity!H98/'Capacity calculation (hide)'!BH86),"")</f>
        <v>0</v>
      </c>
      <c r="BK86" s="312">
        <f ca="1">IF($BI86&lt;&gt;"",IF('Capacity summary'!$D$14="Yes",IF(COUNTBLANK('Capacity summary'!$H205:$BG205)&lt;52,IF('Capacity summary'!H205&lt;&gt;"",IF(LOWER('Capacity summary'!H205)="x",$BI86*H86,VALUE('Capacity summary'!H205)),0),H86*$BI86),H86*$BI86),0)</f>
        <v>0</v>
      </c>
      <c r="BL86" s="312">
        <f ca="1">IF($BI86&lt;&gt;"",IF('Capacity summary'!$D$14="Yes",IF(COUNTBLANK('Capacity summary'!$H205:$BG205)&lt;52,IF('Capacity summary'!I205&lt;&gt;"",IF(LOWER('Capacity summary'!I205)="x",$BI86*I86,VALUE('Capacity summary'!I205)),0),I86*$BI86),I86*$BI86),0)</f>
        <v>0</v>
      </c>
      <c r="BM86" s="312">
        <f ca="1">IF($BI86&lt;&gt;"",IF('Capacity summary'!$D$14="Yes",IF(COUNTBLANK('Capacity summary'!$H205:$BG205)&lt;52,IF('Capacity summary'!J205&lt;&gt;"",IF(LOWER('Capacity summary'!J205)="x",$BI86*J86,VALUE('Capacity summary'!J205)),0),J86*$BI86),J86*$BI86),0)</f>
        <v>0</v>
      </c>
      <c r="BN86" s="312">
        <f ca="1">IF($BI86&lt;&gt;"",IF('Capacity summary'!$D$14="Yes",IF(COUNTBLANK('Capacity summary'!$H205:$BG205)&lt;52,IF('Capacity summary'!K205&lt;&gt;"",IF(LOWER('Capacity summary'!K205)="x",$BI86*K86,VALUE('Capacity summary'!K205)),0),K86*$BI86),K86*$BI86),0)</f>
        <v>0</v>
      </c>
      <c r="BO86" s="312">
        <f ca="1">IF($BI86&lt;&gt;"",IF('Capacity summary'!$D$14="Yes",IF(COUNTBLANK('Capacity summary'!$H205:$BG205)&lt;52,IF('Capacity summary'!L205&lt;&gt;"",IF(LOWER('Capacity summary'!L205)="x",$BI86*L86,VALUE('Capacity summary'!L205)),0),L86*$BI86),L86*$BI86),0)</f>
        <v>0</v>
      </c>
      <c r="BP86" s="312">
        <f ca="1">IF($BI86&lt;&gt;"",IF('Capacity summary'!$D$14="Yes",IF(COUNTBLANK('Capacity summary'!$H205:$BG205)&lt;52,IF('Capacity summary'!M205&lt;&gt;"",IF(LOWER('Capacity summary'!M205)="x",$BI86*M86,VALUE('Capacity summary'!M205)),0),M86*$BI86),M86*$BI86),0)</f>
        <v>0</v>
      </c>
      <c r="BQ86" s="312">
        <f ca="1">IF($BI86&lt;&gt;"",IF('Capacity summary'!$D$14="Yes",IF(COUNTBLANK('Capacity summary'!$H205:$BG205)&lt;52,IF('Capacity summary'!N205&lt;&gt;"",IF(LOWER('Capacity summary'!N205)="x",$BI86*N86,VALUE('Capacity summary'!N205)),0),N86*$BI86),N86*$BI86),0)</f>
        <v>0</v>
      </c>
      <c r="BR86" s="312">
        <f ca="1">IF($BI86&lt;&gt;"",IF('Capacity summary'!$D$14="Yes",IF(COUNTBLANK('Capacity summary'!$H205:$BG205)&lt;52,IF('Capacity summary'!O205&lt;&gt;"",IF(LOWER('Capacity summary'!O205)="x",$BI86*O86,VALUE('Capacity summary'!O205)),0),O86*$BI86),O86*$BI86),0)</f>
        <v>0</v>
      </c>
      <c r="BS86" s="312">
        <f ca="1">IF($BI86&lt;&gt;"",IF('Capacity summary'!$D$14="Yes",IF(COUNTBLANK('Capacity summary'!$H205:$BG205)&lt;52,IF('Capacity summary'!P205&lt;&gt;"",IF(LOWER('Capacity summary'!P205)="x",$BI86*P86,VALUE('Capacity summary'!P205)),0),P86*$BI86),P86*$BI86),0)</f>
        <v>0</v>
      </c>
      <c r="BT86" s="312">
        <f ca="1">IF($BI86&lt;&gt;"",IF('Capacity summary'!$D$14="Yes",IF(COUNTBLANK('Capacity summary'!$H205:$BG205)&lt;52,IF('Capacity summary'!Q205&lt;&gt;"",IF(LOWER('Capacity summary'!Q205)="x",$BI86*Q86,VALUE('Capacity summary'!Q205)),0),Q86*$BI86),Q86*$BI86),0)</f>
        <v>0</v>
      </c>
      <c r="BU86" s="312">
        <f ca="1">IF($BI86&lt;&gt;"",IF('Capacity summary'!$D$14="Yes",IF(COUNTBLANK('Capacity summary'!$H205:$BG205)&lt;52,IF('Capacity summary'!R205&lt;&gt;"",IF(LOWER('Capacity summary'!R205)="x",$BI86*R86,VALUE('Capacity summary'!R205)),0),R86*$BI86),R86*$BI86),0)</f>
        <v>0</v>
      </c>
      <c r="BV86" s="312">
        <f ca="1">IF($BI86&lt;&gt;"",IF('Capacity summary'!$D$14="Yes",IF(COUNTBLANK('Capacity summary'!$H205:$BG205)&lt;52,IF('Capacity summary'!S205&lt;&gt;"",IF(LOWER('Capacity summary'!S205)="x",$BI86*S86,VALUE('Capacity summary'!S205)),0),S86*$BI86),S86*$BI86),0)</f>
        <v>0</v>
      </c>
      <c r="BW86" s="312">
        <f ca="1">IF($BI86&lt;&gt;"",IF('Capacity summary'!$D$14="Yes",IF(COUNTBLANK('Capacity summary'!$H205:$BG205)&lt;52,IF('Capacity summary'!T205&lt;&gt;"",IF(LOWER('Capacity summary'!T205)="x",$BI86*T86,VALUE('Capacity summary'!T205)),0),T86*$BI86),T86*$BI86),0)</f>
        <v>0</v>
      </c>
      <c r="BX86" s="312">
        <f ca="1">IF($BI86&lt;&gt;"",IF('Capacity summary'!$D$14="Yes",IF(COUNTBLANK('Capacity summary'!$H205:$BG205)&lt;52,IF('Capacity summary'!U205&lt;&gt;"",IF(LOWER('Capacity summary'!U205)="x",$BI86*U86,VALUE('Capacity summary'!U205)),0),U86*$BI86),U86*$BI86),0)</f>
        <v>0</v>
      </c>
      <c r="BY86" s="312">
        <f ca="1">IF($BI86&lt;&gt;"",IF('Capacity summary'!$D$14="Yes",IF(COUNTBLANK('Capacity summary'!$H205:$BG205)&lt;52,IF('Capacity summary'!V205&lt;&gt;"",IF(LOWER('Capacity summary'!V205)="x",$BI86*V86,VALUE('Capacity summary'!V205)),0),V86*$BI86),V86*$BI86),0)</f>
        <v>0</v>
      </c>
      <c r="BZ86" s="312">
        <f ca="1">IF($BI86&lt;&gt;"",IF('Capacity summary'!$D$14="Yes",IF(COUNTBLANK('Capacity summary'!$H205:$BG205)&lt;52,IF('Capacity summary'!W205&lt;&gt;"",IF(LOWER('Capacity summary'!W205)="x",$BI86*W86,VALUE('Capacity summary'!W205)),0),W86*$BI86),W86*$BI86),0)</f>
        <v>0</v>
      </c>
      <c r="CA86" s="312">
        <f ca="1">IF($BI86&lt;&gt;"",IF('Capacity summary'!$D$14="Yes",IF(COUNTBLANK('Capacity summary'!$H205:$BG205)&lt;52,IF('Capacity summary'!X205&lt;&gt;"",IF(LOWER('Capacity summary'!X205)="x",$BI86*X86,VALUE('Capacity summary'!X205)),0),X86*$BI86),X86*$BI86),0)</f>
        <v>0</v>
      </c>
      <c r="CB86" s="312">
        <f ca="1">IF($BI86&lt;&gt;"",IF('Capacity summary'!$D$14="Yes",IF(COUNTBLANK('Capacity summary'!$H205:$BG205)&lt;52,IF('Capacity summary'!Y205&lt;&gt;"",IF(LOWER('Capacity summary'!Y205)="x",$BI86*Y86,VALUE('Capacity summary'!Y205)),0),Y86*$BI86),Y86*$BI86),0)</f>
        <v>0</v>
      </c>
      <c r="CC86" s="312">
        <f ca="1">IF($BI86&lt;&gt;"",IF('Capacity summary'!$D$14="Yes",IF(COUNTBLANK('Capacity summary'!$H205:$BG205)&lt;52,IF('Capacity summary'!Z205&lt;&gt;"",IF(LOWER('Capacity summary'!Z205)="x",$BI86*Z86,VALUE('Capacity summary'!Z205)),0),Z86*$BI86),Z86*$BI86),0)</f>
        <v>0</v>
      </c>
      <c r="CD86" s="312">
        <f ca="1">IF($BI86&lt;&gt;"",IF('Capacity summary'!$D$14="Yes",IF(COUNTBLANK('Capacity summary'!$H205:$BG205)&lt;52,IF('Capacity summary'!AA205&lt;&gt;"",IF(LOWER('Capacity summary'!AA205)="x",$BI86*AA86,VALUE('Capacity summary'!AA205)),0),AA86*$BI86),AA86*$BI86),0)</f>
        <v>0</v>
      </c>
      <c r="CE86" s="312">
        <f ca="1">IF($BI86&lt;&gt;"",IF('Capacity summary'!$D$14="Yes",IF(COUNTBLANK('Capacity summary'!$H205:$BG205)&lt;52,IF('Capacity summary'!AB205&lt;&gt;"",IF(LOWER('Capacity summary'!AB205)="x",$BI86*AB86,VALUE('Capacity summary'!AB205)),0),AB86*$BI86),AB86*$BI86),0)</f>
        <v>0</v>
      </c>
      <c r="CF86" s="312">
        <f ca="1">IF($BI86&lt;&gt;"",IF('Capacity summary'!$D$14="Yes",IF(COUNTBLANK('Capacity summary'!$H205:$BG205)&lt;52,IF('Capacity summary'!AC205&lt;&gt;"",IF(LOWER('Capacity summary'!AC205)="x",$BI86*AC86,VALUE('Capacity summary'!AC205)),0),AC86*$BI86),AC86*$BI86),0)</f>
        <v>0</v>
      </c>
      <c r="CG86" s="312">
        <f ca="1">IF($BI86&lt;&gt;"",IF('Capacity summary'!$D$14="Yes",IF(COUNTBLANK('Capacity summary'!$H205:$BG205)&lt;52,IF('Capacity summary'!AD205&lt;&gt;"",IF(LOWER('Capacity summary'!AD205)="x",$BI86*AD86,VALUE('Capacity summary'!AD205)),0),AD86*$BI86),AD86*$BI86),0)</f>
        <v>0</v>
      </c>
      <c r="CH86" s="312">
        <f ca="1">IF($BI86&lt;&gt;"",IF('Capacity summary'!$D$14="Yes",IF(COUNTBLANK('Capacity summary'!$H205:$BG205)&lt;52,IF('Capacity summary'!AE205&lt;&gt;"",IF(LOWER('Capacity summary'!AE205)="x",$BI86*AE86,VALUE('Capacity summary'!AE205)),0),AE86*$BI86),AE86*$BI86),0)</f>
        <v>0</v>
      </c>
      <c r="CI86" s="312">
        <f ca="1">IF($BI86&lt;&gt;"",IF('Capacity summary'!$D$14="Yes",IF(COUNTBLANK('Capacity summary'!$H205:$BG205)&lt;52,IF('Capacity summary'!AF205&lt;&gt;"",IF(LOWER('Capacity summary'!AF205)="x",$BI86*AF86,VALUE('Capacity summary'!AF205)),0),AF86*$BI86),AF86*$BI86),0)</f>
        <v>0</v>
      </c>
      <c r="CJ86" s="312">
        <f ca="1">IF($BI86&lt;&gt;"",IF('Capacity summary'!$D$14="Yes",IF(COUNTBLANK('Capacity summary'!$H205:$BG205)&lt;52,IF('Capacity summary'!AG205&lt;&gt;"",IF(LOWER('Capacity summary'!AG205)="x",$BI86*AG86,VALUE('Capacity summary'!AG205)),0),AG86*$BI86),AG86*$BI86),0)</f>
        <v>0</v>
      </c>
      <c r="CK86" s="312">
        <f ca="1">IF($BI86&lt;&gt;"",IF('Capacity summary'!$D$14="Yes",IF(COUNTBLANK('Capacity summary'!$H205:$BG205)&lt;52,IF('Capacity summary'!AH205&lt;&gt;"",IF(LOWER('Capacity summary'!AH205)="x",$BI86*AH86,VALUE('Capacity summary'!AH205)),0),AH86*$BI86),AH86*$BI86),0)</f>
        <v>0</v>
      </c>
      <c r="CL86" s="312">
        <f ca="1">IF($BI86&lt;&gt;"",IF('Capacity summary'!$D$14="Yes",IF(COUNTBLANK('Capacity summary'!$H205:$BG205)&lt;52,IF('Capacity summary'!AI205&lt;&gt;"",IF(LOWER('Capacity summary'!AI205)="x",$BI86*AI86,VALUE('Capacity summary'!AI205)),0),AI86*$BI86),AI86*$BI86),0)</f>
        <v>0</v>
      </c>
      <c r="CM86" s="312">
        <f ca="1">IF($BI86&lt;&gt;"",IF('Capacity summary'!$D$14="Yes",IF(COUNTBLANK('Capacity summary'!$H205:$BG205)&lt;52,IF('Capacity summary'!AJ205&lt;&gt;"",IF(LOWER('Capacity summary'!AJ205)="x",$BI86*AJ86,VALUE('Capacity summary'!AJ205)),0),AJ86*$BI86),AJ86*$BI86),0)</f>
        <v>0</v>
      </c>
      <c r="CN86" s="312">
        <f ca="1">IF($BI86&lt;&gt;"",IF('Capacity summary'!$D$14="Yes",IF(COUNTBLANK('Capacity summary'!$H205:$BG205)&lt;52,IF('Capacity summary'!AK205&lt;&gt;"",IF(LOWER('Capacity summary'!AK205)="x",$BI86*AK86,VALUE('Capacity summary'!AK205)),0),AK86*$BI86),AK86*$BI86),0)</f>
        <v>0</v>
      </c>
      <c r="CO86" s="312">
        <f ca="1">IF($BI86&lt;&gt;"",IF('Capacity summary'!$D$14="Yes",IF(COUNTBLANK('Capacity summary'!$H205:$BG205)&lt;52,IF('Capacity summary'!AL205&lt;&gt;"",IF(LOWER('Capacity summary'!AL205)="x",$BI86*AL86,VALUE('Capacity summary'!AL205)),0),AL86*$BI86),AL86*$BI86),0)</f>
        <v>0</v>
      </c>
      <c r="CP86" s="312">
        <f ca="1">IF($BI86&lt;&gt;"",IF('Capacity summary'!$D$14="Yes",IF(COUNTBLANK('Capacity summary'!$H205:$BG205)&lt;52,IF('Capacity summary'!AM205&lt;&gt;"",IF(LOWER('Capacity summary'!AM205)="x",$BI86*AM86,VALUE('Capacity summary'!AM205)),0),AM86*$BI86),AM86*$BI86),0)</f>
        <v>0</v>
      </c>
      <c r="CQ86" s="312">
        <f ca="1">IF($BI86&lt;&gt;"",IF('Capacity summary'!$D$14="Yes",IF(COUNTBLANK('Capacity summary'!$H205:$BG205)&lt;52,IF('Capacity summary'!AN205&lt;&gt;"",IF(LOWER('Capacity summary'!AN205)="x",$BI86*AN86,VALUE('Capacity summary'!AN205)),0),AN86*$BI86),AN86*$BI86),0)</f>
        <v>0</v>
      </c>
      <c r="CR86" s="312">
        <f ca="1">IF($BI86&lt;&gt;"",IF('Capacity summary'!$D$14="Yes",IF(COUNTBLANK('Capacity summary'!$H205:$BG205)&lt;52,IF('Capacity summary'!AO205&lt;&gt;"",IF(LOWER('Capacity summary'!AO205)="x",$BI86*AO86,VALUE('Capacity summary'!AO205)),0),AO86*$BI86),AO86*$BI86),0)</f>
        <v>0</v>
      </c>
      <c r="CS86" s="312">
        <f ca="1">IF($BI86&lt;&gt;"",IF('Capacity summary'!$D$14="Yes",IF(COUNTBLANK('Capacity summary'!$H205:$BG205)&lt;52,IF('Capacity summary'!AP205&lt;&gt;"",IF(LOWER('Capacity summary'!AP205)="x",$BI86*AP86,VALUE('Capacity summary'!AP205)),0),AP86*$BI86),AP86*$BI86),0)</f>
        <v>0</v>
      </c>
      <c r="CT86" s="312">
        <f ca="1">IF($BI86&lt;&gt;"",IF('Capacity summary'!$D$14="Yes",IF(COUNTBLANK('Capacity summary'!$H205:$BG205)&lt;52,IF('Capacity summary'!AQ205&lt;&gt;"",IF(LOWER('Capacity summary'!AQ205)="x",$BI86*AQ86,VALUE('Capacity summary'!AQ205)),0),AQ86*$BI86),AQ86*$BI86),0)</f>
        <v>0</v>
      </c>
      <c r="CU86" s="312">
        <f ca="1">IF($BI86&lt;&gt;"",IF('Capacity summary'!$D$14="Yes",IF(COUNTBLANK('Capacity summary'!$H205:$BG205)&lt;52,IF('Capacity summary'!AR205&lt;&gt;"",IF(LOWER('Capacity summary'!AR205)="x",$BI86*AR86,VALUE('Capacity summary'!AR205)),0),AR86*$BI86),AR86*$BI86),0)</f>
        <v>0</v>
      </c>
      <c r="CV86" s="312">
        <f ca="1">IF($BI86&lt;&gt;"",IF('Capacity summary'!$D$14="Yes",IF(COUNTBLANK('Capacity summary'!$H205:$BG205)&lt;52,IF('Capacity summary'!AS205&lt;&gt;"",IF(LOWER('Capacity summary'!AS205)="x",$BI86*AS86,VALUE('Capacity summary'!AS205)),0),AS86*$BI86),AS86*$BI86),0)</f>
        <v>0</v>
      </c>
      <c r="CW86" s="312">
        <f ca="1">IF($BI86&lt;&gt;"",IF('Capacity summary'!$D$14="Yes",IF(COUNTBLANK('Capacity summary'!$H205:$BG205)&lt;52,IF('Capacity summary'!AT205&lt;&gt;"",IF(LOWER('Capacity summary'!AT205)="x",$BI86*AT86,VALUE('Capacity summary'!AT205)),0),AT86*$BI86),AT86*$BI86),0)</f>
        <v>0</v>
      </c>
      <c r="CX86" s="312">
        <f ca="1">IF($BI86&lt;&gt;"",IF('Capacity summary'!$D$14="Yes",IF(COUNTBLANK('Capacity summary'!$H205:$BG205)&lt;52,IF('Capacity summary'!AU205&lt;&gt;"",IF(LOWER('Capacity summary'!AU205)="x",$BI86*AU86,VALUE('Capacity summary'!AU205)),0),AU86*$BI86),AU86*$BI86),0)</f>
        <v>0</v>
      </c>
      <c r="CY86" s="312">
        <f ca="1">IF($BI86&lt;&gt;"",IF('Capacity summary'!$D$14="Yes",IF(COUNTBLANK('Capacity summary'!$H205:$BG205)&lt;52,IF('Capacity summary'!AV205&lt;&gt;"",IF(LOWER('Capacity summary'!AV205)="x",$BI86*AV86,VALUE('Capacity summary'!AV205)),0),AV86*$BI86),AV86*$BI86),0)</f>
        <v>0</v>
      </c>
      <c r="CZ86" s="312">
        <f ca="1">IF($BI86&lt;&gt;"",IF('Capacity summary'!$D$14="Yes",IF(COUNTBLANK('Capacity summary'!$H205:$BG205)&lt;52,IF('Capacity summary'!AW205&lt;&gt;"",IF(LOWER('Capacity summary'!AW205)="x",$BI86*AW86,VALUE('Capacity summary'!AW205)),0),AW86*$BI86),AW86*$BI86),0)</f>
        <v>0</v>
      </c>
      <c r="DA86" s="312">
        <f ca="1">IF($BI86&lt;&gt;"",IF('Capacity summary'!$D$14="Yes",IF(COUNTBLANK('Capacity summary'!$H205:$BG205)&lt;52,IF('Capacity summary'!AX205&lt;&gt;"",IF(LOWER('Capacity summary'!AX205)="x",$BI86*AX86,VALUE('Capacity summary'!AX205)),0),AX86*$BI86),AX86*$BI86),0)</f>
        <v>0</v>
      </c>
      <c r="DB86" s="312">
        <f ca="1">IF($BI86&lt;&gt;"",IF('Capacity summary'!$D$14="Yes",IF(COUNTBLANK('Capacity summary'!$H205:$BG205)&lt;52,IF('Capacity summary'!AY205&lt;&gt;"",IF(LOWER('Capacity summary'!AY205)="x",$BI86*AY86,VALUE('Capacity summary'!AY205)),0),AY86*$BI86),AY86*$BI86),0)</f>
        <v>0</v>
      </c>
      <c r="DC86" s="312">
        <f ca="1">IF($BI86&lt;&gt;"",IF('Capacity summary'!$D$14="Yes",IF(COUNTBLANK('Capacity summary'!$H205:$BG205)&lt;52,IF('Capacity summary'!AZ205&lt;&gt;"",IF(LOWER('Capacity summary'!AZ205)="x",$BI86*AZ86,VALUE('Capacity summary'!AZ205)),0),AZ86*$BI86),AZ86*$BI86),0)</f>
        <v>0</v>
      </c>
      <c r="DD86" s="312">
        <f ca="1">IF($BI86&lt;&gt;"",IF('Capacity summary'!$D$14="Yes",IF(COUNTBLANK('Capacity summary'!$H205:$BG205)&lt;52,IF('Capacity summary'!BA205&lt;&gt;"",IF(LOWER('Capacity summary'!BA205)="x",$BI86*BA86,VALUE('Capacity summary'!BA205)),0),BA86*$BI86),BA86*$BI86),0)</f>
        <v>0</v>
      </c>
      <c r="DE86" s="312">
        <f ca="1">IF($BI86&lt;&gt;"",IF('Capacity summary'!$D$14="Yes",IF(COUNTBLANK('Capacity summary'!$H205:$BG205)&lt;52,IF('Capacity summary'!BB205&lt;&gt;"",IF(LOWER('Capacity summary'!BB205)="x",$BI86*BB86,VALUE('Capacity summary'!BB205)),0),BB86*$BI86),BB86*$BI86),0)</f>
        <v>0</v>
      </c>
      <c r="DF86" s="312">
        <f ca="1">IF($BI86&lt;&gt;"",IF('Capacity summary'!$D$14="Yes",IF(COUNTBLANK('Capacity summary'!$H205:$BG205)&lt;52,IF('Capacity summary'!BC205&lt;&gt;"",IF(LOWER('Capacity summary'!BC205)="x",$BI86*BC86,VALUE('Capacity summary'!BC205)),0),BC86*$BI86),BC86*$BI86),0)</f>
        <v>0</v>
      </c>
      <c r="DG86" s="312">
        <f ca="1">IF($BI86&lt;&gt;"",IF('Capacity summary'!$D$14="Yes",IF(COUNTBLANK('Capacity summary'!$H205:$BG205)&lt;52,IF('Capacity summary'!BD205&lt;&gt;"",IF(LOWER('Capacity summary'!BD205)="x",$BI86*BD86,VALUE('Capacity summary'!BD205)),0),BD86*$BI86),BD86*$BI86),0)</f>
        <v>0</v>
      </c>
      <c r="DH86" s="312">
        <f ca="1">IF($BI86&lt;&gt;"",IF('Capacity summary'!$D$14="Yes",IF(COUNTBLANK('Capacity summary'!$H205:$BG205)&lt;52,IF('Capacity summary'!BE205&lt;&gt;"",IF(LOWER('Capacity summary'!BE205)="x",$BI86*BE86,VALUE('Capacity summary'!BE205)),0),BE86*$BI86),BE86*$BI86),0)</f>
        <v>0</v>
      </c>
      <c r="DI86" s="312">
        <f ca="1">IF($BI86&lt;&gt;"",IF('Capacity summary'!$D$14="Yes",IF(COUNTBLANK('Capacity summary'!$H205:$BG205)&lt;52,IF('Capacity summary'!BF205&lt;&gt;"",IF(LOWER('Capacity summary'!BF205)="x",$BI86*BF86,VALUE('Capacity summary'!BF205)),0),BF86*$BI86),BF86*$BI86),0)</f>
        <v>0</v>
      </c>
      <c r="DJ86" s="312">
        <f ca="1">IF($BI86&lt;&gt;"",IF('Capacity summary'!$D$14="Yes",IF(COUNTBLANK('Capacity summary'!$H205:$BG205)&lt;52,IF('Capacity summary'!BG205&lt;&gt;"",IF(LOWER('Capacity summary'!BG205)="x",$BI86*BG86,VALUE('Capacity summary'!BG205)),0),BG86*$BI86),BG86*$BI86),0)</f>
        <v>0</v>
      </c>
      <c r="DK86" s="136">
        <f t="shared" ca="1" si="3"/>
        <v>0</v>
      </c>
      <c r="DL86" s="312">
        <f>Capacity!H98</f>
        <v>0</v>
      </c>
    </row>
    <row r="87" spans="2:116" x14ac:dyDescent="0.25">
      <c r="B87" s="67"/>
      <c r="C87" s="67" t="str">
        <f>ROW(A83)&amp;". "&amp;Capacity!B99</f>
        <v>83. c</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 ca="1">IF(ROW(C83)&lt;=Capacity!$A$16,IF('Capacity summary'!$D$14="No",SUM(H87:BG87),'Capacity summary'!$E206),0)</f>
        <v>52</v>
      </c>
      <c r="BI87" s="5">
        <f ca="1">IF(BH87&gt;0,IF(BH87&lt;Capacity!E99,Capacity!F99,Capacity!H99/'Capacity calculation (hide)'!BH87),"")</f>
        <v>0</v>
      </c>
      <c r="BK87" s="312">
        <f ca="1">IF($BI87&lt;&gt;"",IF('Capacity summary'!$D$14="Yes",IF(COUNTBLANK('Capacity summary'!$H206:$BG206)&lt;52,IF('Capacity summary'!H206&lt;&gt;"",IF(LOWER('Capacity summary'!H206)="x",$BI87*H87,VALUE('Capacity summary'!H206)),0),H87*$BI87),H87*$BI87),0)</f>
        <v>0</v>
      </c>
      <c r="BL87" s="312">
        <f ca="1">IF($BI87&lt;&gt;"",IF('Capacity summary'!$D$14="Yes",IF(COUNTBLANK('Capacity summary'!$H206:$BG206)&lt;52,IF('Capacity summary'!I206&lt;&gt;"",IF(LOWER('Capacity summary'!I206)="x",$BI87*I87,VALUE('Capacity summary'!I206)),0),I87*$BI87),I87*$BI87),0)</f>
        <v>0</v>
      </c>
      <c r="BM87" s="312">
        <f ca="1">IF($BI87&lt;&gt;"",IF('Capacity summary'!$D$14="Yes",IF(COUNTBLANK('Capacity summary'!$H206:$BG206)&lt;52,IF('Capacity summary'!J206&lt;&gt;"",IF(LOWER('Capacity summary'!J206)="x",$BI87*J87,VALUE('Capacity summary'!J206)),0),J87*$BI87),J87*$BI87),0)</f>
        <v>0</v>
      </c>
      <c r="BN87" s="312">
        <f ca="1">IF($BI87&lt;&gt;"",IF('Capacity summary'!$D$14="Yes",IF(COUNTBLANK('Capacity summary'!$H206:$BG206)&lt;52,IF('Capacity summary'!K206&lt;&gt;"",IF(LOWER('Capacity summary'!K206)="x",$BI87*K87,VALUE('Capacity summary'!K206)),0),K87*$BI87),K87*$BI87),0)</f>
        <v>0</v>
      </c>
      <c r="BO87" s="312">
        <f ca="1">IF($BI87&lt;&gt;"",IF('Capacity summary'!$D$14="Yes",IF(COUNTBLANK('Capacity summary'!$H206:$BG206)&lt;52,IF('Capacity summary'!L206&lt;&gt;"",IF(LOWER('Capacity summary'!L206)="x",$BI87*L87,VALUE('Capacity summary'!L206)),0),L87*$BI87),L87*$BI87),0)</f>
        <v>0</v>
      </c>
      <c r="BP87" s="312">
        <f ca="1">IF($BI87&lt;&gt;"",IF('Capacity summary'!$D$14="Yes",IF(COUNTBLANK('Capacity summary'!$H206:$BG206)&lt;52,IF('Capacity summary'!M206&lt;&gt;"",IF(LOWER('Capacity summary'!M206)="x",$BI87*M87,VALUE('Capacity summary'!M206)),0),M87*$BI87),M87*$BI87),0)</f>
        <v>0</v>
      </c>
      <c r="BQ87" s="312">
        <f ca="1">IF($BI87&lt;&gt;"",IF('Capacity summary'!$D$14="Yes",IF(COUNTBLANK('Capacity summary'!$H206:$BG206)&lt;52,IF('Capacity summary'!N206&lt;&gt;"",IF(LOWER('Capacity summary'!N206)="x",$BI87*N87,VALUE('Capacity summary'!N206)),0),N87*$BI87),N87*$BI87),0)</f>
        <v>0</v>
      </c>
      <c r="BR87" s="312">
        <f ca="1">IF($BI87&lt;&gt;"",IF('Capacity summary'!$D$14="Yes",IF(COUNTBLANK('Capacity summary'!$H206:$BG206)&lt;52,IF('Capacity summary'!O206&lt;&gt;"",IF(LOWER('Capacity summary'!O206)="x",$BI87*O87,VALUE('Capacity summary'!O206)),0),O87*$BI87),O87*$BI87),0)</f>
        <v>0</v>
      </c>
      <c r="BS87" s="312">
        <f ca="1">IF($BI87&lt;&gt;"",IF('Capacity summary'!$D$14="Yes",IF(COUNTBLANK('Capacity summary'!$H206:$BG206)&lt;52,IF('Capacity summary'!P206&lt;&gt;"",IF(LOWER('Capacity summary'!P206)="x",$BI87*P87,VALUE('Capacity summary'!P206)),0),P87*$BI87),P87*$BI87),0)</f>
        <v>0</v>
      </c>
      <c r="BT87" s="312">
        <f ca="1">IF($BI87&lt;&gt;"",IF('Capacity summary'!$D$14="Yes",IF(COUNTBLANK('Capacity summary'!$H206:$BG206)&lt;52,IF('Capacity summary'!Q206&lt;&gt;"",IF(LOWER('Capacity summary'!Q206)="x",$BI87*Q87,VALUE('Capacity summary'!Q206)),0),Q87*$BI87),Q87*$BI87),0)</f>
        <v>0</v>
      </c>
      <c r="BU87" s="312">
        <f ca="1">IF($BI87&lt;&gt;"",IF('Capacity summary'!$D$14="Yes",IF(COUNTBLANK('Capacity summary'!$H206:$BG206)&lt;52,IF('Capacity summary'!R206&lt;&gt;"",IF(LOWER('Capacity summary'!R206)="x",$BI87*R87,VALUE('Capacity summary'!R206)),0),R87*$BI87),R87*$BI87),0)</f>
        <v>0</v>
      </c>
      <c r="BV87" s="312">
        <f ca="1">IF($BI87&lt;&gt;"",IF('Capacity summary'!$D$14="Yes",IF(COUNTBLANK('Capacity summary'!$H206:$BG206)&lt;52,IF('Capacity summary'!S206&lt;&gt;"",IF(LOWER('Capacity summary'!S206)="x",$BI87*S87,VALUE('Capacity summary'!S206)),0),S87*$BI87),S87*$BI87),0)</f>
        <v>0</v>
      </c>
      <c r="BW87" s="312">
        <f ca="1">IF($BI87&lt;&gt;"",IF('Capacity summary'!$D$14="Yes",IF(COUNTBLANK('Capacity summary'!$H206:$BG206)&lt;52,IF('Capacity summary'!T206&lt;&gt;"",IF(LOWER('Capacity summary'!T206)="x",$BI87*T87,VALUE('Capacity summary'!T206)),0),T87*$BI87),T87*$BI87),0)</f>
        <v>0</v>
      </c>
      <c r="BX87" s="312">
        <f ca="1">IF($BI87&lt;&gt;"",IF('Capacity summary'!$D$14="Yes",IF(COUNTBLANK('Capacity summary'!$H206:$BG206)&lt;52,IF('Capacity summary'!U206&lt;&gt;"",IF(LOWER('Capacity summary'!U206)="x",$BI87*U87,VALUE('Capacity summary'!U206)),0),U87*$BI87),U87*$BI87),0)</f>
        <v>0</v>
      </c>
      <c r="BY87" s="312">
        <f ca="1">IF($BI87&lt;&gt;"",IF('Capacity summary'!$D$14="Yes",IF(COUNTBLANK('Capacity summary'!$H206:$BG206)&lt;52,IF('Capacity summary'!V206&lt;&gt;"",IF(LOWER('Capacity summary'!V206)="x",$BI87*V87,VALUE('Capacity summary'!V206)),0),V87*$BI87),V87*$BI87),0)</f>
        <v>0</v>
      </c>
      <c r="BZ87" s="312">
        <f ca="1">IF($BI87&lt;&gt;"",IF('Capacity summary'!$D$14="Yes",IF(COUNTBLANK('Capacity summary'!$H206:$BG206)&lt;52,IF('Capacity summary'!W206&lt;&gt;"",IF(LOWER('Capacity summary'!W206)="x",$BI87*W87,VALUE('Capacity summary'!W206)),0),W87*$BI87),W87*$BI87),0)</f>
        <v>0</v>
      </c>
      <c r="CA87" s="312">
        <f ca="1">IF($BI87&lt;&gt;"",IF('Capacity summary'!$D$14="Yes",IF(COUNTBLANK('Capacity summary'!$H206:$BG206)&lt;52,IF('Capacity summary'!X206&lt;&gt;"",IF(LOWER('Capacity summary'!X206)="x",$BI87*X87,VALUE('Capacity summary'!X206)),0),X87*$BI87),X87*$BI87),0)</f>
        <v>0</v>
      </c>
      <c r="CB87" s="312">
        <f ca="1">IF($BI87&lt;&gt;"",IF('Capacity summary'!$D$14="Yes",IF(COUNTBLANK('Capacity summary'!$H206:$BG206)&lt;52,IF('Capacity summary'!Y206&lt;&gt;"",IF(LOWER('Capacity summary'!Y206)="x",$BI87*Y87,VALUE('Capacity summary'!Y206)),0),Y87*$BI87),Y87*$BI87),0)</f>
        <v>0</v>
      </c>
      <c r="CC87" s="312">
        <f ca="1">IF($BI87&lt;&gt;"",IF('Capacity summary'!$D$14="Yes",IF(COUNTBLANK('Capacity summary'!$H206:$BG206)&lt;52,IF('Capacity summary'!Z206&lt;&gt;"",IF(LOWER('Capacity summary'!Z206)="x",$BI87*Z87,VALUE('Capacity summary'!Z206)),0),Z87*$BI87),Z87*$BI87),0)</f>
        <v>0</v>
      </c>
      <c r="CD87" s="312">
        <f ca="1">IF($BI87&lt;&gt;"",IF('Capacity summary'!$D$14="Yes",IF(COUNTBLANK('Capacity summary'!$H206:$BG206)&lt;52,IF('Capacity summary'!AA206&lt;&gt;"",IF(LOWER('Capacity summary'!AA206)="x",$BI87*AA87,VALUE('Capacity summary'!AA206)),0),AA87*$BI87),AA87*$BI87),0)</f>
        <v>0</v>
      </c>
      <c r="CE87" s="312">
        <f ca="1">IF($BI87&lt;&gt;"",IF('Capacity summary'!$D$14="Yes",IF(COUNTBLANK('Capacity summary'!$H206:$BG206)&lt;52,IF('Capacity summary'!AB206&lt;&gt;"",IF(LOWER('Capacity summary'!AB206)="x",$BI87*AB87,VALUE('Capacity summary'!AB206)),0),AB87*$BI87),AB87*$BI87),0)</f>
        <v>0</v>
      </c>
      <c r="CF87" s="312">
        <f ca="1">IF($BI87&lt;&gt;"",IF('Capacity summary'!$D$14="Yes",IF(COUNTBLANK('Capacity summary'!$H206:$BG206)&lt;52,IF('Capacity summary'!AC206&lt;&gt;"",IF(LOWER('Capacity summary'!AC206)="x",$BI87*AC87,VALUE('Capacity summary'!AC206)),0),AC87*$BI87),AC87*$BI87),0)</f>
        <v>0</v>
      </c>
      <c r="CG87" s="312">
        <f ca="1">IF($BI87&lt;&gt;"",IF('Capacity summary'!$D$14="Yes",IF(COUNTBLANK('Capacity summary'!$H206:$BG206)&lt;52,IF('Capacity summary'!AD206&lt;&gt;"",IF(LOWER('Capacity summary'!AD206)="x",$BI87*AD87,VALUE('Capacity summary'!AD206)),0),AD87*$BI87),AD87*$BI87),0)</f>
        <v>0</v>
      </c>
      <c r="CH87" s="312">
        <f ca="1">IF($BI87&lt;&gt;"",IF('Capacity summary'!$D$14="Yes",IF(COUNTBLANK('Capacity summary'!$H206:$BG206)&lt;52,IF('Capacity summary'!AE206&lt;&gt;"",IF(LOWER('Capacity summary'!AE206)="x",$BI87*AE87,VALUE('Capacity summary'!AE206)),0),AE87*$BI87),AE87*$BI87),0)</f>
        <v>0</v>
      </c>
      <c r="CI87" s="312">
        <f ca="1">IF($BI87&lt;&gt;"",IF('Capacity summary'!$D$14="Yes",IF(COUNTBLANK('Capacity summary'!$H206:$BG206)&lt;52,IF('Capacity summary'!AF206&lt;&gt;"",IF(LOWER('Capacity summary'!AF206)="x",$BI87*AF87,VALUE('Capacity summary'!AF206)),0),AF87*$BI87),AF87*$BI87),0)</f>
        <v>0</v>
      </c>
      <c r="CJ87" s="312">
        <f ca="1">IF($BI87&lt;&gt;"",IF('Capacity summary'!$D$14="Yes",IF(COUNTBLANK('Capacity summary'!$H206:$BG206)&lt;52,IF('Capacity summary'!AG206&lt;&gt;"",IF(LOWER('Capacity summary'!AG206)="x",$BI87*AG87,VALUE('Capacity summary'!AG206)),0),AG87*$BI87),AG87*$BI87),0)</f>
        <v>0</v>
      </c>
      <c r="CK87" s="312">
        <f ca="1">IF($BI87&lt;&gt;"",IF('Capacity summary'!$D$14="Yes",IF(COUNTBLANK('Capacity summary'!$H206:$BG206)&lt;52,IF('Capacity summary'!AH206&lt;&gt;"",IF(LOWER('Capacity summary'!AH206)="x",$BI87*AH87,VALUE('Capacity summary'!AH206)),0),AH87*$BI87),AH87*$BI87),0)</f>
        <v>0</v>
      </c>
      <c r="CL87" s="312">
        <f ca="1">IF($BI87&lt;&gt;"",IF('Capacity summary'!$D$14="Yes",IF(COUNTBLANK('Capacity summary'!$H206:$BG206)&lt;52,IF('Capacity summary'!AI206&lt;&gt;"",IF(LOWER('Capacity summary'!AI206)="x",$BI87*AI87,VALUE('Capacity summary'!AI206)),0),AI87*$BI87),AI87*$BI87),0)</f>
        <v>0</v>
      </c>
      <c r="CM87" s="312">
        <f ca="1">IF($BI87&lt;&gt;"",IF('Capacity summary'!$D$14="Yes",IF(COUNTBLANK('Capacity summary'!$H206:$BG206)&lt;52,IF('Capacity summary'!AJ206&lt;&gt;"",IF(LOWER('Capacity summary'!AJ206)="x",$BI87*AJ87,VALUE('Capacity summary'!AJ206)),0),AJ87*$BI87),AJ87*$BI87),0)</f>
        <v>0</v>
      </c>
      <c r="CN87" s="312">
        <f ca="1">IF($BI87&lt;&gt;"",IF('Capacity summary'!$D$14="Yes",IF(COUNTBLANK('Capacity summary'!$H206:$BG206)&lt;52,IF('Capacity summary'!AK206&lt;&gt;"",IF(LOWER('Capacity summary'!AK206)="x",$BI87*AK87,VALUE('Capacity summary'!AK206)),0),AK87*$BI87),AK87*$BI87),0)</f>
        <v>0</v>
      </c>
      <c r="CO87" s="312">
        <f ca="1">IF($BI87&lt;&gt;"",IF('Capacity summary'!$D$14="Yes",IF(COUNTBLANK('Capacity summary'!$H206:$BG206)&lt;52,IF('Capacity summary'!AL206&lt;&gt;"",IF(LOWER('Capacity summary'!AL206)="x",$BI87*AL87,VALUE('Capacity summary'!AL206)),0),AL87*$BI87),AL87*$BI87),0)</f>
        <v>0</v>
      </c>
      <c r="CP87" s="312">
        <f ca="1">IF($BI87&lt;&gt;"",IF('Capacity summary'!$D$14="Yes",IF(COUNTBLANK('Capacity summary'!$H206:$BG206)&lt;52,IF('Capacity summary'!AM206&lt;&gt;"",IF(LOWER('Capacity summary'!AM206)="x",$BI87*AM87,VALUE('Capacity summary'!AM206)),0),AM87*$BI87),AM87*$BI87),0)</f>
        <v>0</v>
      </c>
      <c r="CQ87" s="312">
        <f ca="1">IF($BI87&lt;&gt;"",IF('Capacity summary'!$D$14="Yes",IF(COUNTBLANK('Capacity summary'!$H206:$BG206)&lt;52,IF('Capacity summary'!AN206&lt;&gt;"",IF(LOWER('Capacity summary'!AN206)="x",$BI87*AN87,VALUE('Capacity summary'!AN206)),0),AN87*$BI87),AN87*$BI87),0)</f>
        <v>0</v>
      </c>
      <c r="CR87" s="312">
        <f ca="1">IF($BI87&lt;&gt;"",IF('Capacity summary'!$D$14="Yes",IF(COUNTBLANK('Capacity summary'!$H206:$BG206)&lt;52,IF('Capacity summary'!AO206&lt;&gt;"",IF(LOWER('Capacity summary'!AO206)="x",$BI87*AO87,VALUE('Capacity summary'!AO206)),0),AO87*$BI87),AO87*$BI87),0)</f>
        <v>0</v>
      </c>
      <c r="CS87" s="312">
        <f ca="1">IF($BI87&lt;&gt;"",IF('Capacity summary'!$D$14="Yes",IF(COUNTBLANK('Capacity summary'!$H206:$BG206)&lt;52,IF('Capacity summary'!AP206&lt;&gt;"",IF(LOWER('Capacity summary'!AP206)="x",$BI87*AP87,VALUE('Capacity summary'!AP206)),0),AP87*$BI87),AP87*$BI87),0)</f>
        <v>0</v>
      </c>
      <c r="CT87" s="312">
        <f ca="1">IF($BI87&lt;&gt;"",IF('Capacity summary'!$D$14="Yes",IF(COUNTBLANK('Capacity summary'!$H206:$BG206)&lt;52,IF('Capacity summary'!AQ206&lt;&gt;"",IF(LOWER('Capacity summary'!AQ206)="x",$BI87*AQ87,VALUE('Capacity summary'!AQ206)),0),AQ87*$BI87),AQ87*$BI87),0)</f>
        <v>0</v>
      </c>
      <c r="CU87" s="312">
        <f ca="1">IF($BI87&lt;&gt;"",IF('Capacity summary'!$D$14="Yes",IF(COUNTBLANK('Capacity summary'!$H206:$BG206)&lt;52,IF('Capacity summary'!AR206&lt;&gt;"",IF(LOWER('Capacity summary'!AR206)="x",$BI87*AR87,VALUE('Capacity summary'!AR206)),0),AR87*$BI87),AR87*$BI87),0)</f>
        <v>0</v>
      </c>
      <c r="CV87" s="312">
        <f ca="1">IF($BI87&lt;&gt;"",IF('Capacity summary'!$D$14="Yes",IF(COUNTBLANK('Capacity summary'!$H206:$BG206)&lt;52,IF('Capacity summary'!AS206&lt;&gt;"",IF(LOWER('Capacity summary'!AS206)="x",$BI87*AS87,VALUE('Capacity summary'!AS206)),0),AS87*$BI87),AS87*$BI87),0)</f>
        <v>0</v>
      </c>
      <c r="CW87" s="312">
        <f ca="1">IF($BI87&lt;&gt;"",IF('Capacity summary'!$D$14="Yes",IF(COUNTBLANK('Capacity summary'!$H206:$BG206)&lt;52,IF('Capacity summary'!AT206&lt;&gt;"",IF(LOWER('Capacity summary'!AT206)="x",$BI87*AT87,VALUE('Capacity summary'!AT206)),0),AT87*$BI87),AT87*$BI87),0)</f>
        <v>0</v>
      </c>
      <c r="CX87" s="312">
        <f ca="1">IF($BI87&lt;&gt;"",IF('Capacity summary'!$D$14="Yes",IF(COUNTBLANK('Capacity summary'!$H206:$BG206)&lt;52,IF('Capacity summary'!AU206&lt;&gt;"",IF(LOWER('Capacity summary'!AU206)="x",$BI87*AU87,VALUE('Capacity summary'!AU206)),0),AU87*$BI87),AU87*$BI87),0)</f>
        <v>0</v>
      </c>
      <c r="CY87" s="312">
        <f ca="1">IF($BI87&lt;&gt;"",IF('Capacity summary'!$D$14="Yes",IF(COUNTBLANK('Capacity summary'!$H206:$BG206)&lt;52,IF('Capacity summary'!AV206&lt;&gt;"",IF(LOWER('Capacity summary'!AV206)="x",$BI87*AV87,VALUE('Capacity summary'!AV206)),0),AV87*$BI87),AV87*$BI87),0)</f>
        <v>0</v>
      </c>
      <c r="CZ87" s="312">
        <f ca="1">IF($BI87&lt;&gt;"",IF('Capacity summary'!$D$14="Yes",IF(COUNTBLANK('Capacity summary'!$H206:$BG206)&lt;52,IF('Capacity summary'!AW206&lt;&gt;"",IF(LOWER('Capacity summary'!AW206)="x",$BI87*AW87,VALUE('Capacity summary'!AW206)),0),AW87*$BI87),AW87*$BI87),0)</f>
        <v>0</v>
      </c>
      <c r="DA87" s="312">
        <f ca="1">IF($BI87&lt;&gt;"",IF('Capacity summary'!$D$14="Yes",IF(COUNTBLANK('Capacity summary'!$H206:$BG206)&lt;52,IF('Capacity summary'!AX206&lt;&gt;"",IF(LOWER('Capacity summary'!AX206)="x",$BI87*AX87,VALUE('Capacity summary'!AX206)),0),AX87*$BI87),AX87*$BI87),0)</f>
        <v>0</v>
      </c>
      <c r="DB87" s="312">
        <f ca="1">IF($BI87&lt;&gt;"",IF('Capacity summary'!$D$14="Yes",IF(COUNTBLANK('Capacity summary'!$H206:$BG206)&lt;52,IF('Capacity summary'!AY206&lt;&gt;"",IF(LOWER('Capacity summary'!AY206)="x",$BI87*AY87,VALUE('Capacity summary'!AY206)),0),AY87*$BI87),AY87*$BI87),0)</f>
        <v>0</v>
      </c>
      <c r="DC87" s="312">
        <f ca="1">IF($BI87&lt;&gt;"",IF('Capacity summary'!$D$14="Yes",IF(COUNTBLANK('Capacity summary'!$H206:$BG206)&lt;52,IF('Capacity summary'!AZ206&lt;&gt;"",IF(LOWER('Capacity summary'!AZ206)="x",$BI87*AZ87,VALUE('Capacity summary'!AZ206)),0),AZ87*$BI87),AZ87*$BI87),0)</f>
        <v>0</v>
      </c>
      <c r="DD87" s="312">
        <f ca="1">IF($BI87&lt;&gt;"",IF('Capacity summary'!$D$14="Yes",IF(COUNTBLANK('Capacity summary'!$H206:$BG206)&lt;52,IF('Capacity summary'!BA206&lt;&gt;"",IF(LOWER('Capacity summary'!BA206)="x",$BI87*BA87,VALUE('Capacity summary'!BA206)),0),BA87*$BI87),BA87*$BI87),0)</f>
        <v>0</v>
      </c>
      <c r="DE87" s="312">
        <f ca="1">IF($BI87&lt;&gt;"",IF('Capacity summary'!$D$14="Yes",IF(COUNTBLANK('Capacity summary'!$H206:$BG206)&lt;52,IF('Capacity summary'!BB206&lt;&gt;"",IF(LOWER('Capacity summary'!BB206)="x",$BI87*BB87,VALUE('Capacity summary'!BB206)),0),BB87*$BI87),BB87*$BI87),0)</f>
        <v>0</v>
      </c>
      <c r="DF87" s="312">
        <f ca="1">IF($BI87&lt;&gt;"",IF('Capacity summary'!$D$14="Yes",IF(COUNTBLANK('Capacity summary'!$H206:$BG206)&lt;52,IF('Capacity summary'!BC206&lt;&gt;"",IF(LOWER('Capacity summary'!BC206)="x",$BI87*BC87,VALUE('Capacity summary'!BC206)),0),BC87*$BI87),BC87*$BI87),0)</f>
        <v>0</v>
      </c>
      <c r="DG87" s="312">
        <f ca="1">IF($BI87&lt;&gt;"",IF('Capacity summary'!$D$14="Yes",IF(COUNTBLANK('Capacity summary'!$H206:$BG206)&lt;52,IF('Capacity summary'!BD206&lt;&gt;"",IF(LOWER('Capacity summary'!BD206)="x",$BI87*BD87,VALUE('Capacity summary'!BD206)),0),BD87*$BI87),BD87*$BI87),0)</f>
        <v>0</v>
      </c>
      <c r="DH87" s="312">
        <f ca="1">IF($BI87&lt;&gt;"",IF('Capacity summary'!$D$14="Yes",IF(COUNTBLANK('Capacity summary'!$H206:$BG206)&lt;52,IF('Capacity summary'!BE206&lt;&gt;"",IF(LOWER('Capacity summary'!BE206)="x",$BI87*BE87,VALUE('Capacity summary'!BE206)),0),BE87*$BI87),BE87*$BI87),0)</f>
        <v>0</v>
      </c>
      <c r="DI87" s="312">
        <f ca="1">IF($BI87&lt;&gt;"",IF('Capacity summary'!$D$14="Yes",IF(COUNTBLANK('Capacity summary'!$H206:$BG206)&lt;52,IF('Capacity summary'!BF206&lt;&gt;"",IF(LOWER('Capacity summary'!BF206)="x",$BI87*BF87,VALUE('Capacity summary'!BF206)),0),BF87*$BI87),BF87*$BI87),0)</f>
        <v>0</v>
      </c>
      <c r="DJ87" s="312">
        <f ca="1">IF($BI87&lt;&gt;"",IF('Capacity summary'!$D$14="Yes",IF(COUNTBLANK('Capacity summary'!$H206:$BG206)&lt;52,IF('Capacity summary'!BG206&lt;&gt;"",IF(LOWER('Capacity summary'!BG206)="x",$BI87*BG87,VALUE('Capacity summary'!BG206)),0),BG87*$BI87),BG87*$BI87),0)</f>
        <v>0</v>
      </c>
      <c r="DK87" s="136">
        <f t="shared" ca="1" si="3"/>
        <v>0</v>
      </c>
      <c r="DL87" s="312">
        <f>Capacity!H99</f>
        <v>0</v>
      </c>
    </row>
    <row r="88" spans="2:116" x14ac:dyDescent="0.25">
      <c r="B88" s="67"/>
      <c r="C88" s="67" t="str">
        <f>ROW(A84)&amp;". "&amp;Capacity!B100</f>
        <v>84. c</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 ca="1">IF(ROW(C84)&lt;=Capacity!$A$16,IF('Capacity summary'!$D$14="No",SUM(H88:BG88),'Capacity summary'!$E207),0)</f>
        <v>52</v>
      </c>
      <c r="BI88" s="5">
        <f ca="1">IF(BH88&gt;0,IF(BH88&lt;Capacity!E100,Capacity!F100,Capacity!H100/'Capacity calculation (hide)'!BH88),"")</f>
        <v>0</v>
      </c>
      <c r="BK88" s="312">
        <f ca="1">IF($BI88&lt;&gt;"",IF('Capacity summary'!$D$14="Yes",IF(COUNTBLANK('Capacity summary'!$H207:$BG207)&lt;52,IF('Capacity summary'!H207&lt;&gt;"",IF(LOWER('Capacity summary'!H207)="x",$BI88*H88,VALUE('Capacity summary'!H207)),0),H88*$BI88),H88*$BI88),0)</f>
        <v>0</v>
      </c>
      <c r="BL88" s="312">
        <f ca="1">IF($BI88&lt;&gt;"",IF('Capacity summary'!$D$14="Yes",IF(COUNTBLANK('Capacity summary'!$H207:$BG207)&lt;52,IF('Capacity summary'!I207&lt;&gt;"",IF(LOWER('Capacity summary'!I207)="x",$BI88*I88,VALUE('Capacity summary'!I207)),0),I88*$BI88),I88*$BI88),0)</f>
        <v>0</v>
      </c>
      <c r="BM88" s="312">
        <f ca="1">IF($BI88&lt;&gt;"",IF('Capacity summary'!$D$14="Yes",IF(COUNTBLANK('Capacity summary'!$H207:$BG207)&lt;52,IF('Capacity summary'!J207&lt;&gt;"",IF(LOWER('Capacity summary'!J207)="x",$BI88*J88,VALUE('Capacity summary'!J207)),0),J88*$BI88),J88*$BI88),0)</f>
        <v>0</v>
      </c>
      <c r="BN88" s="312">
        <f ca="1">IF($BI88&lt;&gt;"",IF('Capacity summary'!$D$14="Yes",IF(COUNTBLANK('Capacity summary'!$H207:$BG207)&lt;52,IF('Capacity summary'!K207&lt;&gt;"",IF(LOWER('Capacity summary'!K207)="x",$BI88*K88,VALUE('Capacity summary'!K207)),0),K88*$BI88),K88*$BI88),0)</f>
        <v>0</v>
      </c>
      <c r="BO88" s="312">
        <f ca="1">IF($BI88&lt;&gt;"",IF('Capacity summary'!$D$14="Yes",IF(COUNTBLANK('Capacity summary'!$H207:$BG207)&lt;52,IF('Capacity summary'!L207&lt;&gt;"",IF(LOWER('Capacity summary'!L207)="x",$BI88*L88,VALUE('Capacity summary'!L207)),0),L88*$BI88),L88*$BI88),0)</f>
        <v>0</v>
      </c>
      <c r="BP88" s="312">
        <f ca="1">IF($BI88&lt;&gt;"",IF('Capacity summary'!$D$14="Yes",IF(COUNTBLANK('Capacity summary'!$H207:$BG207)&lt;52,IF('Capacity summary'!M207&lt;&gt;"",IF(LOWER('Capacity summary'!M207)="x",$BI88*M88,VALUE('Capacity summary'!M207)),0),M88*$BI88),M88*$BI88),0)</f>
        <v>0</v>
      </c>
      <c r="BQ88" s="312">
        <f ca="1">IF($BI88&lt;&gt;"",IF('Capacity summary'!$D$14="Yes",IF(COUNTBLANK('Capacity summary'!$H207:$BG207)&lt;52,IF('Capacity summary'!N207&lt;&gt;"",IF(LOWER('Capacity summary'!N207)="x",$BI88*N88,VALUE('Capacity summary'!N207)),0),N88*$BI88),N88*$BI88),0)</f>
        <v>0</v>
      </c>
      <c r="BR88" s="312">
        <f ca="1">IF($BI88&lt;&gt;"",IF('Capacity summary'!$D$14="Yes",IF(COUNTBLANK('Capacity summary'!$H207:$BG207)&lt;52,IF('Capacity summary'!O207&lt;&gt;"",IF(LOWER('Capacity summary'!O207)="x",$BI88*O88,VALUE('Capacity summary'!O207)),0),O88*$BI88),O88*$BI88),0)</f>
        <v>0</v>
      </c>
      <c r="BS88" s="312">
        <f ca="1">IF($BI88&lt;&gt;"",IF('Capacity summary'!$D$14="Yes",IF(COUNTBLANK('Capacity summary'!$H207:$BG207)&lt;52,IF('Capacity summary'!P207&lt;&gt;"",IF(LOWER('Capacity summary'!P207)="x",$BI88*P88,VALUE('Capacity summary'!P207)),0),P88*$BI88),P88*$BI88),0)</f>
        <v>0</v>
      </c>
      <c r="BT88" s="312">
        <f ca="1">IF($BI88&lt;&gt;"",IF('Capacity summary'!$D$14="Yes",IF(COUNTBLANK('Capacity summary'!$H207:$BG207)&lt;52,IF('Capacity summary'!Q207&lt;&gt;"",IF(LOWER('Capacity summary'!Q207)="x",$BI88*Q88,VALUE('Capacity summary'!Q207)),0),Q88*$BI88),Q88*$BI88),0)</f>
        <v>0</v>
      </c>
      <c r="BU88" s="312">
        <f ca="1">IF($BI88&lt;&gt;"",IF('Capacity summary'!$D$14="Yes",IF(COUNTBLANK('Capacity summary'!$H207:$BG207)&lt;52,IF('Capacity summary'!R207&lt;&gt;"",IF(LOWER('Capacity summary'!R207)="x",$BI88*R88,VALUE('Capacity summary'!R207)),0),R88*$BI88),R88*$BI88),0)</f>
        <v>0</v>
      </c>
      <c r="BV88" s="312">
        <f ca="1">IF($BI88&lt;&gt;"",IF('Capacity summary'!$D$14="Yes",IF(COUNTBLANK('Capacity summary'!$H207:$BG207)&lt;52,IF('Capacity summary'!S207&lt;&gt;"",IF(LOWER('Capacity summary'!S207)="x",$BI88*S88,VALUE('Capacity summary'!S207)),0),S88*$BI88),S88*$BI88),0)</f>
        <v>0</v>
      </c>
      <c r="BW88" s="312">
        <f ca="1">IF($BI88&lt;&gt;"",IF('Capacity summary'!$D$14="Yes",IF(COUNTBLANK('Capacity summary'!$H207:$BG207)&lt;52,IF('Capacity summary'!T207&lt;&gt;"",IF(LOWER('Capacity summary'!T207)="x",$BI88*T88,VALUE('Capacity summary'!T207)),0),T88*$BI88),T88*$BI88),0)</f>
        <v>0</v>
      </c>
      <c r="BX88" s="312">
        <f ca="1">IF($BI88&lt;&gt;"",IF('Capacity summary'!$D$14="Yes",IF(COUNTBLANK('Capacity summary'!$H207:$BG207)&lt;52,IF('Capacity summary'!U207&lt;&gt;"",IF(LOWER('Capacity summary'!U207)="x",$BI88*U88,VALUE('Capacity summary'!U207)),0),U88*$BI88),U88*$BI88),0)</f>
        <v>0</v>
      </c>
      <c r="BY88" s="312">
        <f ca="1">IF($BI88&lt;&gt;"",IF('Capacity summary'!$D$14="Yes",IF(COUNTBLANK('Capacity summary'!$H207:$BG207)&lt;52,IF('Capacity summary'!V207&lt;&gt;"",IF(LOWER('Capacity summary'!V207)="x",$BI88*V88,VALUE('Capacity summary'!V207)),0),V88*$BI88),V88*$BI88),0)</f>
        <v>0</v>
      </c>
      <c r="BZ88" s="312">
        <f ca="1">IF($BI88&lt;&gt;"",IF('Capacity summary'!$D$14="Yes",IF(COUNTBLANK('Capacity summary'!$H207:$BG207)&lt;52,IF('Capacity summary'!W207&lt;&gt;"",IF(LOWER('Capacity summary'!W207)="x",$BI88*W88,VALUE('Capacity summary'!W207)),0),W88*$BI88),W88*$BI88),0)</f>
        <v>0</v>
      </c>
      <c r="CA88" s="312">
        <f ca="1">IF($BI88&lt;&gt;"",IF('Capacity summary'!$D$14="Yes",IF(COUNTBLANK('Capacity summary'!$H207:$BG207)&lt;52,IF('Capacity summary'!X207&lt;&gt;"",IF(LOWER('Capacity summary'!X207)="x",$BI88*X88,VALUE('Capacity summary'!X207)),0),X88*$BI88),X88*$BI88),0)</f>
        <v>0</v>
      </c>
      <c r="CB88" s="312">
        <f ca="1">IF($BI88&lt;&gt;"",IF('Capacity summary'!$D$14="Yes",IF(COUNTBLANK('Capacity summary'!$H207:$BG207)&lt;52,IF('Capacity summary'!Y207&lt;&gt;"",IF(LOWER('Capacity summary'!Y207)="x",$BI88*Y88,VALUE('Capacity summary'!Y207)),0),Y88*$BI88),Y88*$BI88),0)</f>
        <v>0</v>
      </c>
      <c r="CC88" s="312">
        <f ca="1">IF($BI88&lt;&gt;"",IF('Capacity summary'!$D$14="Yes",IF(COUNTBLANK('Capacity summary'!$H207:$BG207)&lt;52,IF('Capacity summary'!Z207&lt;&gt;"",IF(LOWER('Capacity summary'!Z207)="x",$BI88*Z88,VALUE('Capacity summary'!Z207)),0),Z88*$BI88),Z88*$BI88),0)</f>
        <v>0</v>
      </c>
      <c r="CD88" s="312">
        <f ca="1">IF($BI88&lt;&gt;"",IF('Capacity summary'!$D$14="Yes",IF(COUNTBLANK('Capacity summary'!$H207:$BG207)&lt;52,IF('Capacity summary'!AA207&lt;&gt;"",IF(LOWER('Capacity summary'!AA207)="x",$BI88*AA88,VALUE('Capacity summary'!AA207)),0),AA88*$BI88),AA88*$BI88),0)</f>
        <v>0</v>
      </c>
      <c r="CE88" s="312">
        <f ca="1">IF($BI88&lt;&gt;"",IF('Capacity summary'!$D$14="Yes",IF(COUNTBLANK('Capacity summary'!$H207:$BG207)&lt;52,IF('Capacity summary'!AB207&lt;&gt;"",IF(LOWER('Capacity summary'!AB207)="x",$BI88*AB88,VALUE('Capacity summary'!AB207)),0),AB88*$BI88),AB88*$BI88),0)</f>
        <v>0</v>
      </c>
      <c r="CF88" s="312">
        <f ca="1">IF($BI88&lt;&gt;"",IF('Capacity summary'!$D$14="Yes",IF(COUNTBLANK('Capacity summary'!$H207:$BG207)&lt;52,IF('Capacity summary'!AC207&lt;&gt;"",IF(LOWER('Capacity summary'!AC207)="x",$BI88*AC88,VALUE('Capacity summary'!AC207)),0),AC88*$BI88),AC88*$BI88),0)</f>
        <v>0</v>
      </c>
      <c r="CG88" s="312">
        <f ca="1">IF($BI88&lt;&gt;"",IF('Capacity summary'!$D$14="Yes",IF(COUNTBLANK('Capacity summary'!$H207:$BG207)&lt;52,IF('Capacity summary'!AD207&lt;&gt;"",IF(LOWER('Capacity summary'!AD207)="x",$BI88*AD88,VALUE('Capacity summary'!AD207)),0),AD88*$BI88),AD88*$BI88),0)</f>
        <v>0</v>
      </c>
      <c r="CH88" s="312">
        <f ca="1">IF($BI88&lt;&gt;"",IF('Capacity summary'!$D$14="Yes",IF(COUNTBLANK('Capacity summary'!$H207:$BG207)&lt;52,IF('Capacity summary'!AE207&lt;&gt;"",IF(LOWER('Capacity summary'!AE207)="x",$BI88*AE88,VALUE('Capacity summary'!AE207)),0),AE88*$BI88),AE88*$BI88),0)</f>
        <v>0</v>
      </c>
      <c r="CI88" s="312">
        <f ca="1">IF($BI88&lt;&gt;"",IF('Capacity summary'!$D$14="Yes",IF(COUNTBLANK('Capacity summary'!$H207:$BG207)&lt;52,IF('Capacity summary'!AF207&lt;&gt;"",IF(LOWER('Capacity summary'!AF207)="x",$BI88*AF88,VALUE('Capacity summary'!AF207)),0),AF88*$BI88),AF88*$BI88),0)</f>
        <v>0</v>
      </c>
      <c r="CJ88" s="312">
        <f ca="1">IF($BI88&lt;&gt;"",IF('Capacity summary'!$D$14="Yes",IF(COUNTBLANK('Capacity summary'!$H207:$BG207)&lt;52,IF('Capacity summary'!AG207&lt;&gt;"",IF(LOWER('Capacity summary'!AG207)="x",$BI88*AG88,VALUE('Capacity summary'!AG207)),0),AG88*$BI88),AG88*$BI88),0)</f>
        <v>0</v>
      </c>
      <c r="CK88" s="312">
        <f ca="1">IF($BI88&lt;&gt;"",IF('Capacity summary'!$D$14="Yes",IF(COUNTBLANK('Capacity summary'!$H207:$BG207)&lt;52,IF('Capacity summary'!AH207&lt;&gt;"",IF(LOWER('Capacity summary'!AH207)="x",$BI88*AH88,VALUE('Capacity summary'!AH207)),0),AH88*$BI88),AH88*$BI88),0)</f>
        <v>0</v>
      </c>
      <c r="CL88" s="312">
        <f ca="1">IF($BI88&lt;&gt;"",IF('Capacity summary'!$D$14="Yes",IF(COUNTBLANK('Capacity summary'!$H207:$BG207)&lt;52,IF('Capacity summary'!AI207&lt;&gt;"",IF(LOWER('Capacity summary'!AI207)="x",$BI88*AI88,VALUE('Capacity summary'!AI207)),0),AI88*$BI88),AI88*$BI88),0)</f>
        <v>0</v>
      </c>
      <c r="CM88" s="312">
        <f ca="1">IF($BI88&lt;&gt;"",IF('Capacity summary'!$D$14="Yes",IF(COUNTBLANK('Capacity summary'!$H207:$BG207)&lt;52,IF('Capacity summary'!AJ207&lt;&gt;"",IF(LOWER('Capacity summary'!AJ207)="x",$BI88*AJ88,VALUE('Capacity summary'!AJ207)),0),AJ88*$BI88),AJ88*$BI88),0)</f>
        <v>0</v>
      </c>
      <c r="CN88" s="312">
        <f ca="1">IF($BI88&lt;&gt;"",IF('Capacity summary'!$D$14="Yes",IF(COUNTBLANK('Capacity summary'!$H207:$BG207)&lt;52,IF('Capacity summary'!AK207&lt;&gt;"",IF(LOWER('Capacity summary'!AK207)="x",$BI88*AK88,VALUE('Capacity summary'!AK207)),0),AK88*$BI88),AK88*$BI88),0)</f>
        <v>0</v>
      </c>
      <c r="CO88" s="312">
        <f ca="1">IF($BI88&lt;&gt;"",IF('Capacity summary'!$D$14="Yes",IF(COUNTBLANK('Capacity summary'!$H207:$BG207)&lt;52,IF('Capacity summary'!AL207&lt;&gt;"",IF(LOWER('Capacity summary'!AL207)="x",$BI88*AL88,VALUE('Capacity summary'!AL207)),0),AL88*$BI88),AL88*$BI88),0)</f>
        <v>0</v>
      </c>
      <c r="CP88" s="312">
        <f ca="1">IF($BI88&lt;&gt;"",IF('Capacity summary'!$D$14="Yes",IF(COUNTBLANK('Capacity summary'!$H207:$BG207)&lt;52,IF('Capacity summary'!AM207&lt;&gt;"",IF(LOWER('Capacity summary'!AM207)="x",$BI88*AM88,VALUE('Capacity summary'!AM207)),0),AM88*$BI88),AM88*$BI88),0)</f>
        <v>0</v>
      </c>
      <c r="CQ88" s="312">
        <f ca="1">IF($BI88&lt;&gt;"",IF('Capacity summary'!$D$14="Yes",IF(COUNTBLANK('Capacity summary'!$H207:$BG207)&lt;52,IF('Capacity summary'!AN207&lt;&gt;"",IF(LOWER('Capacity summary'!AN207)="x",$BI88*AN88,VALUE('Capacity summary'!AN207)),0),AN88*$BI88),AN88*$BI88),0)</f>
        <v>0</v>
      </c>
      <c r="CR88" s="312">
        <f ca="1">IF($BI88&lt;&gt;"",IF('Capacity summary'!$D$14="Yes",IF(COUNTBLANK('Capacity summary'!$H207:$BG207)&lt;52,IF('Capacity summary'!AO207&lt;&gt;"",IF(LOWER('Capacity summary'!AO207)="x",$BI88*AO88,VALUE('Capacity summary'!AO207)),0),AO88*$BI88),AO88*$BI88),0)</f>
        <v>0</v>
      </c>
      <c r="CS88" s="312">
        <f ca="1">IF($BI88&lt;&gt;"",IF('Capacity summary'!$D$14="Yes",IF(COUNTBLANK('Capacity summary'!$H207:$BG207)&lt;52,IF('Capacity summary'!AP207&lt;&gt;"",IF(LOWER('Capacity summary'!AP207)="x",$BI88*AP88,VALUE('Capacity summary'!AP207)),0),AP88*$BI88),AP88*$BI88),0)</f>
        <v>0</v>
      </c>
      <c r="CT88" s="312">
        <f ca="1">IF($BI88&lt;&gt;"",IF('Capacity summary'!$D$14="Yes",IF(COUNTBLANK('Capacity summary'!$H207:$BG207)&lt;52,IF('Capacity summary'!AQ207&lt;&gt;"",IF(LOWER('Capacity summary'!AQ207)="x",$BI88*AQ88,VALUE('Capacity summary'!AQ207)),0),AQ88*$BI88),AQ88*$BI88),0)</f>
        <v>0</v>
      </c>
      <c r="CU88" s="312">
        <f ca="1">IF($BI88&lt;&gt;"",IF('Capacity summary'!$D$14="Yes",IF(COUNTBLANK('Capacity summary'!$H207:$BG207)&lt;52,IF('Capacity summary'!AR207&lt;&gt;"",IF(LOWER('Capacity summary'!AR207)="x",$BI88*AR88,VALUE('Capacity summary'!AR207)),0),AR88*$BI88),AR88*$BI88),0)</f>
        <v>0</v>
      </c>
      <c r="CV88" s="312">
        <f ca="1">IF($BI88&lt;&gt;"",IF('Capacity summary'!$D$14="Yes",IF(COUNTBLANK('Capacity summary'!$H207:$BG207)&lt;52,IF('Capacity summary'!AS207&lt;&gt;"",IF(LOWER('Capacity summary'!AS207)="x",$BI88*AS88,VALUE('Capacity summary'!AS207)),0),AS88*$BI88),AS88*$BI88),0)</f>
        <v>0</v>
      </c>
      <c r="CW88" s="312">
        <f ca="1">IF($BI88&lt;&gt;"",IF('Capacity summary'!$D$14="Yes",IF(COUNTBLANK('Capacity summary'!$H207:$BG207)&lt;52,IF('Capacity summary'!AT207&lt;&gt;"",IF(LOWER('Capacity summary'!AT207)="x",$BI88*AT88,VALUE('Capacity summary'!AT207)),0),AT88*$BI88),AT88*$BI88),0)</f>
        <v>0</v>
      </c>
      <c r="CX88" s="312">
        <f ca="1">IF($BI88&lt;&gt;"",IF('Capacity summary'!$D$14="Yes",IF(COUNTBLANK('Capacity summary'!$H207:$BG207)&lt;52,IF('Capacity summary'!AU207&lt;&gt;"",IF(LOWER('Capacity summary'!AU207)="x",$BI88*AU88,VALUE('Capacity summary'!AU207)),0),AU88*$BI88),AU88*$BI88),0)</f>
        <v>0</v>
      </c>
      <c r="CY88" s="312">
        <f ca="1">IF($BI88&lt;&gt;"",IF('Capacity summary'!$D$14="Yes",IF(COUNTBLANK('Capacity summary'!$H207:$BG207)&lt;52,IF('Capacity summary'!AV207&lt;&gt;"",IF(LOWER('Capacity summary'!AV207)="x",$BI88*AV88,VALUE('Capacity summary'!AV207)),0),AV88*$BI88),AV88*$BI88),0)</f>
        <v>0</v>
      </c>
      <c r="CZ88" s="312">
        <f ca="1">IF($BI88&lt;&gt;"",IF('Capacity summary'!$D$14="Yes",IF(COUNTBLANK('Capacity summary'!$H207:$BG207)&lt;52,IF('Capacity summary'!AW207&lt;&gt;"",IF(LOWER('Capacity summary'!AW207)="x",$BI88*AW88,VALUE('Capacity summary'!AW207)),0),AW88*$BI88),AW88*$BI88),0)</f>
        <v>0</v>
      </c>
      <c r="DA88" s="312">
        <f ca="1">IF($BI88&lt;&gt;"",IF('Capacity summary'!$D$14="Yes",IF(COUNTBLANK('Capacity summary'!$H207:$BG207)&lt;52,IF('Capacity summary'!AX207&lt;&gt;"",IF(LOWER('Capacity summary'!AX207)="x",$BI88*AX88,VALUE('Capacity summary'!AX207)),0),AX88*$BI88),AX88*$BI88),0)</f>
        <v>0</v>
      </c>
      <c r="DB88" s="312">
        <f ca="1">IF($BI88&lt;&gt;"",IF('Capacity summary'!$D$14="Yes",IF(COUNTBLANK('Capacity summary'!$H207:$BG207)&lt;52,IF('Capacity summary'!AY207&lt;&gt;"",IF(LOWER('Capacity summary'!AY207)="x",$BI88*AY88,VALUE('Capacity summary'!AY207)),0),AY88*$BI88),AY88*$BI88),0)</f>
        <v>0</v>
      </c>
      <c r="DC88" s="312">
        <f ca="1">IF($BI88&lt;&gt;"",IF('Capacity summary'!$D$14="Yes",IF(COUNTBLANK('Capacity summary'!$H207:$BG207)&lt;52,IF('Capacity summary'!AZ207&lt;&gt;"",IF(LOWER('Capacity summary'!AZ207)="x",$BI88*AZ88,VALUE('Capacity summary'!AZ207)),0),AZ88*$BI88),AZ88*$BI88),0)</f>
        <v>0</v>
      </c>
      <c r="DD88" s="312">
        <f ca="1">IF($BI88&lt;&gt;"",IF('Capacity summary'!$D$14="Yes",IF(COUNTBLANK('Capacity summary'!$H207:$BG207)&lt;52,IF('Capacity summary'!BA207&lt;&gt;"",IF(LOWER('Capacity summary'!BA207)="x",$BI88*BA88,VALUE('Capacity summary'!BA207)),0),BA88*$BI88),BA88*$BI88),0)</f>
        <v>0</v>
      </c>
      <c r="DE88" s="312">
        <f ca="1">IF($BI88&lt;&gt;"",IF('Capacity summary'!$D$14="Yes",IF(COUNTBLANK('Capacity summary'!$H207:$BG207)&lt;52,IF('Capacity summary'!BB207&lt;&gt;"",IF(LOWER('Capacity summary'!BB207)="x",$BI88*BB88,VALUE('Capacity summary'!BB207)),0),BB88*$BI88),BB88*$BI88),0)</f>
        <v>0</v>
      </c>
      <c r="DF88" s="312">
        <f ca="1">IF($BI88&lt;&gt;"",IF('Capacity summary'!$D$14="Yes",IF(COUNTBLANK('Capacity summary'!$H207:$BG207)&lt;52,IF('Capacity summary'!BC207&lt;&gt;"",IF(LOWER('Capacity summary'!BC207)="x",$BI88*BC88,VALUE('Capacity summary'!BC207)),0),BC88*$BI88),BC88*$BI88),0)</f>
        <v>0</v>
      </c>
      <c r="DG88" s="312">
        <f ca="1">IF($BI88&lt;&gt;"",IF('Capacity summary'!$D$14="Yes",IF(COUNTBLANK('Capacity summary'!$H207:$BG207)&lt;52,IF('Capacity summary'!BD207&lt;&gt;"",IF(LOWER('Capacity summary'!BD207)="x",$BI88*BD88,VALUE('Capacity summary'!BD207)),0),BD88*$BI88),BD88*$BI88),0)</f>
        <v>0</v>
      </c>
      <c r="DH88" s="312">
        <f ca="1">IF($BI88&lt;&gt;"",IF('Capacity summary'!$D$14="Yes",IF(COUNTBLANK('Capacity summary'!$H207:$BG207)&lt;52,IF('Capacity summary'!BE207&lt;&gt;"",IF(LOWER('Capacity summary'!BE207)="x",$BI88*BE88,VALUE('Capacity summary'!BE207)),0),BE88*$BI88),BE88*$BI88),0)</f>
        <v>0</v>
      </c>
      <c r="DI88" s="312">
        <f ca="1">IF($BI88&lt;&gt;"",IF('Capacity summary'!$D$14="Yes",IF(COUNTBLANK('Capacity summary'!$H207:$BG207)&lt;52,IF('Capacity summary'!BF207&lt;&gt;"",IF(LOWER('Capacity summary'!BF207)="x",$BI88*BF88,VALUE('Capacity summary'!BF207)),0),BF88*$BI88),BF88*$BI88),0)</f>
        <v>0</v>
      </c>
      <c r="DJ88" s="312">
        <f ca="1">IF($BI88&lt;&gt;"",IF('Capacity summary'!$D$14="Yes",IF(COUNTBLANK('Capacity summary'!$H207:$BG207)&lt;52,IF('Capacity summary'!BG207&lt;&gt;"",IF(LOWER('Capacity summary'!BG207)="x",$BI88*BG88,VALUE('Capacity summary'!BG207)),0),BG88*$BI88),BG88*$BI88),0)</f>
        <v>0</v>
      </c>
      <c r="DK88" s="136">
        <f t="shared" ca="1" si="3"/>
        <v>0</v>
      </c>
      <c r="DL88" s="312">
        <f>Capacity!H100</f>
        <v>0</v>
      </c>
    </row>
    <row r="89" spans="2:116" x14ac:dyDescent="0.25">
      <c r="B89" s="67"/>
      <c r="C89" s="67" t="str">
        <f>ROW(A85)&amp;". "&amp;Capacity!B101</f>
        <v>85. c</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 ca="1">IF(ROW(C85)&lt;=Capacity!$A$16,IF('Capacity summary'!$D$14="No",SUM(H89:BG89),'Capacity summary'!$E208),0)</f>
        <v>52</v>
      </c>
      <c r="BI89" s="5">
        <f ca="1">IF(BH89&gt;0,IF(BH89&lt;Capacity!E101,Capacity!F101,Capacity!H101/'Capacity calculation (hide)'!BH89),"")</f>
        <v>0</v>
      </c>
      <c r="BK89" s="312">
        <f ca="1">IF($BI89&lt;&gt;"",IF('Capacity summary'!$D$14="Yes",IF(COUNTBLANK('Capacity summary'!$H208:$BG208)&lt;52,IF('Capacity summary'!H208&lt;&gt;"",IF(LOWER('Capacity summary'!H208)="x",$BI89*H89,VALUE('Capacity summary'!H208)),0),H89*$BI89),H89*$BI89),0)</f>
        <v>0</v>
      </c>
      <c r="BL89" s="312">
        <f ca="1">IF($BI89&lt;&gt;"",IF('Capacity summary'!$D$14="Yes",IF(COUNTBLANK('Capacity summary'!$H208:$BG208)&lt;52,IF('Capacity summary'!I208&lt;&gt;"",IF(LOWER('Capacity summary'!I208)="x",$BI89*I89,VALUE('Capacity summary'!I208)),0),I89*$BI89),I89*$BI89),0)</f>
        <v>0</v>
      </c>
      <c r="BM89" s="312">
        <f ca="1">IF($BI89&lt;&gt;"",IF('Capacity summary'!$D$14="Yes",IF(COUNTBLANK('Capacity summary'!$H208:$BG208)&lt;52,IF('Capacity summary'!J208&lt;&gt;"",IF(LOWER('Capacity summary'!J208)="x",$BI89*J89,VALUE('Capacity summary'!J208)),0),J89*$BI89),J89*$BI89),0)</f>
        <v>0</v>
      </c>
      <c r="BN89" s="312">
        <f ca="1">IF($BI89&lt;&gt;"",IF('Capacity summary'!$D$14="Yes",IF(COUNTBLANK('Capacity summary'!$H208:$BG208)&lt;52,IF('Capacity summary'!K208&lt;&gt;"",IF(LOWER('Capacity summary'!K208)="x",$BI89*K89,VALUE('Capacity summary'!K208)),0),K89*$BI89),K89*$BI89),0)</f>
        <v>0</v>
      </c>
      <c r="BO89" s="312">
        <f ca="1">IF($BI89&lt;&gt;"",IF('Capacity summary'!$D$14="Yes",IF(COUNTBLANK('Capacity summary'!$H208:$BG208)&lt;52,IF('Capacity summary'!L208&lt;&gt;"",IF(LOWER('Capacity summary'!L208)="x",$BI89*L89,VALUE('Capacity summary'!L208)),0),L89*$BI89),L89*$BI89),0)</f>
        <v>0</v>
      </c>
      <c r="BP89" s="312">
        <f ca="1">IF($BI89&lt;&gt;"",IF('Capacity summary'!$D$14="Yes",IF(COUNTBLANK('Capacity summary'!$H208:$BG208)&lt;52,IF('Capacity summary'!M208&lt;&gt;"",IF(LOWER('Capacity summary'!M208)="x",$BI89*M89,VALUE('Capacity summary'!M208)),0),M89*$BI89),M89*$BI89),0)</f>
        <v>0</v>
      </c>
      <c r="BQ89" s="312">
        <f ca="1">IF($BI89&lt;&gt;"",IF('Capacity summary'!$D$14="Yes",IF(COUNTBLANK('Capacity summary'!$H208:$BG208)&lt;52,IF('Capacity summary'!N208&lt;&gt;"",IF(LOWER('Capacity summary'!N208)="x",$BI89*N89,VALUE('Capacity summary'!N208)),0),N89*$BI89),N89*$BI89),0)</f>
        <v>0</v>
      </c>
      <c r="BR89" s="312">
        <f ca="1">IF($BI89&lt;&gt;"",IF('Capacity summary'!$D$14="Yes",IF(COUNTBLANK('Capacity summary'!$H208:$BG208)&lt;52,IF('Capacity summary'!O208&lt;&gt;"",IF(LOWER('Capacity summary'!O208)="x",$BI89*O89,VALUE('Capacity summary'!O208)),0),O89*$BI89),O89*$BI89),0)</f>
        <v>0</v>
      </c>
      <c r="BS89" s="312">
        <f ca="1">IF($BI89&lt;&gt;"",IF('Capacity summary'!$D$14="Yes",IF(COUNTBLANK('Capacity summary'!$H208:$BG208)&lt;52,IF('Capacity summary'!P208&lt;&gt;"",IF(LOWER('Capacity summary'!P208)="x",$BI89*P89,VALUE('Capacity summary'!P208)),0),P89*$BI89),P89*$BI89),0)</f>
        <v>0</v>
      </c>
      <c r="BT89" s="312">
        <f ca="1">IF($BI89&lt;&gt;"",IF('Capacity summary'!$D$14="Yes",IF(COUNTBLANK('Capacity summary'!$H208:$BG208)&lt;52,IF('Capacity summary'!Q208&lt;&gt;"",IF(LOWER('Capacity summary'!Q208)="x",$BI89*Q89,VALUE('Capacity summary'!Q208)),0),Q89*$BI89),Q89*$BI89),0)</f>
        <v>0</v>
      </c>
      <c r="BU89" s="312">
        <f ca="1">IF($BI89&lt;&gt;"",IF('Capacity summary'!$D$14="Yes",IF(COUNTBLANK('Capacity summary'!$H208:$BG208)&lt;52,IF('Capacity summary'!R208&lt;&gt;"",IF(LOWER('Capacity summary'!R208)="x",$BI89*R89,VALUE('Capacity summary'!R208)),0),R89*$BI89),R89*$BI89),0)</f>
        <v>0</v>
      </c>
      <c r="BV89" s="312">
        <f ca="1">IF($BI89&lt;&gt;"",IF('Capacity summary'!$D$14="Yes",IF(COUNTBLANK('Capacity summary'!$H208:$BG208)&lt;52,IF('Capacity summary'!S208&lt;&gt;"",IF(LOWER('Capacity summary'!S208)="x",$BI89*S89,VALUE('Capacity summary'!S208)),0),S89*$BI89),S89*$BI89),0)</f>
        <v>0</v>
      </c>
      <c r="BW89" s="312">
        <f ca="1">IF($BI89&lt;&gt;"",IF('Capacity summary'!$D$14="Yes",IF(COUNTBLANK('Capacity summary'!$H208:$BG208)&lt;52,IF('Capacity summary'!T208&lt;&gt;"",IF(LOWER('Capacity summary'!T208)="x",$BI89*T89,VALUE('Capacity summary'!T208)),0),T89*$BI89),T89*$BI89),0)</f>
        <v>0</v>
      </c>
      <c r="BX89" s="312">
        <f ca="1">IF($BI89&lt;&gt;"",IF('Capacity summary'!$D$14="Yes",IF(COUNTBLANK('Capacity summary'!$H208:$BG208)&lt;52,IF('Capacity summary'!U208&lt;&gt;"",IF(LOWER('Capacity summary'!U208)="x",$BI89*U89,VALUE('Capacity summary'!U208)),0),U89*$BI89),U89*$BI89),0)</f>
        <v>0</v>
      </c>
      <c r="BY89" s="312">
        <f ca="1">IF($BI89&lt;&gt;"",IF('Capacity summary'!$D$14="Yes",IF(COUNTBLANK('Capacity summary'!$H208:$BG208)&lt;52,IF('Capacity summary'!V208&lt;&gt;"",IF(LOWER('Capacity summary'!V208)="x",$BI89*V89,VALUE('Capacity summary'!V208)),0),V89*$BI89),V89*$BI89),0)</f>
        <v>0</v>
      </c>
      <c r="BZ89" s="312">
        <f ca="1">IF($BI89&lt;&gt;"",IF('Capacity summary'!$D$14="Yes",IF(COUNTBLANK('Capacity summary'!$H208:$BG208)&lt;52,IF('Capacity summary'!W208&lt;&gt;"",IF(LOWER('Capacity summary'!W208)="x",$BI89*W89,VALUE('Capacity summary'!W208)),0),W89*$BI89),W89*$BI89),0)</f>
        <v>0</v>
      </c>
      <c r="CA89" s="312">
        <f ca="1">IF($BI89&lt;&gt;"",IF('Capacity summary'!$D$14="Yes",IF(COUNTBLANK('Capacity summary'!$H208:$BG208)&lt;52,IF('Capacity summary'!X208&lt;&gt;"",IF(LOWER('Capacity summary'!X208)="x",$BI89*X89,VALUE('Capacity summary'!X208)),0),X89*$BI89),X89*$BI89),0)</f>
        <v>0</v>
      </c>
      <c r="CB89" s="312">
        <f ca="1">IF($BI89&lt;&gt;"",IF('Capacity summary'!$D$14="Yes",IF(COUNTBLANK('Capacity summary'!$H208:$BG208)&lt;52,IF('Capacity summary'!Y208&lt;&gt;"",IF(LOWER('Capacity summary'!Y208)="x",$BI89*Y89,VALUE('Capacity summary'!Y208)),0),Y89*$BI89),Y89*$BI89),0)</f>
        <v>0</v>
      </c>
      <c r="CC89" s="312">
        <f ca="1">IF($BI89&lt;&gt;"",IF('Capacity summary'!$D$14="Yes",IF(COUNTBLANK('Capacity summary'!$H208:$BG208)&lt;52,IF('Capacity summary'!Z208&lt;&gt;"",IF(LOWER('Capacity summary'!Z208)="x",$BI89*Z89,VALUE('Capacity summary'!Z208)),0),Z89*$BI89),Z89*$BI89),0)</f>
        <v>0</v>
      </c>
      <c r="CD89" s="312">
        <f ca="1">IF($BI89&lt;&gt;"",IF('Capacity summary'!$D$14="Yes",IF(COUNTBLANK('Capacity summary'!$H208:$BG208)&lt;52,IF('Capacity summary'!AA208&lt;&gt;"",IF(LOWER('Capacity summary'!AA208)="x",$BI89*AA89,VALUE('Capacity summary'!AA208)),0),AA89*$BI89),AA89*$BI89),0)</f>
        <v>0</v>
      </c>
      <c r="CE89" s="312">
        <f ca="1">IF($BI89&lt;&gt;"",IF('Capacity summary'!$D$14="Yes",IF(COUNTBLANK('Capacity summary'!$H208:$BG208)&lt;52,IF('Capacity summary'!AB208&lt;&gt;"",IF(LOWER('Capacity summary'!AB208)="x",$BI89*AB89,VALUE('Capacity summary'!AB208)),0),AB89*$BI89),AB89*$BI89),0)</f>
        <v>0</v>
      </c>
      <c r="CF89" s="312">
        <f ca="1">IF($BI89&lt;&gt;"",IF('Capacity summary'!$D$14="Yes",IF(COUNTBLANK('Capacity summary'!$H208:$BG208)&lt;52,IF('Capacity summary'!AC208&lt;&gt;"",IF(LOWER('Capacity summary'!AC208)="x",$BI89*AC89,VALUE('Capacity summary'!AC208)),0),AC89*$BI89),AC89*$BI89),0)</f>
        <v>0</v>
      </c>
      <c r="CG89" s="312">
        <f ca="1">IF($BI89&lt;&gt;"",IF('Capacity summary'!$D$14="Yes",IF(COUNTBLANK('Capacity summary'!$H208:$BG208)&lt;52,IF('Capacity summary'!AD208&lt;&gt;"",IF(LOWER('Capacity summary'!AD208)="x",$BI89*AD89,VALUE('Capacity summary'!AD208)),0),AD89*$BI89),AD89*$BI89),0)</f>
        <v>0</v>
      </c>
      <c r="CH89" s="312">
        <f ca="1">IF($BI89&lt;&gt;"",IF('Capacity summary'!$D$14="Yes",IF(COUNTBLANK('Capacity summary'!$H208:$BG208)&lt;52,IF('Capacity summary'!AE208&lt;&gt;"",IF(LOWER('Capacity summary'!AE208)="x",$BI89*AE89,VALUE('Capacity summary'!AE208)),0),AE89*$BI89),AE89*$BI89),0)</f>
        <v>0</v>
      </c>
      <c r="CI89" s="312">
        <f ca="1">IF($BI89&lt;&gt;"",IF('Capacity summary'!$D$14="Yes",IF(COUNTBLANK('Capacity summary'!$H208:$BG208)&lt;52,IF('Capacity summary'!AF208&lt;&gt;"",IF(LOWER('Capacity summary'!AF208)="x",$BI89*AF89,VALUE('Capacity summary'!AF208)),0),AF89*$BI89),AF89*$BI89),0)</f>
        <v>0</v>
      </c>
      <c r="CJ89" s="312">
        <f ca="1">IF($BI89&lt;&gt;"",IF('Capacity summary'!$D$14="Yes",IF(COUNTBLANK('Capacity summary'!$H208:$BG208)&lt;52,IF('Capacity summary'!AG208&lt;&gt;"",IF(LOWER('Capacity summary'!AG208)="x",$BI89*AG89,VALUE('Capacity summary'!AG208)),0),AG89*$BI89),AG89*$BI89),0)</f>
        <v>0</v>
      </c>
      <c r="CK89" s="312">
        <f ca="1">IF($BI89&lt;&gt;"",IF('Capacity summary'!$D$14="Yes",IF(COUNTBLANK('Capacity summary'!$H208:$BG208)&lt;52,IF('Capacity summary'!AH208&lt;&gt;"",IF(LOWER('Capacity summary'!AH208)="x",$BI89*AH89,VALUE('Capacity summary'!AH208)),0),AH89*$BI89),AH89*$BI89),0)</f>
        <v>0</v>
      </c>
      <c r="CL89" s="312">
        <f ca="1">IF($BI89&lt;&gt;"",IF('Capacity summary'!$D$14="Yes",IF(COUNTBLANK('Capacity summary'!$H208:$BG208)&lt;52,IF('Capacity summary'!AI208&lt;&gt;"",IF(LOWER('Capacity summary'!AI208)="x",$BI89*AI89,VALUE('Capacity summary'!AI208)),0),AI89*$BI89),AI89*$BI89),0)</f>
        <v>0</v>
      </c>
      <c r="CM89" s="312">
        <f ca="1">IF($BI89&lt;&gt;"",IF('Capacity summary'!$D$14="Yes",IF(COUNTBLANK('Capacity summary'!$H208:$BG208)&lt;52,IF('Capacity summary'!AJ208&lt;&gt;"",IF(LOWER('Capacity summary'!AJ208)="x",$BI89*AJ89,VALUE('Capacity summary'!AJ208)),0),AJ89*$BI89),AJ89*$BI89),0)</f>
        <v>0</v>
      </c>
      <c r="CN89" s="312">
        <f ca="1">IF($BI89&lt;&gt;"",IF('Capacity summary'!$D$14="Yes",IF(COUNTBLANK('Capacity summary'!$H208:$BG208)&lt;52,IF('Capacity summary'!AK208&lt;&gt;"",IF(LOWER('Capacity summary'!AK208)="x",$BI89*AK89,VALUE('Capacity summary'!AK208)),0),AK89*$BI89),AK89*$BI89),0)</f>
        <v>0</v>
      </c>
      <c r="CO89" s="312">
        <f ca="1">IF($BI89&lt;&gt;"",IF('Capacity summary'!$D$14="Yes",IF(COUNTBLANK('Capacity summary'!$H208:$BG208)&lt;52,IF('Capacity summary'!AL208&lt;&gt;"",IF(LOWER('Capacity summary'!AL208)="x",$BI89*AL89,VALUE('Capacity summary'!AL208)),0),AL89*$BI89),AL89*$BI89),0)</f>
        <v>0</v>
      </c>
      <c r="CP89" s="312">
        <f ca="1">IF($BI89&lt;&gt;"",IF('Capacity summary'!$D$14="Yes",IF(COUNTBLANK('Capacity summary'!$H208:$BG208)&lt;52,IF('Capacity summary'!AM208&lt;&gt;"",IF(LOWER('Capacity summary'!AM208)="x",$BI89*AM89,VALUE('Capacity summary'!AM208)),0),AM89*$BI89),AM89*$BI89),0)</f>
        <v>0</v>
      </c>
      <c r="CQ89" s="312">
        <f ca="1">IF($BI89&lt;&gt;"",IF('Capacity summary'!$D$14="Yes",IF(COUNTBLANK('Capacity summary'!$H208:$BG208)&lt;52,IF('Capacity summary'!AN208&lt;&gt;"",IF(LOWER('Capacity summary'!AN208)="x",$BI89*AN89,VALUE('Capacity summary'!AN208)),0),AN89*$BI89),AN89*$BI89),0)</f>
        <v>0</v>
      </c>
      <c r="CR89" s="312">
        <f ca="1">IF($BI89&lt;&gt;"",IF('Capacity summary'!$D$14="Yes",IF(COUNTBLANK('Capacity summary'!$H208:$BG208)&lt;52,IF('Capacity summary'!AO208&lt;&gt;"",IF(LOWER('Capacity summary'!AO208)="x",$BI89*AO89,VALUE('Capacity summary'!AO208)),0),AO89*$BI89),AO89*$BI89),0)</f>
        <v>0</v>
      </c>
      <c r="CS89" s="312">
        <f ca="1">IF($BI89&lt;&gt;"",IF('Capacity summary'!$D$14="Yes",IF(COUNTBLANK('Capacity summary'!$H208:$BG208)&lt;52,IF('Capacity summary'!AP208&lt;&gt;"",IF(LOWER('Capacity summary'!AP208)="x",$BI89*AP89,VALUE('Capacity summary'!AP208)),0),AP89*$BI89),AP89*$BI89),0)</f>
        <v>0</v>
      </c>
      <c r="CT89" s="312">
        <f ca="1">IF($BI89&lt;&gt;"",IF('Capacity summary'!$D$14="Yes",IF(COUNTBLANK('Capacity summary'!$H208:$BG208)&lt;52,IF('Capacity summary'!AQ208&lt;&gt;"",IF(LOWER('Capacity summary'!AQ208)="x",$BI89*AQ89,VALUE('Capacity summary'!AQ208)),0),AQ89*$BI89),AQ89*$BI89),0)</f>
        <v>0</v>
      </c>
      <c r="CU89" s="312">
        <f ca="1">IF($BI89&lt;&gt;"",IF('Capacity summary'!$D$14="Yes",IF(COUNTBLANK('Capacity summary'!$H208:$BG208)&lt;52,IF('Capacity summary'!AR208&lt;&gt;"",IF(LOWER('Capacity summary'!AR208)="x",$BI89*AR89,VALUE('Capacity summary'!AR208)),0),AR89*$BI89),AR89*$BI89),0)</f>
        <v>0</v>
      </c>
      <c r="CV89" s="312">
        <f ca="1">IF($BI89&lt;&gt;"",IF('Capacity summary'!$D$14="Yes",IF(COUNTBLANK('Capacity summary'!$H208:$BG208)&lt;52,IF('Capacity summary'!AS208&lt;&gt;"",IF(LOWER('Capacity summary'!AS208)="x",$BI89*AS89,VALUE('Capacity summary'!AS208)),0),AS89*$BI89),AS89*$BI89),0)</f>
        <v>0</v>
      </c>
      <c r="CW89" s="312">
        <f ca="1">IF($BI89&lt;&gt;"",IF('Capacity summary'!$D$14="Yes",IF(COUNTBLANK('Capacity summary'!$H208:$BG208)&lt;52,IF('Capacity summary'!AT208&lt;&gt;"",IF(LOWER('Capacity summary'!AT208)="x",$BI89*AT89,VALUE('Capacity summary'!AT208)),0),AT89*$BI89),AT89*$BI89),0)</f>
        <v>0</v>
      </c>
      <c r="CX89" s="312">
        <f ca="1">IF($BI89&lt;&gt;"",IF('Capacity summary'!$D$14="Yes",IF(COUNTBLANK('Capacity summary'!$H208:$BG208)&lt;52,IF('Capacity summary'!AU208&lt;&gt;"",IF(LOWER('Capacity summary'!AU208)="x",$BI89*AU89,VALUE('Capacity summary'!AU208)),0),AU89*$BI89),AU89*$BI89),0)</f>
        <v>0</v>
      </c>
      <c r="CY89" s="312">
        <f ca="1">IF($BI89&lt;&gt;"",IF('Capacity summary'!$D$14="Yes",IF(COUNTBLANK('Capacity summary'!$H208:$BG208)&lt;52,IF('Capacity summary'!AV208&lt;&gt;"",IF(LOWER('Capacity summary'!AV208)="x",$BI89*AV89,VALUE('Capacity summary'!AV208)),0),AV89*$BI89),AV89*$BI89),0)</f>
        <v>0</v>
      </c>
      <c r="CZ89" s="312">
        <f ca="1">IF($BI89&lt;&gt;"",IF('Capacity summary'!$D$14="Yes",IF(COUNTBLANK('Capacity summary'!$H208:$BG208)&lt;52,IF('Capacity summary'!AW208&lt;&gt;"",IF(LOWER('Capacity summary'!AW208)="x",$BI89*AW89,VALUE('Capacity summary'!AW208)),0),AW89*$BI89),AW89*$BI89),0)</f>
        <v>0</v>
      </c>
      <c r="DA89" s="312">
        <f ca="1">IF($BI89&lt;&gt;"",IF('Capacity summary'!$D$14="Yes",IF(COUNTBLANK('Capacity summary'!$H208:$BG208)&lt;52,IF('Capacity summary'!AX208&lt;&gt;"",IF(LOWER('Capacity summary'!AX208)="x",$BI89*AX89,VALUE('Capacity summary'!AX208)),0),AX89*$BI89),AX89*$BI89),0)</f>
        <v>0</v>
      </c>
      <c r="DB89" s="312">
        <f ca="1">IF($BI89&lt;&gt;"",IF('Capacity summary'!$D$14="Yes",IF(COUNTBLANK('Capacity summary'!$H208:$BG208)&lt;52,IF('Capacity summary'!AY208&lt;&gt;"",IF(LOWER('Capacity summary'!AY208)="x",$BI89*AY89,VALUE('Capacity summary'!AY208)),0),AY89*$BI89),AY89*$BI89),0)</f>
        <v>0</v>
      </c>
      <c r="DC89" s="312">
        <f ca="1">IF($BI89&lt;&gt;"",IF('Capacity summary'!$D$14="Yes",IF(COUNTBLANK('Capacity summary'!$H208:$BG208)&lt;52,IF('Capacity summary'!AZ208&lt;&gt;"",IF(LOWER('Capacity summary'!AZ208)="x",$BI89*AZ89,VALUE('Capacity summary'!AZ208)),0),AZ89*$BI89),AZ89*$BI89),0)</f>
        <v>0</v>
      </c>
      <c r="DD89" s="312">
        <f ca="1">IF($BI89&lt;&gt;"",IF('Capacity summary'!$D$14="Yes",IF(COUNTBLANK('Capacity summary'!$H208:$BG208)&lt;52,IF('Capacity summary'!BA208&lt;&gt;"",IF(LOWER('Capacity summary'!BA208)="x",$BI89*BA89,VALUE('Capacity summary'!BA208)),0),BA89*$BI89),BA89*$BI89),0)</f>
        <v>0</v>
      </c>
      <c r="DE89" s="312">
        <f ca="1">IF($BI89&lt;&gt;"",IF('Capacity summary'!$D$14="Yes",IF(COUNTBLANK('Capacity summary'!$H208:$BG208)&lt;52,IF('Capacity summary'!BB208&lt;&gt;"",IF(LOWER('Capacity summary'!BB208)="x",$BI89*BB89,VALUE('Capacity summary'!BB208)),0),BB89*$BI89),BB89*$BI89),0)</f>
        <v>0</v>
      </c>
      <c r="DF89" s="312">
        <f ca="1">IF($BI89&lt;&gt;"",IF('Capacity summary'!$D$14="Yes",IF(COUNTBLANK('Capacity summary'!$H208:$BG208)&lt;52,IF('Capacity summary'!BC208&lt;&gt;"",IF(LOWER('Capacity summary'!BC208)="x",$BI89*BC89,VALUE('Capacity summary'!BC208)),0),BC89*$BI89),BC89*$BI89),0)</f>
        <v>0</v>
      </c>
      <c r="DG89" s="312">
        <f ca="1">IF($BI89&lt;&gt;"",IF('Capacity summary'!$D$14="Yes",IF(COUNTBLANK('Capacity summary'!$H208:$BG208)&lt;52,IF('Capacity summary'!BD208&lt;&gt;"",IF(LOWER('Capacity summary'!BD208)="x",$BI89*BD89,VALUE('Capacity summary'!BD208)),0),BD89*$BI89),BD89*$BI89),0)</f>
        <v>0</v>
      </c>
      <c r="DH89" s="312">
        <f ca="1">IF($BI89&lt;&gt;"",IF('Capacity summary'!$D$14="Yes",IF(COUNTBLANK('Capacity summary'!$H208:$BG208)&lt;52,IF('Capacity summary'!BE208&lt;&gt;"",IF(LOWER('Capacity summary'!BE208)="x",$BI89*BE89,VALUE('Capacity summary'!BE208)),0),BE89*$BI89),BE89*$BI89),0)</f>
        <v>0</v>
      </c>
      <c r="DI89" s="312">
        <f ca="1">IF($BI89&lt;&gt;"",IF('Capacity summary'!$D$14="Yes",IF(COUNTBLANK('Capacity summary'!$H208:$BG208)&lt;52,IF('Capacity summary'!BF208&lt;&gt;"",IF(LOWER('Capacity summary'!BF208)="x",$BI89*BF89,VALUE('Capacity summary'!BF208)),0),BF89*$BI89),BF89*$BI89),0)</f>
        <v>0</v>
      </c>
      <c r="DJ89" s="312">
        <f ca="1">IF($BI89&lt;&gt;"",IF('Capacity summary'!$D$14="Yes",IF(COUNTBLANK('Capacity summary'!$H208:$BG208)&lt;52,IF('Capacity summary'!BG208&lt;&gt;"",IF(LOWER('Capacity summary'!BG208)="x",$BI89*BG89,VALUE('Capacity summary'!BG208)),0),BG89*$BI89),BG89*$BI89),0)</f>
        <v>0</v>
      </c>
      <c r="DK89" s="136">
        <f t="shared" ca="1" si="3"/>
        <v>0</v>
      </c>
      <c r="DL89" s="312">
        <f>Capacity!H101</f>
        <v>0</v>
      </c>
    </row>
    <row r="90" spans="2:116" x14ac:dyDescent="0.25">
      <c r="B90" s="67"/>
      <c r="C90" s="67" t="str">
        <f>ROW(A86)&amp;". "&amp;Capacity!B102</f>
        <v>86. c</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 ca="1">IF(ROW(C86)&lt;=Capacity!$A$16,IF('Capacity summary'!$D$14="No",SUM(H90:BG90),'Capacity summary'!$E209),0)</f>
        <v>52</v>
      </c>
      <c r="BI90" s="5">
        <f ca="1">IF(BH90&gt;0,IF(BH90&lt;Capacity!E102,Capacity!F102,Capacity!H102/'Capacity calculation (hide)'!BH90),"")</f>
        <v>0</v>
      </c>
      <c r="BK90" s="312">
        <f ca="1">IF($BI90&lt;&gt;"",IF('Capacity summary'!$D$14="Yes",IF(COUNTBLANK('Capacity summary'!$H209:$BG209)&lt;52,IF('Capacity summary'!H209&lt;&gt;"",IF(LOWER('Capacity summary'!H209)="x",$BI90*H90,VALUE('Capacity summary'!H209)),0),H90*$BI90),H90*$BI90),0)</f>
        <v>0</v>
      </c>
      <c r="BL90" s="312">
        <f ca="1">IF($BI90&lt;&gt;"",IF('Capacity summary'!$D$14="Yes",IF(COUNTBLANK('Capacity summary'!$H209:$BG209)&lt;52,IF('Capacity summary'!I209&lt;&gt;"",IF(LOWER('Capacity summary'!I209)="x",$BI90*I90,VALUE('Capacity summary'!I209)),0),I90*$BI90),I90*$BI90),0)</f>
        <v>0</v>
      </c>
      <c r="BM90" s="312">
        <f ca="1">IF($BI90&lt;&gt;"",IF('Capacity summary'!$D$14="Yes",IF(COUNTBLANK('Capacity summary'!$H209:$BG209)&lt;52,IF('Capacity summary'!J209&lt;&gt;"",IF(LOWER('Capacity summary'!J209)="x",$BI90*J90,VALUE('Capacity summary'!J209)),0),J90*$BI90),J90*$BI90),0)</f>
        <v>0</v>
      </c>
      <c r="BN90" s="312">
        <f ca="1">IF($BI90&lt;&gt;"",IF('Capacity summary'!$D$14="Yes",IF(COUNTBLANK('Capacity summary'!$H209:$BG209)&lt;52,IF('Capacity summary'!K209&lt;&gt;"",IF(LOWER('Capacity summary'!K209)="x",$BI90*K90,VALUE('Capacity summary'!K209)),0),K90*$BI90),K90*$BI90),0)</f>
        <v>0</v>
      </c>
      <c r="BO90" s="312">
        <f ca="1">IF($BI90&lt;&gt;"",IF('Capacity summary'!$D$14="Yes",IF(COUNTBLANK('Capacity summary'!$H209:$BG209)&lt;52,IF('Capacity summary'!L209&lt;&gt;"",IF(LOWER('Capacity summary'!L209)="x",$BI90*L90,VALUE('Capacity summary'!L209)),0),L90*$BI90),L90*$BI90),0)</f>
        <v>0</v>
      </c>
      <c r="BP90" s="312">
        <f ca="1">IF($BI90&lt;&gt;"",IF('Capacity summary'!$D$14="Yes",IF(COUNTBLANK('Capacity summary'!$H209:$BG209)&lt;52,IF('Capacity summary'!M209&lt;&gt;"",IF(LOWER('Capacity summary'!M209)="x",$BI90*M90,VALUE('Capacity summary'!M209)),0),M90*$BI90),M90*$BI90),0)</f>
        <v>0</v>
      </c>
      <c r="BQ90" s="312">
        <f ca="1">IF($BI90&lt;&gt;"",IF('Capacity summary'!$D$14="Yes",IF(COUNTBLANK('Capacity summary'!$H209:$BG209)&lt;52,IF('Capacity summary'!N209&lt;&gt;"",IF(LOWER('Capacity summary'!N209)="x",$BI90*N90,VALUE('Capacity summary'!N209)),0),N90*$BI90),N90*$BI90),0)</f>
        <v>0</v>
      </c>
      <c r="BR90" s="312">
        <f ca="1">IF($BI90&lt;&gt;"",IF('Capacity summary'!$D$14="Yes",IF(COUNTBLANK('Capacity summary'!$H209:$BG209)&lt;52,IF('Capacity summary'!O209&lt;&gt;"",IF(LOWER('Capacity summary'!O209)="x",$BI90*O90,VALUE('Capacity summary'!O209)),0),O90*$BI90),O90*$BI90),0)</f>
        <v>0</v>
      </c>
      <c r="BS90" s="312">
        <f ca="1">IF($BI90&lt;&gt;"",IF('Capacity summary'!$D$14="Yes",IF(COUNTBLANK('Capacity summary'!$H209:$BG209)&lt;52,IF('Capacity summary'!P209&lt;&gt;"",IF(LOWER('Capacity summary'!P209)="x",$BI90*P90,VALUE('Capacity summary'!P209)),0),P90*$BI90),P90*$BI90),0)</f>
        <v>0</v>
      </c>
      <c r="BT90" s="312">
        <f ca="1">IF($BI90&lt;&gt;"",IF('Capacity summary'!$D$14="Yes",IF(COUNTBLANK('Capacity summary'!$H209:$BG209)&lt;52,IF('Capacity summary'!Q209&lt;&gt;"",IF(LOWER('Capacity summary'!Q209)="x",$BI90*Q90,VALUE('Capacity summary'!Q209)),0),Q90*$BI90),Q90*$BI90),0)</f>
        <v>0</v>
      </c>
      <c r="BU90" s="312">
        <f ca="1">IF($BI90&lt;&gt;"",IF('Capacity summary'!$D$14="Yes",IF(COUNTBLANK('Capacity summary'!$H209:$BG209)&lt;52,IF('Capacity summary'!R209&lt;&gt;"",IF(LOWER('Capacity summary'!R209)="x",$BI90*R90,VALUE('Capacity summary'!R209)),0),R90*$BI90),R90*$BI90),0)</f>
        <v>0</v>
      </c>
      <c r="BV90" s="312">
        <f ca="1">IF($BI90&lt;&gt;"",IF('Capacity summary'!$D$14="Yes",IF(COUNTBLANK('Capacity summary'!$H209:$BG209)&lt;52,IF('Capacity summary'!S209&lt;&gt;"",IF(LOWER('Capacity summary'!S209)="x",$BI90*S90,VALUE('Capacity summary'!S209)),0),S90*$BI90),S90*$BI90),0)</f>
        <v>0</v>
      </c>
      <c r="BW90" s="312">
        <f ca="1">IF($BI90&lt;&gt;"",IF('Capacity summary'!$D$14="Yes",IF(COUNTBLANK('Capacity summary'!$H209:$BG209)&lt;52,IF('Capacity summary'!T209&lt;&gt;"",IF(LOWER('Capacity summary'!T209)="x",$BI90*T90,VALUE('Capacity summary'!T209)),0),T90*$BI90),T90*$BI90),0)</f>
        <v>0</v>
      </c>
      <c r="BX90" s="312">
        <f ca="1">IF($BI90&lt;&gt;"",IF('Capacity summary'!$D$14="Yes",IF(COUNTBLANK('Capacity summary'!$H209:$BG209)&lt;52,IF('Capacity summary'!U209&lt;&gt;"",IF(LOWER('Capacity summary'!U209)="x",$BI90*U90,VALUE('Capacity summary'!U209)),0),U90*$BI90),U90*$BI90),0)</f>
        <v>0</v>
      </c>
      <c r="BY90" s="312">
        <f ca="1">IF($BI90&lt;&gt;"",IF('Capacity summary'!$D$14="Yes",IF(COUNTBLANK('Capacity summary'!$H209:$BG209)&lt;52,IF('Capacity summary'!V209&lt;&gt;"",IF(LOWER('Capacity summary'!V209)="x",$BI90*V90,VALUE('Capacity summary'!V209)),0),V90*$BI90),V90*$BI90),0)</f>
        <v>0</v>
      </c>
      <c r="BZ90" s="312">
        <f ca="1">IF($BI90&lt;&gt;"",IF('Capacity summary'!$D$14="Yes",IF(COUNTBLANK('Capacity summary'!$H209:$BG209)&lt;52,IF('Capacity summary'!W209&lt;&gt;"",IF(LOWER('Capacity summary'!W209)="x",$BI90*W90,VALUE('Capacity summary'!W209)),0),W90*$BI90),W90*$BI90),0)</f>
        <v>0</v>
      </c>
      <c r="CA90" s="312">
        <f ca="1">IF($BI90&lt;&gt;"",IF('Capacity summary'!$D$14="Yes",IF(COUNTBLANK('Capacity summary'!$H209:$BG209)&lt;52,IF('Capacity summary'!X209&lt;&gt;"",IF(LOWER('Capacity summary'!X209)="x",$BI90*X90,VALUE('Capacity summary'!X209)),0),X90*$BI90),X90*$BI90),0)</f>
        <v>0</v>
      </c>
      <c r="CB90" s="312">
        <f ca="1">IF($BI90&lt;&gt;"",IF('Capacity summary'!$D$14="Yes",IF(COUNTBLANK('Capacity summary'!$H209:$BG209)&lt;52,IF('Capacity summary'!Y209&lt;&gt;"",IF(LOWER('Capacity summary'!Y209)="x",$BI90*Y90,VALUE('Capacity summary'!Y209)),0),Y90*$BI90),Y90*$BI90),0)</f>
        <v>0</v>
      </c>
      <c r="CC90" s="312">
        <f ca="1">IF($BI90&lt;&gt;"",IF('Capacity summary'!$D$14="Yes",IF(COUNTBLANK('Capacity summary'!$H209:$BG209)&lt;52,IF('Capacity summary'!Z209&lt;&gt;"",IF(LOWER('Capacity summary'!Z209)="x",$BI90*Z90,VALUE('Capacity summary'!Z209)),0),Z90*$BI90),Z90*$BI90),0)</f>
        <v>0</v>
      </c>
      <c r="CD90" s="312">
        <f ca="1">IF($BI90&lt;&gt;"",IF('Capacity summary'!$D$14="Yes",IF(COUNTBLANK('Capacity summary'!$H209:$BG209)&lt;52,IF('Capacity summary'!AA209&lt;&gt;"",IF(LOWER('Capacity summary'!AA209)="x",$BI90*AA90,VALUE('Capacity summary'!AA209)),0),AA90*$BI90),AA90*$BI90),0)</f>
        <v>0</v>
      </c>
      <c r="CE90" s="312">
        <f ca="1">IF($BI90&lt;&gt;"",IF('Capacity summary'!$D$14="Yes",IF(COUNTBLANK('Capacity summary'!$H209:$BG209)&lt;52,IF('Capacity summary'!AB209&lt;&gt;"",IF(LOWER('Capacity summary'!AB209)="x",$BI90*AB90,VALUE('Capacity summary'!AB209)),0),AB90*$BI90),AB90*$BI90),0)</f>
        <v>0</v>
      </c>
      <c r="CF90" s="312">
        <f ca="1">IF($BI90&lt;&gt;"",IF('Capacity summary'!$D$14="Yes",IF(COUNTBLANK('Capacity summary'!$H209:$BG209)&lt;52,IF('Capacity summary'!AC209&lt;&gt;"",IF(LOWER('Capacity summary'!AC209)="x",$BI90*AC90,VALUE('Capacity summary'!AC209)),0),AC90*$BI90),AC90*$BI90),0)</f>
        <v>0</v>
      </c>
      <c r="CG90" s="312">
        <f ca="1">IF($BI90&lt;&gt;"",IF('Capacity summary'!$D$14="Yes",IF(COUNTBLANK('Capacity summary'!$H209:$BG209)&lt;52,IF('Capacity summary'!AD209&lt;&gt;"",IF(LOWER('Capacity summary'!AD209)="x",$BI90*AD90,VALUE('Capacity summary'!AD209)),0),AD90*$BI90),AD90*$BI90),0)</f>
        <v>0</v>
      </c>
      <c r="CH90" s="312">
        <f ca="1">IF($BI90&lt;&gt;"",IF('Capacity summary'!$D$14="Yes",IF(COUNTBLANK('Capacity summary'!$H209:$BG209)&lt;52,IF('Capacity summary'!AE209&lt;&gt;"",IF(LOWER('Capacity summary'!AE209)="x",$BI90*AE90,VALUE('Capacity summary'!AE209)),0),AE90*$BI90),AE90*$BI90),0)</f>
        <v>0</v>
      </c>
      <c r="CI90" s="312">
        <f ca="1">IF($BI90&lt;&gt;"",IF('Capacity summary'!$D$14="Yes",IF(COUNTBLANK('Capacity summary'!$H209:$BG209)&lt;52,IF('Capacity summary'!AF209&lt;&gt;"",IF(LOWER('Capacity summary'!AF209)="x",$BI90*AF90,VALUE('Capacity summary'!AF209)),0),AF90*$BI90),AF90*$BI90),0)</f>
        <v>0</v>
      </c>
      <c r="CJ90" s="312">
        <f ca="1">IF($BI90&lt;&gt;"",IF('Capacity summary'!$D$14="Yes",IF(COUNTBLANK('Capacity summary'!$H209:$BG209)&lt;52,IF('Capacity summary'!AG209&lt;&gt;"",IF(LOWER('Capacity summary'!AG209)="x",$BI90*AG90,VALUE('Capacity summary'!AG209)),0),AG90*$BI90),AG90*$BI90),0)</f>
        <v>0</v>
      </c>
      <c r="CK90" s="312">
        <f ca="1">IF($BI90&lt;&gt;"",IF('Capacity summary'!$D$14="Yes",IF(COUNTBLANK('Capacity summary'!$H209:$BG209)&lt;52,IF('Capacity summary'!AH209&lt;&gt;"",IF(LOWER('Capacity summary'!AH209)="x",$BI90*AH90,VALUE('Capacity summary'!AH209)),0),AH90*$BI90),AH90*$BI90),0)</f>
        <v>0</v>
      </c>
      <c r="CL90" s="312">
        <f ca="1">IF($BI90&lt;&gt;"",IF('Capacity summary'!$D$14="Yes",IF(COUNTBLANK('Capacity summary'!$H209:$BG209)&lt;52,IF('Capacity summary'!AI209&lt;&gt;"",IF(LOWER('Capacity summary'!AI209)="x",$BI90*AI90,VALUE('Capacity summary'!AI209)),0),AI90*$BI90),AI90*$BI90),0)</f>
        <v>0</v>
      </c>
      <c r="CM90" s="312">
        <f ca="1">IF($BI90&lt;&gt;"",IF('Capacity summary'!$D$14="Yes",IF(COUNTBLANK('Capacity summary'!$H209:$BG209)&lt;52,IF('Capacity summary'!AJ209&lt;&gt;"",IF(LOWER('Capacity summary'!AJ209)="x",$BI90*AJ90,VALUE('Capacity summary'!AJ209)),0),AJ90*$BI90),AJ90*$BI90),0)</f>
        <v>0</v>
      </c>
      <c r="CN90" s="312">
        <f ca="1">IF($BI90&lt;&gt;"",IF('Capacity summary'!$D$14="Yes",IF(COUNTBLANK('Capacity summary'!$H209:$BG209)&lt;52,IF('Capacity summary'!AK209&lt;&gt;"",IF(LOWER('Capacity summary'!AK209)="x",$BI90*AK90,VALUE('Capacity summary'!AK209)),0),AK90*$BI90),AK90*$BI90),0)</f>
        <v>0</v>
      </c>
      <c r="CO90" s="312">
        <f ca="1">IF($BI90&lt;&gt;"",IF('Capacity summary'!$D$14="Yes",IF(COUNTBLANK('Capacity summary'!$H209:$BG209)&lt;52,IF('Capacity summary'!AL209&lt;&gt;"",IF(LOWER('Capacity summary'!AL209)="x",$BI90*AL90,VALUE('Capacity summary'!AL209)),0),AL90*$BI90),AL90*$BI90),0)</f>
        <v>0</v>
      </c>
      <c r="CP90" s="312">
        <f ca="1">IF($BI90&lt;&gt;"",IF('Capacity summary'!$D$14="Yes",IF(COUNTBLANK('Capacity summary'!$H209:$BG209)&lt;52,IF('Capacity summary'!AM209&lt;&gt;"",IF(LOWER('Capacity summary'!AM209)="x",$BI90*AM90,VALUE('Capacity summary'!AM209)),0),AM90*$BI90),AM90*$BI90),0)</f>
        <v>0</v>
      </c>
      <c r="CQ90" s="312">
        <f ca="1">IF($BI90&lt;&gt;"",IF('Capacity summary'!$D$14="Yes",IF(COUNTBLANK('Capacity summary'!$H209:$BG209)&lt;52,IF('Capacity summary'!AN209&lt;&gt;"",IF(LOWER('Capacity summary'!AN209)="x",$BI90*AN90,VALUE('Capacity summary'!AN209)),0),AN90*$BI90),AN90*$BI90),0)</f>
        <v>0</v>
      </c>
      <c r="CR90" s="312">
        <f ca="1">IF($BI90&lt;&gt;"",IF('Capacity summary'!$D$14="Yes",IF(COUNTBLANK('Capacity summary'!$H209:$BG209)&lt;52,IF('Capacity summary'!AO209&lt;&gt;"",IF(LOWER('Capacity summary'!AO209)="x",$BI90*AO90,VALUE('Capacity summary'!AO209)),0),AO90*$BI90),AO90*$BI90),0)</f>
        <v>0</v>
      </c>
      <c r="CS90" s="312">
        <f ca="1">IF($BI90&lt;&gt;"",IF('Capacity summary'!$D$14="Yes",IF(COUNTBLANK('Capacity summary'!$H209:$BG209)&lt;52,IF('Capacity summary'!AP209&lt;&gt;"",IF(LOWER('Capacity summary'!AP209)="x",$BI90*AP90,VALUE('Capacity summary'!AP209)),0),AP90*$BI90),AP90*$BI90),0)</f>
        <v>0</v>
      </c>
      <c r="CT90" s="312">
        <f ca="1">IF($BI90&lt;&gt;"",IF('Capacity summary'!$D$14="Yes",IF(COUNTBLANK('Capacity summary'!$H209:$BG209)&lt;52,IF('Capacity summary'!AQ209&lt;&gt;"",IF(LOWER('Capacity summary'!AQ209)="x",$BI90*AQ90,VALUE('Capacity summary'!AQ209)),0),AQ90*$BI90),AQ90*$BI90),0)</f>
        <v>0</v>
      </c>
      <c r="CU90" s="312">
        <f ca="1">IF($BI90&lt;&gt;"",IF('Capacity summary'!$D$14="Yes",IF(COUNTBLANK('Capacity summary'!$H209:$BG209)&lt;52,IF('Capacity summary'!AR209&lt;&gt;"",IF(LOWER('Capacity summary'!AR209)="x",$BI90*AR90,VALUE('Capacity summary'!AR209)),0),AR90*$BI90),AR90*$BI90),0)</f>
        <v>0</v>
      </c>
      <c r="CV90" s="312">
        <f ca="1">IF($BI90&lt;&gt;"",IF('Capacity summary'!$D$14="Yes",IF(COUNTBLANK('Capacity summary'!$H209:$BG209)&lt;52,IF('Capacity summary'!AS209&lt;&gt;"",IF(LOWER('Capacity summary'!AS209)="x",$BI90*AS90,VALUE('Capacity summary'!AS209)),0),AS90*$BI90),AS90*$BI90),0)</f>
        <v>0</v>
      </c>
      <c r="CW90" s="312">
        <f ca="1">IF($BI90&lt;&gt;"",IF('Capacity summary'!$D$14="Yes",IF(COUNTBLANK('Capacity summary'!$H209:$BG209)&lt;52,IF('Capacity summary'!AT209&lt;&gt;"",IF(LOWER('Capacity summary'!AT209)="x",$BI90*AT90,VALUE('Capacity summary'!AT209)),0),AT90*$BI90),AT90*$BI90),0)</f>
        <v>0</v>
      </c>
      <c r="CX90" s="312">
        <f ca="1">IF($BI90&lt;&gt;"",IF('Capacity summary'!$D$14="Yes",IF(COUNTBLANK('Capacity summary'!$H209:$BG209)&lt;52,IF('Capacity summary'!AU209&lt;&gt;"",IF(LOWER('Capacity summary'!AU209)="x",$BI90*AU90,VALUE('Capacity summary'!AU209)),0),AU90*$BI90),AU90*$BI90),0)</f>
        <v>0</v>
      </c>
      <c r="CY90" s="312">
        <f ca="1">IF($BI90&lt;&gt;"",IF('Capacity summary'!$D$14="Yes",IF(COUNTBLANK('Capacity summary'!$H209:$BG209)&lt;52,IF('Capacity summary'!AV209&lt;&gt;"",IF(LOWER('Capacity summary'!AV209)="x",$BI90*AV90,VALUE('Capacity summary'!AV209)),0),AV90*$BI90),AV90*$BI90),0)</f>
        <v>0</v>
      </c>
      <c r="CZ90" s="312">
        <f ca="1">IF($BI90&lt;&gt;"",IF('Capacity summary'!$D$14="Yes",IF(COUNTBLANK('Capacity summary'!$H209:$BG209)&lt;52,IF('Capacity summary'!AW209&lt;&gt;"",IF(LOWER('Capacity summary'!AW209)="x",$BI90*AW90,VALUE('Capacity summary'!AW209)),0),AW90*$BI90),AW90*$BI90),0)</f>
        <v>0</v>
      </c>
      <c r="DA90" s="312">
        <f ca="1">IF($BI90&lt;&gt;"",IF('Capacity summary'!$D$14="Yes",IF(COUNTBLANK('Capacity summary'!$H209:$BG209)&lt;52,IF('Capacity summary'!AX209&lt;&gt;"",IF(LOWER('Capacity summary'!AX209)="x",$BI90*AX90,VALUE('Capacity summary'!AX209)),0),AX90*$BI90),AX90*$BI90),0)</f>
        <v>0</v>
      </c>
      <c r="DB90" s="312">
        <f ca="1">IF($BI90&lt;&gt;"",IF('Capacity summary'!$D$14="Yes",IF(COUNTBLANK('Capacity summary'!$H209:$BG209)&lt;52,IF('Capacity summary'!AY209&lt;&gt;"",IF(LOWER('Capacity summary'!AY209)="x",$BI90*AY90,VALUE('Capacity summary'!AY209)),0),AY90*$BI90),AY90*$BI90),0)</f>
        <v>0</v>
      </c>
      <c r="DC90" s="312">
        <f ca="1">IF($BI90&lt;&gt;"",IF('Capacity summary'!$D$14="Yes",IF(COUNTBLANK('Capacity summary'!$H209:$BG209)&lt;52,IF('Capacity summary'!AZ209&lt;&gt;"",IF(LOWER('Capacity summary'!AZ209)="x",$BI90*AZ90,VALUE('Capacity summary'!AZ209)),0),AZ90*$BI90),AZ90*$BI90),0)</f>
        <v>0</v>
      </c>
      <c r="DD90" s="312">
        <f ca="1">IF($BI90&lt;&gt;"",IF('Capacity summary'!$D$14="Yes",IF(COUNTBLANK('Capacity summary'!$H209:$BG209)&lt;52,IF('Capacity summary'!BA209&lt;&gt;"",IF(LOWER('Capacity summary'!BA209)="x",$BI90*BA90,VALUE('Capacity summary'!BA209)),0),BA90*$BI90),BA90*$BI90),0)</f>
        <v>0</v>
      </c>
      <c r="DE90" s="312">
        <f ca="1">IF($BI90&lt;&gt;"",IF('Capacity summary'!$D$14="Yes",IF(COUNTBLANK('Capacity summary'!$H209:$BG209)&lt;52,IF('Capacity summary'!BB209&lt;&gt;"",IF(LOWER('Capacity summary'!BB209)="x",$BI90*BB90,VALUE('Capacity summary'!BB209)),0),BB90*$BI90),BB90*$BI90),0)</f>
        <v>0</v>
      </c>
      <c r="DF90" s="312">
        <f ca="1">IF($BI90&lt;&gt;"",IF('Capacity summary'!$D$14="Yes",IF(COUNTBLANK('Capacity summary'!$H209:$BG209)&lt;52,IF('Capacity summary'!BC209&lt;&gt;"",IF(LOWER('Capacity summary'!BC209)="x",$BI90*BC90,VALUE('Capacity summary'!BC209)),0),BC90*$BI90),BC90*$BI90),0)</f>
        <v>0</v>
      </c>
      <c r="DG90" s="312">
        <f ca="1">IF($BI90&lt;&gt;"",IF('Capacity summary'!$D$14="Yes",IF(COUNTBLANK('Capacity summary'!$H209:$BG209)&lt;52,IF('Capacity summary'!BD209&lt;&gt;"",IF(LOWER('Capacity summary'!BD209)="x",$BI90*BD90,VALUE('Capacity summary'!BD209)),0),BD90*$BI90),BD90*$BI90),0)</f>
        <v>0</v>
      </c>
      <c r="DH90" s="312">
        <f ca="1">IF($BI90&lt;&gt;"",IF('Capacity summary'!$D$14="Yes",IF(COUNTBLANK('Capacity summary'!$H209:$BG209)&lt;52,IF('Capacity summary'!BE209&lt;&gt;"",IF(LOWER('Capacity summary'!BE209)="x",$BI90*BE90,VALUE('Capacity summary'!BE209)),0),BE90*$BI90),BE90*$BI90),0)</f>
        <v>0</v>
      </c>
      <c r="DI90" s="312">
        <f ca="1">IF($BI90&lt;&gt;"",IF('Capacity summary'!$D$14="Yes",IF(COUNTBLANK('Capacity summary'!$H209:$BG209)&lt;52,IF('Capacity summary'!BF209&lt;&gt;"",IF(LOWER('Capacity summary'!BF209)="x",$BI90*BF90,VALUE('Capacity summary'!BF209)),0),BF90*$BI90),BF90*$BI90),0)</f>
        <v>0</v>
      </c>
      <c r="DJ90" s="312">
        <f ca="1">IF($BI90&lt;&gt;"",IF('Capacity summary'!$D$14="Yes",IF(COUNTBLANK('Capacity summary'!$H209:$BG209)&lt;52,IF('Capacity summary'!BG209&lt;&gt;"",IF(LOWER('Capacity summary'!BG209)="x",$BI90*BG90,VALUE('Capacity summary'!BG209)),0),BG90*$BI90),BG90*$BI90),0)</f>
        <v>0</v>
      </c>
      <c r="DK90" s="136">
        <f t="shared" ca="1" si="3"/>
        <v>0</v>
      </c>
      <c r="DL90" s="312">
        <f>Capacity!H102</f>
        <v>0</v>
      </c>
    </row>
    <row r="91" spans="2:116" x14ac:dyDescent="0.25">
      <c r="B91" s="67"/>
      <c r="C91" s="67" t="str">
        <f>ROW(A87)&amp;". "&amp;Capacity!B103</f>
        <v>87. c</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 ca="1">IF(ROW(C87)&lt;=Capacity!$A$16,IF('Capacity summary'!$D$14="No",SUM(H91:BG91),'Capacity summary'!$E210),0)</f>
        <v>52</v>
      </c>
      <c r="BI91" s="5">
        <f ca="1">IF(BH91&gt;0,IF(BH91&lt;Capacity!E103,Capacity!F103,Capacity!H103/'Capacity calculation (hide)'!BH91),"")</f>
        <v>0</v>
      </c>
      <c r="BK91" s="312">
        <f ca="1">IF($BI91&lt;&gt;"",IF('Capacity summary'!$D$14="Yes",IF(COUNTBLANK('Capacity summary'!$H210:$BG210)&lt;52,IF('Capacity summary'!H210&lt;&gt;"",IF(LOWER('Capacity summary'!H210)="x",$BI91*H91,VALUE('Capacity summary'!H210)),0),H91*$BI91),H91*$BI91),0)</f>
        <v>0</v>
      </c>
      <c r="BL91" s="312">
        <f ca="1">IF($BI91&lt;&gt;"",IF('Capacity summary'!$D$14="Yes",IF(COUNTBLANK('Capacity summary'!$H210:$BG210)&lt;52,IF('Capacity summary'!I210&lt;&gt;"",IF(LOWER('Capacity summary'!I210)="x",$BI91*I91,VALUE('Capacity summary'!I210)),0),I91*$BI91),I91*$BI91),0)</f>
        <v>0</v>
      </c>
      <c r="BM91" s="312">
        <f ca="1">IF($BI91&lt;&gt;"",IF('Capacity summary'!$D$14="Yes",IF(COUNTBLANK('Capacity summary'!$H210:$BG210)&lt;52,IF('Capacity summary'!J210&lt;&gt;"",IF(LOWER('Capacity summary'!J210)="x",$BI91*J91,VALUE('Capacity summary'!J210)),0),J91*$BI91),J91*$BI91),0)</f>
        <v>0</v>
      </c>
      <c r="BN91" s="312">
        <f ca="1">IF($BI91&lt;&gt;"",IF('Capacity summary'!$D$14="Yes",IF(COUNTBLANK('Capacity summary'!$H210:$BG210)&lt;52,IF('Capacity summary'!K210&lt;&gt;"",IF(LOWER('Capacity summary'!K210)="x",$BI91*K91,VALUE('Capacity summary'!K210)),0),K91*$BI91),K91*$BI91),0)</f>
        <v>0</v>
      </c>
      <c r="BO91" s="312">
        <f ca="1">IF($BI91&lt;&gt;"",IF('Capacity summary'!$D$14="Yes",IF(COUNTBLANK('Capacity summary'!$H210:$BG210)&lt;52,IF('Capacity summary'!L210&lt;&gt;"",IF(LOWER('Capacity summary'!L210)="x",$BI91*L91,VALUE('Capacity summary'!L210)),0),L91*$BI91),L91*$BI91),0)</f>
        <v>0</v>
      </c>
      <c r="BP91" s="312">
        <f ca="1">IF($BI91&lt;&gt;"",IF('Capacity summary'!$D$14="Yes",IF(COUNTBLANK('Capacity summary'!$H210:$BG210)&lt;52,IF('Capacity summary'!M210&lt;&gt;"",IF(LOWER('Capacity summary'!M210)="x",$BI91*M91,VALUE('Capacity summary'!M210)),0),M91*$BI91),M91*$BI91),0)</f>
        <v>0</v>
      </c>
      <c r="BQ91" s="312">
        <f ca="1">IF($BI91&lt;&gt;"",IF('Capacity summary'!$D$14="Yes",IF(COUNTBLANK('Capacity summary'!$H210:$BG210)&lt;52,IF('Capacity summary'!N210&lt;&gt;"",IF(LOWER('Capacity summary'!N210)="x",$BI91*N91,VALUE('Capacity summary'!N210)),0),N91*$BI91),N91*$BI91),0)</f>
        <v>0</v>
      </c>
      <c r="BR91" s="312">
        <f ca="1">IF($BI91&lt;&gt;"",IF('Capacity summary'!$D$14="Yes",IF(COUNTBLANK('Capacity summary'!$H210:$BG210)&lt;52,IF('Capacity summary'!O210&lt;&gt;"",IF(LOWER('Capacity summary'!O210)="x",$BI91*O91,VALUE('Capacity summary'!O210)),0),O91*$BI91),O91*$BI91),0)</f>
        <v>0</v>
      </c>
      <c r="BS91" s="312">
        <f ca="1">IF($BI91&lt;&gt;"",IF('Capacity summary'!$D$14="Yes",IF(COUNTBLANK('Capacity summary'!$H210:$BG210)&lt;52,IF('Capacity summary'!P210&lt;&gt;"",IF(LOWER('Capacity summary'!P210)="x",$BI91*P91,VALUE('Capacity summary'!P210)),0),P91*$BI91),P91*$BI91),0)</f>
        <v>0</v>
      </c>
      <c r="BT91" s="312">
        <f ca="1">IF($BI91&lt;&gt;"",IF('Capacity summary'!$D$14="Yes",IF(COUNTBLANK('Capacity summary'!$H210:$BG210)&lt;52,IF('Capacity summary'!Q210&lt;&gt;"",IF(LOWER('Capacity summary'!Q210)="x",$BI91*Q91,VALUE('Capacity summary'!Q210)),0),Q91*$BI91),Q91*$BI91),0)</f>
        <v>0</v>
      </c>
      <c r="BU91" s="312">
        <f ca="1">IF($BI91&lt;&gt;"",IF('Capacity summary'!$D$14="Yes",IF(COUNTBLANK('Capacity summary'!$H210:$BG210)&lt;52,IF('Capacity summary'!R210&lt;&gt;"",IF(LOWER('Capacity summary'!R210)="x",$BI91*R91,VALUE('Capacity summary'!R210)),0),R91*$BI91),R91*$BI91),0)</f>
        <v>0</v>
      </c>
      <c r="BV91" s="312">
        <f ca="1">IF($BI91&lt;&gt;"",IF('Capacity summary'!$D$14="Yes",IF(COUNTBLANK('Capacity summary'!$H210:$BG210)&lt;52,IF('Capacity summary'!S210&lt;&gt;"",IF(LOWER('Capacity summary'!S210)="x",$BI91*S91,VALUE('Capacity summary'!S210)),0),S91*$BI91),S91*$BI91),0)</f>
        <v>0</v>
      </c>
      <c r="BW91" s="312">
        <f ca="1">IF($BI91&lt;&gt;"",IF('Capacity summary'!$D$14="Yes",IF(COUNTBLANK('Capacity summary'!$H210:$BG210)&lt;52,IF('Capacity summary'!T210&lt;&gt;"",IF(LOWER('Capacity summary'!T210)="x",$BI91*T91,VALUE('Capacity summary'!T210)),0),T91*$BI91),T91*$BI91),0)</f>
        <v>0</v>
      </c>
      <c r="BX91" s="312">
        <f ca="1">IF($BI91&lt;&gt;"",IF('Capacity summary'!$D$14="Yes",IF(COUNTBLANK('Capacity summary'!$H210:$BG210)&lt;52,IF('Capacity summary'!U210&lt;&gt;"",IF(LOWER('Capacity summary'!U210)="x",$BI91*U91,VALUE('Capacity summary'!U210)),0),U91*$BI91),U91*$BI91),0)</f>
        <v>0</v>
      </c>
      <c r="BY91" s="312">
        <f ca="1">IF($BI91&lt;&gt;"",IF('Capacity summary'!$D$14="Yes",IF(COUNTBLANK('Capacity summary'!$H210:$BG210)&lt;52,IF('Capacity summary'!V210&lt;&gt;"",IF(LOWER('Capacity summary'!V210)="x",$BI91*V91,VALUE('Capacity summary'!V210)),0),V91*$BI91),V91*$BI91),0)</f>
        <v>0</v>
      </c>
      <c r="BZ91" s="312">
        <f ca="1">IF($BI91&lt;&gt;"",IF('Capacity summary'!$D$14="Yes",IF(COUNTBLANK('Capacity summary'!$H210:$BG210)&lt;52,IF('Capacity summary'!W210&lt;&gt;"",IF(LOWER('Capacity summary'!W210)="x",$BI91*W91,VALUE('Capacity summary'!W210)),0),W91*$BI91),W91*$BI91),0)</f>
        <v>0</v>
      </c>
      <c r="CA91" s="312">
        <f ca="1">IF($BI91&lt;&gt;"",IF('Capacity summary'!$D$14="Yes",IF(COUNTBLANK('Capacity summary'!$H210:$BG210)&lt;52,IF('Capacity summary'!X210&lt;&gt;"",IF(LOWER('Capacity summary'!X210)="x",$BI91*X91,VALUE('Capacity summary'!X210)),0),X91*$BI91),X91*$BI91),0)</f>
        <v>0</v>
      </c>
      <c r="CB91" s="312">
        <f ca="1">IF($BI91&lt;&gt;"",IF('Capacity summary'!$D$14="Yes",IF(COUNTBLANK('Capacity summary'!$H210:$BG210)&lt;52,IF('Capacity summary'!Y210&lt;&gt;"",IF(LOWER('Capacity summary'!Y210)="x",$BI91*Y91,VALUE('Capacity summary'!Y210)),0),Y91*$BI91),Y91*$BI91),0)</f>
        <v>0</v>
      </c>
      <c r="CC91" s="312">
        <f ca="1">IF($BI91&lt;&gt;"",IF('Capacity summary'!$D$14="Yes",IF(COUNTBLANK('Capacity summary'!$H210:$BG210)&lt;52,IF('Capacity summary'!Z210&lt;&gt;"",IF(LOWER('Capacity summary'!Z210)="x",$BI91*Z91,VALUE('Capacity summary'!Z210)),0),Z91*$BI91),Z91*$BI91),0)</f>
        <v>0</v>
      </c>
      <c r="CD91" s="312">
        <f ca="1">IF($BI91&lt;&gt;"",IF('Capacity summary'!$D$14="Yes",IF(COUNTBLANK('Capacity summary'!$H210:$BG210)&lt;52,IF('Capacity summary'!AA210&lt;&gt;"",IF(LOWER('Capacity summary'!AA210)="x",$BI91*AA91,VALUE('Capacity summary'!AA210)),0),AA91*$BI91),AA91*$BI91),0)</f>
        <v>0</v>
      </c>
      <c r="CE91" s="312">
        <f ca="1">IF($BI91&lt;&gt;"",IF('Capacity summary'!$D$14="Yes",IF(COUNTBLANK('Capacity summary'!$H210:$BG210)&lt;52,IF('Capacity summary'!AB210&lt;&gt;"",IF(LOWER('Capacity summary'!AB210)="x",$BI91*AB91,VALUE('Capacity summary'!AB210)),0),AB91*$BI91),AB91*$BI91),0)</f>
        <v>0</v>
      </c>
      <c r="CF91" s="312">
        <f ca="1">IF($BI91&lt;&gt;"",IF('Capacity summary'!$D$14="Yes",IF(COUNTBLANK('Capacity summary'!$H210:$BG210)&lt;52,IF('Capacity summary'!AC210&lt;&gt;"",IF(LOWER('Capacity summary'!AC210)="x",$BI91*AC91,VALUE('Capacity summary'!AC210)),0),AC91*$BI91),AC91*$BI91),0)</f>
        <v>0</v>
      </c>
      <c r="CG91" s="312">
        <f ca="1">IF($BI91&lt;&gt;"",IF('Capacity summary'!$D$14="Yes",IF(COUNTBLANK('Capacity summary'!$H210:$BG210)&lt;52,IF('Capacity summary'!AD210&lt;&gt;"",IF(LOWER('Capacity summary'!AD210)="x",$BI91*AD91,VALUE('Capacity summary'!AD210)),0),AD91*$BI91),AD91*$BI91),0)</f>
        <v>0</v>
      </c>
      <c r="CH91" s="312">
        <f ca="1">IF($BI91&lt;&gt;"",IF('Capacity summary'!$D$14="Yes",IF(COUNTBLANK('Capacity summary'!$H210:$BG210)&lt;52,IF('Capacity summary'!AE210&lt;&gt;"",IF(LOWER('Capacity summary'!AE210)="x",$BI91*AE91,VALUE('Capacity summary'!AE210)),0),AE91*$BI91),AE91*$BI91),0)</f>
        <v>0</v>
      </c>
      <c r="CI91" s="312">
        <f ca="1">IF($BI91&lt;&gt;"",IF('Capacity summary'!$D$14="Yes",IF(COUNTBLANK('Capacity summary'!$H210:$BG210)&lt;52,IF('Capacity summary'!AF210&lt;&gt;"",IF(LOWER('Capacity summary'!AF210)="x",$BI91*AF91,VALUE('Capacity summary'!AF210)),0),AF91*$BI91),AF91*$BI91),0)</f>
        <v>0</v>
      </c>
      <c r="CJ91" s="312">
        <f ca="1">IF($BI91&lt;&gt;"",IF('Capacity summary'!$D$14="Yes",IF(COUNTBLANK('Capacity summary'!$H210:$BG210)&lt;52,IF('Capacity summary'!AG210&lt;&gt;"",IF(LOWER('Capacity summary'!AG210)="x",$BI91*AG91,VALUE('Capacity summary'!AG210)),0),AG91*$BI91),AG91*$BI91),0)</f>
        <v>0</v>
      </c>
      <c r="CK91" s="312">
        <f ca="1">IF($BI91&lt;&gt;"",IF('Capacity summary'!$D$14="Yes",IF(COUNTBLANK('Capacity summary'!$H210:$BG210)&lt;52,IF('Capacity summary'!AH210&lt;&gt;"",IF(LOWER('Capacity summary'!AH210)="x",$BI91*AH91,VALUE('Capacity summary'!AH210)),0),AH91*$BI91),AH91*$BI91),0)</f>
        <v>0</v>
      </c>
      <c r="CL91" s="312">
        <f ca="1">IF($BI91&lt;&gt;"",IF('Capacity summary'!$D$14="Yes",IF(COUNTBLANK('Capacity summary'!$H210:$BG210)&lt;52,IF('Capacity summary'!AI210&lt;&gt;"",IF(LOWER('Capacity summary'!AI210)="x",$BI91*AI91,VALUE('Capacity summary'!AI210)),0),AI91*$BI91),AI91*$BI91),0)</f>
        <v>0</v>
      </c>
      <c r="CM91" s="312">
        <f ca="1">IF($BI91&lt;&gt;"",IF('Capacity summary'!$D$14="Yes",IF(COUNTBLANK('Capacity summary'!$H210:$BG210)&lt;52,IF('Capacity summary'!AJ210&lt;&gt;"",IF(LOWER('Capacity summary'!AJ210)="x",$BI91*AJ91,VALUE('Capacity summary'!AJ210)),0),AJ91*$BI91),AJ91*$BI91),0)</f>
        <v>0</v>
      </c>
      <c r="CN91" s="312">
        <f ca="1">IF($BI91&lt;&gt;"",IF('Capacity summary'!$D$14="Yes",IF(COUNTBLANK('Capacity summary'!$H210:$BG210)&lt;52,IF('Capacity summary'!AK210&lt;&gt;"",IF(LOWER('Capacity summary'!AK210)="x",$BI91*AK91,VALUE('Capacity summary'!AK210)),0),AK91*$BI91),AK91*$BI91),0)</f>
        <v>0</v>
      </c>
      <c r="CO91" s="312">
        <f ca="1">IF($BI91&lt;&gt;"",IF('Capacity summary'!$D$14="Yes",IF(COUNTBLANK('Capacity summary'!$H210:$BG210)&lt;52,IF('Capacity summary'!AL210&lt;&gt;"",IF(LOWER('Capacity summary'!AL210)="x",$BI91*AL91,VALUE('Capacity summary'!AL210)),0),AL91*$BI91),AL91*$BI91),0)</f>
        <v>0</v>
      </c>
      <c r="CP91" s="312">
        <f ca="1">IF($BI91&lt;&gt;"",IF('Capacity summary'!$D$14="Yes",IF(COUNTBLANK('Capacity summary'!$H210:$BG210)&lt;52,IF('Capacity summary'!AM210&lt;&gt;"",IF(LOWER('Capacity summary'!AM210)="x",$BI91*AM91,VALUE('Capacity summary'!AM210)),0),AM91*$BI91),AM91*$BI91),0)</f>
        <v>0</v>
      </c>
      <c r="CQ91" s="312">
        <f ca="1">IF($BI91&lt;&gt;"",IF('Capacity summary'!$D$14="Yes",IF(COUNTBLANK('Capacity summary'!$H210:$BG210)&lt;52,IF('Capacity summary'!AN210&lt;&gt;"",IF(LOWER('Capacity summary'!AN210)="x",$BI91*AN91,VALUE('Capacity summary'!AN210)),0),AN91*$BI91),AN91*$BI91),0)</f>
        <v>0</v>
      </c>
      <c r="CR91" s="312">
        <f ca="1">IF($BI91&lt;&gt;"",IF('Capacity summary'!$D$14="Yes",IF(COUNTBLANK('Capacity summary'!$H210:$BG210)&lt;52,IF('Capacity summary'!AO210&lt;&gt;"",IF(LOWER('Capacity summary'!AO210)="x",$BI91*AO91,VALUE('Capacity summary'!AO210)),0),AO91*$BI91),AO91*$BI91),0)</f>
        <v>0</v>
      </c>
      <c r="CS91" s="312">
        <f ca="1">IF($BI91&lt;&gt;"",IF('Capacity summary'!$D$14="Yes",IF(COUNTBLANK('Capacity summary'!$H210:$BG210)&lt;52,IF('Capacity summary'!AP210&lt;&gt;"",IF(LOWER('Capacity summary'!AP210)="x",$BI91*AP91,VALUE('Capacity summary'!AP210)),0),AP91*$BI91),AP91*$BI91),0)</f>
        <v>0</v>
      </c>
      <c r="CT91" s="312">
        <f ca="1">IF($BI91&lt;&gt;"",IF('Capacity summary'!$D$14="Yes",IF(COUNTBLANK('Capacity summary'!$H210:$BG210)&lt;52,IF('Capacity summary'!AQ210&lt;&gt;"",IF(LOWER('Capacity summary'!AQ210)="x",$BI91*AQ91,VALUE('Capacity summary'!AQ210)),0),AQ91*$BI91),AQ91*$BI91),0)</f>
        <v>0</v>
      </c>
      <c r="CU91" s="312">
        <f ca="1">IF($BI91&lt;&gt;"",IF('Capacity summary'!$D$14="Yes",IF(COUNTBLANK('Capacity summary'!$H210:$BG210)&lt;52,IF('Capacity summary'!AR210&lt;&gt;"",IF(LOWER('Capacity summary'!AR210)="x",$BI91*AR91,VALUE('Capacity summary'!AR210)),0),AR91*$BI91),AR91*$BI91),0)</f>
        <v>0</v>
      </c>
      <c r="CV91" s="312">
        <f ca="1">IF($BI91&lt;&gt;"",IF('Capacity summary'!$D$14="Yes",IF(COUNTBLANK('Capacity summary'!$H210:$BG210)&lt;52,IF('Capacity summary'!AS210&lt;&gt;"",IF(LOWER('Capacity summary'!AS210)="x",$BI91*AS91,VALUE('Capacity summary'!AS210)),0),AS91*$BI91),AS91*$BI91),0)</f>
        <v>0</v>
      </c>
      <c r="CW91" s="312">
        <f ca="1">IF($BI91&lt;&gt;"",IF('Capacity summary'!$D$14="Yes",IF(COUNTBLANK('Capacity summary'!$H210:$BG210)&lt;52,IF('Capacity summary'!AT210&lt;&gt;"",IF(LOWER('Capacity summary'!AT210)="x",$BI91*AT91,VALUE('Capacity summary'!AT210)),0),AT91*$BI91),AT91*$BI91),0)</f>
        <v>0</v>
      </c>
      <c r="CX91" s="312">
        <f ca="1">IF($BI91&lt;&gt;"",IF('Capacity summary'!$D$14="Yes",IF(COUNTBLANK('Capacity summary'!$H210:$BG210)&lt;52,IF('Capacity summary'!AU210&lt;&gt;"",IF(LOWER('Capacity summary'!AU210)="x",$BI91*AU91,VALUE('Capacity summary'!AU210)),0),AU91*$BI91),AU91*$BI91),0)</f>
        <v>0</v>
      </c>
      <c r="CY91" s="312">
        <f ca="1">IF($BI91&lt;&gt;"",IF('Capacity summary'!$D$14="Yes",IF(COUNTBLANK('Capacity summary'!$H210:$BG210)&lt;52,IF('Capacity summary'!AV210&lt;&gt;"",IF(LOWER('Capacity summary'!AV210)="x",$BI91*AV91,VALUE('Capacity summary'!AV210)),0),AV91*$BI91),AV91*$BI91),0)</f>
        <v>0</v>
      </c>
      <c r="CZ91" s="312">
        <f ca="1">IF($BI91&lt;&gt;"",IF('Capacity summary'!$D$14="Yes",IF(COUNTBLANK('Capacity summary'!$H210:$BG210)&lt;52,IF('Capacity summary'!AW210&lt;&gt;"",IF(LOWER('Capacity summary'!AW210)="x",$BI91*AW91,VALUE('Capacity summary'!AW210)),0),AW91*$BI91),AW91*$BI91),0)</f>
        <v>0</v>
      </c>
      <c r="DA91" s="312">
        <f ca="1">IF($BI91&lt;&gt;"",IF('Capacity summary'!$D$14="Yes",IF(COUNTBLANK('Capacity summary'!$H210:$BG210)&lt;52,IF('Capacity summary'!AX210&lt;&gt;"",IF(LOWER('Capacity summary'!AX210)="x",$BI91*AX91,VALUE('Capacity summary'!AX210)),0),AX91*$BI91),AX91*$BI91),0)</f>
        <v>0</v>
      </c>
      <c r="DB91" s="312">
        <f ca="1">IF($BI91&lt;&gt;"",IF('Capacity summary'!$D$14="Yes",IF(COUNTBLANK('Capacity summary'!$H210:$BG210)&lt;52,IF('Capacity summary'!AY210&lt;&gt;"",IF(LOWER('Capacity summary'!AY210)="x",$BI91*AY91,VALUE('Capacity summary'!AY210)),0),AY91*$BI91),AY91*$BI91),0)</f>
        <v>0</v>
      </c>
      <c r="DC91" s="312">
        <f ca="1">IF($BI91&lt;&gt;"",IF('Capacity summary'!$D$14="Yes",IF(COUNTBLANK('Capacity summary'!$H210:$BG210)&lt;52,IF('Capacity summary'!AZ210&lt;&gt;"",IF(LOWER('Capacity summary'!AZ210)="x",$BI91*AZ91,VALUE('Capacity summary'!AZ210)),0),AZ91*$BI91),AZ91*$BI91),0)</f>
        <v>0</v>
      </c>
      <c r="DD91" s="312">
        <f ca="1">IF($BI91&lt;&gt;"",IF('Capacity summary'!$D$14="Yes",IF(COUNTBLANK('Capacity summary'!$H210:$BG210)&lt;52,IF('Capacity summary'!BA210&lt;&gt;"",IF(LOWER('Capacity summary'!BA210)="x",$BI91*BA91,VALUE('Capacity summary'!BA210)),0),BA91*$BI91),BA91*$BI91),0)</f>
        <v>0</v>
      </c>
      <c r="DE91" s="312">
        <f ca="1">IF($BI91&lt;&gt;"",IF('Capacity summary'!$D$14="Yes",IF(COUNTBLANK('Capacity summary'!$H210:$BG210)&lt;52,IF('Capacity summary'!BB210&lt;&gt;"",IF(LOWER('Capacity summary'!BB210)="x",$BI91*BB91,VALUE('Capacity summary'!BB210)),0),BB91*$BI91),BB91*$BI91),0)</f>
        <v>0</v>
      </c>
      <c r="DF91" s="312">
        <f ca="1">IF($BI91&lt;&gt;"",IF('Capacity summary'!$D$14="Yes",IF(COUNTBLANK('Capacity summary'!$H210:$BG210)&lt;52,IF('Capacity summary'!BC210&lt;&gt;"",IF(LOWER('Capacity summary'!BC210)="x",$BI91*BC91,VALUE('Capacity summary'!BC210)),0),BC91*$BI91),BC91*$BI91),0)</f>
        <v>0</v>
      </c>
      <c r="DG91" s="312">
        <f ca="1">IF($BI91&lt;&gt;"",IF('Capacity summary'!$D$14="Yes",IF(COUNTBLANK('Capacity summary'!$H210:$BG210)&lt;52,IF('Capacity summary'!BD210&lt;&gt;"",IF(LOWER('Capacity summary'!BD210)="x",$BI91*BD91,VALUE('Capacity summary'!BD210)),0),BD91*$BI91),BD91*$BI91),0)</f>
        <v>0</v>
      </c>
      <c r="DH91" s="312">
        <f ca="1">IF($BI91&lt;&gt;"",IF('Capacity summary'!$D$14="Yes",IF(COUNTBLANK('Capacity summary'!$H210:$BG210)&lt;52,IF('Capacity summary'!BE210&lt;&gt;"",IF(LOWER('Capacity summary'!BE210)="x",$BI91*BE91,VALUE('Capacity summary'!BE210)),0),BE91*$BI91),BE91*$BI91),0)</f>
        <v>0</v>
      </c>
      <c r="DI91" s="312">
        <f ca="1">IF($BI91&lt;&gt;"",IF('Capacity summary'!$D$14="Yes",IF(COUNTBLANK('Capacity summary'!$H210:$BG210)&lt;52,IF('Capacity summary'!BF210&lt;&gt;"",IF(LOWER('Capacity summary'!BF210)="x",$BI91*BF91,VALUE('Capacity summary'!BF210)),0),BF91*$BI91),BF91*$BI91),0)</f>
        <v>0</v>
      </c>
      <c r="DJ91" s="312">
        <f ca="1">IF($BI91&lt;&gt;"",IF('Capacity summary'!$D$14="Yes",IF(COUNTBLANK('Capacity summary'!$H210:$BG210)&lt;52,IF('Capacity summary'!BG210&lt;&gt;"",IF(LOWER('Capacity summary'!BG210)="x",$BI91*BG91,VALUE('Capacity summary'!BG210)),0),BG91*$BI91),BG91*$BI91),0)</f>
        <v>0</v>
      </c>
      <c r="DK91" s="136">
        <f t="shared" ca="1" si="3"/>
        <v>0</v>
      </c>
      <c r="DL91" s="312">
        <f>Capacity!H103</f>
        <v>0</v>
      </c>
    </row>
    <row r="92" spans="2:116" x14ac:dyDescent="0.25">
      <c r="B92" s="67"/>
      <c r="C92" s="67" t="str">
        <f>ROW(A88)&amp;". "&amp;Capacity!B104</f>
        <v>88. c</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 ca="1">IF(ROW(C88)&lt;=Capacity!$A$16,IF('Capacity summary'!$D$14="No",SUM(H92:BG92),'Capacity summary'!$E211),0)</f>
        <v>52</v>
      </c>
      <c r="BI92" s="5">
        <f ca="1">IF(BH92&gt;0,IF(BH92&lt;Capacity!E104,Capacity!F104,Capacity!H104/'Capacity calculation (hide)'!BH92),"")</f>
        <v>0</v>
      </c>
      <c r="BK92" s="312">
        <f ca="1">IF($BI92&lt;&gt;"",IF('Capacity summary'!$D$14="Yes",IF(COUNTBLANK('Capacity summary'!$H211:$BG211)&lt;52,IF('Capacity summary'!H211&lt;&gt;"",IF(LOWER('Capacity summary'!H211)="x",$BI92*H92,VALUE('Capacity summary'!H211)),0),H92*$BI92),H92*$BI92),0)</f>
        <v>0</v>
      </c>
      <c r="BL92" s="312">
        <f ca="1">IF($BI92&lt;&gt;"",IF('Capacity summary'!$D$14="Yes",IF(COUNTBLANK('Capacity summary'!$H211:$BG211)&lt;52,IF('Capacity summary'!I211&lt;&gt;"",IF(LOWER('Capacity summary'!I211)="x",$BI92*I92,VALUE('Capacity summary'!I211)),0),I92*$BI92),I92*$BI92),0)</f>
        <v>0</v>
      </c>
      <c r="BM92" s="312">
        <f ca="1">IF($BI92&lt;&gt;"",IF('Capacity summary'!$D$14="Yes",IF(COUNTBLANK('Capacity summary'!$H211:$BG211)&lt;52,IF('Capacity summary'!J211&lt;&gt;"",IF(LOWER('Capacity summary'!J211)="x",$BI92*J92,VALUE('Capacity summary'!J211)),0),J92*$BI92),J92*$BI92),0)</f>
        <v>0</v>
      </c>
      <c r="BN92" s="312">
        <f ca="1">IF($BI92&lt;&gt;"",IF('Capacity summary'!$D$14="Yes",IF(COUNTBLANK('Capacity summary'!$H211:$BG211)&lt;52,IF('Capacity summary'!K211&lt;&gt;"",IF(LOWER('Capacity summary'!K211)="x",$BI92*K92,VALUE('Capacity summary'!K211)),0),K92*$BI92),K92*$BI92),0)</f>
        <v>0</v>
      </c>
      <c r="BO92" s="312">
        <f ca="1">IF($BI92&lt;&gt;"",IF('Capacity summary'!$D$14="Yes",IF(COUNTBLANK('Capacity summary'!$H211:$BG211)&lt;52,IF('Capacity summary'!L211&lt;&gt;"",IF(LOWER('Capacity summary'!L211)="x",$BI92*L92,VALUE('Capacity summary'!L211)),0),L92*$BI92),L92*$BI92),0)</f>
        <v>0</v>
      </c>
      <c r="BP92" s="312">
        <f ca="1">IF($BI92&lt;&gt;"",IF('Capacity summary'!$D$14="Yes",IF(COUNTBLANK('Capacity summary'!$H211:$BG211)&lt;52,IF('Capacity summary'!M211&lt;&gt;"",IF(LOWER('Capacity summary'!M211)="x",$BI92*M92,VALUE('Capacity summary'!M211)),0),M92*$BI92),M92*$BI92),0)</f>
        <v>0</v>
      </c>
      <c r="BQ92" s="312">
        <f ca="1">IF($BI92&lt;&gt;"",IF('Capacity summary'!$D$14="Yes",IF(COUNTBLANK('Capacity summary'!$H211:$BG211)&lt;52,IF('Capacity summary'!N211&lt;&gt;"",IF(LOWER('Capacity summary'!N211)="x",$BI92*N92,VALUE('Capacity summary'!N211)),0),N92*$BI92),N92*$BI92),0)</f>
        <v>0</v>
      </c>
      <c r="BR92" s="312">
        <f ca="1">IF($BI92&lt;&gt;"",IF('Capacity summary'!$D$14="Yes",IF(COUNTBLANK('Capacity summary'!$H211:$BG211)&lt;52,IF('Capacity summary'!O211&lt;&gt;"",IF(LOWER('Capacity summary'!O211)="x",$BI92*O92,VALUE('Capacity summary'!O211)),0),O92*$BI92),O92*$BI92),0)</f>
        <v>0</v>
      </c>
      <c r="BS92" s="312">
        <f ca="1">IF($BI92&lt;&gt;"",IF('Capacity summary'!$D$14="Yes",IF(COUNTBLANK('Capacity summary'!$H211:$BG211)&lt;52,IF('Capacity summary'!P211&lt;&gt;"",IF(LOWER('Capacity summary'!P211)="x",$BI92*P92,VALUE('Capacity summary'!P211)),0),P92*$BI92),P92*$BI92),0)</f>
        <v>0</v>
      </c>
      <c r="BT92" s="312">
        <f ca="1">IF($BI92&lt;&gt;"",IF('Capacity summary'!$D$14="Yes",IF(COUNTBLANK('Capacity summary'!$H211:$BG211)&lt;52,IF('Capacity summary'!Q211&lt;&gt;"",IF(LOWER('Capacity summary'!Q211)="x",$BI92*Q92,VALUE('Capacity summary'!Q211)),0),Q92*$BI92),Q92*$BI92),0)</f>
        <v>0</v>
      </c>
      <c r="BU92" s="312">
        <f ca="1">IF($BI92&lt;&gt;"",IF('Capacity summary'!$D$14="Yes",IF(COUNTBLANK('Capacity summary'!$H211:$BG211)&lt;52,IF('Capacity summary'!R211&lt;&gt;"",IF(LOWER('Capacity summary'!R211)="x",$BI92*R92,VALUE('Capacity summary'!R211)),0),R92*$BI92),R92*$BI92),0)</f>
        <v>0</v>
      </c>
      <c r="BV92" s="312">
        <f ca="1">IF($BI92&lt;&gt;"",IF('Capacity summary'!$D$14="Yes",IF(COUNTBLANK('Capacity summary'!$H211:$BG211)&lt;52,IF('Capacity summary'!S211&lt;&gt;"",IF(LOWER('Capacity summary'!S211)="x",$BI92*S92,VALUE('Capacity summary'!S211)),0),S92*$BI92),S92*$BI92),0)</f>
        <v>0</v>
      </c>
      <c r="BW92" s="312">
        <f ca="1">IF($BI92&lt;&gt;"",IF('Capacity summary'!$D$14="Yes",IF(COUNTBLANK('Capacity summary'!$H211:$BG211)&lt;52,IF('Capacity summary'!T211&lt;&gt;"",IF(LOWER('Capacity summary'!T211)="x",$BI92*T92,VALUE('Capacity summary'!T211)),0),T92*$BI92),T92*$BI92),0)</f>
        <v>0</v>
      </c>
      <c r="BX92" s="312">
        <f ca="1">IF($BI92&lt;&gt;"",IF('Capacity summary'!$D$14="Yes",IF(COUNTBLANK('Capacity summary'!$H211:$BG211)&lt;52,IF('Capacity summary'!U211&lt;&gt;"",IF(LOWER('Capacity summary'!U211)="x",$BI92*U92,VALUE('Capacity summary'!U211)),0),U92*$BI92),U92*$BI92),0)</f>
        <v>0</v>
      </c>
      <c r="BY92" s="312">
        <f ca="1">IF($BI92&lt;&gt;"",IF('Capacity summary'!$D$14="Yes",IF(COUNTBLANK('Capacity summary'!$H211:$BG211)&lt;52,IF('Capacity summary'!V211&lt;&gt;"",IF(LOWER('Capacity summary'!V211)="x",$BI92*V92,VALUE('Capacity summary'!V211)),0),V92*$BI92),V92*$BI92),0)</f>
        <v>0</v>
      </c>
      <c r="BZ92" s="312">
        <f ca="1">IF($BI92&lt;&gt;"",IF('Capacity summary'!$D$14="Yes",IF(COUNTBLANK('Capacity summary'!$H211:$BG211)&lt;52,IF('Capacity summary'!W211&lt;&gt;"",IF(LOWER('Capacity summary'!W211)="x",$BI92*W92,VALUE('Capacity summary'!W211)),0),W92*$BI92),W92*$BI92),0)</f>
        <v>0</v>
      </c>
      <c r="CA92" s="312">
        <f ca="1">IF($BI92&lt;&gt;"",IF('Capacity summary'!$D$14="Yes",IF(COUNTBLANK('Capacity summary'!$H211:$BG211)&lt;52,IF('Capacity summary'!X211&lt;&gt;"",IF(LOWER('Capacity summary'!X211)="x",$BI92*X92,VALUE('Capacity summary'!X211)),0),X92*$BI92),X92*$BI92),0)</f>
        <v>0</v>
      </c>
      <c r="CB92" s="312">
        <f ca="1">IF($BI92&lt;&gt;"",IF('Capacity summary'!$D$14="Yes",IF(COUNTBLANK('Capacity summary'!$H211:$BG211)&lt;52,IF('Capacity summary'!Y211&lt;&gt;"",IF(LOWER('Capacity summary'!Y211)="x",$BI92*Y92,VALUE('Capacity summary'!Y211)),0),Y92*$BI92),Y92*$BI92),0)</f>
        <v>0</v>
      </c>
      <c r="CC92" s="312">
        <f ca="1">IF($BI92&lt;&gt;"",IF('Capacity summary'!$D$14="Yes",IF(COUNTBLANK('Capacity summary'!$H211:$BG211)&lt;52,IF('Capacity summary'!Z211&lt;&gt;"",IF(LOWER('Capacity summary'!Z211)="x",$BI92*Z92,VALUE('Capacity summary'!Z211)),0),Z92*$BI92),Z92*$BI92),0)</f>
        <v>0</v>
      </c>
      <c r="CD92" s="312">
        <f ca="1">IF($BI92&lt;&gt;"",IF('Capacity summary'!$D$14="Yes",IF(COUNTBLANK('Capacity summary'!$H211:$BG211)&lt;52,IF('Capacity summary'!AA211&lt;&gt;"",IF(LOWER('Capacity summary'!AA211)="x",$BI92*AA92,VALUE('Capacity summary'!AA211)),0),AA92*$BI92),AA92*$BI92),0)</f>
        <v>0</v>
      </c>
      <c r="CE92" s="312">
        <f ca="1">IF($BI92&lt;&gt;"",IF('Capacity summary'!$D$14="Yes",IF(COUNTBLANK('Capacity summary'!$H211:$BG211)&lt;52,IF('Capacity summary'!AB211&lt;&gt;"",IF(LOWER('Capacity summary'!AB211)="x",$BI92*AB92,VALUE('Capacity summary'!AB211)),0),AB92*$BI92),AB92*$BI92),0)</f>
        <v>0</v>
      </c>
      <c r="CF92" s="312">
        <f ca="1">IF($BI92&lt;&gt;"",IF('Capacity summary'!$D$14="Yes",IF(COUNTBLANK('Capacity summary'!$H211:$BG211)&lt;52,IF('Capacity summary'!AC211&lt;&gt;"",IF(LOWER('Capacity summary'!AC211)="x",$BI92*AC92,VALUE('Capacity summary'!AC211)),0),AC92*$BI92),AC92*$BI92),0)</f>
        <v>0</v>
      </c>
      <c r="CG92" s="312">
        <f ca="1">IF($BI92&lt;&gt;"",IF('Capacity summary'!$D$14="Yes",IF(COUNTBLANK('Capacity summary'!$H211:$BG211)&lt;52,IF('Capacity summary'!AD211&lt;&gt;"",IF(LOWER('Capacity summary'!AD211)="x",$BI92*AD92,VALUE('Capacity summary'!AD211)),0),AD92*$BI92),AD92*$BI92),0)</f>
        <v>0</v>
      </c>
      <c r="CH92" s="312">
        <f ca="1">IF($BI92&lt;&gt;"",IF('Capacity summary'!$D$14="Yes",IF(COUNTBLANK('Capacity summary'!$H211:$BG211)&lt;52,IF('Capacity summary'!AE211&lt;&gt;"",IF(LOWER('Capacity summary'!AE211)="x",$BI92*AE92,VALUE('Capacity summary'!AE211)),0),AE92*$BI92),AE92*$BI92),0)</f>
        <v>0</v>
      </c>
      <c r="CI92" s="312">
        <f ca="1">IF($BI92&lt;&gt;"",IF('Capacity summary'!$D$14="Yes",IF(COUNTBLANK('Capacity summary'!$H211:$BG211)&lt;52,IF('Capacity summary'!AF211&lt;&gt;"",IF(LOWER('Capacity summary'!AF211)="x",$BI92*AF92,VALUE('Capacity summary'!AF211)),0),AF92*$BI92),AF92*$BI92),0)</f>
        <v>0</v>
      </c>
      <c r="CJ92" s="312">
        <f ca="1">IF($BI92&lt;&gt;"",IF('Capacity summary'!$D$14="Yes",IF(COUNTBLANK('Capacity summary'!$H211:$BG211)&lt;52,IF('Capacity summary'!AG211&lt;&gt;"",IF(LOWER('Capacity summary'!AG211)="x",$BI92*AG92,VALUE('Capacity summary'!AG211)),0),AG92*$BI92),AG92*$BI92),0)</f>
        <v>0</v>
      </c>
      <c r="CK92" s="312">
        <f ca="1">IF($BI92&lt;&gt;"",IF('Capacity summary'!$D$14="Yes",IF(COUNTBLANK('Capacity summary'!$H211:$BG211)&lt;52,IF('Capacity summary'!AH211&lt;&gt;"",IF(LOWER('Capacity summary'!AH211)="x",$BI92*AH92,VALUE('Capacity summary'!AH211)),0),AH92*$BI92),AH92*$BI92),0)</f>
        <v>0</v>
      </c>
      <c r="CL92" s="312">
        <f ca="1">IF($BI92&lt;&gt;"",IF('Capacity summary'!$D$14="Yes",IF(COUNTBLANK('Capacity summary'!$H211:$BG211)&lt;52,IF('Capacity summary'!AI211&lt;&gt;"",IF(LOWER('Capacity summary'!AI211)="x",$BI92*AI92,VALUE('Capacity summary'!AI211)),0),AI92*$BI92),AI92*$BI92),0)</f>
        <v>0</v>
      </c>
      <c r="CM92" s="312">
        <f ca="1">IF($BI92&lt;&gt;"",IF('Capacity summary'!$D$14="Yes",IF(COUNTBLANK('Capacity summary'!$H211:$BG211)&lt;52,IF('Capacity summary'!AJ211&lt;&gt;"",IF(LOWER('Capacity summary'!AJ211)="x",$BI92*AJ92,VALUE('Capacity summary'!AJ211)),0),AJ92*$BI92),AJ92*$BI92),0)</f>
        <v>0</v>
      </c>
      <c r="CN92" s="312">
        <f ca="1">IF($BI92&lt;&gt;"",IF('Capacity summary'!$D$14="Yes",IF(COUNTBLANK('Capacity summary'!$H211:$BG211)&lt;52,IF('Capacity summary'!AK211&lt;&gt;"",IF(LOWER('Capacity summary'!AK211)="x",$BI92*AK92,VALUE('Capacity summary'!AK211)),0),AK92*$BI92),AK92*$BI92),0)</f>
        <v>0</v>
      </c>
      <c r="CO92" s="312">
        <f ca="1">IF($BI92&lt;&gt;"",IF('Capacity summary'!$D$14="Yes",IF(COUNTBLANK('Capacity summary'!$H211:$BG211)&lt;52,IF('Capacity summary'!AL211&lt;&gt;"",IF(LOWER('Capacity summary'!AL211)="x",$BI92*AL92,VALUE('Capacity summary'!AL211)),0),AL92*$BI92),AL92*$BI92),0)</f>
        <v>0</v>
      </c>
      <c r="CP92" s="312">
        <f ca="1">IF($BI92&lt;&gt;"",IF('Capacity summary'!$D$14="Yes",IF(COUNTBLANK('Capacity summary'!$H211:$BG211)&lt;52,IF('Capacity summary'!AM211&lt;&gt;"",IF(LOWER('Capacity summary'!AM211)="x",$BI92*AM92,VALUE('Capacity summary'!AM211)),0),AM92*$BI92),AM92*$BI92),0)</f>
        <v>0</v>
      </c>
      <c r="CQ92" s="312">
        <f ca="1">IF($BI92&lt;&gt;"",IF('Capacity summary'!$D$14="Yes",IF(COUNTBLANK('Capacity summary'!$H211:$BG211)&lt;52,IF('Capacity summary'!AN211&lt;&gt;"",IF(LOWER('Capacity summary'!AN211)="x",$BI92*AN92,VALUE('Capacity summary'!AN211)),0),AN92*$BI92),AN92*$BI92),0)</f>
        <v>0</v>
      </c>
      <c r="CR92" s="312">
        <f ca="1">IF($BI92&lt;&gt;"",IF('Capacity summary'!$D$14="Yes",IF(COUNTBLANK('Capacity summary'!$H211:$BG211)&lt;52,IF('Capacity summary'!AO211&lt;&gt;"",IF(LOWER('Capacity summary'!AO211)="x",$BI92*AO92,VALUE('Capacity summary'!AO211)),0),AO92*$BI92),AO92*$BI92),0)</f>
        <v>0</v>
      </c>
      <c r="CS92" s="312">
        <f ca="1">IF($BI92&lt;&gt;"",IF('Capacity summary'!$D$14="Yes",IF(COUNTBLANK('Capacity summary'!$H211:$BG211)&lt;52,IF('Capacity summary'!AP211&lt;&gt;"",IF(LOWER('Capacity summary'!AP211)="x",$BI92*AP92,VALUE('Capacity summary'!AP211)),0),AP92*$BI92),AP92*$BI92),0)</f>
        <v>0</v>
      </c>
      <c r="CT92" s="312">
        <f ca="1">IF($BI92&lt;&gt;"",IF('Capacity summary'!$D$14="Yes",IF(COUNTBLANK('Capacity summary'!$H211:$BG211)&lt;52,IF('Capacity summary'!AQ211&lt;&gt;"",IF(LOWER('Capacity summary'!AQ211)="x",$BI92*AQ92,VALUE('Capacity summary'!AQ211)),0),AQ92*$BI92),AQ92*$BI92),0)</f>
        <v>0</v>
      </c>
      <c r="CU92" s="312">
        <f ca="1">IF($BI92&lt;&gt;"",IF('Capacity summary'!$D$14="Yes",IF(COUNTBLANK('Capacity summary'!$H211:$BG211)&lt;52,IF('Capacity summary'!AR211&lt;&gt;"",IF(LOWER('Capacity summary'!AR211)="x",$BI92*AR92,VALUE('Capacity summary'!AR211)),0),AR92*$BI92),AR92*$BI92),0)</f>
        <v>0</v>
      </c>
      <c r="CV92" s="312">
        <f ca="1">IF($BI92&lt;&gt;"",IF('Capacity summary'!$D$14="Yes",IF(COUNTBLANK('Capacity summary'!$H211:$BG211)&lt;52,IF('Capacity summary'!AS211&lt;&gt;"",IF(LOWER('Capacity summary'!AS211)="x",$BI92*AS92,VALUE('Capacity summary'!AS211)),0),AS92*$BI92),AS92*$BI92),0)</f>
        <v>0</v>
      </c>
      <c r="CW92" s="312">
        <f ca="1">IF($BI92&lt;&gt;"",IF('Capacity summary'!$D$14="Yes",IF(COUNTBLANK('Capacity summary'!$H211:$BG211)&lt;52,IF('Capacity summary'!AT211&lt;&gt;"",IF(LOWER('Capacity summary'!AT211)="x",$BI92*AT92,VALUE('Capacity summary'!AT211)),0),AT92*$BI92),AT92*$BI92),0)</f>
        <v>0</v>
      </c>
      <c r="CX92" s="312">
        <f ca="1">IF($BI92&lt;&gt;"",IF('Capacity summary'!$D$14="Yes",IF(COUNTBLANK('Capacity summary'!$H211:$BG211)&lt;52,IF('Capacity summary'!AU211&lt;&gt;"",IF(LOWER('Capacity summary'!AU211)="x",$BI92*AU92,VALUE('Capacity summary'!AU211)),0),AU92*$BI92),AU92*$BI92),0)</f>
        <v>0</v>
      </c>
      <c r="CY92" s="312">
        <f ca="1">IF($BI92&lt;&gt;"",IF('Capacity summary'!$D$14="Yes",IF(COUNTBLANK('Capacity summary'!$H211:$BG211)&lt;52,IF('Capacity summary'!AV211&lt;&gt;"",IF(LOWER('Capacity summary'!AV211)="x",$BI92*AV92,VALUE('Capacity summary'!AV211)),0),AV92*$BI92),AV92*$BI92),0)</f>
        <v>0</v>
      </c>
      <c r="CZ92" s="312">
        <f ca="1">IF($BI92&lt;&gt;"",IF('Capacity summary'!$D$14="Yes",IF(COUNTBLANK('Capacity summary'!$H211:$BG211)&lt;52,IF('Capacity summary'!AW211&lt;&gt;"",IF(LOWER('Capacity summary'!AW211)="x",$BI92*AW92,VALUE('Capacity summary'!AW211)),0),AW92*$BI92),AW92*$BI92),0)</f>
        <v>0</v>
      </c>
      <c r="DA92" s="312">
        <f ca="1">IF($BI92&lt;&gt;"",IF('Capacity summary'!$D$14="Yes",IF(COUNTBLANK('Capacity summary'!$H211:$BG211)&lt;52,IF('Capacity summary'!AX211&lt;&gt;"",IF(LOWER('Capacity summary'!AX211)="x",$BI92*AX92,VALUE('Capacity summary'!AX211)),0),AX92*$BI92),AX92*$BI92),0)</f>
        <v>0</v>
      </c>
      <c r="DB92" s="312">
        <f ca="1">IF($BI92&lt;&gt;"",IF('Capacity summary'!$D$14="Yes",IF(COUNTBLANK('Capacity summary'!$H211:$BG211)&lt;52,IF('Capacity summary'!AY211&lt;&gt;"",IF(LOWER('Capacity summary'!AY211)="x",$BI92*AY92,VALUE('Capacity summary'!AY211)),0),AY92*$BI92),AY92*$BI92),0)</f>
        <v>0</v>
      </c>
      <c r="DC92" s="312">
        <f ca="1">IF($BI92&lt;&gt;"",IF('Capacity summary'!$D$14="Yes",IF(COUNTBLANK('Capacity summary'!$H211:$BG211)&lt;52,IF('Capacity summary'!AZ211&lt;&gt;"",IF(LOWER('Capacity summary'!AZ211)="x",$BI92*AZ92,VALUE('Capacity summary'!AZ211)),0),AZ92*$BI92),AZ92*$BI92),0)</f>
        <v>0</v>
      </c>
      <c r="DD92" s="312">
        <f ca="1">IF($BI92&lt;&gt;"",IF('Capacity summary'!$D$14="Yes",IF(COUNTBLANK('Capacity summary'!$H211:$BG211)&lt;52,IF('Capacity summary'!BA211&lt;&gt;"",IF(LOWER('Capacity summary'!BA211)="x",$BI92*BA92,VALUE('Capacity summary'!BA211)),0),BA92*$BI92),BA92*$BI92),0)</f>
        <v>0</v>
      </c>
      <c r="DE92" s="312">
        <f ca="1">IF($BI92&lt;&gt;"",IF('Capacity summary'!$D$14="Yes",IF(COUNTBLANK('Capacity summary'!$H211:$BG211)&lt;52,IF('Capacity summary'!BB211&lt;&gt;"",IF(LOWER('Capacity summary'!BB211)="x",$BI92*BB92,VALUE('Capacity summary'!BB211)),0),BB92*$BI92),BB92*$BI92),0)</f>
        <v>0</v>
      </c>
      <c r="DF92" s="312">
        <f ca="1">IF($BI92&lt;&gt;"",IF('Capacity summary'!$D$14="Yes",IF(COUNTBLANK('Capacity summary'!$H211:$BG211)&lt;52,IF('Capacity summary'!BC211&lt;&gt;"",IF(LOWER('Capacity summary'!BC211)="x",$BI92*BC92,VALUE('Capacity summary'!BC211)),0),BC92*$BI92),BC92*$BI92),0)</f>
        <v>0</v>
      </c>
      <c r="DG92" s="312">
        <f ca="1">IF($BI92&lt;&gt;"",IF('Capacity summary'!$D$14="Yes",IF(COUNTBLANK('Capacity summary'!$H211:$BG211)&lt;52,IF('Capacity summary'!BD211&lt;&gt;"",IF(LOWER('Capacity summary'!BD211)="x",$BI92*BD92,VALUE('Capacity summary'!BD211)),0),BD92*$BI92),BD92*$BI92),0)</f>
        <v>0</v>
      </c>
      <c r="DH92" s="312">
        <f ca="1">IF($BI92&lt;&gt;"",IF('Capacity summary'!$D$14="Yes",IF(COUNTBLANK('Capacity summary'!$H211:$BG211)&lt;52,IF('Capacity summary'!BE211&lt;&gt;"",IF(LOWER('Capacity summary'!BE211)="x",$BI92*BE92,VALUE('Capacity summary'!BE211)),0),BE92*$BI92),BE92*$BI92),0)</f>
        <v>0</v>
      </c>
      <c r="DI92" s="312">
        <f ca="1">IF($BI92&lt;&gt;"",IF('Capacity summary'!$D$14="Yes",IF(COUNTBLANK('Capacity summary'!$H211:$BG211)&lt;52,IF('Capacity summary'!BF211&lt;&gt;"",IF(LOWER('Capacity summary'!BF211)="x",$BI92*BF92,VALUE('Capacity summary'!BF211)),0),BF92*$BI92),BF92*$BI92),0)</f>
        <v>0</v>
      </c>
      <c r="DJ92" s="312">
        <f ca="1">IF($BI92&lt;&gt;"",IF('Capacity summary'!$D$14="Yes",IF(COUNTBLANK('Capacity summary'!$H211:$BG211)&lt;52,IF('Capacity summary'!BG211&lt;&gt;"",IF(LOWER('Capacity summary'!BG211)="x",$BI92*BG92,VALUE('Capacity summary'!BG211)),0),BG92*$BI92),BG92*$BI92),0)</f>
        <v>0</v>
      </c>
      <c r="DK92" s="136">
        <f t="shared" ca="1" si="3"/>
        <v>0</v>
      </c>
      <c r="DL92" s="312">
        <f>Capacity!H104</f>
        <v>0</v>
      </c>
    </row>
    <row r="93" spans="2:116" x14ac:dyDescent="0.25">
      <c r="B93" s="67"/>
      <c r="C93" s="67" t="str">
        <f>ROW(A89)&amp;". "&amp;Capacity!B105</f>
        <v>89. c</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 ca="1">IF(ROW(C89)&lt;=Capacity!$A$16,IF('Capacity summary'!$D$14="No",SUM(H93:BG93),'Capacity summary'!$E212),0)</f>
        <v>52</v>
      </c>
      <c r="BI93" s="5">
        <f ca="1">IF(BH93&gt;0,IF(BH93&lt;Capacity!E105,Capacity!F105,Capacity!H105/'Capacity calculation (hide)'!BH93),"")</f>
        <v>0</v>
      </c>
      <c r="BK93" s="312">
        <f ca="1">IF($BI93&lt;&gt;"",IF('Capacity summary'!$D$14="Yes",IF(COUNTBLANK('Capacity summary'!$H212:$BG212)&lt;52,IF('Capacity summary'!H212&lt;&gt;"",IF(LOWER('Capacity summary'!H212)="x",$BI93*H93,VALUE('Capacity summary'!H212)),0),H93*$BI93),H93*$BI93),0)</f>
        <v>0</v>
      </c>
      <c r="BL93" s="312">
        <f ca="1">IF($BI93&lt;&gt;"",IF('Capacity summary'!$D$14="Yes",IF(COUNTBLANK('Capacity summary'!$H212:$BG212)&lt;52,IF('Capacity summary'!I212&lt;&gt;"",IF(LOWER('Capacity summary'!I212)="x",$BI93*I93,VALUE('Capacity summary'!I212)),0),I93*$BI93),I93*$BI93),0)</f>
        <v>0</v>
      </c>
      <c r="BM93" s="312">
        <f ca="1">IF($BI93&lt;&gt;"",IF('Capacity summary'!$D$14="Yes",IF(COUNTBLANK('Capacity summary'!$H212:$BG212)&lt;52,IF('Capacity summary'!J212&lt;&gt;"",IF(LOWER('Capacity summary'!J212)="x",$BI93*J93,VALUE('Capacity summary'!J212)),0),J93*$BI93),J93*$BI93),0)</f>
        <v>0</v>
      </c>
      <c r="BN93" s="312">
        <f ca="1">IF($BI93&lt;&gt;"",IF('Capacity summary'!$D$14="Yes",IF(COUNTBLANK('Capacity summary'!$H212:$BG212)&lt;52,IF('Capacity summary'!K212&lt;&gt;"",IF(LOWER('Capacity summary'!K212)="x",$BI93*K93,VALUE('Capacity summary'!K212)),0),K93*$BI93),K93*$BI93),0)</f>
        <v>0</v>
      </c>
      <c r="BO93" s="312">
        <f ca="1">IF($BI93&lt;&gt;"",IF('Capacity summary'!$D$14="Yes",IF(COUNTBLANK('Capacity summary'!$H212:$BG212)&lt;52,IF('Capacity summary'!L212&lt;&gt;"",IF(LOWER('Capacity summary'!L212)="x",$BI93*L93,VALUE('Capacity summary'!L212)),0),L93*$BI93),L93*$BI93),0)</f>
        <v>0</v>
      </c>
      <c r="BP93" s="312">
        <f ca="1">IF($BI93&lt;&gt;"",IF('Capacity summary'!$D$14="Yes",IF(COUNTBLANK('Capacity summary'!$H212:$BG212)&lt;52,IF('Capacity summary'!M212&lt;&gt;"",IF(LOWER('Capacity summary'!M212)="x",$BI93*M93,VALUE('Capacity summary'!M212)),0),M93*$BI93),M93*$BI93),0)</f>
        <v>0</v>
      </c>
      <c r="BQ93" s="312">
        <f ca="1">IF($BI93&lt;&gt;"",IF('Capacity summary'!$D$14="Yes",IF(COUNTBLANK('Capacity summary'!$H212:$BG212)&lt;52,IF('Capacity summary'!N212&lt;&gt;"",IF(LOWER('Capacity summary'!N212)="x",$BI93*N93,VALUE('Capacity summary'!N212)),0),N93*$BI93),N93*$BI93),0)</f>
        <v>0</v>
      </c>
      <c r="BR93" s="312">
        <f ca="1">IF($BI93&lt;&gt;"",IF('Capacity summary'!$D$14="Yes",IF(COUNTBLANK('Capacity summary'!$H212:$BG212)&lt;52,IF('Capacity summary'!O212&lt;&gt;"",IF(LOWER('Capacity summary'!O212)="x",$BI93*O93,VALUE('Capacity summary'!O212)),0),O93*$BI93),O93*$BI93),0)</f>
        <v>0</v>
      </c>
      <c r="BS93" s="312">
        <f ca="1">IF($BI93&lt;&gt;"",IF('Capacity summary'!$D$14="Yes",IF(COUNTBLANK('Capacity summary'!$H212:$BG212)&lt;52,IF('Capacity summary'!P212&lt;&gt;"",IF(LOWER('Capacity summary'!P212)="x",$BI93*P93,VALUE('Capacity summary'!P212)),0),P93*$BI93),P93*$BI93),0)</f>
        <v>0</v>
      </c>
      <c r="BT93" s="312">
        <f ca="1">IF($BI93&lt;&gt;"",IF('Capacity summary'!$D$14="Yes",IF(COUNTBLANK('Capacity summary'!$H212:$BG212)&lt;52,IF('Capacity summary'!Q212&lt;&gt;"",IF(LOWER('Capacity summary'!Q212)="x",$BI93*Q93,VALUE('Capacity summary'!Q212)),0),Q93*$BI93),Q93*$BI93),0)</f>
        <v>0</v>
      </c>
      <c r="BU93" s="312">
        <f ca="1">IF($BI93&lt;&gt;"",IF('Capacity summary'!$D$14="Yes",IF(COUNTBLANK('Capacity summary'!$H212:$BG212)&lt;52,IF('Capacity summary'!R212&lt;&gt;"",IF(LOWER('Capacity summary'!R212)="x",$BI93*R93,VALUE('Capacity summary'!R212)),0),R93*$BI93),R93*$BI93),0)</f>
        <v>0</v>
      </c>
      <c r="BV93" s="312">
        <f ca="1">IF($BI93&lt;&gt;"",IF('Capacity summary'!$D$14="Yes",IF(COUNTBLANK('Capacity summary'!$H212:$BG212)&lt;52,IF('Capacity summary'!S212&lt;&gt;"",IF(LOWER('Capacity summary'!S212)="x",$BI93*S93,VALUE('Capacity summary'!S212)),0),S93*$BI93),S93*$BI93),0)</f>
        <v>0</v>
      </c>
      <c r="BW93" s="312">
        <f ca="1">IF($BI93&lt;&gt;"",IF('Capacity summary'!$D$14="Yes",IF(COUNTBLANK('Capacity summary'!$H212:$BG212)&lt;52,IF('Capacity summary'!T212&lt;&gt;"",IF(LOWER('Capacity summary'!T212)="x",$BI93*T93,VALUE('Capacity summary'!T212)),0),T93*$BI93),T93*$BI93),0)</f>
        <v>0</v>
      </c>
      <c r="BX93" s="312">
        <f ca="1">IF($BI93&lt;&gt;"",IF('Capacity summary'!$D$14="Yes",IF(COUNTBLANK('Capacity summary'!$H212:$BG212)&lt;52,IF('Capacity summary'!U212&lt;&gt;"",IF(LOWER('Capacity summary'!U212)="x",$BI93*U93,VALUE('Capacity summary'!U212)),0),U93*$BI93),U93*$BI93),0)</f>
        <v>0</v>
      </c>
      <c r="BY93" s="312">
        <f ca="1">IF($BI93&lt;&gt;"",IF('Capacity summary'!$D$14="Yes",IF(COUNTBLANK('Capacity summary'!$H212:$BG212)&lt;52,IF('Capacity summary'!V212&lt;&gt;"",IF(LOWER('Capacity summary'!V212)="x",$BI93*V93,VALUE('Capacity summary'!V212)),0),V93*$BI93),V93*$BI93),0)</f>
        <v>0</v>
      </c>
      <c r="BZ93" s="312">
        <f ca="1">IF($BI93&lt;&gt;"",IF('Capacity summary'!$D$14="Yes",IF(COUNTBLANK('Capacity summary'!$H212:$BG212)&lt;52,IF('Capacity summary'!W212&lt;&gt;"",IF(LOWER('Capacity summary'!W212)="x",$BI93*W93,VALUE('Capacity summary'!W212)),0),W93*$BI93),W93*$BI93),0)</f>
        <v>0</v>
      </c>
      <c r="CA93" s="312">
        <f ca="1">IF($BI93&lt;&gt;"",IF('Capacity summary'!$D$14="Yes",IF(COUNTBLANK('Capacity summary'!$H212:$BG212)&lt;52,IF('Capacity summary'!X212&lt;&gt;"",IF(LOWER('Capacity summary'!X212)="x",$BI93*X93,VALUE('Capacity summary'!X212)),0),X93*$BI93),X93*$BI93),0)</f>
        <v>0</v>
      </c>
      <c r="CB93" s="312">
        <f ca="1">IF($BI93&lt;&gt;"",IF('Capacity summary'!$D$14="Yes",IF(COUNTBLANK('Capacity summary'!$H212:$BG212)&lt;52,IF('Capacity summary'!Y212&lt;&gt;"",IF(LOWER('Capacity summary'!Y212)="x",$BI93*Y93,VALUE('Capacity summary'!Y212)),0),Y93*$BI93),Y93*$BI93),0)</f>
        <v>0</v>
      </c>
      <c r="CC93" s="312">
        <f ca="1">IF($BI93&lt;&gt;"",IF('Capacity summary'!$D$14="Yes",IF(COUNTBLANK('Capacity summary'!$H212:$BG212)&lt;52,IF('Capacity summary'!Z212&lt;&gt;"",IF(LOWER('Capacity summary'!Z212)="x",$BI93*Z93,VALUE('Capacity summary'!Z212)),0),Z93*$BI93),Z93*$BI93),0)</f>
        <v>0</v>
      </c>
      <c r="CD93" s="312">
        <f ca="1">IF($BI93&lt;&gt;"",IF('Capacity summary'!$D$14="Yes",IF(COUNTBLANK('Capacity summary'!$H212:$BG212)&lt;52,IF('Capacity summary'!AA212&lt;&gt;"",IF(LOWER('Capacity summary'!AA212)="x",$BI93*AA93,VALUE('Capacity summary'!AA212)),0),AA93*$BI93),AA93*$BI93),0)</f>
        <v>0</v>
      </c>
      <c r="CE93" s="312">
        <f ca="1">IF($BI93&lt;&gt;"",IF('Capacity summary'!$D$14="Yes",IF(COUNTBLANK('Capacity summary'!$H212:$BG212)&lt;52,IF('Capacity summary'!AB212&lt;&gt;"",IF(LOWER('Capacity summary'!AB212)="x",$BI93*AB93,VALUE('Capacity summary'!AB212)),0),AB93*$BI93),AB93*$BI93),0)</f>
        <v>0</v>
      </c>
      <c r="CF93" s="312">
        <f ca="1">IF($BI93&lt;&gt;"",IF('Capacity summary'!$D$14="Yes",IF(COUNTBLANK('Capacity summary'!$H212:$BG212)&lt;52,IF('Capacity summary'!AC212&lt;&gt;"",IF(LOWER('Capacity summary'!AC212)="x",$BI93*AC93,VALUE('Capacity summary'!AC212)),0),AC93*$BI93),AC93*$BI93),0)</f>
        <v>0</v>
      </c>
      <c r="CG93" s="312">
        <f ca="1">IF($BI93&lt;&gt;"",IF('Capacity summary'!$D$14="Yes",IF(COUNTBLANK('Capacity summary'!$H212:$BG212)&lt;52,IF('Capacity summary'!AD212&lt;&gt;"",IF(LOWER('Capacity summary'!AD212)="x",$BI93*AD93,VALUE('Capacity summary'!AD212)),0),AD93*$BI93),AD93*$BI93),0)</f>
        <v>0</v>
      </c>
      <c r="CH93" s="312">
        <f ca="1">IF($BI93&lt;&gt;"",IF('Capacity summary'!$D$14="Yes",IF(COUNTBLANK('Capacity summary'!$H212:$BG212)&lt;52,IF('Capacity summary'!AE212&lt;&gt;"",IF(LOWER('Capacity summary'!AE212)="x",$BI93*AE93,VALUE('Capacity summary'!AE212)),0),AE93*$BI93),AE93*$BI93),0)</f>
        <v>0</v>
      </c>
      <c r="CI93" s="312">
        <f ca="1">IF($BI93&lt;&gt;"",IF('Capacity summary'!$D$14="Yes",IF(COUNTBLANK('Capacity summary'!$H212:$BG212)&lt;52,IF('Capacity summary'!AF212&lt;&gt;"",IF(LOWER('Capacity summary'!AF212)="x",$BI93*AF93,VALUE('Capacity summary'!AF212)),0),AF93*$BI93),AF93*$BI93),0)</f>
        <v>0</v>
      </c>
      <c r="CJ93" s="312">
        <f ca="1">IF($BI93&lt;&gt;"",IF('Capacity summary'!$D$14="Yes",IF(COUNTBLANK('Capacity summary'!$H212:$BG212)&lt;52,IF('Capacity summary'!AG212&lt;&gt;"",IF(LOWER('Capacity summary'!AG212)="x",$BI93*AG93,VALUE('Capacity summary'!AG212)),0),AG93*$BI93),AG93*$BI93),0)</f>
        <v>0</v>
      </c>
      <c r="CK93" s="312">
        <f ca="1">IF($BI93&lt;&gt;"",IF('Capacity summary'!$D$14="Yes",IF(COUNTBLANK('Capacity summary'!$H212:$BG212)&lt;52,IF('Capacity summary'!AH212&lt;&gt;"",IF(LOWER('Capacity summary'!AH212)="x",$BI93*AH93,VALUE('Capacity summary'!AH212)),0),AH93*$BI93),AH93*$BI93),0)</f>
        <v>0</v>
      </c>
      <c r="CL93" s="312">
        <f ca="1">IF($BI93&lt;&gt;"",IF('Capacity summary'!$D$14="Yes",IF(COUNTBLANK('Capacity summary'!$H212:$BG212)&lt;52,IF('Capacity summary'!AI212&lt;&gt;"",IF(LOWER('Capacity summary'!AI212)="x",$BI93*AI93,VALUE('Capacity summary'!AI212)),0),AI93*$BI93),AI93*$BI93),0)</f>
        <v>0</v>
      </c>
      <c r="CM93" s="312">
        <f ca="1">IF($BI93&lt;&gt;"",IF('Capacity summary'!$D$14="Yes",IF(COUNTBLANK('Capacity summary'!$H212:$BG212)&lt;52,IF('Capacity summary'!AJ212&lt;&gt;"",IF(LOWER('Capacity summary'!AJ212)="x",$BI93*AJ93,VALUE('Capacity summary'!AJ212)),0),AJ93*$BI93),AJ93*$BI93),0)</f>
        <v>0</v>
      </c>
      <c r="CN93" s="312">
        <f ca="1">IF($BI93&lt;&gt;"",IF('Capacity summary'!$D$14="Yes",IF(COUNTBLANK('Capacity summary'!$H212:$BG212)&lt;52,IF('Capacity summary'!AK212&lt;&gt;"",IF(LOWER('Capacity summary'!AK212)="x",$BI93*AK93,VALUE('Capacity summary'!AK212)),0),AK93*$BI93),AK93*$BI93),0)</f>
        <v>0</v>
      </c>
      <c r="CO93" s="312">
        <f ca="1">IF($BI93&lt;&gt;"",IF('Capacity summary'!$D$14="Yes",IF(COUNTBLANK('Capacity summary'!$H212:$BG212)&lt;52,IF('Capacity summary'!AL212&lt;&gt;"",IF(LOWER('Capacity summary'!AL212)="x",$BI93*AL93,VALUE('Capacity summary'!AL212)),0),AL93*$BI93),AL93*$BI93),0)</f>
        <v>0</v>
      </c>
      <c r="CP93" s="312">
        <f ca="1">IF($BI93&lt;&gt;"",IF('Capacity summary'!$D$14="Yes",IF(COUNTBLANK('Capacity summary'!$H212:$BG212)&lt;52,IF('Capacity summary'!AM212&lt;&gt;"",IF(LOWER('Capacity summary'!AM212)="x",$BI93*AM93,VALUE('Capacity summary'!AM212)),0),AM93*$BI93),AM93*$BI93),0)</f>
        <v>0</v>
      </c>
      <c r="CQ93" s="312">
        <f ca="1">IF($BI93&lt;&gt;"",IF('Capacity summary'!$D$14="Yes",IF(COUNTBLANK('Capacity summary'!$H212:$BG212)&lt;52,IF('Capacity summary'!AN212&lt;&gt;"",IF(LOWER('Capacity summary'!AN212)="x",$BI93*AN93,VALUE('Capacity summary'!AN212)),0),AN93*$BI93),AN93*$BI93),0)</f>
        <v>0</v>
      </c>
      <c r="CR93" s="312">
        <f ca="1">IF($BI93&lt;&gt;"",IF('Capacity summary'!$D$14="Yes",IF(COUNTBLANK('Capacity summary'!$H212:$BG212)&lt;52,IF('Capacity summary'!AO212&lt;&gt;"",IF(LOWER('Capacity summary'!AO212)="x",$BI93*AO93,VALUE('Capacity summary'!AO212)),0),AO93*$BI93),AO93*$BI93),0)</f>
        <v>0</v>
      </c>
      <c r="CS93" s="312">
        <f ca="1">IF($BI93&lt;&gt;"",IF('Capacity summary'!$D$14="Yes",IF(COUNTBLANK('Capacity summary'!$H212:$BG212)&lt;52,IF('Capacity summary'!AP212&lt;&gt;"",IF(LOWER('Capacity summary'!AP212)="x",$BI93*AP93,VALUE('Capacity summary'!AP212)),0),AP93*$BI93),AP93*$BI93),0)</f>
        <v>0</v>
      </c>
      <c r="CT93" s="312">
        <f ca="1">IF($BI93&lt;&gt;"",IF('Capacity summary'!$D$14="Yes",IF(COUNTBLANK('Capacity summary'!$H212:$BG212)&lt;52,IF('Capacity summary'!AQ212&lt;&gt;"",IF(LOWER('Capacity summary'!AQ212)="x",$BI93*AQ93,VALUE('Capacity summary'!AQ212)),0),AQ93*$BI93),AQ93*$BI93),0)</f>
        <v>0</v>
      </c>
      <c r="CU93" s="312">
        <f ca="1">IF($BI93&lt;&gt;"",IF('Capacity summary'!$D$14="Yes",IF(COUNTBLANK('Capacity summary'!$H212:$BG212)&lt;52,IF('Capacity summary'!AR212&lt;&gt;"",IF(LOWER('Capacity summary'!AR212)="x",$BI93*AR93,VALUE('Capacity summary'!AR212)),0),AR93*$BI93),AR93*$BI93),0)</f>
        <v>0</v>
      </c>
      <c r="CV93" s="312">
        <f ca="1">IF($BI93&lt;&gt;"",IF('Capacity summary'!$D$14="Yes",IF(COUNTBLANK('Capacity summary'!$H212:$BG212)&lt;52,IF('Capacity summary'!AS212&lt;&gt;"",IF(LOWER('Capacity summary'!AS212)="x",$BI93*AS93,VALUE('Capacity summary'!AS212)),0),AS93*$BI93),AS93*$BI93),0)</f>
        <v>0</v>
      </c>
      <c r="CW93" s="312">
        <f ca="1">IF($BI93&lt;&gt;"",IF('Capacity summary'!$D$14="Yes",IF(COUNTBLANK('Capacity summary'!$H212:$BG212)&lt;52,IF('Capacity summary'!AT212&lt;&gt;"",IF(LOWER('Capacity summary'!AT212)="x",$BI93*AT93,VALUE('Capacity summary'!AT212)),0),AT93*$BI93),AT93*$BI93),0)</f>
        <v>0</v>
      </c>
      <c r="CX93" s="312">
        <f ca="1">IF($BI93&lt;&gt;"",IF('Capacity summary'!$D$14="Yes",IF(COUNTBLANK('Capacity summary'!$H212:$BG212)&lt;52,IF('Capacity summary'!AU212&lt;&gt;"",IF(LOWER('Capacity summary'!AU212)="x",$BI93*AU93,VALUE('Capacity summary'!AU212)),0),AU93*$BI93),AU93*$BI93),0)</f>
        <v>0</v>
      </c>
      <c r="CY93" s="312">
        <f ca="1">IF($BI93&lt;&gt;"",IF('Capacity summary'!$D$14="Yes",IF(COUNTBLANK('Capacity summary'!$H212:$BG212)&lt;52,IF('Capacity summary'!AV212&lt;&gt;"",IF(LOWER('Capacity summary'!AV212)="x",$BI93*AV93,VALUE('Capacity summary'!AV212)),0),AV93*$BI93),AV93*$BI93),0)</f>
        <v>0</v>
      </c>
      <c r="CZ93" s="312">
        <f ca="1">IF($BI93&lt;&gt;"",IF('Capacity summary'!$D$14="Yes",IF(COUNTBLANK('Capacity summary'!$H212:$BG212)&lt;52,IF('Capacity summary'!AW212&lt;&gt;"",IF(LOWER('Capacity summary'!AW212)="x",$BI93*AW93,VALUE('Capacity summary'!AW212)),0),AW93*$BI93),AW93*$BI93),0)</f>
        <v>0</v>
      </c>
      <c r="DA93" s="312">
        <f ca="1">IF($BI93&lt;&gt;"",IF('Capacity summary'!$D$14="Yes",IF(COUNTBLANK('Capacity summary'!$H212:$BG212)&lt;52,IF('Capacity summary'!AX212&lt;&gt;"",IF(LOWER('Capacity summary'!AX212)="x",$BI93*AX93,VALUE('Capacity summary'!AX212)),0),AX93*$BI93),AX93*$BI93),0)</f>
        <v>0</v>
      </c>
      <c r="DB93" s="312">
        <f ca="1">IF($BI93&lt;&gt;"",IF('Capacity summary'!$D$14="Yes",IF(COUNTBLANK('Capacity summary'!$H212:$BG212)&lt;52,IF('Capacity summary'!AY212&lt;&gt;"",IF(LOWER('Capacity summary'!AY212)="x",$BI93*AY93,VALUE('Capacity summary'!AY212)),0),AY93*$BI93),AY93*$BI93),0)</f>
        <v>0</v>
      </c>
      <c r="DC93" s="312">
        <f ca="1">IF($BI93&lt;&gt;"",IF('Capacity summary'!$D$14="Yes",IF(COUNTBLANK('Capacity summary'!$H212:$BG212)&lt;52,IF('Capacity summary'!AZ212&lt;&gt;"",IF(LOWER('Capacity summary'!AZ212)="x",$BI93*AZ93,VALUE('Capacity summary'!AZ212)),0),AZ93*$BI93),AZ93*$BI93),0)</f>
        <v>0</v>
      </c>
      <c r="DD93" s="312">
        <f ca="1">IF($BI93&lt;&gt;"",IF('Capacity summary'!$D$14="Yes",IF(COUNTBLANK('Capacity summary'!$H212:$BG212)&lt;52,IF('Capacity summary'!BA212&lt;&gt;"",IF(LOWER('Capacity summary'!BA212)="x",$BI93*BA93,VALUE('Capacity summary'!BA212)),0),BA93*$BI93),BA93*$BI93),0)</f>
        <v>0</v>
      </c>
      <c r="DE93" s="312">
        <f ca="1">IF($BI93&lt;&gt;"",IF('Capacity summary'!$D$14="Yes",IF(COUNTBLANK('Capacity summary'!$H212:$BG212)&lt;52,IF('Capacity summary'!BB212&lt;&gt;"",IF(LOWER('Capacity summary'!BB212)="x",$BI93*BB93,VALUE('Capacity summary'!BB212)),0),BB93*$BI93),BB93*$BI93),0)</f>
        <v>0</v>
      </c>
      <c r="DF93" s="312">
        <f ca="1">IF($BI93&lt;&gt;"",IF('Capacity summary'!$D$14="Yes",IF(COUNTBLANK('Capacity summary'!$H212:$BG212)&lt;52,IF('Capacity summary'!BC212&lt;&gt;"",IF(LOWER('Capacity summary'!BC212)="x",$BI93*BC93,VALUE('Capacity summary'!BC212)),0),BC93*$BI93),BC93*$BI93),0)</f>
        <v>0</v>
      </c>
      <c r="DG93" s="312">
        <f ca="1">IF($BI93&lt;&gt;"",IF('Capacity summary'!$D$14="Yes",IF(COUNTBLANK('Capacity summary'!$H212:$BG212)&lt;52,IF('Capacity summary'!BD212&lt;&gt;"",IF(LOWER('Capacity summary'!BD212)="x",$BI93*BD93,VALUE('Capacity summary'!BD212)),0),BD93*$BI93),BD93*$BI93),0)</f>
        <v>0</v>
      </c>
      <c r="DH93" s="312">
        <f ca="1">IF($BI93&lt;&gt;"",IF('Capacity summary'!$D$14="Yes",IF(COUNTBLANK('Capacity summary'!$H212:$BG212)&lt;52,IF('Capacity summary'!BE212&lt;&gt;"",IF(LOWER('Capacity summary'!BE212)="x",$BI93*BE93,VALUE('Capacity summary'!BE212)),0),BE93*$BI93),BE93*$BI93),0)</f>
        <v>0</v>
      </c>
      <c r="DI93" s="312">
        <f ca="1">IF($BI93&lt;&gt;"",IF('Capacity summary'!$D$14="Yes",IF(COUNTBLANK('Capacity summary'!$H212:$BG212)&lt;52,IF('Capacity summary'!BF212&lt;&gt;"",IF(LOWER('Capacity summary'!BF212)="x",$BI93*BF93,VALUE('Capacity summary'!BF212)),0),BF93*$BI93),BF93*$BI93),0)</f>
        <v>0</v>
      </c>
      <c r="DJ93" s="312">
        <f ca="1">IF($BI93&lt;&gt;"",IF('Capacity summary'!$D$14="Yes",IF(COUNTBLANK('Capacity summary'!$H212:$BG212)&lt;52,IF('Capacity summary'!BG212&lt;&gt;"",IF(LOWER('Capacity summary'!BG212)="x",$BI93*BG93,VALUE('Capacity summary'!BG212)),0),BG93*$BI93),BG93*$BI93),0)</f>
        <v>0</v>
      </c>
      <c r="DK93" s="136">
        <f t="shared" ca="1" si="3"/>
        <v>0</v>
      </c>
      <c r="DL93" s="312">
        <f>Capacity!H105</f>
        <v>0</v>
      </c>
    </row>
    <row r="94" spans="2:116" x14ac:dyDescent="0.25">
      <c r="B94" s="67"/>
      <c r="C94" s="67" t="str">
        <f>ROW(A90)&amp;". "&amp;Capacity!B106</f>
        <v>90. c</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 ca="1">IF(ROW(C90)&lt;=Capacity!$A$16,IF('Capacity summary'!$D$14="No",SUM(H94:BG94),'Capacity summary'!$E213),0)</f>
        <v>52</v>
      </c>
      <c r="BI94" s="5">
        <f ca="1">IF(BH94&gt;0,IF(BH94&lt;Capacity!E106,Capacity!F106,Capacity!H106/'Capacity calculation (hide)'!BH94),"")</f>
        <v>0</v>
      </c>
      <c r="BK94" s="312">
        <f ca="1">IF($BI94&lt;&gt;"",IF('Capacity summary'!$D$14="Yes",IF(COUNTBLANK('Capacity summary'!$H213:$BG213)&lt;52,IF('Capacity summary'!H213&lt;&gt;"",IF(LOWER('Capacity summary'!H213)="x",$BI94*H94,VALUE('Capacity summary'!H213)),0),H94*$BI94),H94*$BI94),0)</f>
        <v>0</v>
      </c>
      <c r="BL94" s="312">
        <f ca="1">IF($BI94&lt;&gt;"",IF('Capacity summary'!$D$14="Yes",IF(COUNTBLANK('Capacity summary'!$H213:$BG213)&lt;52,IF('Capacity summary'!I213&lt;&gt;"",IF(LOWER('Capacity summary'!I213)="x",$BI94*I94,VALUE('Capacity summary'!I213)),0),I94*$BI94),I94*$BI94),0)</f>
        <v>0</v>
      </c>
      <c r="BM94" s="312">
        <f ca="1">IF($BI94&lt;&gt;"",IF('Capacity summary'!$D$14="Yes",IF(COUNTBLANK('Capacity summary'!$H213:$BG213)&lt;52,IF('Capacity summary'!J213&lt;&gt;"",IF(LOWER('Capacity summary'!J213)="x",$BI94*J94,VALUE('Capacity summary'!J213)),0),J94*$BI94),J94*$BI94),0)</f>
        <v>0</v>
      </c>
      <c r="BN94" s="312">
        <f ca="1">IF($BI94&lt;&gt;"",IF('Capacity summary'!$D$14="Yes",IF(COUNTBLANK('Capacity summary'!$H213:$BG213)&lt;52,IF('Capacity summary'!K213&lt;&gt;"",IF(LOWER('Capacity summary'!K213)="x",$BI94*K94,VALUE('Capacity summary'!K213)),0),K94*$BI94),K94*$BI94),0)</f>
        <v>0</v>
      </c>
      <c r="BO94" s="312">
        <f ca="1">IF($BI94&lt;&gt;"",IF('Capacity summary'!$D$14="Yes",IF(COUNTBLANK('Capacity summary'!$H213:$BG213)&lt;52,IF('Capacity summary'!L213&lt;&gt;"",IF(LOWER('Capacity summary'!L213)="x",$BI94*L94,VALUE('Capacity summary'!L213)),0),L94*$BI94),L94*$BI94),0)</f>
        <v>0</v>
      </c>
      <c r="BP94" s="312">
        <f ca="1">IF($BI94&lt;&gt;"",IF('Capacity summary'!$D$14="Yes",IF(COUNTBLANK('Capacity summary'!$H213:$BG213)&lt;52,IF('Capacity summary'!M213&lt;&gt;"",IF(LOWER('Capacity summary'!M213)="x",$BI94*M94,VALUE('Capacity summary'!M213)),0),M94*$BI94),M94*$BI94),0)</f>
        <v>0</v>
      </c>
      <c r="BQ94" s="312">
        <f ca="1">IF($BI94&lt;&gt;"",IF('Capacity summary'!$D$14="Yes",IF(COUNTBLANK('Capacity summary'!$H213:$BG213)&lt;52,IF('Capacity summary'!N213&lt;&gt;"",IF(LOWER('Capacity summary'!N213)="x",$BI94*N94,VALUE('Capacity summary'!N213)),0),N94*$BI94),N94*$BI94),0)</f>
        <v>0</v>
      </c>
      <c r="BR94" s="312">
        <f ca="1">IF($BI94&lt;&gt;"",IF('Capacity summary'!$D$14="Yes",IF(COUNTBLANK('Capacity summary'!$H213:$BG213)&lt;52,IF('Capacity summary'!O213&lt;&gt;"",IF(LOWER('Capacity summary'!O213)="x",$BI94*O94,VALUE('Capacity summary'!O213)),0),O94*$BI94),O94*$BI94),0)</f>
        <v>0</v>
      </c>
      <c r="BS94" s="312">
        <f ca="1">IF($BI94&lt;&gt;"",IF('Capacity summary'!$D$14="Yes",IF(COUNTBLANK('Capacity summary'!$H213:$BG213)&lt;52,IF('Capacity summary'!P213&lt;&gt;"",IF(LOWER('Capacity summary'!P213)="x",$BI94*P94,VALUE('Capacity summary'!P213)),0),P94*$BI94),P94*$BI94),0)</f>
        <v>0</v>
      </c>
      <c r="BT94" s="312">
        <f ca="1">IF($BI94&lt;&gt;"",IF('Capacity summary'!$D$14="Yes",IF(COUNTBLANK('Capacity summary'!$H213:$BG213)&lt;52,IF('Capacity summary'!Q213&lt;&gt;"",IF(LOWER('Capacity summary'!Q213)="x",$BI94*Q94,VALUE('Capacity summary'!Q213)),0),Q94*$BI94),Q94*$BI94),0)</f>
        <v>0</v>
      </c>
      <c r="BU94" s="312">
        <f ca="1">IF($BI94&lt;&gt;"",IF('Capacity summary'!$D$14="Yes",IF(COUNTBLANK('Capacity summary'!$H213:$BG213)&lt;52,IF('Capacity summary'!R213&lt;&gt;"",IF(LOWER('Capacity summary'!R213)="x",$BI94*R94,VALUE('Capacity summary'!R213)),0),R94*$BI94),R94*$BI94),0)</f>
        <v>0</v>
      </c>
      <c r="BV94" s="312">
        <f ca="1">IF($BI94&lt;&gt;"",IF('Capacity summary'!$D$14="Yes",IF(COUNTBLANK('Capacity summary'!$H213:$BG213)&lt;52,IF('Capacity summary'!S213&lt;&gt;"",IF(LOWER('Capacity summary'!S213)="x",$BI94*S94,VALUE('Capacity summary'!S213)),0),S94*$BI94),S94*$BI94),0)</f>
        <v>0</v>
      </c>
      <c r="BW94" s="312">
        <f ca="1">IF($BI94&lt;&gt;"",IF('Capacity summary'!$D$14="Yes",IF(COUNTBLANK('Capacity summary'!$H213:$BG213)&lt;52,IF('Capacity summary'!T213&lt;&gt;"",IF(LOWER('Capacity summary'!T213)="x",$BI94*T94,VALUE('Capacity summary'!T213)),0),T94*$BI94),T94*$BI94),0)</f>
        <v>0</v>
      </c>
      <c r="BX94" s="312">
        <f ca="1">IF($BI94&lt;&gt;"",IF('Capacity summary'!$D$14="Yes",IF(COUNTBLANK('Capacity summary'!$H213:$BG213)&lt;52,IF('Capacity summary'!U213&lt;&gt;"",IF(LOWER('Capacity summary'!U213)="x",$BI94*U94,VALUE('Capacity summary'!U213)),0),U94*$BI94),U94*$BI94),0)</f>
        <v>0</v>
      </c>
      <c r="BY94" s="312">
        <f ca="1">IF($BI94&lt;&gt;"",IF('Capacity summary'!$D$14="Yes",IF(COUNTBLANK('Capacity summary'!$H213:$BG213)&lt;52,IF('Capacity summary'!V213&lt;&gt;"",IF(LOWER('Capacity summary'!V213)="x",$BI94*V94,VALUE('Capacity summary'!V213)),0),V94*$BI94),V94*$BI94),0)</f>
        <v>0</v>
      </c>
      <c r="BZ94" s="312">
        <f ca="1">IF($BI94&lt;&gt;"",IF('Capacity summary'!$D$14="Yes",IF(COUNTBLANK('Capacity summary'!$H213:$BG213)&lt;52,IF('Capacity summary'!W213&lt;&gt;"",IF(LOWER('Capacity summary'!W213)="x",$BI94*W94,VALUE('Capacity summary'!W213)),0),W94*$BI94),W94*$BI94),0)</f>
        <v>0</v>
      </c>
      <c r="CA94" s="312">
        <f ca="1">IF($BI94&lt;&gt;"",IF('Capacity summary'!$D$14="Yes",IF(COUNTBLANK('Capacity summary'!$H213:$BG213)&lt;52,IF('Capacity summary'!X213&lt;&gt;"",IF(LOWER('Capacity summary'!X213)="x",$BI94*X94,VALUE('Capacity summary'!X213)),0),X94*$BI94),X94*$BI94),0)</f>
        <v>0</v>
      </c>
      <c r="CB94" s="312">
        <f ca="1">IF($BI94&lt;&gt;"",IF('Capacity summary'!$D$14="Yes",IF(COUNTBLANK('Capacity summary'!$H213:$BG213)&lt;52,IF('Capacity summary'!Y213&lt;&gt;"",IF(LOWER('Capacity summary'!Y213)="x",$BI94*Y94,VALUE('Capacity summary'!Y213)),0),Y94*$BI94),Y94*$BI94),0)</f>
        <v>0</v>
      </c>
      <c r="CC94" s="312">
        <f ca="1">IF($BI94&lt;&gt;"",IF('Capacity summary'!$D$14="Yes",IF(COUNTBLANK('Capacity summary'!$H213:$BG213)&lt;52,IF('Capacity summary'!Z213&lt;&gt;"",IF(LOWER('Capacity summary'!Z213)="x",$BI94*Z94,VALUE('Capacity summary'!Z213)),0),Z94*$BI94),Z94*$BI94),0)</f>
        <v>0</v>
      </c>
      <c r="CD94" s="312">
        <f ca="1">IF($BI94&lt;&gt;"",IF('Capacity summary'!$D$14="Yes",IF(COUNTBLANK('Capacity summary'!$H213:$BG213)&lt;52,IF('Capacity summary'!AA213&lt;&gt;"",IF(LOWER('Capacity summary'!AA213)="x",$BI94*AA94,VALUE('Capacity summary'!AA213)),0),AA94*$BI94),AA94*$BI94),0)</f>
        <v>0</v>
      </c>
      <c r="CE94" s="312">
        <f ca="1">IF($BI94&lt;&gt;"",IF('Capacity summary'!$D$14="Yes",IF(COUNTBLANK('Capacity summary'!$H213:$BG213)&lt;52,IF('Capacity summary'!AB213&lt;&gt;"",IF(LOWER('Capacity summary'!AB213)="x",$BI94*AB94,VALUE('Capacity summary'!AB213)),0),AB94*$BI94),AB94*$BI94),0)</f>
        <v>0</v>
      </c>
      <c r="CF94" s="312">
        <f ca="1">IF($BI94&lt;&gt;"",IF('Capacity summary'!$D$14="Yes",IF(COUNTBLANK('Capacity summary'!$H213:$BG213)&lt;52,IF('Capacity summary'!AC213&lt;&gt;"",IF(LOWER('Capacity summary'!AC213)="x",$BI94*AC94,VALUE('Capacity summary'!AC213)),0),AC94*$BI94),AC94*$BI94),0)</f>
        <v>0</v>
      </c>
      <c r="CG94" s="312">
        <f ca="1">IF($BI94&lt;&gt;"",IF('Capacity summary'!$D$14="Yes",IF(COUNTBLANK('Capacity summary'!$H213:$BG213)&lt;52,IF('Capacity summary'!AD213&lt;&gt;"",IF(LOWER('Capacity summary'!AD213)="x",$BI94*AD94,VALUE('Capacity summary'!AD213)),0),AD94*$BI94),AD94*$BI94),0)</f>
        <v>0</v>
      </c>
      <c r="CH94" s="312">
        <f ca="1">IF($BI94&lt;&gt;"",IF('Capacity summary'!$D$14="Yes",IF(COUNTBLANK('Capacity summary'!$H213:$BG213)&lt;52,IF('Capacity summary'!AE213&lt;&gt;"",IF(LOWER('Capacity summary'!AE213)="x",$BI94*AE94,VALUE('Capacity summary'!AE213)),0),AE94*$BI94),AE94*$BI94),0)</f>
        <v>0</v>
      </c>
      <c r="CI94" s="312">
        <f ca="1">IF($BI94&lt;&gt;"",IF('Capacity summary'!$D$14="Yes",IF(COUNTBLANK('Capacity summary'!$H213:$BG213)&lt;52,IF('Capacity summary'!AF213&lt;&gt;"",IF(LOWER('Capacity summary'!AF213)="x",$BI94*AF94,VALUE('Capacity summary'!AF213)),0),AF94*$BI94),AF94*$BI94),0)</f>
        <v>0</v>
      </c>
      <c r="CJ94" s="312">
        <f ca="1">IF($BI94&lt;&gt;"",IF('Capacity summary'!$D$14="Yes",IF(COUNTBLANK('Capacity summary'!$H213:$BG213)&lt;52,IF('Capacity summary'!AG213&lt;&gt;"",IF(LOWER('Capacity summary'!AG213)="x",$BI94*AG94,VALUE('Capacity summary'!AG213)),0),AG94*$BI94),AG94*$BI94),0)</f>
        <v>0</v>
      </c>
      <c r="CK94" s="312">
        <f ca="1">IF($BI94&lt;&gt;"",IF('Capacity summary'!$D$14="Yes",IF(COUNTBLANK('Capacity summary'!$H213:$BG213)&lt;52,IF('Capacity summary'!AH213&lt;&gt;"",IF(LOWER('Capacity summary'!AH213)="x",$BI94*AH94,VALUE('Capacity summary'!AH213)),0),AH94*$BI94),AH94*$BI94),0)</f>
        <v>0</v>
      </c>
      <c r="CL94" s="312">
        <f ca="1">IF($BI94&lt;&gt;"",IF('Capacity summary'!$D$14="Yes",IF(COUNTBLANK('Capacity summary'!$H213:$BG213)&lt;52,IF('Capacity summary'!AI213&lt;&gt;"",IF(LOWER('Capacity summary'!AI213)="x",$BI94*AI94,VALUE('Capacity summary'!AI213)),0),AI94*$BI94),AI94*$BI94),0)</f>
        <v>0</v>
      </c>
      <c r="CM94" s="312">
        <f ca="1">IF($BI94&lt;&gt;"",IF('Capacity summary'!$D$14="Yes",IF(COUNTBLANK('Capacity summary'!$H213:$BG213)&lt;52,IF('Capacity summary'!AJ213&lt;&gt;"",IF(LOWER('Capacity summary'!AJ213)="x",$BI94*AJ94,VALUE('Capacity summary'!AJ213)),0),AJ94*$BI94),AJ94*$BI94),0)</f>
        <v>0</v>
      </c>
      <c r="CN94" s="312">
        <f ca="1">IF($BI94&lt;&gt;"",IF('Capacity summary'!$D$14="Yes",IF(COUNTBLANK('Capacity summary'!$H213:$BG213)&lt;52,IF('Capacity summary'!AK213&lt;&gt;"",IF(LOWER('Capacity summary'!AK213)="x",$BI94*AK94,VALUE('Capacity summary'!AK213)),0),AK94*$BI94),AK94*$BI94),0)</f>
        <v>0</v>
      </c>
      <c r="CO94" s="312">
        <f ca="1">IF($BI94&lt;&gt;"",IF('Capacity summary'!$D$14="Yes",IF(COUNTBLANK('Capacity summary'!$H213:$BG213)&lt;52,IF('Capacity summary'!AL213&lt;&gt;"",IF(LOWER('Capacity summary'!AL213)="x",$BI94*AL94,VALUE('Capacity summary'!AL213)),0),AL94*$BI94),AL94*$BI94),0)</f>
        <v>0</v>
      </c>
      <c r="CP94" s="312">
        <f ca="1">IF($BI94&lt;&gt;"",IF('Capacity summary'!$D$14="Yes",IF(COUNTBLANK('Capacity summary'!$H213:$BG213)&lt;52,IF('Capacity summary'!AM213&lt;&gt;"",IF(LOWER('Capacity summary'!AM213)="x",$BI94*AM94,VALUE('Capacity summary'!AM213)),0),AM94*$BI94),AM94*$BI94),0)</f>
        <v>0</v>
      </c>
      <c r="CQ94" s="312">
        <f ca="1">IF($BI94&lt;&gt;"",IF('Capacity summary'!$D$14="Yes",IF(COUNTBLANK('Capacity summary'!$H213:$BG213)&lt;52,IF('Capacity summary'!AN213&lt;&gt;"",IF(LOWER('Capacity summary'!AN213)="x",$BI94*AN94,VALUE('Capacity summary'!AN213)),0),AN94*$BI94),AN94*$BI94),0)</f>
        <v>0</v>
      </c>
      <c r="CR94" s="312">
        <f ca="1">IF($BI94&lt;&gt;"",IF('Capacity summary'!$D$14="Yes",IF(COUNTBLANK('Capacity summary'!$H213:$BG213)&lt;52,IF('Capacity summary'!AO213&lt;&gt;"",IF(LOWER('Capacity summary'!AO213)="x",$BI94*AO94,VALUE('Capacity summary'!AO213)),0),AO94*$BI94),AO94*$BI94),0)</f>
        <v>0</v>
      </c>
      <c r="CS94" s="312">
        <f ca="1">IF($BI94&lt;&gt;"",IF('Capacity summary'!$D$14="Yes",IF(COUNTBLANK('Capacity summary'!$H213:$BG213)&lt;52,IF('Capacity summary'!AP213&lt;&gt;"",IF(LOWER('Capacity summary'!AP213)="x",$BI94*AP94,VALUE('Capacity summary'!AP213)),0),AP94*$BI94),AP94*$BI94),0)</f>
        <v>0</v>
      </c>
      <c r="CT94" s="312">
        <f ca="1">IF($BI94&lt;&gt;"",IF('Capacity summary'!$D$14="Yes",IF(COUNTBLANK('Capacity summary'!$H213:$BG213)&lt;52,IF('Capacity summary'!AQ213&lt;&gt;"",IF(LOWER('Capacity summary'!AQ213)="x",$BI94*AQ94,VALUE('Capacity summary'!AQ213)),0),AQ94*$BI94),AQ94*$BI94),0)</f>
        <v>0</v>
      </c>
      <c r="CU94" s="312">
        <f ca="1">IF($BI94&lt;&gt;"",IF('Capacity summary'!$D$14="Yes",IF(COUNTBLANK('Capacity summary'!$H213:$BG213)&lt;52,IF('Capacity summary'!AR213&lt;&gt;"",IF(LOWER('Capacity summary'!AR213)="x",$BI94*AR94,VALUE('Capacity summary'!AR213)),0),AR94*$BI94),AR94*$BI94),0)</f>
        <v>0</v>
      </c>
      <c r="CV94" s="312">
        <f ca="1">IF($BI94&lt;&gt;"",IF('Capacity summary'!$D$14="Yes",IF(COUNTBLANK('Capacity summary'!$H213:$BG213)&lt;52,IF('Capacity summary'!AS213&lt;&gt;"",IF(LOWER('Capacity summary'!AS213)="x",$BI94*AS94,VALUE('Capacity summary'!AS213)),0),AS94*$BI94),AS94*$BI94),0)</f>
        <v>0</v>
      </c>
      <c r="CW94" s="312">
        <f ca="1">IF($BI94&lt;&gt;"",IF('Capacity summary'!$D$14="Yes",IF(COUNTBLANK('Capacity summary'!$H213:$BG213)&lt;52,IF('Capacity summary'!AT213&lt;&gt;"",IF(LOWER('Capacity summary'!AT213)="x",$BI94*AT94,VALUE('Capacity summary'!AT213)),0),AT94*$BI94),AT94*$BI94),0)</f>
        <v>0</v>
      </c>
      <c r="CX94" s="312">
        <f ca="1">IF($BI94&lt;&gt;"",IF('Capacity summary'!$D$14="Yes",IF(COUNTBLANK('Capacity summary'!$H213:$BG213)&lt;52,IF('Capacity summary'!AU213&lt;&gt;"",IF(LOWER('Capacity summary'!AU213)="x",$BI94*AU94,VALUE('Capacity summary'!AU213)),0),AU94*$BI94),AU94*$BI94),0)</f>
        <v>0</v>
      </c>
      <c r="CY94" s="312">
        <f ca="1">IF($BI94&lt;&gt;"",IF('Capacity summary'!$D$14="Yes",IF(COUNTBLANK('Capacity summary'!$H213:$BG213)&lt;52,IF('Capacity summary'!AV213&lt;&gt;"",IF(LOWER('Capacity summary'!AV213)="x",$BI94*AV94,VALUE('Capacity summary'!AV213)),0),AV94*$BI94),AV94*$BI94),0)</f>
        <v>0</v>
      </c>
      <c r="CZ94" s="312">
        <f ca="1">IF($BI94&lt;&gt;"",IF('Capacity summary'!$D$14="Yes",IF(COUNTBLANK('Capacity summary'!$H213:$BG213)&lt;52,IF('Capacity summary'!AW213&lt;&gt;"",IF(LOWER('Capacity summary'!AW213)="x",$BI94*AW94,VALUE('Capacity summary'!AW213)),0),AW94*$BI94),AW94*$BI94),0)</f>
        <v>0</v>
      </c>
      <c r="DA94" s="312">
        <f ca="1">IF($BI94&lt;&gt;"",IF('Capacity summary'!$D$14="Yes",IF(COUNTBLANK('Capacity summary'!$H213:$BG213)&lt;52,IF('Capacity summary'!AX213&lt;&gt;"",IF(LOWER('Capacity summary'!AX213)="x",$BI94*AX94,VALUE('Capacity summary'!AX213)),0),AX94*$BI94),AX94*$BI94),0)</f>
        <v>0</v>
      </c>
      <c r="DB94" s="312">
        <f ca="1">IF($BI94&lt;&gt;"",IF('Capacity summary'!$D$14="Yes",IF(COUNTBLANK('Capacity summary'!$H213:$BG213)&lt;52,IF('Capacity summary'!AY213&lt;&gt;"",IF(LOWER('Capacity summary'!AY213)="x",$BI94*AY94,VALUE('Capacity summary'!AY213)),0),AY94*$BI94),AY94*$BI94),0)</f>
        <v>0</v>
      </c>
      <c r="DC94" s="312">
        <f ca="1">IF($BI94&lt;&gt;"",IF('Capacity summary'!$D$14="Yes",IF(COUNTBLANK('Capacity summary'!$H213:$BG213)&lt;52,IF('Capacity summary'!AZ213&lt;&gt;"",IF(LOWER('Capacity summary'!AZ213)="x",$BI94*AZ94,VALUE('Capacity summary'!AZ213)),0),AZ94*$BI94),AZ94*$BI94),0)</f>
        <v>0</v>
      </c>
      <c r="DD94" s="312">
        <f ca="1">IF($BI94&lt;&gt;"",IF('Capacity summary'!$D$14="Yes",IF(COUNTBLANK('Capacity summary'!$H213:$BG213)&lt;52,IF('Capacity summary'!BA213&lt;&gt;"",IF(LOWER('Capacity summary'!BA213)="x",$BI94*BA94,VALUE('Capacity summary'!BA213)),0),BA94*$BI94),BA94*$BI94),0)</f>
        <v>0</v>
      </c>
      <c r="DE94" s="312">
        <f ca="1">IF($BI94&lt;&gt;"",IF('Capacity summary'!$D$14="Yes",IF(COUNTBLANK('Capacity summary'!$H213:$BG213)&lt;52,IF('Capacity summary'!BB213&lt;&gt;"",IF(LOWER('Capacity summary'!BB213)="x",$BI94*BB94,VALUE('Capacity summary'!BB213)),0),BB94*$BI94),BB94*$BI94),0)</f>
        <v>0</v>
      </c>
      <c r="DF94" s="312">
        <f ca="1">IF($BI94&lt;&gt;"",IF('Capacity summary'!$D$14="Yes",IF(COUNTBLANK('Capacity summary'!$H213:$BG213)&lt;52,IF('Capacity summary'!BC213&lt;&gt;"",IF(LOWER('Capacity summary'!BC213)="x",$BI94*BC94,VALUE('Capacity summary'!BC213)),0),BC94*$BI94),BC94*$BI94),0)</f>
        <v>0</v>
      </c>
      <c r="DG94" s="312">
        <f ca="1">IF($BI94&lt;&gt;"",IF('Capacity summary'!$D$14="Yes",IF(COUNTBLANK('Capacity summary'!$H213:$BG213)&lt;52,IF('Capacity summary'!BD213&lt;&gt;"",IF(LOWER('Capacity summary'!BD213)="x",$BI94*BD94,VALUE('Capacity summary'!BD213)),0),BD94*$BI94),BD94*$BI94),0)</f>
        <v>0</v>
      </c>
      <c r="DH94" s="312">
        <f ca="1">IF($BI94&lt;&gt;"",IF('Capacity summary'!$D$14="Yes",IF(COUNTBLANK('Capacity summary'!$H213:$BG213)&lt;52,IF('Capacity summary'!BE213&lt;&gt;"",IF(LOWER('Capacity summary'!BE213)="x",$BI94*BE94,VALUE('Capacity summary'!BE213)),0),BE94*$BI94),BE94*$BI94),0)</f>
        <v>0</v>
      </c>
      <c r="DI94" s="312">
        <f ca="1">IF($BI94&lt;&gt;"",IF('Capacity summary'!$D$14="Yes",IF(COUNTBLANK('Capacity summary'!$H213:$BG213)&lt;52,IF('Capacity summary'!BF213&lt;&gt;"",IF(LOWER('Capacity summary'!BF213)="x",$BI94*BF94,VALUE('Capacity summary'!BF213)),0),BF94*$BI94),BF94*$BI94),0)</f>
        <v>0</v>
      </c>
      <c r="DJ94" s="312">
        <f ca="1">IF($BI94&lt;&gt;"",IF('Capacity summary'!$D$14="Yes",IF(COUNTBLANK('Capacity summary'!$H213:$BG213)&lt;52,IF('Capacity summary'!BG213&lt;&gt;"",IF(LOWER('Capacity summary'!BG213)="x",$BI94*BG94,VALUE('Capacity summary'!BG213)),0),BG94*$BI94),BG94*$BI94),0)</f>
        <v>0</v>
      </c>
      <c r="DK94" s="136">
        <f t="shared" ca="1" si="3"/>
        <v>0</v>
      </c>
      <c r="DL94" s="312">
        <f>Capacity!H106</f>
        <v>0</v>
      </c>
    </row>
    <row r="95" spans="2:116" x14ac:dyDescent="0.25">
      <c r="B95" s="67"/>
      <c r="C95" s="67" t="str">
        <f>ROW(A91)&amp;". "&amp;Capacity!B107</f>
        <v>91. c</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 ca="1">IF(ROW(C91)&lt;=Capacity!$A$16,IF('Capacity summary'!$D$14="No",SUM(H95:BG95),'Capacity summary'!$E214),0)</f>
        <v>52</v>
      </c>
      <c r="BI95" s="5">
        <f ca="1">IF(BH95&gt;0,IF(BH95&lt;Capacity!E107,Capacity!F107,Capacity!H107/'Capacity calculation (hide)'!BH95),"")</f>
        <v>0</v>
      </c>
      <c r="BK95" s="312">
        <f ca="1">IF($BI95&lt;&gt;"",IF('Capacity summary'!$D$14="Yes",IF(COUNTBLANK('Capacity summary'!$H214:$BG214)&lt;52,IF('Capacity summary'!H214&lt;&gt;"",IF(LOWER('Capacity summary'!H214)="x",$BI95*H95,VALUE('Capacity summary'!H214)),0),H95*$BI95),H95*$BI95),0)</f>
        <v>0</v>
      </c>
      <c r="BL95" s="312">
        <f ca="1">IF($BI95&lt;&gt;"",IF('Capacity summary'!$D$14="Yes",IF(COUNTBLANK('Capacity summary'!$H214:$BG214)&lt;52,IF('Capacity summary'!I214&lt;&gt;"",IF(LOWER('Capacity summary'!I214)="x",$BI95*I95,VALUE('Capacity summary'!I214)),0),I95*$BI95),I95*$BI95),0)</f>
        <v>0</v>
      </c>
      <c r="BM95" s="312">
        <f ca="1">IF($BI95&lt;&gt;"",IF('Capacity summary'!$D$14="Yes",IF(COUNTBLANK('Capacity summary'!$H214:$BG214)&lt;52,IF('Capacity summary'!J214&lt;&gt;"",IF(LOWER('Capacity summary'!J214)="x",$BI95*J95,VALUE('Capacity summary'!J214)),0),J95*$BI95),J95*$BI95),0)</f>
        <v>0</v>
      </c>
      <c r="BN95" s="312">
        <f ca="1">IF($BI95&lt;&gt;"",IF('Capacity summary'!$D$14="Yes",IF(COUNTBLANK('Capacity summary'!$H214:$BG214)&lt;52,IF('Capacity summary'!K214&lt;&gt;"",IF(LOWER('Capacity summary'!K214)="x",$BI95*K95,VALUE('Capacity summary'!K214)),0),K95*$BI95),K95*$BI95),0)</f>
        <v>0</v>
      </c>
      <c r="BO95" s="312">
        <f ca="1">IF($BI95&lt;&gt;"",IF('Capacity summary'!$D$14="Yes",IF(COUNTBLANK('Capacity summary'!$H214:$BG214)&lt;52,IF('Capacity summary'!L214&lt;&gt;"",IF(LOWER('Capacity summary'!L214)="x",$BI95*L95,VALUE('Capacity summary'!L214)),0),L95*$BI95),L95*$BI95),0)</f>
        <v>0</v>
      </c>
      <c r="BP95" s="312">
        <f ca="1">IF($BI95&lt;&gt;"",IF('Capacity summary'!$D$14="Yes",IF(COUNTBLANK('Capacity summary'!$H214:$BG214)&lt;52,IF('Capacity summary'!M214&lt;&gt;"",IF(LOWER('Capacity summary'!M214)="x",$BI95*M95,VALUE('Capacity summary'!M214)),0),M95*$BI95),M95*$BI95),0)</f>
        <v>0</v>
      </c>
      <c r="BQ95" s="312">
        <f ca="1">IF($BI95&lt;&gt;"",IF('Capacity summary'!$D$14="Yes",IF(COUNTBLANK('Capacity summary'!$H214:$BG214)&lt;52,IF('Capacity summary'!N214&lt;&gt;"",IF(LOWER('Capacity summary'!N214)="x",$BI95*N95,VALUE('Capacity summary'!N214)),0),N95*$BI95),N95*$BI95),0)</f>
        <v>0</v>
      </c>
      <c r="BR95" s="312">
        <f ca="1">IF($BI95&lt;&gt;"",IF('Capacity summary'!$D$14="Yes",IF(COUNTBLANK('Capacity summary'!$H214:$BG214)&lt;52,IF('Capacity summary'!O214&lt;&gt;"",IF(LOWER('Capacity summary'!O214)="x",$BI95*O95,VALUE('Capacity summary'!O214)),0),O95*$BI95),O95*$BI95),0)</f>
        <v>0</v>
      </c>
      <c r="BS95" s="312">
        <f ca="1">IF($BI95&lt;&gt;"",IF('Capacity summary'!$D$14="Yes",IF(COUNTBLANK('Capacity summary'!$H214:$BG214)&lt;52,IF('Capacity summary'!P214&lt;&gt;"",IF(LOWER('Capacity summary'!P214)="x",$BI95*P95,VALUE('Capacity summary'!P214)),0),P95*$BI95),P95*$BI95),0)</f>
        <v>0</v>
      </c>
      <c r="BT95" s="312">
        <f ca="1">IF($BI95&lt;&gt;"",IF('Capacity summary'!$D$14="Yes",IF(COUNTBLANK('Capacity summary'!$H214:$BG214)&lt;52,IF('Capacity summary'!Q214&lt;&gt;"",IF(LOWER('Capacity summary'!Q214)="x",$BI95*Q95,VALUE('Capacity summary'!Q214)),0),Q95*$BI95),Q95*$BI95),0)</f>
        <v>0</v>
      </c>
      <c r="BU95" s="312">
        <f ca="1">IF($BI95&lt;&gt;"",IF('Capacity summary'!$D$14="Yes",IF(COUNTBLANK('Capacity summary'!$H214:$BG214)&lt;52,IF('Capacity summary'!R214&lt;&gt;"",IF(LOWER('Capacity summary'!R214)="x",$BI95*R95,VALUE('Capacity summary'!R214)),0),R95*$BI95),R95*$BI95),0)</f>
        <v>0</v>
      </c>
      <c r="BV95" s="312">
        <f ca="1">IF($BI95&lt;&gt;"",IF('Capacity summary'!$D$14="Yes",IF(COUNTBLANK('Capacity summary'!$H214:$BG214)&lt;52,IF('Capacity summary'!S214&lt;&gt;"",IF(LOWER('Capacity summary'!S214)="x",$BI95*S95,VALUE('Capacity summary'!S214)),0),S95*$BI95),S95*$BI95),0)</f>
        <v>0</v>
      </c>
      <c r="BW95" s="312">
        <f ca="1">IF($BI95&lt;&gt;"",IF('Capacity summary'!$D$14="Yes",IF(COUNTBLANK('Capacity summary'!$H214:$BG214)&lt;52,IF('Capacity summary'!T214&lt;&gt;"",IF(LOWER('Capacity summary'!T214)="x",$BI95*T95,VALUE('Capacity summary'!T214)),0),T95*$BI95),T95*$BI95),0)</f>
        <v>0</v>
      </c>
      <c r="BX95" s="312">
        <f ca="1">IF($BI95&lt;&gt;"",IF('Capacity summary'!$D$14="Yes",IF(COUNTBLANK('Capacity summary'!$H214:$BG214)&lt;52,IF('Capacity summary'!U214&lt;&gt;"",IF(LOWER('Capacity summary'!U214)="x",$BI95*U95,VALUE('Capacity summary'!U214)),0),U95*$BI95),U95*$BI95),0)</f>
        <v>0</v>
      </c>
      <c r="BY95" s="312">
        <f ca="1">IF($BI95&lt;&gt;"",IF('Capacity summary'!$D$14="Yes",IF(COUNTBLANK('Capacity summary'!$H214:$BG214)&lt;52,IF('Capacity summary'!V214&lt;&gt;"",IF(LOWER('Capacity summary'!V214)="x",$BI95*V95,VALUE('Capacity summary'!V214)),0),V95*$BI95),V95*$BI95),0)</f>
        <v>0</v>
      </c>
      <c r="BZ95" s="312">
        <f ca="1">IF($BI95&lt;&gt;"",IF('Capacity summary'!$D$14="Yes",IF(COUNTBLANK('Capacity summary'!$H214:$BG214)&lt;52,IF('Capacity summary'!W214&lt;&gt;"",IF(LOWER('Capacity summary'!W214)="x",$BI95*W95,VALUE('Capacity summary'!W214)),0),W95*$BI95),W95*$BI95),0)</f>
        <v>0</v>
      </c>
      <c r="CA95" s="312">
        <f ca="1">IF($BI95&lt;&gt;"",IF('Capacity summary'!$D$14="Yes",IF(COUNTBLANK('Capacity summary'!$H214:$BG214)&lt;52,IF('Capacity summary'!X214&lt;&gt;"",IF(LOWER('Capacity summary'!X214)="x",$BI95*X95,VALUE('Capacity summary'!X214)),0),X95*$BI95),X95*$BI95),0)</f>
        <v>0</v>
      </c>
      <c r="CB95" s="312">
        <f ca="1">IF($BI95&lt;&gt;"",IF('Capacity summary'!$D$14="Yes",IF(COUNTBLANK('Capacity summary'!$H214:$BG214)&lt;52,IF('Capacity summary'!Y214&lt;&gt;"",IF(LOWER('Capacity summary'!Y214)="x",$BI95*Y95,VALUE('Capacity summary'!Y214)),0),Y95*$BI95),Y95*$BI95),0)</f>
        <v>0</v>
      </c>
      <c r="CC95" s="312">
        <f ca="1">IF($BI95&lt;&gt;"",IF('Capacity summary'!$D$14="Yes",IF(COUNTBLANK('Capacity summary'!$H214:$BG214)&lt;52,IF('Capacity summary'!Z214&lt;&gt;"",IF(LOWER('Capacity summary'!Z214)="x",$BI95*Z95,VALUE('Capacity summary'!Z214)),0),Z95*$BI95),Z95*$BI95),0)</f>
        <v>0</v>
      </c>
      <c r="CD95" s="312">
        <f ca="1">IF($BI95&lt;&gt;"",IF('Capacity summary'!$D$14="Yes",IF(COUNTBLANK('Capacity summary'!$H214:$BG214)&lt;52,IF('Capacity summary'!AA214&lt;&gt;"",IF(LOWER('Capacity summary'!AA214)="x",$BI95*AA95,VALUE('Capacity summary'!AA214)),0),AA95*$BI95),AA95*$BI95),0)</f>
        <v>0</v>
      </c>
      <c r="CE95" s="312">
        <f ca="1">IF($BI95&lt;&gt;"",IF('Capacity summary'!$D$14="Yes",IF(COUNTBLANK('Capacity summary'!$H214:$BG214)&lt;52,IF('Capacity summary'!AB214&lt;&gt;"",IF(LOWER('Capacity summary'!AB214)="x",$BI95*AB95,VALUE('Capacity summary'!AB214)),0),AB95*$BI95),AB95*$BI95),0)</f>
        <v>0</v>
      </c>
      <c r="CF95" s="312">
        <f ca="1">IF($BI95&lt;&gt;"",IF('Capacity summary'!$D$14="Yes",IF(COUNTBLANK('Capacity summary'!$H214:$BG214)&lt;52,IF('Capacity summary'!AC214&lt;&gt;"",IF(LOWER('Capacity summary'!AC214)="x",$BI95*AC95,VALUE('Capacity summary'!AC214)),0),AC95*$BI95),AC95*$BI95),0)</f>
        <v>0</v>
      </c>
      <c r="CG95" s="312">
        <f ca="1">IF($BI95&lt;&gt;"",IF('Capacity summary'!$D$14="Yes",IF(COUNTBLANK('Capacity summary'!$H214:$BG214)&lt;52,IF('Capacity summary'!AD214&lt;&gt;"",IF(LOWER('Capacity summary'!AD214)="x",$BI95*AD95,VALUE('Capacity summary'!AD214)),0),AD95*$BI95),AD95*$BI95),0)</f>
        <v>0</v>
      </c>
      <c r="CH95" s="312">
        <f ca="1">IF($BI95&lt;&gt;"",IF('Capacity summary'!$D$14="Yes",IF(COUNTBLANK('Capacity summary'!$H214:$BG214)&lt;52,IF('Capacity summary'!AE214&lt;&gt;"",IF(LOWER('Capacity summary'!AE214)="x",$BI95*AE95,VALUE('Capacity summary'!AE214)),0),AE95*$BI95),AE95*$BI95),0)</f>
        <v>0</v>
      </c>
      <c r="CI95" s="312">
        <f ca="1">IF($BI95&lt;&gt;"",IF('Capacity summary'!$D$14="Yes",IF(COUNTBLANK('Capacity summary'!$H214:$BG214)&lt;52,IF('Capacity summary'!AF214&lt;&gt;"",IF(LOWER('Capacity summary'!AF214)="x",$BI95*AF95,VALUE('Capacity summary'!AF214)),0),AF95*$BI95),AF95*$BI95),0)</f>
        <v>0</v>
      </c>
      <c r="CJ95" s="312">
        <f ca="1">IF($BI95&lt;&gt;"",IF('Capacity summary'!$D$14="Yes",IF(COUNTBLANK('Capacity summary'!$H214:$BG214)&lt;52,IF('Capacity summary'!AG214&lt;&gt;"",IF(LOWER('Capacity summary'!AG214)="x",$BI95*AG95,VALUE('Capacity summary'!AG214)),0),AG95*$BI95),AG95*$BI95),0)</f>
        <v>0</v>
      </c>
      <c r="CK95" s="312">
        <f ca="1">IF($BI95&lt;&gt;"",IF('Capacity summary'!$D$14="Yes",IF(COUNTBLANK('Capacity summary'!$H214:$BG214)&lt;52,IF('Capacity summary'!AH214&lt;&gt;"",IF(LOWER('Capacity summary'!AH214)="x",$BI95*AH95,VALUE('Capacity summary'!AH214)),0),AH95*$BI95),AH95*$BI95),0)</f>
        <v>0</v>
      </c>
      <c r="CL95" s="312">
        <f ca="1">IF($BI95&lt;&gt;"",IF('Capacity summary'!$D$14="Yes",IF(COUNTBLANK('Capacity summary'!$H214:$BG214)&lt;52,IF('Capacity summary'!AI214&lt;&gt;"",IF(LOWER('Capacity summary'!AI214)="x",$BI95*AI95,VALUE('Capacity summary'!AI214)),0),AI95*$BI95),AI95*$BI95),0)</f>
        <v>0</v>
      </c>
      <c r="CM95" s="312">
        <f ca="1">IF($BI95&lt;&gt;"",IF('Capacity summary'!$D$14="Yes",IF(COUNTBLANK('Capacity summary'!$H214:$BG214)&lt;52,IF('Capacity summary'!AJ214&lt;&gt;"",IF(LOWER('Capacity summary'!AJ214)="x",$BI95*AJ95,VALUE('Capacity summary'!AJ214)),0),AJ95*$BI95),AJ95*$BI95),0)</f>
        <v>0</v>
      </c>
      <c r="CN95" s="312">
        <f ca="1">IF($BI95&lt;&gt;"",IF('Capacity summary'!$D$14="Yes",IF(COUNTBLANK('Capacity summary'!$H214:$BG214)&lt;52,IF('Capacity summary'!AK214&lt;&gt;"",IF(LOWER('Capacity summary'!AK214)="x",$BI95*AK95,VALUE('Capacity summary'!AK214)),0),AK95*$BI95),AK95*$BI95),0)</f>
        <v>0</v>
      </c>
      <c r="CO95" s="312">
        <f ca="1">IF($BI95&lt;&gt;"",IF('Capacity summary'!$D$14="Yes",IF(COUNTBLANK('Capacity summary'!$H214:$BG214)&lt;52,IF('Capacity summary'!AL214&lt;&gt;"",IF(LOWER('Capacity summary'!AL214)="x",$BI95*AL95,VALUE('Capacity summary'!AL214)),0),AL95*$BI95),AL95*$BI95),0)</f>
        <v>0</v>
      </c>
      <c r="CP95" s="312">
        <f ca="1">IF($BI95&lt;&gt;"",IF('Capacity summary'!$D$14="Yes",IF(COUNTBLANK('Capacity summary'!$H214:$BG214)&lt;52,IF('Capacity summary'!AM214&lt;&gt;"",IF(LOWER('Capacity summary'!AM214)="x",$BI95*AM95,VALUE('Capacity summary'!AM214)),0),AM95*$BI95),AM95*$BI95),0)</f>
        <v>0</v>
      </c>
      <c r="CQ95" s="312">
        <f ca="1">IF($BI95&lt;&gt;"",IF('Capacity summary'!$D$14="Yes",IF(COUNTBLANK('Capacity summary'!$H214:$BG214)&lt;52,IF('Capacity summary'!AN214&lt;&gt;"",IF(LOWER('Capacity summary'!AN214)="x",$BI95*AN95,VALUE('Capacity summary'!AN214)),0),AN95*$BI95),AN95*$BI95),0)</f>
        <v>0</v>
      </c>
      <c r="CR95" s="312">
        <f ca="1">IF($BI95&lt;&gt;"",IF('Capacity summary'!$D$14="Yes",IF(COUNTBLANK('Capacity summary'!$H214:$BG214)&lt;52,IF('Capacity summary'!AO214&lt;&gt;"",IF(LOWER('Capacity summary'!AO214)="x",$BI95*AO95,VALUE('Capacity summary'!AO214)),0),AO95*$BI95),AO95*$BI95),0)</f>
        <v>0</v>
      </c>
      <c r="CS95" s="312">
        <f ca="1">IF($BI95&lt;&gt;"",IF('Capacity summary'!$D$14="Yes",IF(COUNTBLANK('Capacity summary'!$H214:$BG214)&lt;52,IF('Capacity summary'!AP214&lt;&gt;"",IF(LOWER('Capacity summary'!AP214)="x",$BI95*AP95,VALUE('Capacity summary'!AP214)),0),AP95*$BI95),AP95*$BI95),0)</f>
        <v>0</v>
      </c>
      <c r="CT95" s="312">
        <f ca="1">IF($BI95&lt;&gt;"",IF('Capacity summary'!$D$14="Yes",IF(COUNTBLANK('Capacity summary'!$H214:$BG214)&lt;52,IF('Capacity summary'!AQ214&lt;&gt;"",IF(LOWER('Capacity summary'!AQ214)="x",$BI95*AQ95,VALUE('Capacity summary'!AQ214)),0),AQ95*$BI95),AQ95*$BI95),0)</f>
        <v>0</v>
      </c>
      <c r="CU95" s="312">
        <f ca="1">IF($BI95&lt;&gt;"",IF('Capacity summary'!$D$14="Yes",IF(COUNTBLANK('Capacity summary'!$H214:$BG214)&lt;52,IF('Capacity summary'!AR214&lt;&gt;"",IF(LOWER('Capacity summary'!AR214)="x",$BI95*AR95,VALUE('Capacity summary'!AR214)),0),AR95*$BI95),AR95*$BI95),0)</f>
        <v>0</v>
      </c>
      <c r="CV95" s="312">
        <f ca="1">IF($BI95&lt;&gt;"",IF('Capacity summary'!$D$14="Yes",IF(COUNTBLANK('Capacity summary'!$H214:$BG214)&lt;52,IF('Capacity summary'!AS214&lt;&gt;"",IF(LOWER('Capacity summary'!AS214)="x",$BI95*AS95,VALUE('Capacity summary'!AS214)),0),AS95*$BI95),AS95*$BI95),0)</f>
        <v>0</v>
      </c>
      <c r="CW95" s="312">
        <f ca="1">IF($BI95&lt;&gt;"",IF('Capacity summary'!$D$14="Yes",IF(COUNTBLANK('Capacity summary'!$H214:$BG214)&lt;52,IF('Capacity summary'!AT214&lt;&gt;"",IF(LOWER('Capacity summary'!AT214)="x",$BI95*AT95,VALUE('Capacity summary'!AT214)),0),AT95*$BI95),AT95*$BI95),0)</f>
        <v>0</v>
      </c>
      <c r="CX95" s="312">
        <f ca="1">IF($BI95&lt;&gt;"",IF('Capacity summary'!$D$14="Yes",IF(COUNTBLANK('Capacity summary'!$H214:$BG214)&lt;52,IF('Capacity summary'!AU214&lt;&gt;"",IF(LOWER('Capacity summary'!AU214)="x",$BI95*AU95,VALUE('Capacity summary'!AU214)),0),AU95*$BI95),AU95*$BI95),0)</f>
        <v>0</v>
      </c>
      <c r="CY95" s="312">
        <f ca="1">IF($BI95&lt;&gt;"",IF('Capacity summary'!$D$14="Yes",IF(COUNTBLANK('Capacity summary'!$H214:$BG214)&lt;52,IF('Capacity summary'!AV214&lt;&gt;"",IF(LOWER('Capacity summary'!AV214)="x",$BI95*AV95,VALUE('Capacity summary'!AV214)),0),AV95*$BI95),AV95*$BI95),0)</f>
        <v>0</v>
      </c>
      <c r="CZ95" s="312">
        <f ca="1">IF($BI95&lt;&gt;"",IF('Capacity summary'!$D$14="Yes",IF(COUNTBLANK('Capacity summary'!$H214:$BG214)&lt;52,IF('Capacity summary'!AW214&lt;&gt;"",IF(LOWER('Capacity summary'!AW214)="x",$BI95*AW95,VALUE('Capacity summary'!AW214)),0),AW95*$BI95),AW95*$BI95),0)</f>
        <v>0</v>
      </c>
      <c r="DA95" s="312">
        <f ca="1">IF($BI95&lt;&gt;"",IF('Capacity summary'!$D$14="Yes",IF(COUNTBLANK('Capacity summary'!$H214:$BG214)&lt;52,IF('Capacity summary'!AX214&lt;&gt;"",IF(LOWER('Capacity summary'!AX214)="x",$BI95*AX95,VALUE('Capacity summary'!AX214)),0),AX95*$BI95),AX95*$BI95),0)</f>
        <v>0</v>
      </c>
      <c r="DB95" s="312">
        <f ca="1">IF($BI95&lt;&gt;"",IF('Capacity summary'!$D$14="Yes",IF(COUNTBLANK('Capacity summary'!$H214:$BG214)&lt;52,IF('Capacity summary'!AY214&lt;&gt;"",IF(LOWER('Capacity summary'!AY214)="x",$BI95*AY95,VALUE('Capacity summary'!AY214)),0),AY95*$BI95),AY95*$BI95),0)</f>
        <v>0</v>
      </c>
      <c r="DC95" s="312">
        <f ca="1">IF($BI95&lt;&gt;"",IF('Capacity summary'!$D$14="Yes",IF(COUNTBLANK('Capacity summary'!$H214:$BG214)&lt;52,IF('Capacity summary'!AZ214&lt;&gt;"",IF(LOWER('Capacity summary'!AZ214)="x",$BI95*AZ95,VALUE('Capacity summary'!AZ214)),0),AZ95*$BI95),AZ95*$BI95),0)</f>
        <v>0</v>
      </c>
      <c r="DD95" s="312">
        <f ca="1">IF($BI95&lt;&gt;"",IF('Capacity summary'!$D$14="Yes",IF(COUNTBLANK('Capacity summary'!$H214:$BG214)&lt;52,IF('Capacity summary'!BA214&lt;&gt;"",IF(LOWER('Capacity summary'!BA214)="x",$BI95*BA95,VALUE('Capacity summary'!BA214)),0),BA95*$BI95),BA95*$BI95),0)</f>
        <v>0</v>
      </c>
      <c r="DE95" s="312">
        <f ca="1">IF($BI95&lt;&gt;"",IF('Capacity summary'!$D$14="Yes",IF(COUNTBLANK('Capacity summary'!$H214:$BG214)&lt;52,IF('Capacity summary'!BB214&lt;&gt;"",IF(LOWER('Capacity summary'!BB214)="x",$BI95*BB95,VALUE('Capacity summary'!BB214)),0),BB95*$BI95),BB95*$BI95),0)</f>
        <v>0</v>
      </c>
      <c r="DF95" s="312">
        <f ca="1">IF($BI95&lt;&gt;"",IF('Capacity summary'!$D$14="Yes",IF(COUNTBLANK('Capacity summary'!$H214:$BG214)&lt;52,IF('Capacity summary'!BC214&lt;&gt;"",IF(LOWER('Capacity summary'!BC214)="x",$BI95*BC95,VALUE('Capacity summary'!BC214)),0),BC95*$BI95),BC95*$BI95),0)</f>
        <v>0</v>
      </c>
      <c r="DG95" s="312">
        <f ca="1">IF($BI95&lt;&gt;"",IF('Capacity summary'!$D$14="Yes",IF(COUNTBLANK('Capacity summary'!$H214:$BG214)&lt;52,IF('Capacity summary'!BD214&lt;&gt;"",IF(LOWER('Capacity summary'!BD214)="x",$BI95*BD95,VALUE('Capacity summary'!BD214)),0),BD95*$BI95),BD95*$BI95),0)</f>
        <v>0</v>
      </c>
      <c r="DH95" s="312">
        <f ca="1">IF($BI95&lt;&gt;"",IF('Capacity summary'!$D$14="Yes",IF(COUNTBLANK('Capacity summary'!$H214:$BG214)&lt;52,IF('Capacity summary'!BE214&lt;&gt;"",IF(LOWER('Capacity summary'!BE214)="x",$BI95*BE95,VALUE('Capacity summary'!BE214)),0),BE95*$BI95),BE95*$BI95),0)</f>
        <v>0</v>
      </c>
      <c r="DI95" s="312">
        <f ca="1">IF($BI95&lt;&gt;"",IF('Capacity summary'!$D$14="Yes",IF(COUNTBLANK('Capacity summary'!$H214:$BG214)&lt;52,IF('Capacity summary'!BF214&lt;&gt;"",IF(LOWER('Capacity summary'!BF214)="x",$BI95*BF95,VALUE('Capacity summary'!BF214)),0),BF95*$BI95),BF95*$BI95),0)</f>
        <v>0</v>
      </c>
      <c r="DJ95" s="312">
        <f ca="1">IF($BI95&lt;&gt;"",IF('Capacity summary'!$D$14="Yes",IF(COUNTBLANK('Capacity summary'!$H214:$BG214)&lt;52,IF('Capacity summary'!BG214&lt;&gt;"",IF(LOWER('Capacity summary'!BG214)="x",$BI95*BG95,VALUE('Capacity summary'!BG214)),0),BG95*$BI95),BG95*$BI95),0)</f>
        <v>0</v>
      </c>
      <c r="DK95" s="136">
        <f t="shared" ca="1" si="3"/>
        <v>0</v>
      </c>
      <c r="DL95" s="312">
        <f>Capacity!H107</f>
        <v>0</v>
      </c>
    </row>
    <row r="96" spans="2:116" x14ac:dyDescent="0.25">
      <c r="B96" s="67"/>
      <c r="C96" s="67" t="str">
        <f>ROW(A92)&amp;". "&amp;Capacity!B108</f>
        <v>92. c</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 ca="1">IF(ROW(C92)&lt;=Capacity!$A$16,IF('Capacity summary'!$D$14="No",SUM(H96:BG96),'Capacity summary'!$E215),0)</f>
        <v>52</v>
      </c>
      <c r="BI96" s="5">
        <f ca="1">IF(BH96&gt;0,IF(BH96&lt;Capacity!E108,Capacity!F108,Capacity!H108/'Capacity calculation (hide)'!BH96),"")</f>
        <v>0</v>
      </c>
      <c r="BK96" s="312">
        <f ca="1">IF($BI96&lt;&gt;"",IF('Capacity summary'!$D$14="Yes",IF(COUNTBLANK('Capacity summary'!$H215:$BG215)&lt;52,IF('Capacity summary'!H215&lt;&gt;"",IF(LOWER('Capacity summary'!H215)="x",$BI96*H96,VALUE('Capacity summary'!H215)),0),H96*$BI96),H96*$BI96),0)</f>
        <v>0</v>
      </c>
      <c r="BL96" s="312">
        <f ca="1">IF($BI96&lt;&gt;"",IF('Capacity summary'!$D$14="Yes",IF(COUNTBLANK('Capacity summary'!$H215:$BG215)&lt;52,IF('Capacity summary'!I215&lt;&gt;"",IF(LOWER('Capacity summary'!I215)="x",$BI96*I96,VALUE('Capacity summary'!I215)),0),I96*$BI96),I96*$BI96),0)</f>
        <v>0</v>
      </c>
      <c r="BM96" s="312">
        <f ca="1">IF($BI96&lt;&gt;"",IF('Capacity summary'!$D$14="Yes",IF(COUNTBLANK('Capacity summary'!$H215:$BG215)&lt;52,IF('Capacity summary'!J215&lt;&gt;"",IF(LOWER('Capacity summary'!J215)="x",$BI96*J96,VALUE('Capacity summary'!J215)),0),J96*$BI96),J96*$BI96),0)</f>
        <v>0</v>
      </c>
      <c r="BN96" s="312">
        <f ca="1">IF($BI96&lt;&gt;"",IF('Capacity summary'!$D$14="Yes",IF(COUNTBLANK('Capacity summary'!$H215:$BG215)&lt;52,IF('Capacity summary'!K215&lt;&gt;"",IF(LOWER('Capacity summary'!K215)="x",$BI96*K96,VALUE('Capacity summary'!K215)),0),K96*$BI96),K96*$BI96),0)</f>
        <v>0</v>
      </c>
      <c r="BO96" s="312">
        <f ca="1">IF($BI96&lt;&gt;"",IF('Capacity summary'!$D$14="Yes",IF(COUNTBLANK('Capacity summary'!$H215:$BG215)&lt;52,IF('Capacity summary'!L215&lt;&gt;"",IF(LOWER('Capacity summary'!L215)="x",$BI96*L96,VALUE('Capacity summary'!L215)),0),L96*$BI96),L96*$BI96),0)</f>
        <v>0</v>
      </c>
      <c r="BP96" s="312">
        <f ca="1">IF($BI96&lt;&gt;"",IF('Capacity summary'!$D$14="Yes",IF(COUNTBLANK('Capacity summary'!$H215:$BG215)&lt;52,IF('Capacity summary'!M215&lt;&gt;"",IF(LOWER('Capacity summary'!M215)="x",$BI96*M96,VALUE('Capacity summary'!M215)),0),M96*$BI96),M96*$BI96),0)</f>
        <v>0</v>
      </c>
      <c r="BQ96" s="312">
        <f ca="1">IF($BI96&lt;&gt;"",IF('Capacity summary'!$D$14="Yes",IF(COUNTBLANK('Capacity summary'!$H215:$BG215)&lt;52,IF('Capacity summary'!N215&lt;&gt;"",IF(LOWER('Capacity summary'!N215)="x",$BI96*N96,VALUE('Capacity summary'!N215)),0),N96*$BI96),N96*$BI96),0)</f>
        <v>0</v>
      </c>
      <c r="BR96" s="312">
        <f ca="1">IF($BI96&lt;&gt;"",IF('Capacity summary'!$D$14="Yes",IF(COUNTBLANK('Capacity summary'!$H215:$BG215)&lt;52,IF('Capacity summary'!O215&lt;&gt;"",IF(LOWER('Capacity summary'!O215)="x",$BI96*O96,VALUE('Capacity summary'!O215)),0),O96*$BI96),O96*$BI96),0)</f>
        <v>0</v>
      </c>
      <c r="BS96" s="312">
        <f ca="1">IF($BI96&lt;&gt;"",IF('Capacity summary'!$D$14="Yes",IF(COUNTBLANK('Capacity summary'!$H215:$BG215)&lt;52,IF('Capacity summary'!P215&lt;&gt;"",IF(LOWER('Capacity summary'!P215)="x",$BI96*P96,VALUE('Capacity summary'!P215)),0),P96*$BI96),P96*$BI96),0)</f>
        <v>0</v>
      </c>
      <c r="BT96" s="312">
        <f ca="1">IF($BI96&lt;&gt;"",IF('Capacity summary'!$D$14="Yes",IF(COUNTBLANK('Capacity summary'!$H215:$BG215)&lt;52,IF('Capacity summary'!Q215&lt;&gt;"",IF(LOWER('Capacity summary'!Q215)="x",$BI96*Q96,VALUE('Capacity summary'!Q215)),0),Q96*$BI96),Q96*$BI96),0)</f>
        <v>0</v>
      </c>
      <c r="BU96" s="312">
        <f ca="1">IF($BI96&lt;&gt;"",IF('Capacity summary'!$D$14="Yes",IF(COUNTBLANK('Capacity summary'!$H215:$BG215)&lt;52,IF('Capacity summary'!R215&lt;&gt;"",IF(LOWER('Capacity summary'!R215)="x",$BI96*R96,VALUE('Capacity summary'!R215)),0),R96*$BI96),R96*$BI96),0)</f>
        <v>0</v>
      </c>
      <c r="BV96" s="312">
        <f ca="1">IF($BI96&lt;&gt;"",IF('Capacity summary'!$D$14="Yes",IF(COUNTBLANK('Capacity summary'!$H215:$BG215)&lt;52,IF('Capacity summary'!S215&lt;&gt;"",IF(LOWER('Capacity summary'!S215)="x",$BI96*S96,VALUE('Capacity summary'!S215)),0),S96*$BI96),S96*$BI96),0)</f>
        <v>0</v>
      </c>
      <c r="BW96" s="312">
        <f ca="1">IF($BI96&lt;&gt;"",IF('Capacity summary'!$D$14="Yes",IF(COUNTBLANK('Capacity summary'!$H215:$BG215)&lt;52,IF('Capacity summary'!T215&lt;&gt;"",IF(LOWER('Capacity summary'!T215)="x",$BI96*T96,VALUE('Capacity summary'!T215)),0),T96*$BI96),T96*$BI96),0)</f>
        <v>0</v>
      </c>
      <c r="BX96" s="312">
        <f ca="1">IF($BI96&lt;&gt;"",IF('Capacity summary'!$D$14="Yes",IF(COUNTBLANK('Capacity summary'!$H215:$BG215)&lt;52,IF('Capacity summary'!U215&lt;&gt;"",IF(LOWER('Capacity summary'!U215)="x",$BI96*U96,VALUE('Capacity summary'!U215)),0),U96*$BI96),U96*$BI96),0)</f>
        <v>0</v>
      </c>
      <c r="BY96" s="312">
        <f ca="1">IF($BI96&lt;&gt;"",IF('Capacity summary'!$D$14="Yes",IF(COUNTBLANK('Capacity summary'!$H215:$BG215)&lt;52,IF('Capacity summary'!V215&lt;&gt;"",IF(LOWER('Capacity summary'!V215)="x",$BI96*V96,VALUE('Capacity summary'!V215)),0),V96*$BI96),V96*$BI96),0)</f>
        <v>0</v>
      </c>
      <c r="BZ96" s="312">
        <f ca="1">IF($BI96&lt;&gt;"",IF('Capacity summary'!$D$14="Yes",IF(COUNTBLANK('Capacity summary'!$H215:$BG215)&lt;52,IF('Capacity summary'!W215&lt;&gt;"",IF(LOWER('Capacity summary'!W215)="x",$BI96*W96,VALUE('Capacity summary'!W215)),0),W96*$BI96),W96*$BI96),0)</f>
        <v>0</v>
      </c>
      <c r="CA96" s="312">
        <f ca="1">IF($BI96&lt;&gt;"",IF('Capacity summary'!$D$14="Yes",IF(COUNTBLANK('Capacity summary'!$H215:$BG215)&lt;52,IF('Capacity summary'!X215&lt;&gt;"",IF(LOWER('Capacity summary'!X215)="x",$BI96*X96,VALUE('Capacity summary'!X215)),0),X96*$BI96),X96*$BI96),0)</f>
        <v>0</v>
      </c>
      <c r="CB96" s="312">
        <f ca="1">IF($BI96&lt;&gt;"",IF('Capacity summary'!$D$14="Yes",IF(COUNTBLANK('Capacity summary'!$H215:$BG215)&lt;52,IF('Capacity summary'!Y215&lt;&gt;"",IF(LOWER('Capacity summary'!Y215)="x",$BI96*Y96,VALUE('Capacity summary'!Y215)),0),Y96*$BI96),Y96*$BI96),0)</f>
        <v>0</v>
      </c>
      <c r="CC96" s="312">
        <f ca="1">IF($BI96&lt;&gt;"",IF('Capacity summary'!$D$14="Yes",IF(COUNTBLANK('Capacity summary'!$H215:$BG215)&lt;52,IF('Capacity summary'!Z215&lt;&gt;"",IF(LOWER('Capacity summary'!Z215)="x",$BI96*Z96,VALUE('Capacity summary'!Z215)),0),Z96*$BI96),Z96*$BI96),0)</f>
        <v>0</v>
      </c>
      <c r="CD96" s="312">
        <f ca="1">IF($BI96&lt;&gt;"",IF('Capacity summary'!$D$14="Yes",IF(COUNTBLANK('Capacity summary'!$H215:$BG215)&lt;52,IF('Capacity summary'!AA215&lt;&gt;"",IF(LOWER('Capacity summary'!AA215)="x",$BI96*AA96,VALUE('Capacity summary'!AA215)),0),AA96*$BI96),AA96*$BI96),0)</f>
        <v>0</v>
      </c>
      <c r="CE96" s="312">
        <f ca="1">IF($BI96&lt;&gt;"",IF('Capacity summary'!$D$14="Yes",IF(COUNTBLANK('Capacity summary'!$H215:$BG215)&lt;52,IF('Capacity summary'!AB215&lt;&gt;"",IF(LOWER('Capacity summary'!AB215)="x",$BI96*AB96,VALUE('Capacity summary'!AB215)),0),AB96*$BI96),AB96*$BI96),0)</f>
        <v>0</v>
      </c>
      <c r="CF96" s="312">
        <f ca="1">IF($BI96&lt;&gt;"",IF('Capacity summary'!$D$14="Yes",IF(COUNTBLANK('Capacity summary'!$H215:$BG215)&lt;52,IF('Capacity summary'!AC215&lt;&gt;"",IF(LOWER('Capacity summary'!AC215)="x",$BI96*AC96,VALUE('Capacity summary'!AC215)),0),AC96*$BI96),AC96*$BI96),0)</f>
        <v>0</v>
      </c>
      <c r="CG96" s="312">
        <f ca="1">IF($BI96&lt;&gt;"",IF('Capacity summary'!$D$14="Yes",IF(COUNTBLANK('Capacity summary'!$H215:$BG215)&lt;52,IF('Capacity summary'!AD215&lt;&gt;"",IF(LOWER('Capacity summary'!AD215)="x",$BI96*AD96,VALUE('Capacity summary'!AD215)),0),AD96*$BI96),AD96*$BI96),0)</f>
        <v>0</v>
      </c>
      <c r="CH96" s="312">
        <f ca="1">IF($BI96&lt;&gt;"",IF('Capacity summary'!$D$14="Yes",IF(COUNTBLANK('Capacity summary'!$H215:$BG215)&lt;52,IF('Capacity summary'!AE215&lt;&gt;"",IF(LOWER('Capacity summary'!AE215)="x",$BI96*AE96,VALUE('Capacity summary'!AE215)),0),AE96*$BI96),AE96*$BI96),0)</f>
        <v>0</v>
      </c>
      <c r="CI96" s="312">
        <f ca="1">IF($BI96&lt;&gt;"",IF('Capacity summary'!$D$14="Yes",IF(COUNTBLANK('Capacity summary'!$H215:$BG215)&lt;52,IF('Capacity summary'!AF215&lt;&gt;"",IF(LOWER('Capacity summary'!AF215)="x",$BI96*AF96,VALUE('Capacity summary'!AF215)),0),AF96*$BI96),AF96*$BI96),0)</f>
        <v>0</v>
      </c>
      <c r="CJ96" s="312">
        <f ca="1">IF($BI96&lt;&gt;"",IF('Capacity summary'!$D$14="Yes",IF(COUNTBLANK('Capacity summary'!$H215:$BG215)&lt;52,IF('Capacity summary'!AG215&lt;&gt;"",IF(LOWER('Capacity summary'!AG215)="x",$BI96*AG96,VALUE('Capacity summary'!AG215)),0),AG96*$BI96),AG96*$BI96),0)</f>
        <v>0</v>
      </c>
      <c r="CK96" s="312">
        <f ca="1">IF($BI96&lt;&gt;"",IF('Capacity summary'!$D$14="Yes",IF(COUNTBLANK('Capacity summary'!$H215:$BG215)&lt;52,IF('Capacity summary'!AH215&lt;&gt;"",IF(LOWER('Capacity summary'!AH215)="x",$BI96*AH96,VALUE('Capacity summary'!AH215)),0),AH96*$BI96),AH96*$BI96),0)</f>
        <v>0</v>
      </c>
      <c r="CL96" s="312">
        <f ca="1">IF($BI96&lt;&gt;"",IF('Capacity summary'!$D$14="Yes",IF(COUNTBLANK('Capacity summary'!$H215:$BG215)&lt;52,IF('Capacity summary'!AI215&lt;&gt;"",IF(LOWER('Capacity summary'!AI215)="x",$BI96*AI96,VALUE('Capacity summary'!AI215)),0),AI96*$BI96),AI96*$BI96),0)</f>
        <v>0</v>
      </c>
      <c r="CM96" s="312">
        <f ca="1">IF($BI96&lt;&gt;"",IF('Capacity summary'!$D$14="Yes",IF(COUNTBLANK('Capacity summary'!$H215:$BG215)&lt;52,IF('Capacity summary'!AJ215&lt;&gt;"",IF(LOWER('Capacity summary'!AJ215)="x",$BI96*AJ96,VALUE('Capacity summary'!AJ215)),0),AJ96*$BI96),AJ96*$BI96),0)</f>
        <v>0</v>
      </c>
      <c r="CN96" s="312">
        <f ca="1">IF($BI96&lt;&gt;"",IF('Capacity summary'!$D$14="Yes",IF(COUNTBLANK('Capacity summary'!$H215:$BG215)&lt;52,IF('Capacity summary'!AK215&lt;&gt;"",IF(LOWER('Capacity summary'!AK215)="x",$BI96*AK96,VALUE('Capacity summary'!AK215)),0),AK96*$BI96),AK96*$BI96),0)</f>
        <v>0</v>
      </c>
      <c r="CO96" s="312">
        <f ca="1">IF($BI96&lt;&gt;"",IF('Capacity summary'!$D$14="Yes",IF(COUNTBLANK('Capacity summary'!$H215:$BG215)&lt;52,IF('Capacity summary'!AL215&lt;&gt;"",IF(LOWER('Capacity summary'!AL215)="x",$BI96*AL96,VALUE('Capacity summary'!AL215)),0),AL96*$BI96),AL96*$BI96),0)</f>
        <v>0</v>
      </c>
      <c r="CP96" s="312">
        <f ca="1">IF($BI96&lt;&gt;"",IF('Capacity summary'!$D$14="Yes",IF(COUNTBLANK('Capacity summary'!$H215:$BG215)&lt;52,IF('Capacity summary'!AM215&lt;&gt;"",IF(LOWER('Capacity summary'!AM215)="x",$BI96*AM96,VALUE('Capacity summary'!AM215)),0),AM96*$BI96),AM96*$BI96),0)</f>
        <v>0</v>
      </c>
      <c r="CQ96" s="312">
        <f ca="1">IF($BI96&lt;&gt;"",IF('Capacity summary'!$D$14="Yes",IF(COUNTBLANK('Capacity summary'!$H215:$BG215)&lt;52,IF('Capacity summary'!AN215&lt;&gt;"",IF(LOWER('Capacity summary'!AN215)="x",$BI96*AN96,VALUE('Capacity summary'!AN215)),0),AN96*$BI96),AN96*$BI96),0)</f>
        <v>0</v>
      </c>
      <c r="CR96" s="312">
        <f ca="1">IF($BI96&lt;&gt;"",IF('Capacity summary'!$D$14="Yes",IF(COUNTBLANK('Capacity summary'!$H215:$BG215)&lt;52,IF('Capacity summary'!AO215&lt;&gt;"",IF(LOWER('Capacity summary'!AO215)="x",$BI96*AO96,VALUE('Capacity summary'!AO215)),0),AO96*$BI96),AO96*$BI96),0)</f>
        <v>0</v>
      </c>
      <c r="CS96" s="312">
        <f ca="1">IF($BI96&lt;&gt;"",IF('Capacity summary'!$D$14="Yes",IF(COUNTBLANK('Capacity summary'!$H215:$BG215)&lt;52,IF('Capacity summary'!AP215&lt;&gt;"",IF(LOWER('Capacity summary'!AP215)="x",$BI96*AP96,VALUE('Capacity summary'!AP215)),0),AP96*$BI96),AP96*$BI96),0)</f>
        <v>0</v>
      </c>
      <c r="CT96" s="312">
        <f ca="1">IF($BI96&lt;&gt;"",IF('Capacity summary'!$D$14="Yes",IF(COUNTBLANK('Capacity summary'!$H215:$BG215)&lt;52,IF('Capacity summary'!AQ215&lt;&gt;"",IF(LOWER('Capacity summary'!AQ215)="x",$BI96*AQ96,VALUE('Capacity summary'!AQ215)),0),AQ96*$BI96),AQ96*$BI96),0)</f>
        <v>0</v>
      </c>
      <c r="CU96" s="312">
        <f ca="1">IF($BI96&lt;&gt;"",IF('Capacity summary'!$D$14="Yes",IF(COUNTBLANK('Capacity summary'!$H215:$BG215)&lt;52,IF('Capacity summary'!AR215&lt;&gt;"",IF(LOWER('Capacity summary'!AR215)="x",$BI96*AR96,VALUE('Capacity summary'!AR215)),0),AR96*$BI96),AR96*$BI96),0)</f>
        <v>0</v>
      </c>
      <c r="CV96" s="312">
        <f ca="1">IF($BI96&lt;&gt;"",IF('Capacity summary'!$D$14="Yes",IF(COUNTBLANK('Capacity summary'!$H215:$BG215)&lt;52,IF('Capacity summary'!AS215&lt;&gt;"",IF(LOWER('Capacity summary'!AS215)="x",$BI96*AS96,VALUE('Capacity summary'!AS215)),0),AS96*$BI96),AS96*$BI96),0)</f>
        <v>0</v>
      </c>
      <c r="CW96" s="312">
        <f ca="1">IF($BI96&lt;&gt;"",IF('Capacity summary'!$D$14="Yes",IF(COUNTBLANK('Capacity summary'!$H215:$BG215)&lt;52,IF('Capacity summary'!AT215&lt;&gt;"",IF(LOWER('Capacity summary'!AT215)="x",$BI96*AT96,VALUE('Capacity summary'!AT215)),0),AT96*$BI96),AT96*$BI96),0)</f>
        <v>0</v>
      </c>
      <c r="CX96" s="312">
        <f ca="1">IF($BI96&lt;&gt;"",IF('Capacity summary'!$D$14="Yes",IF(COUNTBLANK('Capacity summary'!$H215:$BG215)&lt;52,IF('Capacity summary'!AU215&lt;&gt;"",IF(LOWER('Capacity summary'!AU215)="x",$BI96*AU96,VALUE('Capacity summary'!AU215)),0),AU96*$BI96),AU96*$BI96),0)</f>
        <v>0</v>
      </c>
      <c r="CY96" s="312">
        <f ca="1">IF($BI96&lt;&gt;"",IF('Capacity summary'!$D$14="Yes",IF(COUNTBLANK('Capacity summary'!$H215:$BG215)&lt;52,IF('Capacity summary'!AV215&lt;&gt;"",IF(LOWER('Capacity summary'!AV215)="x",$BI96*AV96,VALUE('Capacity summary'!AV215)),0),AV96*$BI96),AV96*$BI96),0)</f>
        <v>0</v>
      </c>
      <c r="CZ96" s="312">
        <f ca="1">IF($BI96&lt;&gt;"",IF('Capacity summary'!$D$14="Yes",IF(COUNTBLANK('Capacity summary'!$H215:$BG215)&lt;52,IF('Capacity summary'!AW215&lt;&gt;"",IF(LOWER('Capacity summary'!AW215)="x",$BI96*AW96,VALUE('Capacity summary'!AW215)),0),AW96*$BI96),AW96*$BI96),0)</f>
        <v>0</v>
      </c>
      <c r="DA96" s="312">
        <f ca="1">IF($BI96&lt;&gt;"",IF('Capacity summary'!$D$14="Yes",IF(COUNTBLANK('Capacity summary'!$H215:$BG215)&lt;52,IF('Capacity summary'!AX215&lt;&gt;"",IF(LOWER('Capacity summary'!AX215)="x",$BI96*AX96,VALUE('Capacity summary'!AX215)),0),AX96*$BI96),AX96*$BI96),0)</f>
        <v>0</v>
      </c>
      <c r="DB96" s="312">
        <f ca="1">IF($BI96&lt;&gt;"",IF('Capacity summary'!$D$14="Yes",IF(COUNTBLANK('Capacity summary'!$H215:$BG215)&lt;52,IF('Capacity summary'!AY215&lt;&gt;"",IF(LOWER('Capacity summary'!AY215)="x",$BI96*AY96,VALUE('Capacity summary'!AY215)),0),AY96*$BI96),AY96*$BI96),0)</f>
        <v>0</v>
      </c>
      <c r="DC96" s="312">
        <f ca="1">IF($BI96&lt;&gt;"",IF('Capacity summary'!$D$14="Yes",IF(COUNTBLANK('Capacity summary'!$H215:$BG215)&lt;52,IF('Capacity summary'!AZ215&lt;&gt;"",IF(LOWER('Capacity summary'!AZ215)="x",$BI96*AZ96,VALUE('Capacity summary'!AZ215)),0),AZ96*$BI96),AZ96*$BI96),0)</f>
        <v>0</v>
      </c>
      <c r="DD96" s="312">
        <f ca="1">IF($BI96&lt;&gt;"",IF('Capacity summary'!$D$14="Yes",IF(COUNTBLANK('Capacity summary'!$H215:$BG215)&lt;52,IF('Capacity summary'!BA215&lt;&gt;"",IF(LOWER('Capacity summary'!BA215)="x",$BI96*BA96,VALUE('Capacity summary'!BA215)),0),BA96*$BI96),BA96*$BI96),0)</f>
        <v>0</v>
      </c>
      <c r="DE96" s="312">
        <f ca="1">IF($BI96&lt;&gt;"",IF('Capacity summary'!$D$14="Yes",IF(COUNTBLANK('Capacity summary'!$H215:$BG215)&lt;52,IF('Capacity summary'!BB215&lt;&gt;"",IF(LOWER('Capacity summary'!BB215)="x",$BI96*BB96,VALUE('Capacity summary'!BB215)),0),BB96*$BI96),BB96*$BI96),0)</f>
        <v>0</v>
      </c>
      <c r="DF96" s="312">
        <f ca="1">IF($BI96&lt;&gt;"",IF('Capacity summary'!$D$14="Yes",IF(COUNTBLANK('Capacity summary'!$H215:$BG215)&lt;52,IF('Capacity summary'!BC215&lt;&gt;"",IF(LOWER('Capacity summary'!BC215)="x",$BI96*BC96,VALUE('Capacity summary'!BC215)),0),BC96*$BI96),BC96*$BI96),0)</f>
        <v>0</v>
      </c>
      <c r="DG96" s="312">
        <f ca="1">IF($BI96&lt;&gt;"",IF('Capacity summary'!$D$14="Yes",IF(COUNTBLANK('Capacity summary'!$H215:$BG215)&lt;52,IF('Capacity summary'!BD215&lt;&gt;"",IF(LOWER('Capacity summary'!BD215)="x",$BI96*BD96,VALUE('Capacity summary'!BD215)),0),BD96*$BI96),BD96*$BI96),0)</f>
        <v>0</v>
      </c>
      <c r="DH96" s="312">
        <f ca="1">IF($BI96&lt;&gt;"",IF('Capacity summary'!$D$14="Yes",IF(COUNTBLANK('Capacity summary'!$H215:$BG215)&lt;52,IF('Capacity summary'!BE215&lt;&gt;"",IF(LOWER('Capacity summary'!BE215)="x",$BI96*BE96,VALUE('Capacity summary'!BE215)),0),BE96*$BI96),BE96*$BI96),0)</f>
        <v>0</v>
      </c>
      <c r="DI96" s="312">
        <f ca="1">IF($BI96&lt;&gt;"",IF('Capacity summary'!$D$14="Yes",IF(COUNTBLANK('Capacity summary'!$H215:$BG215)&lt;52,IF('Capacity summary'!BF215&lt;&gt;"",IF(LOWER('Capacity summary'!BF215)="x",$BI96*BF96,VALUE('Capacity summary'!BF215)),0),BF96*$BI96),BF96*$BI96),0)</f>
        <v>0</v>
      </c>
      <c r="DJ96" s="312">
        <f ca="1">IF($BI96&lt;&gt;"",IF('Capacity summary'!$D$14="Yes",IF(COUNTBLANK('Capacity summary'!$H215:$BG215)&lt;52,IF('Capacity summary'!BG215&lt;&gt;"",IF(LOWER('Capacity summary'!BG215)="x",$BI96*BG96,VALUE('Capacity summary'!BG215)),0),BG96*$BI96),BG96*$BI96),0)</f>
        <v>0</v>
      </c>
      <c r="DK96" s="136">
        <f t="shared" ca="1" si="3"/>
        <v>0</v>
      </c>
      <c r="DL96" s="312">
        <f>Capacity!H108</f>
        <v>0</v>
      </c>
    </row>
    <row r="97" spans="2:116" x14ac:dyDescent="0.25">
      <c r="B97" s="67"/>
      <c r="C97" s="67" t="str">
        <f>ROW(A93)&amp;". "&amp;Capacity!B109</f>
        <v>93. c</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 ca="1">IF(ROW(C93)&lt;=Capacity!$A$16,IF('Capacity summary'!$D$14="No",SUM(H97:BG97),'Capacity summary'!$E216),0)</f>
        <v>52</v>
      </c>
      <c r="BI97" s="5">
        <f ca="1">IF(BH97&gt;0,IF(BH97&lt;Capacity!E109,Capacity!F109,Capacity!H109/'Capacity calculation (hide)'!BH97),"")</f>
        <v>0</v>
      </c>
      <c r="BK97" s="312">
        <f ca="1">IF($BI97&lt;&gt;"",IF('Capacity summary'!$D$14="Yes",IF(COUNTBLANK('Capacity summary'!$H216:$BG216)&lt;52,IF('Capacity summary'!H216&lt;&gt;"",IF(LOWER('Capacity summary'!H216)="x",$BI97*H97,VALUE('Capacity summary'!H216)),0),H97*$BI97),H97*$BI97),0)</f>
        <v>0</v>
      </c>
      <c r="BL97" s="312">
        <f ca="1">IF($BI97&lt;&gt;"",IF('Capacity summary'!$D$14="Yes",IF(COUNTBLANK('Capacity summary'!$H216:$BG216)&lt;52,IF('Capacity summary'!I216&lt;&gt;"",IF(LOWER('Capacity summary'!I216)="x",$BI97*I97,VALUE('Capacity summary'!I216)),0),I97*$BI97),I97*$BI97),0)</f>
        <v>0</v>
      </c>
      <c r="BM97" s="312">
        <f ca="1">IF($BI97&lt;&gt;"",IF('Capacity summary'!$D$14="Yes",IF(COUNTBLANK('Capacity summary'!$H216:$BG216)&lt;52,IF('Capacity summary'!J216&lt;&gt;"",IF(LOWER('Capacity summary'!J216)="x",$BI97*J97,VALUE('Capacity summary'!J216)),0),J97*$BI97),J97*$BI97),0)</f>
        <v>0</v>
      </c>
      <c r="BN97" s="312">
        <f ca="1">IF($BI97&lt;&gt;"",IF('Capacity summary'!$D$14="Yes",IF(COUNTBLANK('Capacity summary'!$H216:$BG216)&lt;52,IF('Capacity summary'!K216&lt;&gt;"",IF(LOWER('Capacity summary'!K216)="x",$BI97*K97,VALUE('Capacity summary'!K216)),0),K97*$BI97),K97*$BI97),0)</f>
        <v>0</v>
      </c>
      <c r="BO97" s="312">
        <f ca="1">IF($BI97&lt;&gt;"",IF('Capacity summary'!$D$14="Yes",IF(COUNTBLANK('Capacity summary'!$H216:$BG216)&lt;52,IF('Capacity summary'!L216&lt;&gt;"",IF(LOWER('Capacity summary'!L216)="x",$BI97*L97,VALUE('Capacity summary'!L216)),0),L97*$BI97),L97*$BI97),0)</f>
        <v>0</v>
      </c>
      <c r="BP97" s="312">
        <f ca="1">IF($BI97&lt;&gt;"",IF('Capacity summary'!$D$14="Yes",IF(COUNTBLANK('Capacity summary'!$H216:$BG216)&lt;52,IF('Capacity summary'!M216&lt;&gt;"",IF(LOWER('Capacity summary'!M216)="x",$BI97*M97,VALUE('Capacity summary'!M216)),0),M97*$BI97),M97*$BI97),0)</f>
        <v>0</v>
      </c>
      <c r="BQ97" s="312">
        <f ca="1">IF($BI97&lt;&gt;"",IF('Capacity summary'!$D$14="Yes",IF(COUNTBLANK('Capacity summary'!$H216:$BG216)&lt;52,IF('Capacity summary'!N216&lt;&gt;"",IF(LOWER('Capacity summary'!N216)="x",$BI97*N97,VALUE('Capacity summary'!N216)),0),N97*$BI97),N97*$BI97),0)</f>
        <v>0</v>
      </c>
      <c r="BR97" s="312">
        <f ca="1">IF($BI97&lt;&gt;"",IF('Capacity summary'!$D$14="Yes",IF(COUNTBLANK('Capacity summary'!$H216:$BG216)&lt;52,IF('Capacity summary'!O216&lt;&gt;"",IF(LOWER('Capacity summary'!O216)="x",$BI97*O97,VALUE('Capacity summary'!O216)),0),O97*$BI97),O97*$BI97),0)</f>
        <v>0</v>
      </c>
      <c r="BS97" s="312">
        <f ca="1">IF($BI97&lt;&gt;"",IF('Capacity summary'!$D$14="Yes",IF(COUNTBLANK('Capacity summary'!$H216:$BG216)&lt;52,IF('Capacity summary'!P216&lt;&gt;"",IF(LOWER('Capacity summary'!P216)="x",$BI97*P97,VALUE('Capacity summary'!P216)),0),P97*$BI97),P97*$BI97),0)</f>
        <v>0</v>
      </c>
      <c r="BT97" s="312">
        <f ca="1">IF($BI97&lt;&gt;"",IF('Capacity summary'!$D$14="Yes",IF(COUNTBLANK('Capacity summary'!$H216:$BG216)&lt;52,IF('Capacity summary'!Q216&lt;&gt;"",IF(LOWER('Capacity summary'!Q216)="x",$BI97*Q97,VALUE('Capacity summary'!Q216)),0),Q97*$BI97),Q97*$BI97),0)</f>
        <v>0</v>
      </c>
      <c r="BU97" s="312">
        <f ca="1">IF($BI97&lt;&gt;"",IF('Capacity summary'!$D$14="Yes",IF(COUNTBLANK('Capacity summary'!$H216:$BG216)&lt;52,IF('Capacity summary'!R216&lt;&gt;"",IF(LOWER('Capacity summary'!R216)="x",$BI97*R97,VALUE('Capacity summary'!R216)),0),R97*$BI97),R97*$BI97),0)</f>
        <v>0</v>
      </c>
      <c r="BV97" s="312">
        <f ca="1">IF($BI97&lt;&gt;"",IF('Capacity summary'!$D$14="Yes",IF(COUNTBLANK('Capacity summary'!$H216:$BG216)&lt;52,IF('Capacity summary'!S216&lt;&gt;"",IF(LOWER('Capacity summary'!S216)="x",$BI97*S97,VALUE('Capacity summary'!S216)),0),S97*$BI97),S97*$BI97),0)</f>
        <v>0</v>
      </c>
      <c r="BW97" s="312">
        <f ca="1">IF($BI97&lt;&gt;"",IF('Capacity summary'!$D$14="Yes",IF(COUNTBLANK('Capacity summary'!$H216:$BG216)&lt;52,IF('Capacity summary'!T216&lt;&gt;"",IF(LOWER('Capacity summary'!T216)="x",$BI97*T97,VALUE('Capacity summary'!T216)),0),T97*$BI97),T97*$BI97),0)</f>
        <v>0</v>
      </c>
      <c r="BX97" s="312">
        <f ca="1">IF($BI97&lt;&gt;"",IF('Capacity summary'!$D$14="Yes",IF(COUNTBLANK('Capacity summary'!$H216:$BG216)&lt;52,IF('Capacity summary'!U216&lt;&gt;"",IF(LOWER('Capacity summary'!U216)="x",$BI97*U97,VALUE('Capacity summary'!U216)),0),U97*$BI97),U97*$BI97),0)</f>
        <v>0</v>
      </c>
      <c r="BY97" s="312">
        <f ca="1">IF($BI97&lt;&gt;"",IF('Capacity summary'!$D$14="Yes",IF(COUNTBLANK('Capacity summary'!$H216:$BG216)&lt;52,IF('Capacity summary'!V216&lt;&gt;"",IF(LOWER('Capacity summary'!V216)="x",$BI97*V97,VALUE('Capacity summary'!V216)),0),V97*$BI97),V97*$BI97),0)</f>
        <v>0</v>
      </c>
      <c r="BZ97" s="312">
        <f ca="1">IF($BI97&lt;&gt;"",IF('Capacity summary'!$D$14="Yes",IF(COUNTBLANK('Capacity summary'!$H216:$BG216)&lt;52,IF('Capacity summary'!W216&lt;&gt;"",IF(LOWER('Capacity summary'!W216)="x",$BI97*W97,VALUE('Capacity summary'!W216)),0),W97*$BI97),W97*$BI97),0)</f>
        <v>0</v>
      </c>
      <c r="CA97" s="312">
        <f ca="1">IF($BI97&lt;&gt;"",IF('Capacity summary'!$D$14="Yes",IF(COUNTBLANK('Capacity summary'!$H216:$BG216)&lt;52,IF('Capacity summary'!X216&lt;&gt;"",IF(LOWER('Capacity summary'!X216)="x",$BI97*X97,VALUE('Capacity summary'!X216)),0),X97*$BI97),X97*$BI97),0)</f>
        <v>0</v>
      </c>
      <c r="CB97" s="312">
        <f ca="1">IF($BI97&lt;&gt;"",IF('Capacity summary'!$D$14="Yes",IF(COUNTBLANK('Capacity summary'!$H216:$BG216)&lt;52,IF('Capacity summary'!Y216&lt;&gt;"",IF(LOWER('Capacity summary'!Y216)="x",$BI97*Y97,VALUE('Capacity summary'!Y216)),0),Y97*$BI97),Y97*$BI97),0)</f>
        <v>0</v>
      </c>
      <c r="CC97" s="312">
        <f ca="1">IF($BI97&lt;&gt;"",IF('Capacity summary'!$D$14="Yes",IF(COUNTBLANK('Capacity summary'!$H216:$BG216)&lt;52,IF('Capacity summary'!Z216&lt;&gt;"",IF(LOWER('Capacity summary'!Z216)="x",$BI97*Z97,VALUE('Capacity summary'!Z216)),0),Z97*$BI97),Z97*$BI97),0)</f>
        <v>0</v>
      </c>
      <c r="CD97" s="312">
        <f ca="1">IF($BI97&lt;&gt;"",IF('Capacity summary'!$D$14="Yes",IF(COUNTBLANK('Capacity summary'!$H216:$BG216)&lt;52,IF('Capacity summary'!AA216&lt;&gt;"",IF(LOWER('Capacity summary'!AA216)="x",$BI97*AA97,VALUE('Capacity summary'!AA216)),0),AA97*$BI97),AA97*$BI97),0)</f>
        <v>0</v>
      </c>
      <c r="CE97" s="312">
        <f ca="1">IF($BI97&lt;&gt;"",IF('Capacity summary'!$D$14="Yes",IF(COUNTBLANK('Capacity summary'!$H216:$BG216)&lt;52,IF('Capacity summary'!AB216&lt;&gt;"",IF(LOWER('Capacity summary'!AB216)="x",$BI97*AB97,VALUE('Capacity summary'!AB216)),0),AB97*$BI97),AB97*$BI97),0)</f>
        <v>0</v>
      </c>
      <c r="CF97" s="312">
        <f ca="1">IF($BI97&lt;&gt;"",IF('Capacity summary'!$D$14="Yes",IF(COUNTBLANK('Capacity summary'!$H216:$BG216)&lt;52,IF('Capacity summary'!AC216&lt;&gt;"",IF(LOWER('Capacity summary'!AC216)="x",$BI97*AC97,VALUE('Capacity summary'!AC216)),0),AC97*$BI97),AC97*$BI97),0)</f>
        <v>0</v>
      </c>
      <c r="CG97" s="312">
        <f ca="1">IF($BI97&lt;&gt;"",IF('Capacity summary'!$D$14="Yes",IF(COUNTBLANK('Capacity summary'!$H216:$BG216)&lt;52,IF('Capacity summary'!AD216&lt;&gt;"",IF(LOWER('Capacity summary'!AD216)="x",$BI97*AD97,VALUE('Capacity summary'!AD216)),0),AD97*$BI97),AD97*$BI97),0)</f>
        <v>0</v>
      </c>
      <c r="CH97" s="312">
        <f ca="1">IF($BI97&lt;&gt;"",IF('Capacity summary'!$D$14="Yes",IF(COUNTBLANK('Capacity summary'!$H216:$BG216)&lt;52,IF('Capacity summary'!AE216&lt;&gt;"",IF(LOWER('Capacity summary'!AE216)="x",$BI97*AE97,VALUE('Capacity summary'!AE216)),0),AE97*$BI97),AE97*$BI97),0)</f>
        <v>0</v>
      </c>
      <c r="CI97" s="312">
        <f ca="1">IF($BI97&lt;&gt;"",IF('Capacity summary'!$D$14="Yes",IF(COUNTBLANK('Capacity summary'!$H216:$BG216)&lt;52,IF('Capacity summary'!AF216&lt;&gt;"",IF(LOWER('Capacity summary'!AF216)="x",$BI97*AF97,VALUE('Capacity summary'!AF216)),0),AF97*$BI97),AF97*$BI97),0)</f>
        <v>0</v>
      </c>
      <c r="CJ97" s="312">
        <f ca="1">IF($BI97&lt;&gt;"",IF('Capacity summary'!$D$14="Yes",IF(COUNTBLANK('Capacity summary'!$H216:$BG216)&lt;52,IF('Capacity summary'!AG216&lt;&gt;"",IF(LOWER('Capacity summary'!AG216)="x",$BI97*AG97,VALUE('Capacity summary'!AG216)),0),AG97*$BI97),AG97*$BI97),0)</f>
        <v>0</v>
      </c>
      <c r="CK97" s="312">
        <f ca="1">IF($BI97&lt;&gt;"",IF('Capacity summary'!$D$14="Yes",IF(COUNTBLANK('Capacity summary'!$H216:$BG216)&lt;52,IF('Capacity summary'!AH216&lt;&gt;"",IF(LOWER('Capacity summary'!AH216)="x",$BI97*AH97,VALUE('Capacity summary'!AH216)),0),AH97*$BI97),AH97*$BI97),0)</f>
        <v>0</v>
      </c>
      <c r="CL97" s="312">
        <f ca="1">IF($BI97&lt;&gt;"",IF('Capacity summary'!$D$14="Yes",IF(COUNTBLANK('Capacity summary'!$H216:$BG216)&lt;52,IF('Capacity summary'!AI216&lt;&gt;"",IF(LOWER('Capacity summary'!AI216)="x",$BI97*AI97,VALUE('Capacity summary'!AI216)),0),AI97*$BI97),AI97*$BI97),0)</f>
        <v>0</v>
      </c>
      <c r="CM97" s="312">
        <f ca="1">IF($BI97&lt;&gt;"",IF('Capacity summary'!$D$14="Yes",IF(COUNTBLANK('Capacity summary'!$H216:$BG216)&lt;52,IF('Capacity summary'!AJ216&lt;&gt;"",IF(LOWER('Capacity summary'!AJ216)="x",$BI97*AJ97,VALUE('Capacity summary'!AJ216)),0),AJ97*$BI97),AJ97*$BI97),0)</f>
        <v>0</v>
      </c>
      <c r="CN97" s="312">
        <f ca="1">IF($BI97&lt;&gt;"",IF('Capacity summary'!$D$14="Yes",IF(COUNTBLANK('Capacity summary'!$H216:$BG216)&lt;52,IF('Capacity summary'!AK216&lt;&gt;"",IF(LOWER('Capacity summary'!AK216)="x",$BI97*AK97,VALUE('Capacity summary'!AK216)),0),AK97*$BI97),AK97*$BI97),0)</f>
        <v>0</v>
      </c>
      <c r="CO97" s="312">
        <f ca="1">IF($BI97&lt;&gt;"",IF('Capacity summary'!$D$14="Yes",IF(COUNTBLANK('Capacity summary'!$H216:$BG216)&lt;52,IF('Capacity summary'!AL216&lt;&gt;"",IF(LOWER('Capacity summary'!AL216)="x",$BI97*AL97,VALUE('Capacity summary'!AL216)),0),AL97*$BI97),AL97*$BI97),0)</f>
        <v>0</v>
      </c>
      <c r="CP97" s="312">
        <f ca="1">IF($BI97&lt;&gt;"",IF('Capacity summary'!$D$14="Yes",IF(COUNTBLANK('Capacity summary'!$H216:$BG216)&lt;52,IF('Capacity summary'!AM216&lt;&gt;"",IF(LOWER('Capacity summary'!AM216)="x",$BI97*AM97,VALUE('Capacity summary'!AM216)),0),AM97*$BI97),AM97*$BI97),0)</f>
        <v>0</v>
      </c>
      <c r="CQ97" s="312">
        <f ca="1">IF($BI97&lt;&gt;"",IF('Capacity summary'!$D$14="Yes",IF(COUNTBLANK('Capacity summary'!$H216:$BG216)&lt;52,IF('Capacity summary'!AN216&lt;&gt;"",IF(LOWER('Capacity summary'!AN216)="x",$BI97*AN97,VALUE('Capacity summary'!AN216)),0),AN97*$BI97),AN97*$BI97),0)</f>
        <v>0</v>
      </c>
      <c r="CR97" s="312">
        <f ca="1">IF($BI97&lt;&gt;"",IF('Capacity summary'!$D$14="Yes",IF(COUNTBLANK('Capacity summary'!$H216:$BG216)&lt;52,IF('Capacity summary'!AO216&lt;&gt;"",IF(LOWER('Capacity summary'!AO216)="x",$BI97*AO97,VALUE('Capacity summary'!AO216)),0),AO97*$BI97),AO97*$BI97),0)</f>
        <v>0</v>
      </c>
      <c r="CS97" s="312">
        <f ca="1">IF($BI97&lt;&gt;"",IF('Capacity summary'!$D$14="Yes",IF(COUNTBLANK('Capacity summary'!$H216:$BG216)&lt;52,IF('Capacity summary'!AP216&lt;&gt;"",IF(LOWER('Capacity summary'!AP216)="x",$BI97*AP97,VALUE('Capacity summary'!AP216)),0),AP97*$BI97),AP97*$BI97),0)</f>
        <v>0</v>
      </c>
      <c r="CT97" s="312">
        <f ca="1">IF($BI97&lt;&gt;"",IF('Capacity summary'!$D$14="Yes",IF(COUNTBLANK('Capacity summary'!$H216:$BG216)&lt;52,IF('Capacity summary'!AQ216&lt;&gt;"",IF(LOWER('Capacity summary'!AQ216)="x",$BI97*AQ97,VALUE('Capacity summary'!AQ216)),0),AQ97*$BI97),AQ97*$BI97),0)</f>
        <v>0</v>
      </c>
      <c r="CU97" s="312">
        <f ca="1">IF($BI97&lt;&gt;"",IF('Capacity summary'!$D$14="Yes",IF(COUNTBLANK('Capacity summary'!$H216:$BG216)&lt;52,IF('Capacity summary'!AR216&lt;&gt;"",IF(LOWER('Capacity summary'!AR216)="x",$BI97*AR97,VALUE('Capacity summary'!AR216)),0),AR97*$BI97),AR97*$BI97),0)</f>
        <v>0</v>
      </c>
      <c r="CV97" s="312">
        <f ca="1">IF($BI97&lt;&gt;"",IF('Capacity summary'!$D$14="Yes",IF(COUNTBLANK('Capacity summary'!$H216:$BG216)&lt;52,IF('Capacity summary'!AS216&lt;&gt;"",IF(LOWER('Capacity summary'!AS216)="x",$BI97*AS97,VALUE('Capacity summary'!AS216)),0),AS97*$BI97),AS97*$BI97),0)</f>
        <v>0</v>
      </c>
      <c r="CW97" s="312">
        <f ca="1">IF($BI97&lt;&gt;"",IF('Capacity summary'!$D$14="Yes",IF(COUNTBLANK('Capacity summary'!$H216:$BG216)&lt;52,IF('Capacity summary'!AT216&lt;&gt;"",IF(LOWER('Capacity summary'!AT216)="x",$BI97*AT97,VALUE('Capacity summary'!AT216)),0),AT97*$BI97),AT97*$BI97),0)</f>
        <v>0</v>
      </c>
      <c r="CX97" s="312">
        <f ca="1">IF($BI97&lt;&gt;"",IF('Capacity summary'!$D$14="Yes",IF(COUNTBLANK('Capacity summary'!$H216:$BG216)&lt;52,IF('Capacity summary'!AU216&lt;&gt;"",IF(LOWER('Capacity summary'!AU216)="x",$BI97*AU97,VALUE('Capacity summary'!AU216)),0),AU97*$BI97),AU97*$BI97),0)</f>
        <v>0</v>
      </c>
      <c r="CY97" s="312">
        <f ca="1">IF($BI97&lt;&gt;"",IF('Capacity summary'!$D$14="Yes",IF(COUNTBLANK('Capacity summary'!$H216:$BG216)&lt;52,IF('Capacity summary'!AV216&lt;&gt;"",IF(LOWER('Capacity summary'!AV216)="x",$BI97*AV97,VALUE('Capacity summary'!AV216)),0),AV97*$BI97),AV97*$BI97),0)</f>
        <v>0</v>
      </c>
      <c r="CZ97" s="312">
        <f ca="1">IF($BI97&lt;&gt;"",IF('Capacity summary'!$D$14="Yes",IF(COUNTBLANK('Capacity summary'!$H216:$BG216)&lt;52,IF('Capacity summary'!AW216&lt;&gt;"",IF(LOWER('Capacity summary'!AW216)="x",$BI97*AW97,VALUE('Capacity summary'!AW216)),0),AW97*$BI97),AW97*$BI97),0)</f>
        <v>0</v>
      </c>
      <c r="DA97" s="312">
        <f ca="1">IF($BI97&lt;&gt;"",IF('Capacity summary'!$D$14="Yes",IF(COUNTBLANK('Capacity summary'!$H216:$BG216)&lt;52,IF('Capacity summary'!AX216&lt;&gt;"",IF(LOWER('Capacity summary'!AX216)="x",$BI97*AX97,VALUE('Capacity summary'!AX216)),0),AX97*$BI97),AX97*$BI97),0)</f>
        <v>0</v>
      </c>
      <c r="DB97" s="312">
        <f ca="1">IF($BI97&lt;&gt;"",IF('Capacity summary'!$D$14="Yes",IF(COUNTBLANK('Capacity summary'!$H216:$BG216)&lt;52,IF('Capacity summary'!AY216&lt;&gt;"",IF(LOWER('Capacity summary'!AY216)="x",$BI97*AY97,VALUE('Capacity summary'!AY216)),0),AY97*$BI97),AY97*$BI97),0)</f>
        <v>0</v>
      </c>
      <c r="DC97" s="312">
        <f ca="1">IF($BI97&lt;&gt;"",IF('Capacity summary'!$D$14="Yes",IF(COUNTBLANK('Capacity summary'!$H216:$BG216)&lt;52,IF('Capacity summary'!AZ216&lt;&gt;"",IF(LOWER('Capacity summary'!AZ216)="x",$BI97*AZ97,VALUE('Capacity summary'!AZ216)),0),AZ97*$BI97),AZ97*$BI97),0)</f>
        <v>0</v>
      </c>
      <c r="DD97" s="312">
        <f ca="1">IF($BI97&lt;&gt;"",IF('Capacity summary'!$D$14="Yes",IF(COUNTBLANK('Capacity summary'!$H216:$BG216)&lt;52,IF('Capacity summary'!BA216&lt;&gt;"",IF(LOWER('Capacity summary'!BA216)="x",$BI97*BA97,VALUE('Capacity summary'!BA216)),0),BA97*$BI97),BA97*$BI97),0)</f>
        <v>0</v>
      </c>
      <c r="DE97" s="312">
        <f ca="1">IF($BI97&lt;&gt;"",IF('Capacity summary'!$D$14="Yes",IF(COUNTBLANK('Capacity summary'!$H216:$BG216)&lt;52,IF('Capacity summary'!BB216&lt;&gt;"",IF(LOWER('Capacity summary'!BB216)="x",$BI97*BB97,VALUE('Capacity summary'!BB216)),0),BB97*$BI97),BB97*$BI97),0)</f>
        <v>0</v>
      </c>
      <c r="DF97" s="312">
        <f ca="1">IF($BI97&lt;&gt;"",IF('Capacity summary'!$D$14="Yes",IF(COUNTBLANK('Capacity summary'!$H216:$BG216)&lt;52,IF('Capacity summary'!BC216&lt;&gt;"",IF(LOWER('Capacity summary'!BC216)="x",$BI97*BC97,VALUE('Capacity summary'!BC216)),0),BC97*$BI97),BC97*$BI97),0)</f>
        <v>0</v>
      </c>
      <c r="DG97" s="312">
        <f ca="1">IF($BI97&lt;&gt;"",IF('Capacity summary'!$D$14="Yes",IF(COUNTBLANK('Capacity summary'!$H216:$BG216)&lt;52,IF('Capacity summary'!BD216&lt;&gt;"",IF(LOWER('Capacity summary'!BD216)="x",$BI97*BD97,VALUE('Capacity summary'!BD216)),0),BD97*$BI97),BD97*$BI97),0)</f>
        <v>0</v>
      </c>
      <c r="DH97" s="312">
        <f ca="1">IF($BI97&lt;&gt;"",IF('Capacity summary'!$D$14="Yes",IF(COUNTBLANK('Capacity summary'!$H216:$BG216)&lt;52,IF('Capacity summary'!BE216&lt;&gt;"",IF(LOWER('Capacity summary'!BE216)="x",$BI97*BE97,VALUE('Capacity summary'!BE216)),0),BE97*$BI97),BE97*$BI97),0)</f>
        <v>0</v>
      </c>
      <c r="DI97" s="312">
        <f ca="1">IF($BI97&lt;&gt;"",IF('Capacity summary'!$D$14="Yes",IF(COUNTBLANK('Capacity summary'!$H216:$BG216)&lt;52,IF('Capacity summary'!BF216&lt;&gt;"",IF(LOWER('Capacity summary'!BF216)="x",$BI97*BF97,VALUE('Capacity summary'!BF216)),0),BF97*$BI97),BF97*$BI97),0)</f>
        <v>0</v>
      </c>
      <c r="DJ97" s="312">
        <f ca="1">IF($BI97&lt;&gt;"",IF('Capacity summary'!$D$14="Yes",IF(COUNTBLANK('Capacity summary'!$H216:$BG216)&lt;52,IF('Capacity summary'!BG216&lt;&gt;"",IF(LOWER('Capacity summary'!BG216)="x",$BI97*BG97,VALUE('Capacity summary'!BG216)),0),BG97*$BI97),BG97*$BI97),0)</f>
        <v>0</v>
      </c>
      <c r="DK97" s="136">
        <f t="shared" ca="1" si="3"/>
        <v>0</v>
      </c>
      <c r="DL97" s="312">
        <f>Capacity!H109</f>
        <v>0</v>
      </c>
    </row>
    <row r="98" spans="2:116" x14ac:dyDescent="0.25">
      <c r="B98" s="67"/>
      <c r="C98" s="67" t="str">
        <f>ROW(A94)&amp;". "&amp;Capacity!B110</f>
        <v>94. c</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 ca="1">IF(ROW(C94)&lt;=Capacity!$A$16,IF('Capacity summary'!$D$14="No",SUM(H98:BG98),'Capacity summary'!$E217),0)</f>
        <v>52</v>
      </c>
      <c r="BI98" s="5">
        <f ca="1">IF(BH98&gt;0,IF(BH98&lt;Capacity!E110,Capacity!F110,Capacity!H110/'Capacity calculation (hide)'!BH98),"")</f>
        <v>0</v>
      </c>
      <c r="BK98" s="312">
        <f ca="1">IF($BI98&lt;&gt;"",IF('Capacity summary'!$D$14="Yes",IF(COUNTBLANK('Capacity summary'!$H217:$BG217)&lt;52,IF('Capacity summary'!H217&lt;&gt;"",IF(LOWER('Capacity summary'!H217)="x",$BI98*H98,VALUE('Capacity summary'!H217)),0),H98*$BI98),H98*$BI98),0)</f>
        <v>0</v>
      </c>
      <c r="BL98" s="312">
        <f ca="1">IF($BI98&lt;&gt;"",IF('Capacity summary'!$D$14="Yes",IF(COUNTBLANK('Capacity summary'!$H217:$BG217)&lt;52,IF('Capacity summary'!I217&lt;&gt;"",IF(LOWER('Capacity summary'!I217)="x",$BI98*I98,VALUE('Capacity summary'!I217)),0),I98*$BI98),I98*$BI98),0)</f>
        <v>0</v>
      </c>
      <c r="BM98" s="312">
        <f ca="1">IF($BI98&lt;&gt;"",IF('Capacity summary'!$D$14="Yes",IF(COUNTBLANK('Capacity summary'!$H217:$BG217)&lt;52,IF('Capacity summary'!J217&lt;&gt;"",IF(LOWER('Capacity summary'!J217)="x",$BI98*J98,VALUE('Capacity summary'!J217)),0),J98*$BI98),J98*$BI98),0)</f>
        <v>0</v>
      </c>
      <c r="BN98" s="312">
        <f ca="1">IF($BI98&lt;&gt;"",IF('Capacity summary'!$D$14="Yes",IF(COUNTBLANK('Capacity summary'!$H217:$BG217)&lt;52,IF('Capacity summary'!K217&lt;&gt;"",IF(LOWER('Capacity summary'!K217)="x",$BI98*K98,VALUE('Capacity summary'!K217)),0),K98*$BI98),K98*$BI98),0)</f>
        <v>0</v>
      </c>
      <c r="BO98" s="312">
        <f ca="1">IF($BI98&lt;&gt;"",IF('Capacity summary'!$D$14="Yes",IF(COUNTBLANK('Capacity summary'!$H217:$BG217)&lt;52,IF('Capacity summary'!L217&lt;&gt;"",IF(LOWER('Capacity summary'!L217)="x",$BI98*L98,VALUE('Capacity summary'!L217)),0),L98*$BI98),L98*$BI98),0)</f>
        <v>0</v>
      </c>
      <c r="BP98" s="312">
        <f ca="1">IF($BI98&lt;&gt;"",IF('Capacity summary'!$D$14="Yes",IF(COUNTBLANK('Capacity summary'!$H217:$BG217)&lt;52,IF('Capacity summary'!M217&lt;&gt;"",IF(LOWER('Capacity summary'!M217)="x",$BI98*M98,VALUE('Capacity summary'!M217)),0),M98*$BI98),M98*$BI98),0)</f>
        <v>0</v>
      </c>
      <c r="BQ98" s="312">
        <f ca="1">IF($BI98&lt;&gt;"",IF('Capacity summary'!$D$14="Yes",IF(COUNTBLANK('Capacity summary'!$H217:$BG217)&lt;52,IF('Capacity summary'!N217&lt;&gt;"",IF(LOWER('Capacity summary'!N217)="x",$BI98*N98,VALUE('Capacity summary'!N217)),0),N98*$BI98),N98*$BI98),0)</f>
        <v>0</v>
      </c>
      <c r="BR98" s="312">
        <f ca="1">IF($BI98&lt;&gt;"",IF('Capacity summary'!$D$14="Yes",IF(COUNTBLANK('Capacity summary'!$H217:$BG217)&lt;52,IF('Capacity summary'!O217&lt;&gt;"",IF(LOWER('Capacity summary'!O217)="x",$BI98*O98,VALUE('Capacity summary'!O217)),0),O98*$BI98),O98*$BI98),0)</f>
        <v>0</v>
      </c>
      <c r="BS98" s="312">
        <f ca="1">IF($BI98&lt;&gt;"",IF('Capacity summary'!$D$14="Yes",IF(COUNTBLANK('Capacity summary'!$H217:$BG217)&lt;52,IF('Capacity summary'!P217&lt;&gt;"",IF(LOWER('Capacity summary'!P217)="x",$BI98*P98,VALUE('Capacity summary'!P217)),0),P98*$BI98),P98*$BI98),0)</f>
        <v>0</v>
      </c>
      <c r="BT98" s="312">
        <f ca="1">IF($BI98&lt;&gt;"",IF('Capacity summary'!$D$14="Yes",IF(COUNTBLANK('Capacity summary'!$H217:$BG217)&lt;52,IF('Capacity summary'!Q217&lt;&gt;"",IF(LOWER('Capacity summary'!Q217)="x",$BI98*Q98,VALUE('Capacity summary'!Q217)),0),Q98*$BI98),Q98*$BI98),0)</f>
        <v>0</v>
      </c>
      <c r="BU98" s="312">
        <f ca="1">IF($BI98&lt;&gt;"",IF('Capacity summary'!$D$14="Yes",IF(COUNTBLANK('Capacity summary'!$H217:$BG217)&lt;52,IF('Capacity summary'!R217&lt;&gt;"",IF(LOWER('Capacity summary'!R217)="x",$BI98*R98,VALUE('Capacity summary'!R217)),0),R98*$BI98),R98*$BI98),0)</f>
        <v>0</v>
      </c>
      <c r="BV98" s="312">
        <f ca="1">IF($BI98&lt;&gt;"",IF('Capacity summary'!$D$14="Yes",IF(COUNTBLANK('Capacity summary'!$H217:$BG217)&lt;52,IF('Capacity summary'!S217&lt;&gt;"",IF(LOWER('Capacity summary'!S217)="x",$BI98*S98,VALUE('Capacity summary'!S217)),0),S98*$BI98),S98*$BI98),0)</f>
        <v>0</v>
      </c>
      <c r="BW98" s="312">
        <f ca="1">IF($BI98&lt;&gt;"",IF('Capacity summary'!$D$14="Yes",IF(COUNTBLANK('Capacity summary'!$H217:$BG217)&lt;52,IF('Capacity summary'!T217&lt;&gt;"",IF(LOWER('Capacity summary'!T217)="x",$BI98*T98,VALUE('Capacity summary'!T217)),0),T98*$BI98),T98*$BI98),0)</f>
        <v>0</v>
      </c>
      <c r="BX98" s="312">
        <f ca="1">IF($BI98&lt;&gt;"",IF('Capacity summary'!$D$14="Yes",IF(COUNTBLANK('Capacity summary'!$H217:$BG217)&lt;52,IF('Capacity summary'!U217&lt;&gt;"",IF(LOWER('Capacity summary'!U217)="x",$BI98*U98,VALUE('Capacity summary'!U217)),0),U98*$BI98),U98*$BI98),0)</f>
        <v>0</v>
      </c>
      <c r="BY98" s="312">
        <f ca="1">IF($BI98&lt;&gt;"",IF('Capacity summary'!$D$14="Yes",IF(COUNTBLANK('Capacity summary'!$H217:$BG217)&lt;52,IF('Capacity summary'!V217&lt;&gt;"",IF(LOWER('Capacity summary'!V217)="x",$BI98*V98,VALUE('Capacity summary'!V217)),0),V98*$BI98),V98*$BI98),0)</f>
        <v>0</v>
      </c>
      <c r="BZ98" s="312">
        <f ca="1">IF($BI98&lt;&gt;"",IF('Capacity summary'!$D$14="Yes",IF(COUNTBLANK('Capacity summary'!$H217:$BG217)&lt;52,IF('Capacity summary'!W217&lt;&gt;"",IF(LOWER('Capacity summary'!W217)="x",$BI98*W98,VALUE('Capacity summary'!W217)),0),W98*$BI98),W98*$BI98),0)</f>
        <v>0</v>
      </c>
      <c r="CA98" s="312">
        <f ca="1">IF($BI98&lt;&gt;"",IF('Capacity summary'!$D$14="Yes",IF(COUNTBLANK('Capacity summary'!$H217:$BG217)&lt;52,IF('Capacity summary'!X217&lt;&gt;"",IF(LOWER('Capacity summary'!X217)="x",$BI98*X98,VALUE('Capacity summary'!X217)),0),X98*$BI98),X98*$BI98),0)</f>
        <v>0</v>
      </c>
      <c r="CB98" s="312">
        <f ca="1">IF($BI98&lt;&gt;"",IF('Capacity summary'!$D$14="Yes",IF(COUNTBLANK('Capacity summary'!$H217:$BG217)&lt;52,IF('Capacity summary'!Y217&lt;&gt;"",IF(LOWER('Capacity summary'!Y217)="x",$BI98*Y98,VALUE('Capacity summary'!Y217)),0),Y98*$BI98),Y98*$BI98),0)</f>
        <v>0</v>
      </c>
      <c r="CC98" s="312">
        <f ca="1">IF($BI98&lt;&gt;"",IF('Capacity summary'!$D$14="Yes",IF(COUNTBLANK('Capacity summary'!$H217:$BG217)&lt;52,IF('Capacity summary'!Z217&lt;&gt;"",IF(LOWER('Capacity summary'!Z217)="x",$BI98*Z98,VALUE('Capacity summary'!Z217)),0),Z98*$BI98),Z98*$BI98),0)</f>
        <v>0</v>
      </c>
      <c r="CD98" s="312">
        <f ca="1">IF($BI98&lt;&gt;"",IF('Capacity summary'!$D$14="Yes",IF(COUNTBLANK('Capacity summary'!$H217:$BG217)&lt;52,IF('Capacity summary'!AA217&lt;&gt;"",IF(LOWER('Capacity summary'!AA217)="x",$BI98*AA98,VALUE('Capacity summary'!AA217)),0),AA98*$BI98),AA98*$BI98),0)</f>
        <v>0</v>
      </c>
      <c r="CE98" s="312">
        <f ca="1">IF($BI98&lt;&gt;"",IF('Capacity summary'!$D$14="Yes",IF(COUNTBLANK('Capacity summary'!$H217:$BG217)&lt;52,IF('Capacity summary'!AB217&lt;&gt;"",IF(LOWER('Capacity summary'!AB217)="x",$BI98*AB98,VALUE('Capacity summary'!AB217)),0),AB98*$BI98),AB98*$BI98),0)</f>
        <v>0</v>
      </c>
      <c r="CF98" s="312">
        <f ca="1">IF($BI98&lt;&gt;"",IF('Capacity summary'!$D$14="Yes",IF(COUNTBLANK('Capacity summary'!$H217:$BG217)&lt;52,IF('Capacity summary'!AC217&lt;&gt;"",IF(LOWER('Capacity summary'!AC217)="x",$BI98*AC98,VALUE('Capacity summary'!AC217)),0),AC98*$BI98),AC98*$BI98),0)</f>
        <v>0</v>
      </c>
      <c r="CG98" s="312">
        <f ca="1">IF($BI98&lt;&gt;"",IF('Capacity summary'!$D$14="Yes",IF(COUNTBLANK('Capacity summary'!$H217:$BG217)&lt;52,IF('Capacity summary'!AD217&lt;&gt;"",IF(LOWER('Capacity summary'!AD217)="x",$BI98*AD98,VALUE('Capacity summary'!AD217)),0),AD98*$BI98),AD98*$BI98),0)</f>
        <v>0</v>
      </c>
      <c r="CH98" s="312">
        <f ca="1">IF($BI98&lt;&gt;"",IF('Capacity summary'!$D$14="Yes",IF(COUNTBLANK('Capacity summary'!$H217:$BG217)&lt;52,IF('Capacity summary'!AE217&lt;&gt;"",IF(LOWER('Capacity summary'!AE217)="x",$BI98*AE98,VALUE('Capacity summary'!AE217)),0),AE98*$BI98),AE98*$BI98),0)</f>
        <v>0</v>
      </c>
      <c r="CI98" s="312">
        <f ca="1">IF($BI98&lt;&gt;"",IF('Capacity summary'!$D$14="Yes",IF(COUNTBLANK('Capacity summary'!$H217:$BG217)&lt;52,IF('Capacity summary'!AF217&lt;&gt;"",IF(LOWER('Capacity summary'!AF217)="x",$BI98*AF98,VALUE('Capacity summary'!AF217)),0),AF98*$BI98),AF98*$BI98),0)</f>
        <v>0</v>
      </c>
      <c r="CJ98" s="312">
        <f ca="1">IF($BI98&lt;&gt;"",IF('Capacity summary'!$D$14="Yes",IF(COUNTBLANK('Capacity summary'!$H217:$BG217)&lt;52,IF('Capacity summary'!AG217&lt;&gt;"",IF(LOWER('Capacity summary'!AG217)="x",$BI98*AG98,VALUE('Capacity summary'!AG217)),0),AG98*$BI98),AG98*$BI98),0)</f>
        <v>0</v>
      </c>
      <c r="CK98" s="312">
        <f ca="1">IF($BI98&lt;&gt;"",IF('Capacity summary'!$D$14="Yes",IF(COUNTBLANK('Capacity summary'!$H217:$BG217)&lt;52,IF('Capacity summary'!AH217&lt;&gt;"",IF(LOWER('Capacity summary'!AH217)="x",$BI98*AH98,VALUE('Capacity summary'!AH217)),0),AH98*$BI98),AH98*$BI98),0)</f>
        <v>0</v>
      </c>
      <c r="CL98" s="312">
        <f ca="1">IF($BI98&lt;&gt;"",IF('Capacity summary'!$D$14="Yes",IF(COUNTBLANK('Capacity summary'!$H217:$BG217)&lt;52,IF('Capacity summary'!AI217&lt;&gt;"",IF(LOWER('Capacity summary'!AI217)="x",$BI98*AI98,VALUE('Capacity summary'!AI217)),0),AI98*$BI98),AI98*$BI98),0)</f>
        <v>0</v>
      </c>
      <c r="CM98" s="312">
        <f ca="1">IF($BI98&lt;&gt;"",IF('Capacity summary'!$D$14="Yes",IF(COUNTBLANK('Capacity summary'!$H217:$BG217)&lt;52,IF('Capacity summary'!AJ217&lt;&gt;"",IF(LOWER('Capacity summary'!AJ217)="x",$BI98*AJ98,VALUE('Capacity summary'!AJ217)),0),AJ98*$BI98),AJ98*$BI98),0)</f>
        <v>0</v>
      </c>
      <c r="CN98" s="312">
        <f ca="1">IF($BI98&lt;&gt;"",IF('Capacity summary'!$D$14="Yes",IF(COUNTBLANK('Capacity summary'!$H217:$BG217)&lt;52,IF('Capacity summary'!AK217&lt;&gt;"",IF(LOWER('Capacity summary'!AK217)="x",$BI98*AK98,VALUE('Capacity summary'!AK217)),0),AK98*$BI98),AK98*$BI98),0)</f>
        <v>0</v>
      </c>
      <c r="CO98" s="312">
        <f ca="1">IF($BI98&lt;&gt;"",IF('Capacity summary'!$D$14="Yes",IF(COUNTBLANK('Capacity summary'!$H217:$BG217)&lt;52,IF('Capacity summary'!AL217&lt;&gt;"",IF(LOWER('Capacity summary'!AL217)="x",$BI98*AL98,VALUE('Capacity summary'!AL217)),0),AL98*$BI98),AL98*$BI98),0)</f>
        <v>0</v>
      </c>
      <c r="CP98" s="312">
        <f ca="1">IF($BI98&lt;&gt;"",IF('Capacity summary'!$D$14="Yes",IF(COUNTBLANK('Capacity summary'!$H217:$BG217)&lt;52,IF('Capacity summary'!AM217&lt;&gt;"",IF(LOWER('Capacity summary'!AM217)="x",$BI98*AM98,VALUE('Capacity summary'!AM217)),0),AM98*$BI98),AM98*$BI98),0)</f>
        <v>0</v>
      </c>
      <c r="CQ98" s="312">
        <f ca="1">IF($BI98&lt;&gt;"",IF('Capacity summary'!$D$14="Yes",IF(COUNTBLANK('Capacity summary'!$H217:$BG217)&lt;52,IF('Capacity summary'!AN217&lt;&gt;"",IF(LOWER('Capacity summary'!AN217)="x",$BI98*AN98,VALUE('Capacity summary'!AN217)),0),AN98*$BI98),AN98*$BI98),0)</f>
        <v>0</v>
      </c>
      <c r="CR98" s="312">
        <f ca="1">IF($BI98&lt;&gt;"",IF('Capacity summary'!$D$14="Yes",IF(COUNTBLANK('Capacity summary'!$H217:$BG217)&lt;52,IF('Capacity summary'!AO217&lt;&gt;"",IF(LOWER('Capacity summary'!AO217)="x",$BI98*AO98,VALUE('Capacity summary'!AO217)),0),AO98*$BI98),AO98*$BI98),0)</f>
        <v>0</v>
      </c>
      <c r="CS98" s="312">
        <f ca="1">IF($BI98&lt;&gt;"",IF('Capacity summary'!$D$14="Yes",IF(COUNTBLANK('Capacity summary'!$H217:$BG217)&lt;52,IF('Capacity summary'!AP217&lt;&gt;"",IF(LOWER('Capacity summary'!AP217)="x",$BI98*AP98,VALUE('Capacity summary'!AP217)),0),AP98*$BI98),AP98*$BI98),0)</f>
        <v>0</v>
      </c>
      <c r="CT98" s="312">
        <f ca="1">IF($BI98&lt;&gt;"",IF('Capacity summary'!$D$14="Yes",IF(COUNTBLANK('Capacity summary'!$H217:$BG217)&lt;52,IF('Capacity summary'!AQ217&lt;&gt;"",IF(LOWER('Capacity summary'!AQ217)="x",$BI98*AQ98,VALUE('Capacity summary'!AQ217)),0),AQ98*$BI98),AQ98*$BI98),0)</f>
        <v>0</v>
      </c>
      <c r="CU98" s="312">
        <f ca="1">IF($BI98&lt;&gt;"",IF('Capacity summary'!$D$14="Yes",IF(COUNTBLANK('Capacity summary'!$H217:$BG217)&lt;52,IF('Capacity summary'!AR217&lt;&gt;"",IF(LOWER('Capacity summary'!AR217)="x",$BI98*AR98,VALUE('Capacity summary'!AR217)),0),AR98*$BI98),AR98*$BI98),0)</f>
        <v>0</v>
      </c>
      <c r="CV98" s="312">
        <f ca="1">IF($BI98&lt;&gt;"",IF('Capacity summary'!$D$14="Yes",IF(COUNTBLANK('Capacity summary'!$H217:$BG217)&lt;52,IF('Capacity summary'!AS217&lt;&gt;"",IF(LOWER('Capacity summary'!AS217)="x",$BI98*AS98,VALUE('Capacity summary'!AS217)),0),AS98*$BI98),AS98*$BI98),0)</f>
        <v>0</v>
      </c>
      <c r="CW98" s="312">
        <f ca="1">IF($BI98&lt;&gt;"",IF('Capacity summary'!$D$14="Yes",IF(COUNTBLANK('Capacity summary'!$H217:$BG217)&lt;52,IF('Capacity summary'!AT217&lt;&gt;"",IF(LOWER('Capacity summary'!AT217)="x",$BI98*AT98,VALUE('Capacity summary'!AT217)),0),AT98*$BI98),AT98*$BI98),0)</f>
        <v>0</v>
      </c>
      <c r="CX98" s="312">
        <f ca="1">IF($BI98&lt;&gt;"",IF('Capacity summary'!$D$14="Yes",IF(COUNTBLANK('Capacity summary'!$H217:$BG217)&lt;52,IF('Capacity summary'!AU217&lt;&gt;"",IF(LOWER('Capacity summary'!AU217)="x",$BI98*AU98,VALUE('Capacity summary'!AU217)),0),AU98*$BI98),AU98*$BI98),0)</f>
        <v>0</v>
      </c>
      <c r="CY98" s="312">
        <f ca="1">IF($BI98&lt;&gt;"",IF('Capacity summary'!$D$14="Yes",IF(COUNTBLANK('Capacity summary'!$H217:$BG217)&lt;52,IF('Capacity summary'!AV217&lt;&gt;"",IF(LOWER('Capacity summary'!AV217)="x",$BI98*AV98,VALUE('Capacity summary'!AV217)),0),AV98*$BI98),AV98*$BI98),0)</f>
        <v>0</v>
      </c>
      <c r="CZ98" s="312">
        <f ca="1">IF($BI98&lt;&gt;"",IF('Capacity summary'!$D$14="Yes",IF(COUNTBLANK('Capacity summary'!$H217:$BG217)&lt;52,IF('Capacity summary'!AW217&lt;&gt;"",IF(LOWER('Capacity summary'!AW217)="x",$BI98*AW98,VALUE('Capacity summary'!AW217)),0),AW98*$BI98),AW98*$BI98),0)</f>
        <v>0</v>
      </c>
      <c r="DA98" s="312">
        <f ca="1">IF($BI98&lt;&gt;"",IF('Capacity summary'!$D$14="Yes",IF(COUNTBLANK('Capacity summary'!$H217:$BG217)&lt;52,IF('Capacity summary'!AX217&lt;&gt;"",IF(LOWER('Capacity summary'!AX217)="x",$BI98*AX98,VALUE('Capacity summary'!AX217)),0),AX98*$BI98),AX98*$BI98),0)</f>
        <v>0</v>
      </c>
      <c r="DB98" s="312">
        <f ca="1">IF($BI98&lt;&gt;"",IF('Capacity summary'!$D$14="Yes",IF(COUNTBLANK('Capacity summary'!$H217:$BG217)&lt;52,IF('Capacity summary'!AY217&lt;&gt;"",IF(LOWER('Capacity summary'!AY217)="x",$BI98*AY98,VALUE('Capacity summary'!AY217)),0),AY98*$BI98),AY98*$BI98),0)</f>
        <v>0</v>
      </c>
      <c r="DC98" s="312">
        <f ca="1">IF($BI98&lt;&gt;"",IF('Capacity summary'!$D$14="Yes",IF(COUNTBLANK('Capacity summary'!$H217:$BG217)&lt;52,IF('Capacity summary'!AZ217&lt;&gt;"",IF(LOWER('Capacity summary'!AZ217)="x",$BI98*AZ98,VALUE('Capacity summary'!AZ217)),0),AZ98*$BI98),AZ98*$BI98),0)</f>
        <v>0</v>
      </c>
      <c r="DD98" s="312">
        <f ca="1">IF($BI98&lt;&gt;"",IF('Capacity summary'!$D$14="Yes",IF(COUNTBLANK('Capacity summary'!$H217:$BG217)&lt;52,IF('Capacity summary'!BA217&lt;&gt;"",IF(LOWER('Capacity summary'!BA217)="x",$BI98*BA98,VALUE('Capacity summary'!BA217)),0),BA98*$BI98),BA98*$BI98),0)</f>
        <v>0</v>
      </c>
      <c r="DE98" s="312">
        <f ca="1">IF($BI98&lt;&gt;"",IF('Capacity summary'!$D$14="Yes",IF(COUNTBLANK('Capacity summary'!$H217:$BG217)&lt;52,IF('Capacity summary'!BB217&lt;&gt;"",IF(LOWER('Capacity summary'!BB217)="x",$BI98*BB98,VALUE('Capacity summary'!BB217)),0),BB98*$BI98),BB98*$BI98),0)</f>
        <v>0</v>
      </c>
      <c r="DF98" s="312">
        <f ca="1">IF($BI98&lt;&gt;"",IF('Capacity summary'!$D$14="Yes",IF(COUNTBLANK('Capacity summary'!$H217:$BG217)&lt;52,IF('Capacity summary'!BC217&lt;&gt;"",IF(LOWER('Capacity summary'!BC217)="x",$BI98*BC98,VALUE('Capacity summary'!BC217)),0),BC98*$BI98),BC98*$BI98),0)</f>
        <v>0</v>
      </c>
      <c r="DG98" s="312">
        <f ca="1">IF($BI98&lt;&gt;"",IF('Capacity summary'!$D$14="Yes",IF(COUNTBLANK('Capacity summary'!$H217:$BG217)&lt;52,IF('Capacity summary'!BD217&lt;&gt;"",IF(LOWER('Capacity summary'!BD217)="x",$BI98*BD98,VALUE('Capacity summary'!BD217)),0),BD98*$BI98),BD98*$BI98),0)</f>
        <v>0</v>
      </c>
      <c r="DH98" s="312">
        <f ca="1">IF($BI98&lt;&gt;"",IF('Capacity summary'!$D$14="Yes",IF(COUNTBLANK('Capacity summary'!$H217:$BG217)&lt;52,IF('Capacity summary'!BE217&lt;&gt;"",IF(LOWER('Capacity summary'!BE217)="x",$BI98*BE98,VALUE('Capacity summary'!BE217)),0),BE98*$BI98),BE98*$BI98),0)</f>
        <v>0</v>
      </c>
      <c r="DI98" s="312">
        <f ca="1">IF($BI98&lt;&gt;"",IF('Capacity summary'!$D$14="Yes",IF(COUNTBLANK('Capacity summary'!$H217:$BG217)&lt;52,IF('Capacity summary'!BF217&lt;&gt;"",IF(LOWER('Capacity summary'!BF217)="x",$BI98*BF98,VALUE('Capacity summary'!BF217)),0),BF98*$BI98),BF98*$BI98),0)</f>
        <v>0</v>
      </c>
      <c r="DJ98" s="312">
        <f ca="1">IF($BI98&lt;&gt;"",IF('Capacity summary'!$D$14="Yes",IF(COUNTBLANK('Capacity summary'!$H217:$BG217)&lt;52,IF('Capacity summary'!BG217&lt;&gt;"",IF(LOWER('Capacity summary'!BG217)="x",$BI98*BG98,VALUE('Capacity summary'!BG217)),0),BG98*$BI98),BG98*$BI98),0)</f>
        <v>0</v>
      </c>
      <c r="DK98" s="136">
        <f t="shared" ca="1" si="3"/>
        <v>0</v>
      </c>
      <c r="DL98" s="312">
        <f>Capacity!H110</f>
        <v>0</v>
      </c>
    </row>
    <row r="99" spans="2:116" x14ac:dyDescent="0.25">
      <c r="B99" s="67"/>
      <c r="C99" s="67" t="str">
        <f>ROW(A95)&amp;". "&amp;Capacity!B111</f>
        <v>95. c</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 ca="1">IF(ROW(C95)&lt;=Capacity!$A$16,IF('Capacity summary'!$D$14="No",SUM(H99:BG99),'Capacity summary'!$E218),0)</f>
        <v>52</v>
      </c>
      <c r="BI99" s="5">
        <f ca="1">IF(BH99&gt;0,IF(BH99&lt;Capacity!E111,Capacity!F111,Capacity!H111/'Capacity calculation (hide)'!BH99),"")</f>
        <v>0</v>
      </c>
      <c r="BK99" s="312">
        <f ca="1">IF($BI99&lt;&gt;"",IF('Capacity summary'!$D$14="Yes",IF(COUNTBLANK('Capacity summary'!$H218:$BG218)&lt;52,IF('Capacity summary'!H218&lt;&gt;"",IF(LOWER('Capacity summary'!H218)="x",$BI99*H99,VALUE('Capacity summary'!H218)),0),H99*$BI99),H99*$BI99),0)</f>
        <v>0</v>
      </c>
      <c r="BL99" s="312">
        <f ca="1">IF($BI99&lt;&gt;"",IF('Capacity summary'!$D$14="Yes",IF(COUNTBLANK('Capacity summary'!$H218:$BG218)&lt;52,IF('Capacity summary'!I218&lt;&gt;"",IF(LOWER('Capacity summary'!I218)="x",$BI99*I99,VALUE('Capacity summary'!I218)),0),I99*$BI99),I99*$BI99),0)</f>
        <v>0</v>
      </c>
      <c r="BM99" s="312">
        <f ca="1">IF($BI99&lt;&gt;"",IF('Capacity summary'!$D$14="Yes",IF(COUNTBLANK('Capacity summary'!$H218:$BG218)&lt;52,IF('Capacity summary'!J218&lt;&gt;"",IF(LOWER('Capacity summary'!J218)="x",$BI99*J99,VALUE('Capacity summary'!J218)),0),J99*$BI99),J99*$BI99),0)</f>
        <v>0</v>
      </c>
      <c r="BN99" s="312">
        <f ca="1">IF($BI99&lt;&gt;"",IF('Capacity summary'!$D$14="Yes",IF(COUNTBLANK('Capacity summary'!$H218:$BG218)&lt;52,IF('Capacity summary'!K218&lt;&gt;"",IF(LOWER('Capacity summary'!K218)="x",$BI99*K99,VALUE('Capacity summary'!K218)),0),K99*$BI99),K99*$BI99),0)</f>
        <v>0</v>
      </c>
      <c r="BO99" s="312">
        <f ca="1">IF($BI99&lt;&gt;"",IF('Capacity summary'!$D$14="Yes",IF(COUNTBLANK('Capacity summary'!$H218:$BG218)&lt;52,IF('Capacity summary'!L218&lt;&gt;"",IF(LOWER('Capacity summary'!L218)="x",$BI99*L99,VALUE('Capacity summary'!L218)),0),L99*$BI99),L99*$BI99),0)</f>
        <v>0</v>
      </c>
      <c r="BP99" s="312">
        <f ca="1">IF($BI99&lt;&gt;"",IF('Capacity summary'!$D$14="Yes",IF(COUNTBLANK('Capacity summary'!$H218:$BG218)&lt;52,IF('Capacity summary'!M218&lt;&gt;"",IF(LOWER('Capacity summary'!M218)="x",$BI99*M99,VALUE('Capacity summary'!M218)),0),M99*$BI99),M99*$BI99),0)</f>
        <v>0</v>
      </c>
      <c r="BQ99" s="312">
        <f ca="1">IF($BI99&lt;&gt;"",IF('Capacity summary'!$D$14="Yes",IF(COUNTBLANK('Capacity summary'!$H218:$BG218)&lt;52,IF('Capacity summary'!N218&lt;&gt;"",IF(LOWER('Capacity summary'!N218)="x",$BI99*N99,VALUE('Capacity summary'!N218)),0),N99*$BI99),N99*$BI99),0)</f>
        <v>0</v>
      </c>
      <c r="BR99" s="312">
        <f ca="1">IF($BI99&lt;&gt;"",IF('Capacity summary'!$D$14="Yes",IF(COUNTBLANK('Capacity summary'!$H218:$BG218)&lt;52,IF('Capacity summary'!O218&lt;&gt;"",IF(LOWER('Capacity summary'!O218)="x",$BI99*O99,VALUE('Capacity summary'!O218)),0),O99*$BI99),O99*$BI99),0)</f>
        <v>0</v>
      </c>
      <c r="BS99" s="312">
        <f ca="1">IF($BI99&lt;&gt;"",IF('Capacity summary'!$D$14="Yes",IF(COUNTBLANK('Capacity summary'!$H218:$BG218)&lt;52,IF('Capacity summary'!P218&lt;&gt;"",IF(LOWER('Capacity summary'!P218)="x",$BI99*P99,VALUE('Capacity summary'!P218)),0),P99*$BI99),P99*$BI99),0)</f>
        <v>0</v>
      </c>
      <c r="BT99" s="312">
        <f ca="1">IF($BI99&lt;&gt;"",IF('Capacity summary'!$D$14="Yes",IF(COUNTBLANK('Capacity summary'!$H218:$BG218)&lt;52,IF('Capacity summary'!Q218&lt;&gt;"",IF(LOWER('Capacity summary'!Q218)="x",$BI99*Q99,VALUE('Capacity summary'!Q218)),0),Q99*$BI99),Q99*$BI99),0)</f>
        <v>0</v>
      </c>
      <c r="BU99" s="312">
        <f ca="1">IF($BI99&lt;&gt;"",IF('Capacity summary'!$D$14="Yes",IF(COUNTBLANK('Capacity summary'!$H218:$BG218)&lt;52,IF('Capacity summary'!R218&lt;&gt;"",IF(LOWER('Capacity summary'!R218)="x",$BI99*R99,VALUE('Capacity summary'!R218)),0),R99*$BI99),R99*$BI99),0)</f>
        <v>0</v>
      </c>
      <c r="BV99" s="312">
        <f ca="1">IF($BI99&lt;&gt;"",IF('Capacity summary'!$D$14="Yes",IF(COUNTBLANK('Capacity summary'!$H218:$BG218)&lt;52,IF('Capacity summary'!S218&lt;&gt;"",IF(LOWER('Capacity summary'!S218)="x",$BI99*S99,VALUE('Capacity summary'!S218)),0),S99*$BI99),S99*$BI99),0)</f>
        <v>0</v>
      </c>
      <c r="BW99" s="312">
        <f ca="1">IF($BI99&lt;&gt;"",IF('Capacity summary'!$D$14="Yes",IF(COUNTBLANK('Capacity summary'!$H218:$BG218)&lt;52,IF('Capacity summary'!T218&lt;&gt;"",IF(LOWER('Capacity summary'!T218)="x",$BI99*T99,VALUE('Capacity summary'!T218)),0),T99*$BI99),T99*$BI99),0)</f>
        <v>0</v>
      </c>
      <c r="BX99" s="312">
        <f ca="1">IF($BI99&lt;&gt;"",IF('Capacity summary'!$D$14="Yes",IF(COUNTBLANK('Capacity summary'!$H218:$BG218)&lt;52,IF('Capacity summary'!U218&lt;&gt;"",IF(LOWER('Capacity summary'!U218)="x",$BI99*U99,VALUE('Capacity summary'!U218)),0),U99*$BI99),U99*$BI99),0)</f>
        <v>0</v>
      </c>
      <c r="BY99" s="312">
        <f ca="1">IF($BI99&lt;&gt;"",IF('Capacity summary'!$D$14="Yes",IF(COUNTBLANK('Capacity summary'!$H218:$BG218)&lt;52,IF('Capacity summary'!V218&lt;&gt;"",IF(LOWER('Capacity summary'!V218)="x",$BI99*V99,VALUE('Capacity summary'!V218)),0),V99*$BI99),V99*$BI99),0)</f>
        <v>0</v>
      </c>
      <c r="BZ99" s="312">
        <f ca="1">IF($BI99&lt;&gt;"",IF('Capacity summary'!$D$14="Yes",IF(COUNTBLANK('Capacity summary'!$H218:$BG218)&lt;52,IF('Capacity summary'!W218&lt;&gt;"",IF(LOWER('Capacity summary'!W218)="x",$BI99*W99,VALUE('Capacity summary'!W218)),0),W99*$BI99),W99*$BI99),0)</f>
        <v>0</v>
      </c>
      <c r="CA99" s="312">
        <f ca="1">IF($BI99&lt;&gt;"",IF('Capacity summary'!$D$14="Yes",IF(COUNTBLANK('Capacity summary'!$H218:$BG218)&lt;52,IF('Capacity summary'!X218&lt;&gt;"",IF(LOWER('Capacity summary'!X218)="x",$BI99*X99,VALUE('Capacity summary'!X218)),0),X99*$BI99),X99*$BI99),0)</f>
        <v>0</v>
      </c>
      <c r="CB99" s="312">
        <f ca="1">IF($BI99&lt;&gt;"",IF('Capacity summary'!$D$14="Yes",IF(COUNTBLANK('Capacity summary'!$H218:$BG218)&lt;52,IF('Capacity summary'!Y218&lt;&gt;"",IF(LOWER('Capacity summary'!Y218)="x",$BI99*Y99,VALUE('Capacity summary'!Y218)),0),Y99*$BI99),Y99*$BI99),0)</f>
        <v>0</v>
      </c>
      <c r="CC99" s="312">
        <f ca="1">IF($BI99&lt;&gt;"",IF('Capacity summary'!$D$14="Yes",IF(COUNTBLANK('Capacity summary'!$H218:$BG218)&lt;52,IF('Capacity summary'!Z218&lt;&gt;"",IF(LOWER('Capacity summary'!Z218)="x",$BI99*Z99,VALUE('Capacity summary'!Z218)),0),Z99*$BI99),Z99*$BI99),0)</f>
        <v>0</v>
      </c>
      <c r="CD99" s="312">
        <f ca="1">IF($BI99&lt;&gt;"",IF('Capacity summary'!$D$14="Yes",IF(COUNTBLANK('Capacity summary'!$H218:$BG218)&lt;52,IF('Capacity summary'!AA218&lt;&gt;"",IF(LOWER('Capacity summary'!AA218)="x",$BI99*AA99,VALUE('Capacity summary'!AA218)),0),AA99*$BI99),AA99*$BI99),0)</f>
        <v>0</v>
      </c>
      <c r="CE99" s="312">
        <f ca="1">IF($BI99&lt;&gt;"",IF('Capacity summary'!$D$14="Yes",IF(COUNTBLANK('Capacity summary'!$H218:$BG218)&lt;52,IF('Capacity summary'!AB218&lt;&gt;"",IF(LOWER('Capacity summary'!AB218)="x",$BI99*AB99,VALUE('Capacity summary'!AB218)),0),AB99*$BI99),AB99*$BI99),0)</f>
        <v>0</v>
      </c>
      <c r="CF99" s="312">
        <f ca="1">IF($BI99&lt;&gt;"",IF('Capacity summary'!$D$14="Yes",IF(COUNTBLANK('Capacity summary'!$H218:$BG218)&lt;52,IF('Capacity summary'!AC218&lt;&gt;"",IF(LOWER('Capacity summary'!AC218)="x",$BI99*AC99,VALUE('Capacity summary'!AC218)),0),AC99*$BI99),AC99*$BI99),0)</f>
        <v>0</v>
      </c>
      <c r="CG99" s="312">
        <f ca="1">IF($BI99&lt;&gt;"",IF('Capacity summary'!$D$14="Yes",IF(COUNTBLANK('Capacity summary'!$H218:$BG218)&lt;52,IF('Capacity summary'!AD218&lt;&gt;"",IF(LOWER('Capacity summary'!AD218)="x",$BI99*AD99,VALUE('Capacity summary'!AD218)),0),AD99*$BI99),AD99*$BI99),0)</f>
        <v>0</v>
      </c>
      <c r="CH99" s="312">
        <f ca="1">IF($BI99&lt;&gt;"",IF('Capacity summary'!$D$14="Yes",IF(COUNTBLANK('Capacity summary'!$H218:$BG218)&lt;52,IF('Capacity summary'!AE218&lt;&gt;"",IF(LOWER('Capacity summary'!AE218)="x",$BI99*AE99,VALUE('Capacity summary'!AE218)),0),AE99*$BI99),AE99*$BI99),0)</f>
        <v>0</v>
      </c>
      <c r="CI99" s="312">
        <f ca="1">IF($BI99&lt;&gt;"",IF('Capacity summary'!$D$14="Yes",IF(COUNTBLANK('Capacity summary'!$H218:$BG218)&lt;52,IF('Capacity summary'!AF218&lt;&gt;"",IF(LOWER('Capacity summary'!AF218)="x",$BI99*AF99,VALUE('Capacity summary'!AF218)),0),AF99*$BI99),AF99*$BI99),0)</f>
        <v>0</v>
      </c>
      <c r="CJ99" s="312">
        <f ca="1">IF($BI99&lt;&gt;"",IF('Capacity summary'!$D$14="Yes",IF(COUNTBLANK('Capacity summary'!$H218:$BG218)&lt;52,IF('Capacity summary'!AG218&lt;&gt;"",IF(LOWER('Capacity summary'!AG218)="x",$BI99*AG99,VALUE('Capacity summary'!AG218)),0),AG99*$BI99),AG99*$BI99),0)</f>
        <v>0</v>
      </c>
      <c r="CK99" s="312">
        <f ca="1">IF($BI99&lt;&gt;"",IF('Capacity summary'!$D$14="Yes",IF(COUNTBLANK('Capacity summary'!$H218:$BG218)&lt;52,IF('Capacity summary'!AH218&lt;&gt;"",IF(LOWER('Capacity summary'!AH218)="x",$BI99*AH99,VALUE('Capacity summary'!AH218)),0),AH99*$BI99),AH99*$BI99),0)</f>
        <v>0</v>
      </c>
      <c r="CL99" s="312">
        <f ca="1">IF($BI99&lt;&gt;"",IF('Capacity summary'!$D$14="Yes",IF(COUNTBLANK('Capacity summary'!$H218:$BG218)&lt;52,IF('Capacity summary'!AI218&lt;&gt;"",IF(LOWER('Capacity summary'!AI218)="x",$BI99*AI99,VALUE('Capacity summary'!AI218)),0),AI99*$BI99),AI99*$BI99),0)</f>
        <v>0</v>
      </c>
      <c r="CM99" s="312">
        <f ca="1">IF($BI99&lt;&gt;"",IF('Capacity summary'!$D$14="Yes",IF(COUNTBLANK('Capacity summary'!$H218:$BG218)&lt;52,IF('Capacity summary'!AJ218&lt;&gt;"",IF(LOWER('Capacity summary'!AJ218)="x",$BI99*AJ99,VALUE('Capacity summary'!AJ218)),0),AJ99*$BI99),AJ99*$BI99),0)</f>
        <v>0</v>
      </c>
      <c r="CN99" s="312">
        <f ca="1">IF($BI99&lt;&gt;"",IF('Capacity summary'!$D$14="Yes",IF(COUNTBLANK('Capacity summary'!$H218:$BG218)&lt;52,IF('Capacity summary'!AK218&lt;&gt;"",IF(LOWER('Capacity summary'!AK218)="x",$BI99*AK99,VALUE('Capacity summary'!AK218)),0),AK99*$BI99),AK99*$BI99),0)</f>
        <v>0</v>
      </c>
      <c r="CO99" s="312">
        <f ca="1">IF($BI99&lt;&gt;"",IF('Capacity summary'!$D$14="Yes",IF(COUNTBLANK('Capacity summary'!$H218:$BG218)&lt;52,IF('Capacity summary'!AL218&lt;&gt;"",IF(LOWER('Capacity summary'!AL218)="x",$BI99*AL99,VALUE('Capacity summary'!AL218)),0),AL99*$BI99),AL99*$BI99),0)</f>
        <v>0</v>
      </c>
      <c r="CP99" s="312">
        <f ca="1">IF($BI99&lt;&gt;"",IF('Capacity summary'!$D$14="Yes",IF(COUNTBLANK('Capacity summary'!$H218:$BG218)&lt;52,IF('Capacity summary'!AM218&lt;&gt;"",IF(LOWER('Capacity summary'!AM218)="x",$BI99*AM99,VALUE('Capacity summary'!AM218)),0),AM99*$BI99),AM99*$BI99),0)</f>
        <v>0</v>
      </c>
      <c r="CQ99" s="312">
        <f ca="1">IF($BI99&lt;&gt;"",IF('Capacity summary'!$D$14="Yes",IF(COUNTBLANK('Capacity summary'!$H218:$BG218)&lt;52,IF('Capacity summary'!AN218&lt;&gt;"",IF(LOWER('Capacity summary'!AN218)="x",$BI99*AN99,VALUE('Capacity summary'!AN218)),0),AN99*$BI99),AN99*$BI99),0)</f>
        <v>0</v>
      </c>
      <c r="CR99" s="312">
        <f ca="1">IF($BI99&lt;&gt;"",IF('Capacity summary'!$D$14="Yes",IF(COUNTBLANK('Capacity summary'!$H218:$BG218)&lt;52,IF('Capacity summary'!AO218&lt;&gt;"",IF(LOWER('Capacity summary'!AO218)="x",$BI99*AO99,VALUE('Capacity summary'!AO218)),0),AO99*$BI99),AO99*$BI99),0)</f>
        <v>0</v>
      </c>
      <c r="CS99" s="312">
        <f ca="1">IF($BI99&lt;&gt;"",IF('Capacity summary'!$D$14="Yes",IF(COUNTBLANK('Capacity summary'!$H218:$BG218)&lt;52,IF('Capacity summary'!AP218&lt;&gt;"",IF(LOWER('Capacity summary'!AP218)="x",$BI99*AP99,VALUE('Capacity summary'!AP218)),0),AP99*$BI99),AP99*$BI99),0)</f>
        <v>0</v>
      </c>
      <c r="CT99" s="312">
        <f ca="1">IF($BI99&lt;&gt;"",IF('Capacity summary'!$D$14="Yes",IF(COUNTBLANK('Capacity summary'!$H218:$BG218)&lt;52,IF('Capacity summary'!AQ218&lt;&gt;"",IF(LOWER('Capacity summary'!AQ218)="x",$BI99*AQ99,VALUE('Capacity summary'!AQ218)),0),AQ99*$BI99),AQ99*$BI99),0)</f>
        <v>0</v>
      </c>
      <c r="CU99" s="312">
        <f ca="1">IF($BI99&lt;&gt;"",IF('Capacity summary'!$D$14="Yes",IF(COUNTBLANK('Capacity summary'!$H218:$BG218)&lt;52,IF('Capacity summary'!AR218&lt;&gt;"",IF(LOWER('Capacity summary'!AR218)="x",$BI99*AR99,VALUE('Capacity summary'!AR218)),0),AR99*$BI99),AR99*$BI99),0)</f>
        <v>0</v>
      </c>
      <c r="CV99" s="312">
        <f ca="1">IF($BI99&lt;&gt;"",IF('Capacity summary'!$D$14="Yes",IF(COUNTBLANK('Capacity summary'!$H218:$BG218)&lt;52,IF('Capacity summary'!AS218&lt;&gt;"",IF(LOWER('Capacity summary'!AS218)="x",$BI99*AS99,VALUE('Capacity summary'!AS218)),0),AS99*$BI99),AS99*$BI99),0)</f>
        <v>0</v>
      </c>
      <c r="CW99" s="312">
        <f ca="1">IF($BI99&lt;&gt;"",IF('Capacity summary'!$D$14="Yes",IF(COUNTBLANK('Capacity summary'!$H218:$BG218)&lt;52,IF('Capacity summary'!AT218&lt;&gt;"",IF(LOWER('Capacity summary'!AT218)="x",$BI99*AT99,VALUE('Capacity summary'!AT218)),0),AT99*$BI99),AT99*$BI99),0)</f>
        <v>0</v>
      </c>
      <c r="CX99" s="312">
        <f ca="1">IF($BI99&lt;&gt;"",IF('Capacity summary'!$D$14="Yes",IF(COUNTBLANK('Capacity summary'!$H218:$BG218)&lt;52,IF('Capacity summary'!AU218&lt;&gt;"",IF(LOWER('Capacity summary'!AU218)="x",$BI99*AU99,VALUE('Capacity summary'!AU218)),0),AU99*$BI99),AU99*$BI99),0)</f>
        <v>0</v>
      </c>
      <c r="CY99" s="312">
        <f ca="1">IF($BI99&lt;&gt;"",IF('Capacity summary'!$D$14="Yes",IF(COUNTBLANK('Capacity summary'!$H218:$BG218)&lt;52,IF('Capacity summary'!AV218&lt;&gt;"",IF(LOWER('Capacity summary'!AV218)="x",$BI99*AV99,VALUE('Capacity summary'!AV218)),0),AV99*$BI99),AV99*$BI99),0)</f>
        <v>0</v>
      </c>
      <c r="CZ99" s="312">
        <f ca="1">IF($BI99&lt;&gt;"",IF('Capacity summary'!$D$14="Yes",IF(COUNTBLANK('Capacity summary'!$H218:$BG218)&lt;52,IF('Capacity summary'!AW218&lt;&gt;"",IF(LOWER('Capacity summary'!AW218)="x",$BI99*AW99,VALUE('Capacity summary'!AW218)),0),AW99*$BI99),AW99*$BI99),0)</f>
        <v>0</v>
      </c>
      <c r="DA99" s="312">
        <f ca="1">IF($BI99&lt;&gt;"",IF('Capacity summary'!$D$14="Yes",IF(COUNTBLANK('Capacity summary'!$H218:$BG218)&lt;52,IF('Capacity summary'!AX218&lt;&gt;"",IF(LOWER('Capacity summary'!AX218)="x",$BI99*AX99,VALUE('Capacity summary'!AX218)),0),AX99*$BI99),AX99*$BI99),0)</f>
        <v>0</v>
      </c>
      <c r="DB99" s="312">
        <f ca="1">IF($BI99&lt;&gt;"",IF('Capacity summary'!$D$14="Yes",IF(COUNTBLANK('Capacity summary'!$H218:$BG218)&lt;52,IF('Capacity summary'!AY218&lt;&gt;"",IF(LOWER('Capacity summary'!AY218)="x",$BI99*AY99,VALUE('Capacity summary'!AY218)),0),AY99*$BI99),AY99*$BI99),0)</f>
        <v>0</v>
      </c>
      <c r="DC99" s="312">
        <f ca="1">IF($BI99&lt;&gt;"",IF('Capacity summary'!$D$14="Yes",IF(COUNTBLANK('Capacity summary'!$H218:$BG218)&lt;52,IF('Capacity summary'!AZ218&lt;&gt;"",IF(LOWER('Capacity summary'!AZ218)="x",$BI99*AZ99,VALUE('Capacity summary'!AZ218)),0),AZ99*$BI99),AZ99*$BI99),0)</f>
        <v>0</v>
      </c>
      <c r="DD99" s="312">
        <f ca="1">IF($BI99&lt;&gt;"",IF('Capacity summary'!$D$14="Yes",IF(COUNTBLANK('Capacity summary'!$H218:$BG218)&lt;52,IF('Capacity summary'!BA218&lt;&gt;"",IF(LOWER('Capacity summary'!BA218)="x",$BI99*BA99,VALUE('Capacity summary'!BA218)),0),BA99*$BI99),BA99*$BI99),0)</f>
        <v>0</v>
      </c>
      <c r="DE99" s="312">
        <f ca="1">IF($BI99&lt;&gt;"",IF('Capacity summary'!$D$14="Yes",IF(COUNTBLANK('Capacity summary'!$H218:$BG218)&lt;52,IF('Capacity summary'!BB218&lt;&gt;"",IF(LOWER('Capacity summary'!BB218)="x",$BI99*BB99,VALUE('Capacity summary'!BB218)),0),BB99*$BI99),BB99*$BI99),0)</f>
        <v>0</v>
      </c>
      <c r="DF99" s="312">
        <f ca="1">IF($BI99&lt;&gt;"",IF('Capacity summary'!$D$14="Yes",IF(COUNTBLANK('Capacity summary'!$H218:$BG218)&lt;52,IF('Capacity summary'!BC218&lt;&gt;"",IF(LOWER('Capacity summary'!BC218)="x",$BI99*BC99,VALUE('Capacity summary'!BC218)),0),BC99*$BI99),BC99*$BI99),0)</f>
        <v>0</v>
      </c>
      <c r="DG99" s="312">
        <f ca="1">IF($BI99&lt;&gt;"",IF('Capacity summary'!$D$14="Yes",IF(COUNTBLANK('Capacity summary'!$H218:$BG218)&lt;52,IF('Capacity summary'!BD218&lt;&gt;"",IF(LOWER('Capacity summary'!BD218)="x",$BI99*BD99,VALUE('Capacity summary'!BD218)),0),BD99*$BI99),BD99*$BI99),0)</f>
        <v>0</v>
      </c>
      <c r="DH99" s="312">
        <f ca="1">IF($BI99&lt;&gt;"",IF('Capacity summary'!$D$14="Yes",IF(COUNTBLANK('Capacity summary'!$H218:$BG218)&lt;52,IF('Capacity summary'!BE218&lt;&gt;"",IF(LOWER('Capacity summary'!BE218)="x",$BI99*BE99,VALUE('Capacity summary'!BE218)),0),BE99*$BI99),BE99*$BI99),0)</f>
        <v>0</v>
      </c>
      <c r="DI99" s="312">
        <f ca="1">IF($BI99&lt;&gt;"",IF('Capacity summary'!$D$14="Yes",IF(COUNTBLANK('Capacity summary'!$H218:$BG218)&lt;52,IF('Capacity summary'!BF218&lt;&gt;"",IF(LOWER('Capacity summary'!BF218)="x",$BI99*BF99,VALUE('Capacity summary'!BF218)),0),BF99*$BI99),BF99*$BI99),0)</f>
        <v>0</v>
      </c>
      <c r="DJ99" s="312">
        <f ca="1">IF($BI99&lt;&gt;"",IF('Capacity summary'!$D$14="Yes",IF(COUNTBLANK('Capacity summary'!$H218:$BG218)&lt;52,IF('Capacity summary'!BG218&lt;&gt;"",IF(LOWER('Capacity summary'!BG218)="x",$BI99*BG99,VALUE('Capacity summary'!BG218)),0),BG99*$BI99),BG99*$BI99),0)</f>
        <v>0</v>
      </c>
      <c r="DK99" s="136">
        <f t="shared" ca="1" si="3"/>
        <v>0</v>
      </c>
      <c r="DL99" s="312">
        <f>Capacity!H111</f>
        <v>0</v>
      </c>
    </row>
    <row r="100" spans="2:116" x14ac:dyDescent="0.25">
      <c r="B100" s="67"/>
      <c r="C100" s="67" t="str">
        <f>ROW(A96)&amp;". "&amp;Capacity!B112</f>
        <v>96. c</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 ca="1">IF(ROW(C96)&lt;=Capacity!$A$16,IF('Capacity summary'!$D$14="No",SUM(H100:BG100),'Capacity summary'!$E219),0)</f>
        <v>52</v>
      </c>
      <c r="BI100" s="5">
        <f ca="1">IF(BH100&gt;0,IF(BH100&lt;Capacity!E112,Capacity!F112,Capacity!H112/'Capacity calculation (hide)'!BH100),"")</f>
        <v>0</v>
      </c>
      <c r="BK100" s="312">
        <f ca="1">IF($BI100&lt;&gt;"",IF('Capacity summary'!$D$14="Yes",IF(COUNTBLANK('Capacity summary'!$H219:$BG219)&lt;52,IF('Capacity summary'!H219&lt;&gt;"",IF(LOWER('Capacity summary'!H219)="x",$BI100*H100,VALUE('Capacity summary'!H219)),0),H100*$BI100),H100*$BI100),0)</f>
        <v>0</v>
      </c>
      <c r="BL100" s="312">
        <f ca="1">IF($BI100&lt;&gt;"",IF('Capacity summary'!$D$14="Yes",IF(COUNTBLANK('Capacity summary'!$H219:$BG219)&lt;52,IF('Capacity summary'!I219&lt;&gt;"",IF(LOWER('Capacity summary'!I219)="x",$BI100*I100,VALUE('Capacity summary'!I219)),0),I100*$BI100),I100*$BI100),0)</f>
        <v>0</v>
      </c>
      <c r="BM100" s="312">
        <f ca="1">IF($BI100&lt;&gt;"",IF('Capacity summary'!$D$14="Yes",IF(COUNTBLANK('Capacity summary'!$H219:$BG219)&lt;52,IF('Capacity summary'!J219&lt;&gt;"",IF(LOWER('Capacity summary'!J219)="x",$BI100*J100,VALUE('Capacity summary'!J219)),0),J100*$BI100),J100*$BI100),0)</f>
        <v>0</v>
      </c>
      <c r="BN100" s="312">
        <f ca="1">IF($BI100&lt;&gt;"",IF('Capacity summary'!$D$14="Yes",IF(COUNTBLANK('Capacity summary'!$H219:$BG219)&lt;52,IF('Capacity summary'!K219&lt;&gt;"",IF(LOWER('Capacity summary'!K219)="x",$BI100*K100,VALUE('Capacity summary'!K219)),0),K100*$BI100),K100*$BI100),0)</f>
        <v>0</v>
      </c>
      <c r="BO100" s="312">
        <f ca="1">IF($BI100&lt;&gt;"",IF('Capacity summary'!$D$14="Yes",IF(COUNTBLANK('Capacity summary'!$H219:$BG219)&lt;52,IF('Capacity summary'!L219&lt;&gt;"",IF(LOWER('Capacity summary'!L219)="x",$BI100*L100,VALUE('Capacity summary'!L219)),0),L100*$BI100),L100*$BI100),0)</f>
        <v>0</v>
      </c>
      <c r="BP100" s="312">
        <f ca="1">IF($BI100&lt;&gt;"",IF('Capacity summary'!$D$14="Yes",IF(COUNTBLANK('Capacity summary'!$H219:$BG219)&lt;52,IF('Capacity summary'!M219&lt;&gt;"",IF(LOWER('Capacity summary'!M219)="x",$BI100*M100,VALUE('Capacity summary'!M219)),0),M100*$BI100),M100*$BI100),0)</f>
        <v>0</v>
      </c>
      <c r="BQ100" s="312">
        <f ca="1">IF($BI100&lt;&gt;"",IF('Capacity summary'!$D$14="Yes",IF(COUNTBLANK('Capacity summary'!$H219:$BG219)&lt;52,IF('Capacity summary'!N219&lt;&gt;"",IF(LOWER('Capacity summary'!N219)="x",$BI100*N100,VALUE('Capacity summary'!N219)),0),N100*$BI100),N100*$BI100),0)</f>
        <v>0</v>
      </c>
      <c r="BR100" s="312">
        <f ca="1">IF($BI100&lt;&gt;"",IF('Capacity summary'!$D$14="Yes",IF(COUNTBLANK('Capacity summary'!$H219:$BG219)&lt;52,IF('Capacity summary'!O219&lt;&gt;"",IF(LOWER('Capacity summary'!O219)="x",$BI100*O100,VALUE('Capacity summary'!O219)),0),O100*$BI100),O100*$BI100),0)</f>
        <v>0</v>
      </c>
      <c r="BS100" s="312">
        <f ca="1">IF($BI100&lt;&gt;"",IF('Capacity summary'!$D$14="Yes",IF(COUNTBLANK('Capacity summary'!$H219:$BG219)&lt;52,IF('Capacity summary'!P219&lt;&gt;"",IF(LOWER('Capacity summary'!P219)="x",$BI100*P100,VALUE('Capacity summary'!P219)),0),P100*$BI100),P100*$BI100),0)</f>
        <v>0</v>
      </c>
      <c r="BT100" s="312">
        <f ca="1">IF($BI100&lt;&gt;"",IF('Capacity summary'!$D$14="Yes",IF(COUNTBLANK('Capacity summary'!$H219:$BG219)&lt;52,IF('Capacity summary'!Q219&lt;&gt;"",IF(LOWER('Capacity summary'!Q219)="x",$BI100*Q100,VALUE('Capacity summary'!Q219)),0),Q100*$BI100),Q100*$BI100),0)</f>
        <v>0</v>
      </c>
      <c r="BU100" s="312">
        <f ca="1">IF($BI100&lt;&gt;"",IF('Capacity summary'!$D$14="Yes",IF(COUNTBLANK('Capacity summary'!$H219:$BG219)&lt;52,IF('Capacity summary'!R219&lt;&gt;"",IF(LOWER('Capacity summary'!R219)="x",$BI100*R100,VALUE('Capacity summary'!R219)),0),R100*$BI100),R100*$BI100),0)</f>
        <v>0</v>
      </c>
      <c r="BV100" s="312">
        <f ca="1">IF($BI100&lt;&gt;"",IF('Capacity summary'!$D$14="Yes",IF(COUNTBLANK('Capacity summary'!$H219:$BG219)&lt;52,IF('Capacity summary'!S219&lt;&gt;"",IF(LOWER('Capacity summary'!S219)="x",$BI100*S100,VALUE('Capacity summary'!S219)),0),S100*$BI100),S100*$BI100),0)</f>
        <v>0</v>
      </c>
      <c r="BW100" s="312">
        <f ca="1">IF($BI100&lt;&gt;"",IF('Capacity summary'!$D$14="Yes",IF(COUNTBLANK('Capacity summary'!$H219:$BG219)&lt;52,IF('Capacity summary'!T219&lt;&gt;"",IF(LOWER('Capacity summary'!T219)="x",$BI100*T100,VALUE('Capacity summary'!T219)),0),T100*$BI100),T100*$BI100),0)</f>
        <v>0</v>
      </c>
      <c r="BX100" s="312">
        <f ca="1">IF($BI100&lt;&gt;"",IF('Capacity summary'!$D$14="Yes",IF(COUNTBLANK('Capacity summary'!$H219:$BG219)&lt;52,IF('Capacity summary'!U219&lt;&gt;"",IF(LOWER('Capacity summary'!U219)="x",$BI100*U100,VALUE('Capacity summary'!U219)),0),U100*$BI100),U100*$BI100),0)</f>
        <v>0</v>
      </c>
      <c r="BY100" s="312">
        <f ca="1">IF($BI100&lt;&gt;"",IF('Capacity summary'!$D$14="Yes",IF(COUNTBLANK('Capacity summary'!$H219:$BG219)&lt;52,IF('Capacity summary'!V219&lt;&gt;"",IF(LOWER('Capacity summary'!V219)="x",$BI100*V100,VALUE('Capacity summary'!V219)),0),V100*$BI100),V100*$BI100),0)</f>
        <v>0</v>
      </c>
      <c r="BZ100" s="312">
        <f ca="1">IF($BI100&lt;&gt;"",IF('Capacity summary'!$D$14="Yes",IF(COUNTBLANK('Capacity summary'!$H219:$BG219)&lt;52,IF('Capacity summary'!W219&lt;&gt;"",IF(LOWER('Capacity summary'!W219)="x",$BI100*W100,VALUE('Capacity summary'!W219)),0),W100*$BI100),W100*$BI100),0)</f>
        <v>0</v>
      </c>
      <c r="CA100" s="312">
        <f ca="1">IF($BI100&lt;&gt;"",IF('Capacity summary'!$D$14="Yes",IF(COUNTBLANK('Capacity summary'!$H219:$BG219)&lt;52,IF('Capacity summary'!X219&lt;&gt;"",IF(LOWER('Capacity summary'!X219)="x",$BI100*X100,VALUE('Capacity summary'!X219)),0),X100*$BI100),X100*$BI100),0)</f>
        <v>0</v>
      </c>
      <c r="CB100" s="312">
        <f ca="1">IF($BI100&lt;&gt;"",IF('Capacity summary'!$D$14="Yes",IF(COUNTBLANK('Capacity summary'!$H219:$BG219)&lt;52,IF('Capacity summary'!Y219&lt;&gt;"",IF(LOWER('Capacity summary'!Y219)="x",$BI100*Y100,VALUE('Capacity summary'!Y219)),0),Y100*$BI100),Y100*$BI100),0)</f>
        <v>0</v>
      </c>
      <c r="CC100" s="312">
        <f ca="1">IF($BI100&lt;&gt;"",IF('Capacity summary'!$D$14="Yes",IF(COUNTBLANK('Capacity summary'!$H219:$BG219)&lt;52,IF('Capacity summary'!Z219&lt;&gt;"",IF(LOWER('Capacity summary'!Z219)="x",$BI100*Z100,VALUE('Capacity summary'!Z219)),0),Z100*$BI100),Z100*$BI100),0)</f>
        <v>0</v>
      </c>
      <c r="CD100" s="312">
        <f ca="1">IF($BI100&lt;&gt;"",IF('Capacity summary'!$D$14="Yes",IF(COUNTBLANK('Capacity summary'!$H219:$BG219)&lt;52,IF('Capacity summary'!AA219&lt;&gt;"",IF(LOWER('Capacity summary'!AA219)="x",$BI100*AA100,VALUE('Capacity summary'!AA219)),0),AA100*$BI100),AA100*$BI100),0)</f>
        <v>0</v>
      </c>
      <c r="CE100" s="312">
        <f ca="1">IF($BI100&lt;&gt;"",IF('Capacity summary'!$D$14="Yes",IF(COUNTBLANK('Capacity summary'!$H219:$BG219)&lt;52,IF('Capacity summary'!AB219&lt;&gt;"",IF(LOWER('Capacity summary'!AB219)="x",$BI100*AB100,VALUE('Capacity summary'!AB219)),0),AB100*$BI100),AB100*$BI100),0)</f>
        <v>0</v>
      </c>
      <c r="CF100" s="312">
        <f ca="1">IF($BI100&lt;&gt;"",IF('Capacity summary'!$D$14="Yes",IF(COUNTBLANK('Capacity summary'!$H219:$BG219)&lt;52,IF('Capacity summary'!AC219&lt;&gt;"",IF(LOWER('Capacity summary'!AC219)="x",$BI100*AC100,VALUE('Capacity summary'!AC219)),0),AC100*$BI100),AC100*$BI100),0)</f>
        <v>0</v>
      </c>
      <c r="CG100" s="312">
        <f ca="1">IF($BI100&lt;&gt;"",IF('Capacity summary'!$D$14="Yes",IF(COUNTBLANK('Capacity summary'!$H219:$BG219)&lt;52,IF('Capacity summary'!AD219&lt;&gt;"",IF(LOWER('Capacity summary'!AD219)="x",$BI100*AD100,VALUE('Capacity summary'!AD219)),0),AD100*$BI100),AD100*$BI100),0)</f>
        <v>0</v>
      </c>
      <c r="CH100" s="312">
        <f ca="1">IF($BI100&lt;&gt;"",IF('Capacity summary'!$D$14="Yes",IF(COUNTBLANK('Capacity summary'!$H219:$BG219)&lt;52,IF('Capacity summary'!AE219&lt;&gt;"",IF(LOWER('Capacity summary'!AE219)="x",$BI100*AE100,VALUE('Capacity summary'!AE219)),0),AE100*$BI100),AE100*$BI100),0)</f>
        <v>0</v>
      </c>
      <c r="CI100" s="312">
        <f ca="1">IF($BI100&lt;&gt;"",IF('Capacity summary'!$D$14="Yes",IF(COUNTBLANK('Capacity summary'!$H219:$BG219)&lt;52,IF('Capacity summary'!AF219&lt;&gt;"",IF(LOWER('Capacity summary'!AF219)="x",$BI100*AF100,VALUE('Capacity summary'!AF219)),0),AF100*$BI100),AF100*$BI100),0)</f>
        <v>0</v>
      </c>
      <c r="CJ100" s="312">
        <f ca="1">IF($BI100&lt;&gt;"",IF('Capacity summary'!$D$14="Yes",IF(COUNTBLANK('Capacity summary'!$H219:$BG219)&lt;52,IF('Capacity summary'!AG219&lt;&gt;"",IF(LOWER('Capacity summary'!AG219)="x",$BI100*AG100,VALUE('Capacity summary'!AG219)),0),AG100*$BI100),AG100*$BI100),0)</f>
        <v>0</v>
      </c>
      <c r="CK100" s="312">
        <f ca="1">IF($BI100&lt;&gt;"",IF('Capacity summary'!$D$14="Yes",IF(COUNTBLANK('Capacity summary'!$H219:$BG219)&lt;52,IF('Capacity summary'!AH219&lt;&gt;"",IF(LOWER('Capacity summary'!AH219)="x",$BI100*AH100,VALUE('Capacity summary'!AH219)),0),AH100*$BI100),AH100*$BI100),0)</f>
        <v>0</v>
      </c>
      <c r="CL100" s="312">
        <f ca="1">IF($BI100&lt;&gt;"",IF('Capacity summary'!$D$14="Yes",IF(COUNTBLANK('Capacity summary'!$H219:$BG219)&lt;52,IF('Capacity summary'!AI219&lt;&gt;"",IF(LOWER('Capacity summary'!AI219)="x",$BI100*AI100,VALUE('Capacity summary'!AI219)),0),AI100*$BI100),AI100*$BI100),0)</f>
        <v>0</v>
      </c>
      <c r="CM100" s="312">
        <f ca="1">IF($BI100&lt;&gt;"",IF('Capacity summary'!$D$14="Yes",IF(COUNTBLANK('Capacity summary'!$H219:$BG219)&lt;52,IF('Capacity summary'!AJ219&lt;&gt;"",IF(LOWER('Capacity summary'!AJ219)="x",$BI100*AJ100,VALUE('Capacity summary'!AJ219)),0),AJ100*$BI100),AJ100*$BI100),0)</f>
        <v>0</v>
      </c>
      <c r="CN100" s="312">
        <f ca="1">IF($BI100&lt;&gt;"",IF('Capacity summary'!$D$14="Yes",IF(COUNTBLANK('Capacity summary'!$H219:$BG219)&lt;52,IF('Capacity summary'!AK219&lt;&gt;"",IF(LOWER('Capacity summary'!AK219)="x",$BI100*AK100,VALUE('Capacity summary'!AK219)),0),AK100*$BI100),AK100*$BI100),0)</f>
        <v>0</v>
      </c>
      <c r="CO100" s="312">
        <f ca="1">IF($BI100&lt;&gt;"",IF('Capacity summary'!$D$14="Yes",IF(COUNTBLANK('Capacity summary'!$H219:$BG219)&lt;52,IF('Capacity summary'!AL219&lt;&gt;"",IF(LOWER('Capacity summary'!AL219)="x",$BI100*AL100,VALUE('Capacity summary'!AL219)),0),AL100*$BI100),AL100*$BI100),0)</f>
        <v>0</v>
      </c>
      <c r="CP100" s="312">
        <f ca="1">IF($BI100&lt;&gt;"",IF('Capacity summary'!$D$14="Yes",IF(COUNTBLANK('Capacity summary'!$H219:$BG219)&lt;52,IF('Capacity summary'!AM219&lt;&gt;"",IF(LOWER('Capacity summary'!AM219)="x",$BI100*AM100,VALUE('Capacity summary'!AM219)),0),AM100*$BI100),AM100*$BI100),0)</f>
        <v>0</v>
      </c>
      <c r="CQ100" s="312">
        <f ca="1">IF($BI100&lt;&gt;"",IF('Capacity summary'!$D$14="Yes",IF(COUNTBLANK('Capacity summary'!$H219:$BG219)&lt;52,IF('Capacity summary'!AN219&lt;&gt;"",IF(LOWER('Capacity summary'!AN219)="x",$BI100*AN100,VALUE('Capacity summary'!AN219)),0),AN100*$BI100),AN100*$BI100),0)</f>
        <v>0</v>
      </c>
      <c r="CR100" s="312">
        <f ca="1">IF($BI100&lt;&gt;"",IF('Capacity summary'!$D$14="Yes",IF(COUNTBLANK('Capacity summary'!$H219:$BG219)&lt;52,IF('Capacity summary'!AO219&lt;&gt;"",IF(LOWER('Capacity summary'!AO219)="x",$BI100*AO100,VALUE('Capacity summary'!AO219)),0),AO100*$BI100),AO100*$BI100),0)</f>
        <v>0</v>
      </c>
      <c r="CS100" s="312">
        <f ca="1">IF($BI100&lt;&gt;"",IF('Capacity summary'!$D$14="Yes",IF(COUNTBLANK('Capacity summary'!$H219:$BG219)&lt;52,IF('Capacity summary'!AP219&lt;&gt;"",IF(LOWER('Capacity summary'!AP219)="x",$BI100*AP100,VALUE('Capacity summary'!AP219)),0),AP100*$BI100),AP100*$BI100),0)</f>
        <v>0</v>
      </c>
      <c r="CT100" s="312">
        <f ca="1">IF($BI100&lt;&gt;"",IF('Capacity summary'!$D$14="Yes",IF(COUNTBLANK('Capacity summary'!$H219:$BG219)&lt;52,IF('Capacity summary'!AQ219&lt;&gt;"",IF(LOWER('Capacity summary'!AQ219)="x",$BI100*AQ100,VALUE('Capacity summary'!AQ219)),0),AQ100*$BI100),AQ100*$BI100),0)</f>
        <v>0</v>
      </c>
      <c r="CU100" s="312">
        <f ca="1">IF($BI100&lt;&gt;"",IF('Capacity summary'!$D$14="Yes",IF(COUNTBLANK('Capacity summary'!$H219:$BG219)&lt;52,IF('Capacity summary'!AR219&lt;&gt;"",IF(LOWER('Capacity summary'!AR219)="x",$BI100*AR100,VALUE('Capacity summary'!AR219)),0),AR100*$BI100),AR100*$BI100),0)</f>
        <v>0</v>
      </c>
      <c r="CV100" s="312">
        <f ca="1">IF($BI100&lt;&gt;"",IF('Capacity summary'!$D$14="Yes",IF(COUNTBLANK('Capacity summary'!$H219:$BG219)&lt;52,IF('Capacity summary'!AS219&lt;&gt;"",IF(LOWER('Capacity summary'!AS219)="x",$BI100*AS100,VALUE('Capacity summary'!AS219)),0),AS100*$BI100),AS100*$BI100),0)</f>
        <v>0</v>
      </c>
      <c r="CW100" s="312">
        <f ca="1">IF($BI100&lt;&gt;"",IF('Capacity summary'!$D$14="Yes",IF(COUNTBLANK('Capacity summary'!$H219:$BG219)&lt;52,IF('Capacity summary'!AT219&lt;&gt;"",IF(LOWER('Capacity summary'!AT219)="x",$BI100*AT100,VALUE('Capacity summary'!AT219)),0),AT100*$BI100),AT100*$BI100),0)</f>
        <v>0</v>
      </c>
      <c r="CX100" s="312">
        <f ca="1">IF($BI100&lt;&gt;"",IF('Capacity summary'!$D$14="Yes",IF(COUNTBLANK('Capacity summary'!$H219:$BG219)&lt;52,IF('Capacity summary'!AU219&lt;&gt;"",IF(LOWER('Capacity summary'!AU219)="x",$BI100*AU100,VALUE('Capacity summary'!AU219)),0),AU100*$BI100),AU100*$BI100),0)</f>
        <v>0</v>
      </c>
      <c r="CY100" s="312">
        <f ca="1">IF($BI100&lt;&gt;"",IF('Capacity summary'!$D$14="Yes",IF(COUNTBLANK('Capacity summary'!$H219:$BG219)&lt;52,IF('Capacity summary'!AV219&lt;&gt;"",IF(LOWER('Capacity summary'!AV219)="x",$BI100*AV100,VALUE('Capacity summary'!AV219)),0),AV100*$BI100),AV100*$BI100),0)</f>
        <v>0</v>
      </c>
      <c r="CZ100" s="312">
        <f ca="1">IF($BI100&lt;&gt;"",IF('Capacity summary'!$D$14="Yes",IF(COUNTBLANK('Capacity summary'!$H219:$BG219)&lt;52,IF('Capacity summary'!AW219&lt;&gt;"",IF(LOWER('Capacity summary'!AW219)="x",$BI100*AW100,VALUE('Capacity summary'!AW219)),0),AW100*$BI100),AW100*$BI100),0)</f>
        <v>0</v>
      </c>
      <c r="DA100" s="312">
        <f ca="1">IF($BI100&lt;&gt;"",IF('Capacity summary'!$D$14="Yes",IF(COUNTBLANK('Capacity summary'!$H219:$BG219)&lt;52,IF('Capacity summary'!AX219&lt;&gt;"",IF(LOWER('Capacity summary'!AX219)="x",$BI100*AX100,VALUE('Capacity summary'!AX219)),0),AX100*$BI100),AX100*$BI100),0)</f>
        <v>0</v>
      </c>
      <c r="DB100" s="312">
        <f ca="1">IF($BI100&lt;&gt;"",IF('Capacity summary'!$D$14="Yes",IF(COUNTBLANK('Capacity summary'!$H219:$BG219)&lt;52,IF('Capacity summary'!AY219&lt;&gt;"",IF(LOWER('Capacity summary'!AY219)="x",$BI100*AY100,VALUE('Capacity summary'!AY219)),0),AY100*$BI100),AY100*$BI100),0)</f>
        <v>0</v>
      </c>
      <c r="DC100" s="312">
        <f ca="1">IF($BI100&lt;&gt;"",IF('Capacity summary'!$D$14="Yes",IF(COUNTBLANK('Capacity summary'!$H219:$BG219)&lt;52,IF('Capacity summary'!AZ219&lt;&gt;"",IF(LOWER('Capacity summary'!AZ219)="x",$BI100*AZ100,VALUE('Capacity summary'!AZ219)),0),AZ100*$BI100),AZ100*$BI100),0)</f>
        <v>0</v>
      </c>
      <c r="DD100" s="312">
        <f ca="1">IF($BI100&lt;&gt;"",IF('Capacity summary'!$D$14="Yes",IF(COUNTBLANK('Capacity summary'!$H219:$BG219)&lt;52,IF('Capacity summary'!BA219&lt;&gt;"",IF(LOWER('Capacity summary'!BA219)="x",$BI100*BA100,VALUE('Capacity summary'!BA219)),0),BA100*$BI100),BA100*$BI100),0)</f>
        <v>0</v>
      </c>
      <c r="DE100" s="312">
        <f ca="1">IF($BI100&lt;&gt;"",IF('Capacity summary'!$D$14="Yes",IF(COUNTBLANK('Capacity summary'!$H219:$BG219)&lt;52,IF('Capacity summary'!BB219&lt;&gt;"",IF(LOWER('Capacity summary'!BB219)="x",$BI100*BB100,VALUE('Capacity summary'!BB219)),0),BB100*$BI100),BB100*$BI100),0)</f>
        <v>0</v>
      </c>
      <c r="DF100" s="312">
        <f ca="1">IF($BI100&lt;&gt;"",IF('Capacity summary'!$D$14="Yes",IF(COUNTBLANK('Capacity summary'!$H219:$BG219)&lt;52,IF('Capacity summary'!BC219&lt;&gt;"",IF(LOWER('Capacity summary'!BC219)="x",$BI100*BC100,VALUE('Capacity summary'!BC219)),0),BC100*$BI100),BC100*$BI100),0)</f>
        <v>0</v>
      </c>
      <c r="DG100" s="312">
        <f ca="1">IF($BI100&lt;&gt;"",IF('Capacity summary'!$D$14="Yes",IF(COUNTBLANK('Capacity summary'!$H219:$BG219)&lt;52,IF('Capacity summary'!BD219&lt;&gt;"",IF(LOWER('Capacity summary'!BD219)="x",$BI100*BD100,VALUE('Capacity summary'!BD219)),0),BD100*$BI100),BD100*$BI100),0)</f>
        <v>0</v>
      </c>
      <c r="DH100" s="312">
        <f ca="1">IF($BI100&lt;&gt;"",IF('Capacity summary'!$D$14="Yes",IF(COUNTBLANK('Capacity summary'!$H219:$BG219)&lt;52,IF('Capacity summary'!BE219&lt;&gt;"",IF(LOWER('Capacity summary'!BE219)="x",$BI100*BE100,VALUE('Capacity summary'!BE219)),0),BE100*$BI100),BE100*$BI100),0)</f>
        <v>0</v>
      </c>
      <c r="DI100" s="312">
        <f ca="1">IF($BI100&lt;&gt;"",IF('Capacity summary'!$D$14="Yes",IF(COUNTBLANK('Capacity summary'!$H219:$BG219)&lt;52,IF('Capacity summary'!BF219&lt;&gt;"",IF(LOWER('Capacity summary'!BF219)="x",$BI100*BF100,VALUE('Capacity summary'!BF219)),0),BF100*$BI100),BF100*$BI100),0)</f>
        <v>0</v>
      </c>
      <c r="DJ100" s="312">
        <f ca="1">IF($BI100&lt;&gt;"",IF('Capacity summary'!$D$14="Yes",IF(COUNTBLANK('Capacity summary'!$H219:$BG219)&lt;52,IF('Capacity summary'!BG219&lt;&gt;"",IF(LOWER('Capacity summary'!BG219)="x",$BI100*BG100,VALUE('Capacity summary'!BG219)),0),BG100*$BI100),BG100*$BI100),0)</f>
        <v>0</v>
      </c>
      <c r="DK100" s="136">
        <f t="shared" ca="1" si="3"/>
        <v>0</v>
      </c>
      <c r="DL100" s="312">
        <f>Capacity!H112</f>
        <v>0</v>
      </c>
    </row>
    <row r="101" spans="2:116" x14ac:dyDescent="0.25">
      <c r="B101" s="67"/>
      <c r="C101" s="67" t="str">
        <f>ROW(A97)&amp;". "&amp;Capacity!B113</f>
        <v>97. c</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 ca="1">IF(ROW(C97)&lt;=Capacity!$A$16,IF('Capacity summary'!$D$14="No",SUM(H101:BG101),'Capacity summary'!$E220),0)</f>
        <v>52</v>
      </c>
      <c r="BI101" s="5">
        <f ca="1">IF(BH101&gt;0,IF(BH101&lt;Capacity!E113,Capacity!F113,Capacity!H113/'Capacity calculation (hide)'!BH101),"")</f>
        <v>0</v>
      </c>
      <c r="BK101" s="312">
        <f ca="1">IF($BI101&lt;&gt;"",IF('Capacity summary'!$D$14="Yes",IF(COUNTBLANK('Capacity summary'!$H220:$BG220)&lt;52,IF('Capacity summary'!H220&lt;&gt;"",IF(LOWER('Capacity summary'!H220)="x",$BI101*H101,VALUE('Capacity summary'!H220)),0),H101*$BI101),H101*$BI101),0)</f>
        <v>0</v>
      </c>
      <c r="BL101" s="312">
        <f ca="1">IF($BI101&lt;&gt;"",IF('Capacity summary'!$D$14="Yes",IF(COUNTBLANK('Capacity summary'!$H220:$BG220)&lt;52,IF('Capacity summary'!I220&lt;&gt;"",IF(LOWER('Capacity summary'!I220)="x",$BI101*I101,VALUE('Capacity summary'!I220)),0),I101*$BI101),I101*$BI101),0)</f>
        <v>0</v>
      </c>
      <c r="BM101" s="312">
        <f ca="1">IF($BI101&lt;&gt;"",IF('Capacity summary'!$D$14="Yes",IF(COUNTBLANK('Capacity summary'!$H220:$BG220)&lt;52,IF('Capacity summary'!J220&lt;&gt;"",IF(LOWER('Capacity summary'!J220)="x",$BI101*J101,VALUE('Capacity summary'!J220)),0),J101*$BI101),J101*$BI101),0)</f>
        <v>0</v>
      </c>
      <c r="BN101" s="312">
        <f ca="1">IF($BI101&lt;&gt;"",IF('Capacity summary'!$D$14="Yes",IF(COUNTBLANK('Capacity summary'!$H220:$BG220)&lt;52,IF('Capacity summary'!K220&lt;&gt;"",IF(LOWER('Capacity summary'!K220)="x",$BI101*K101,VALUE('Capacity summary'!K220)),0),K101*$BI101),K101*$BI101),0)</f>
        <v>0</v>
      </c>
      <c r="BO101" s="312">
        <f ca="1">IF($BI101&lt;&gt;"",IF('Capacity summary'!$D$14="Yes",IF(COUNTBLANK('Capacity summary'!$H220:$BG220)&lt;52,IF('Capacity summary'!L220&lt;&gt;"",IF(LOWER('Capacity summary'!L220)="x",$BI101*L101,VALUE('Capacity summary'!L220)),0),L101*$BI101),L101*$BI101),0)</f>
        <v>0</v>
      </c>
      <c r="BP101" s="312">
        <f ca="1">IF($BI101&lt;&gt;"",IF('Capacity summary'!$D$14="Yes",IF(COUNTBLANK('Capacity summary'!$H220:$BG220)&lt;52,IF('Capacity summary'!M220&lt;&gt;"",IF(LOWER('Capacity summary'!M220)="x",$BI101*M101,VALUE('Capacity summary'!M220)),0),M101*$BI101),M101*$BI101),0)</f>
        <v>0</v>
      </c>
      <c r="BQ101" s="312">
        <f ca="1">IF($BI101&lt;&gt;"",IF('Capacity summary'!$D$14="Yes",IF(COUNTBLANK('Capacity summary'!$H220:$BG220)&lt;52,IF('Capacity summary'!N220&lt;&gt;"",IF(LOWER('Capacity summary'!N220)="x",$BI101*N101,VALUE('Capacity summary'!N220)),0),N101*$BI101),N101*$BI101),0)</f>
        <v>0</v>
      </c>
      <c r="BR101" s="312">
        <f ca="1">IF($BI101&lt;&gt;"",IF('Capacity summary'!$D$14="Yes",IF(COUNTBLANK('Capacity summary'!$H220:$BG220)&lt;52,IF('Capacity summary'!O220&lt;&gt;"",IF(LOWER('Capacity summary'!O220)="x",$BI101*O101,VALUE('Capacity summary'!O220)),0),O101*$BI101),O101*$BI101),0)</f>
        <v>0</v>
      </c>
      <c r="BS101" s="312">
        <f ca="1">IF($BI101&lt;&gt;"",IF('Capacity summary'!$D$14="Yes",IF(COUNTBLANK('Capacity summary'!$H220:$BG220)&lt;52,IF('Capacity summary'!P220&lt;&gt;"",IF(LOWER('Capacity summary'!P220)="x",$BI101*P101,VALUE('Capacity summary'!P220)),0),P101*$BI101),P101*$BI101),0)</f>
        <v>0</v>
      </c>
      <c r="BT101" s="312">
        <f ca="1">IF($BI101&lt;&gt;"",IF('Capacity summary'!$D$14="Yes",IF(COUNTBLANK('Capacity summary'!$H220:$BG220)&lt;52,IF('Capacity summary'!Q220&lt;&gt;"",IF(LOWER('Capacity summary'!Q220)="x",$BI101*Q101,VALUE('Capacity summary'!Q220)),0),Q101*$BI101),Q101*$BI101),0)</f>
        <v>0</v>
      </c>
      <c r="BU101" s="312">
        <f ca="1">IF($BI101&lt;&gt;"",IF('Capacity summary'!$D$14="Yes",IF(COUNTBLANK('Capacity summary'!$H220:$BG220)&lt;52,IF('Capacity summary'!R220&lt;&gt;"",IF(LOWER('Capacity summary'!R220)="x",$BI101*R101,VALUE('Capacity summary'!R220)),0),R101*$BI101),R101*$BI101),0)</f>
        <v>0</v>
      </c>
      <c r="BV101" s="312">
        <f ca="1">IF($BI101&lt;&gt;"",IF('Capacity summary'!$D$14="Yes",IF(COUNTBLANK('Capacity summary'!$H220:$BG220)&lt;52,IF('Capacity summary'!S220&lt;&gt;"",IF(LOWER('Capacity summary'!S220)="x",$BI101*S101,VALUE('Capacity summary'!S220)),0),S101*$BI101),S101*$BI101),0)</f>
        <v>0</v>
      </c>
      <c r="BW101" s="312">
        <f ca="1">IF($BI101&lt;&gt;"",IF('Capacity summary'!$D$14="Yes",IF(COUNTBLANK('Capacity summary'!$H220:$BG220)&lt;52,IF('Capacity summary'!T220&lt;&gt;"",IF(LOWER('Capacity summary'!T220)="x",$BI101*T101,VALUE('Capacity summary'!T220)),0),T101*$BI101),T101*$BI101),0)</f>
        <v>0</v>
      </c>
      <c r="BX101" s="312">
        <f ca="1">IF($BI101&lt;&gt;"",IF('Capacity summary'!$D$14="Yes",IF(COUNTBLANK('Capacity summary'!$H220:$BG220)&lt;52,IF('Capacity summary'!U220&lt;&gt;"",IF(LOWER('Capacity summary'!U220)="x",$BI101*U101,VALUE('Capacity summary'!U220)),0),U101*$BI101),U101*$BI101),0)</f>
        <v>0</v>
      </c>
      <c r="BY101" s="312">
        <f ca="1">IF($BI101&lt;&gt;"",IF('Capacity summary'!$D$14="Yes",IF(COUNTBLANK('Capacity summary'!$H220:$BG220)&lt;52,IF('Capacity summary'!V220&lt;&gt;"",IF(LOWER('Capacity summary'!V220)="x",$BI101*V101,VALUE('Capacity summary'!V220)),0),V101*$BI101),V101*$BI101),0)</f>
        <v>0</v>
      </c>
      <c r="BZ101" s="312">
        <f ca="1">IF($BI101&lt;&gt;"",IF('Capacity summary'!$D$14="Yes",IF(COUNTBLANK('Capacity summary'!$H220:$BG220)&lt;52,IF('Capacity summary'!W220&lt;&gt;"",IF(LOWER('Capacity summary'!W220)="x",$BI101*W101,VALUE('Capacity summary'!W220)),0),W101*$BI101),W101*$BI101),0)</f>
        <v>0</v>
      </c>
      <c r="CA101" s="312">
        <f ca="1">IF($BI101&lt;&gt;"",IF('Capacity summary'!$D$14="Yes",IF(COUNTBLANK('Capacity summary'!$H220:$BG220)&lt;52,IF('Capacity summary'!X220&lt;&gt;"",IF(LOWER('Capacity summary'!X220)="x",$BI101*X101,VALUE('Capacity summary'!X220)),0),X101*$BI101),X101*$BI101),0)</f>
        <v>0</v>
      </c>
      <c r="CB101" s="312">
        <f ca="1">IF($BI101&lt;&gt;"",IF('Capacity summary'!$D$14="Yes",IF(COUNTBLANK('Capacity summary'!$H220:$BG220)&lt;52,IF('Capacity summary'!Y220&lt;&gt;"",IF(LOWER('Capacity summary'!Y220)="x",$BI101*Y101,VALUE('Capacity summary'!Y220)),0),Y101*$BI101),Y101*$BI101),0)</f>
        <v>0</v>
      </c>
      <c r="CC101" s="312">
        <f ca="1">IF($BI101&lt;&gt;"",IF('Capacity summary'!$D$14="Yes",IF(COUNTBLANK('Capacity summary'!$H220:$BG220)&lt;52,IF('Capacity summary'!Z220&lt;&gt;"",IF(LOWER('Capacity summary'!Z220)="x",$BI101*Z101,VALUE('Capacity summary'!Z220)),0),Z101*$BI101),Z101*$BI101),0)</f>
        <v>0</v>
      </c>
      <c r="CD101" s="312">
        <f ca="1">IF($BI101&lt;&gt;"",IF('Capacity summary'!$D$14="Yes",IF(COUNTBLANK('Capacity summary'!$H220:$BG220)&lt;52,IF('Capacity summary'!AA220&lt;&gt;"",IF(LOWER('Capacity summary'!AA220)="x",$BI101*AA101,VALUE('Capacity summary'!AA220)),0),AA101*$BI101),AA101*$BI101),0)</f>
        <v>0</v>
      </c>
      <c r="CE101" s="312">
        <f ca="1">IF($BI101&lt;&gt;"",IF('Capacity summary'!$D$14="Yes",IF(COUNTBLANK('Capacity summary'!$H220:$BG220)&lt;52,IF('Capacity summary'!AB220&lt;&gt;"",IF(LOWER('Capacity summary'!AB220)="x",$BI101*AB101,VALUE('Capacity summary'!AB220)),0),AB101*$BI101),AB101*$BI101),0)</f>
        <v>0</v>
      </c>
      <c r="CF101" s="312">
        <f ca="1">IF($BI101&lt;&gt;"",IF('Capacity summary'!$D$14="Yes",IF(COUNTBLANK('Capacity summary'!$H220:$BG220)&lt;52,IF('Capacity summary'!AC220&lt;&gt;"",IF(LOWER('Capacity summary'!AC220)="x",$BI101*AC101,VALUE('Capacity summary'!AC220)),0),AC101*$BI101),AC101*$BI101),0)</f>
        <v>0</v>
      </c>
      <c r="CG101" s="312">
        <f ca="1">IF($BI101&lt;&gt;"",IF('Capacity summary'!$D$14="Yes",IF(COUNTBLANK('Capacity summary'!$H220:$BG220)&lt;52,IF('Capacity summary'!AD220&lt;&gt;"",IF(LOWER('Capacity summary'!AD220)="x",$BI101*AD101,VALUE('Capacity summary'!AD220)),0),AD101*$BI101),AD101*$BI101),0)</f>
        <v>0</v>
      </c>
      <c r="CH101" s="312">
        <f ca="1">IF($BI101&lt;&gt;"",IF('Capacity summary'!$D$14="Yes",IF(COUNTBLANK('Capacity summary'!$H220:$BG220)&lt;52,IF('Capacity summary'!AE220&lt;&gt;"",IF(LOWER('Capacity summary'!AE220)="x",$BI101*AE101,VALUE('Capacity summary'!AE220)),0),AE101*$BI101),AE101*$BI101),0)</f>
        <v>0</v>
      </c>
      <c r="CI101" s="312">
        <f ca="1">IF($BI101&lt;&gt;"",IF('Capacity summary'!$D$14="Yes",IF(COUNTBLANK('Capacity summary'!$H220:$BG220)&lt;52,IF('Capacity summary'!AF220&lt;&gt;"",IF(LOWER('Capacity summary'!AF220)="x",$BI101*AF101,VALUE('Capacity summary'!AF220)),0),AF101*$BI101),AF101*$BI101),0)</f>
        <v>0</v>
      </c>
      <c r="CJ101" s="312">
        <f ca="1">IF($BI101&lt;&gt;"",IF('Capacity summary'!$D$14="Yes",IF(COUNTBLANK('Capacity summary'!$H220:$BG220)&lt;52,IF('Capacity summary'!AG220&lt;&gt;"",IF(LOWER('Capacity summary'!AG220)="x",$BI101*AG101,VALUE('Capacity summary'!AG220)),0),AG101*$BI101),AG101*$BI101),0)</f>
        <v>0</v>
      </c>
      <c r="CK101" s="312">
        <f ca="1">IF($BI101&lt;&gt;"",IF('Capacity summary'!$D$14="Yes",IF(COUNTBLANK('Capacity summary'!$H220:$BG220)&lt;52,IF('Capacity summary'!AH220&lt;&gt;"",IF(LOWER('Capacity summary'!AH220)="x",$BI101*AH101,VALUE('Capacity summary'!AH220)),0),AH101*$BI101),AH101*$BI101),0)</f>
        <v>0</v>
      </c>
      <c r="CL101" s="312">
        <f ca="1">IF($BI101&lt;&gt;"",IF('Capacity summary'!$D$14="Yes",IF(COUNTBLANK('Capacity summary'!$H220:$BG220)&lt;52,IF('Capacity summary'!AI220&lt;&gt;"",IF(LOWER('Capacity summary'!AI220)="x",$BI101*AI101,VALUE('Capacity summary'!AI220)),0),AI101*$BI101),AI101*$BI101),0)</f>
        <v>0</v>
      </c>
      <c r="CM101" s="312">
        <f ca="1">IF($BI101&lt;&gt;"",IF('Capacity summary'!$D$14="Yes",IF(COUNTBLANK('Capacity summary'!$H220:$BG220)&lt;52,IF('Capacity summary'!AJ220&lt;&gt;"",IF(LOWER('Capacity summary'!AJ220)="x",$BI101*AJ101,VALUE('Capacity summary'!AJ220)),0),AJ101*$BI101),AJ101*$BI101),0)</f>
        <v>0</v>
      </c>
      <c r="CN101" s="312">
        <f ca="1">IF($BI101&lt;&gt;"",IF('Capacity summary'!$D$14="Yes",IF(COUNTBLANK('Capacity summary'!$H220:$BG220)&lt;52,IF('Capacity summary'!AK220&lt;&gt;"",IF(LOWER('Capacity summary'!AK220)="x",$BI101*AK101,VALUE('Capacity summary'!AK220)),0),AK101*$BI101),AK101*$BI101),0)</f>
        <v>0</v>
      </c>
      <c r="CO101" s="312">
        <f ca="1">IF($BI101&lt;&gt;"",IF('Capacity summary'!$D$14="Yes",IF(COUNTBLANK('Capacity summary'!$H220:$BG220)&lt;52,IF('Capacity summary'!AL220&lt;&gt;"",IF(LOWER('Capacity summary'!AL220)="x",$BI101*AL101,VALUE('Capacity summary'!AL220)),0),AL101*$BI101),AL101*$BI101),0)</f>
        <v>0</v>
      </c>
      <c r="CP101" s="312">
        <f ca="1">IF($BI101&lt;&gt;"",IF('Capacity summary'!$D$14="Yes",IF(COUNTBLANK('Capacity summary'!$H220:$BG220)&lt;52,IF('Capacity summary'!AM220&lt;&gt;"",IF(LOWER('Capacity summary'!AM220)="x",$BI101*AM101,VALUE('Capacity summary'!AM220)),0),AM101*$BI101),AM101*$BI101),0)</f>
        <v>0</v>
      </c>
      <c r="CQ101" s="312">
        <f ca="1">IF($BI101&lt;&gt;"",IF('Capacity summary'!$D$14="Yes",IF(COUNTBLANK('Capacity summary'!$H220:$BG220)&lt;52,IF('Capacity summary'!AN220&lt;&gt;"",IF(LOWER('Capacity summary'!AN220)="x",$BI101*AN101,VALUE('Capacity summary'!AN220)),0),AN101*$BI101),AN101*$BI101),0)</f>
        <v>0</v>
      </c>
      <c r="CR101" s="312">
        <f ca="1">IF($BI101&lt;&gt;"",IF('Capacity summary'!$D$14="Yes",IF(COUNTBLANK('Capacity summary'!$H220:$BG220)&lt;52,IF('Capacity summary'!AO220&lt;&gt;"",IF(LOWER('Capacity summary'!AO220)="x",$BI101*AO101,VALUE('Capacity summary'!AO220)),0),AO101*$BI101),AO101*$BI101),0)</f>
        <v>0</v>
      </c>
      <c r="CS101" s="312">
        <f ca="1">IF($BI101&lt;&gt;"",IF('Capacity summary'!$D$14="Yes",IF(COUNTBLANK('Capacity summary'!$H220:$BG220)&lt;52,IF('Capacity summary'!AP220&lt;&gt;"",IF(LOWER('Capacity summary'!AP220)="x",$BI101*AP101,VALUE('Capacity summary'!AP220)),0),AP101*$BI101),AP101*$BI101),0)</f>
        <v>0</v>
      </c>
      <c r="CT101" s="312">
        <f ca="1">IF($BI101&lt;&gt;"",IF('Capacity summary'!$D$14="Yes",IF(COUNTBLANK('Capacity summary'!$H220:$BG220)&lt;52,IF('Capacity summary'!AQ220&lt;&gt;"",IF(LOWER('Capacity summary'!AQ220)="x",$BI101*AQ101,VALUE('Capacity summary'!AQ220)),0),AQ101*$BI101),AQ101*$BI101),0)</f>
        <v>0</v>
      </c>
      <c r="CU101" s="312">
        <f ca="1">IF($BI101&lt;&gt;"",IF('Capacity summary'!$D$14="Yes",IF(COUNTBLANK('Capacity summary'!$H220:$BG220)&lt;52,IF('Capacity summary'!AR220&lt;&gt;"",IF(LOWER('Capacity summary'!AR220)="x",$BI101*AR101,VALUE('Capacity summary'!AR220)),0),AR101*$BI101),AR101*$BI101),0)</f>
        <v>0</v>
      </c>
      <c r="CV101" s="312">
        <f ca="1">IF($BI101&lt;&gt;"",IF('Capacity summary'!$D$14="Yes",IF(COUNTBLANK('Capacity summary'!$H220:$BG220)&lt;52,IF('Capacity summary'!AS220&lt;&gt;"",IF(LOWER('Capacity summary'!AS220)="x",$BI101*AS101,VALUE('Capacity summary'!AS220)),0),AS101*$BI101),AS101*$BI101),0)</f>
        <v>0</v>
      </c>
      <c r="CW101" s="312">
        <f ca="1">IF($BI101&lt;&gt;"",IF('Capacity summary'!$D$14="Yes",IF(COUNTBLANK('Capacity summary'!$H220:$BG220)&lt;52,IF('Capacity summary'!AT220&lt;&gt;"",IF(LOWER('Capacity summary'!AT220)="x",$BI101*AT101,VALUE('Capacity summary'!AT220)),0),AT101*$BI101),AT101*$BI101),0)</f>
        <v>0</v>
      </c>
      <c r="CX101" s="312">
        <f ca="1">IF($BI101&lt;&gt;"",IF('Capacity summary'!$D$14="Yes",IF(COUNTBLANK('Capacity summary'!$H220:$BG220)&lt;52,IF('Capacity summary'!AU220&lt;&gt;"",IF(LOWER('Capacity summary'!AU220)="x",$BI101*AU101,VALUE('Capacity summary'!AU220)),0),AU101*$BI101),AU101*$BI101),0)</f>
        <v>0</v>
      </c>
      <c r="CY101" s="312">
        <f ca="1">IF($BI101&lt;&gt;"",IF('Capacity summary'!$D$14="Yes",IF(COUNTBLANK('Capacity summary'!$H220:$BG220)&lt;52,IF('Capacity summary'!AV220&lt;&gt;"",IF(LOWER('Capacity summary'!AV220)="x",$BI101*AV101,VALUE('Capacity summary'!AV220)),0),AV101*$BI101),AV101*$BI101),0)</f>
        <v>0</v>
      </c>
      <c r="CZ101" s="312">
        <f ca="1">IF($BI101&lt;&gt;"",IF('Capacity summary'!$D$14="Yes",IF(COUNTBLANK('Capacity summary'!$H220:$BG220)&lt;52,IF('Capacity summary'!AW220&lt;&gt;"",IF(LOWER('Capacity summary'!AW220)="x",$BI101*AW101,VALUE('Capacity summary'!AW220)),0),AW101*$BI101),AW101*$BI101),0)</f>
        <v>0</v>
      </c>
      <c r="DA101" s="312">
        <f ca="1">IF($BI101&lt;&gt;"",IF('Capacity summary'!$D$14="Yes",IF(COUNTBLANK('Capacity summary'!$H220:$BG220)&lt;52,IF('Capacity summary'!AX220&lt;&gt;"",IF(LOWER('Capacity summary'!AX220)="x",$BI101*AX101,VALUE('Capacity summary'!AX220)),0),AX101*$BI101),AX101*$BI101),0)</f>
        <v>0</v>
      </c>
      <c r="DB101" s="312">
        <f ca="1">IF($BI101&lt;&gt;"",IF('Capacity summary'!$D$14="Yes",IF(COUNTBLANK('Capacity summary'!$H220:$BG220)&lt;52,IF('Capacity summary'!AY220&lt;&gt;"",IF(LOWER('Capacity summary'!AY220)="x",$BI101*AY101,VALUE('Capacity summary'!AY220)),0),AY101*$BI101),AY101*$BI101),0)</f>
        <v>0</v>
      </c>
      <c r="DC101" s="312">
        <f ca="1">IF($BI101&lt;&gt;"",IF('Capacity summary'!$D$14="Yes",IF(COUNTBLANK('Capacity summary'!$H220:$BG220)&lt;52,IF('Capacity summary'!AZ220&lt;&gt;"",IF(LOWER('Capacity summary'!AZ220)="x",$BI101*AZ101,VALUE('Capacity summary'!AZ220)),0),AZ101*$BI101),AZ101*$BI101),0)</f>
        <v>0</v>
      </c>
      <c r="DD101" s="312">
        <f ca="1">IF($BI101&lt;&gt;"",IF('Capacity summary'!$D$14="Yes",IF(COUNTBLANK('Capacity summary'!$H220:$BG220)&lt;52,IF('Capacity summary'!BA220&lt;&gt;"",IF(LOWER('Capacity summary'!BA220)="x",$BI101*BA101,VALUE('Capacity summary'!BA220)),0),BA101*$BI101),BA101*$BI101),0)</f>
        <v>0</v>
      </c>
      <c r="DE101" s="312">
        <f ca="1">IF($BI101&lt;&gt;"",IF('Capacity summary'!$D$14="Yes",IF(COUNTBLANK('Capacity summary'!$H220:$BG220)&lt;52,IF('Capacity summary'!BB220&lt;&gt;"",IF(LOWER('Capacity summary'!BB220)="x",$BI101*BB101,VALUE('Capacity summary'!BB220)),0),BB101*$BI101),BB101*$BI101),0)</f>
        <v>0</v>
      </c>
      <c r="DF101" s="312">
        <f ca="1">IF($BI101&lt;&gt;"",IF('Capacity summary'!$D$14="Yes",IF(COUNTBLANK('Capacity summary'!$H220:$BG220)&lt;52,IF('Capacity summary'!BC220&lt;&gt;"",IF(LOWER('Capacity summary'!BC220)="x",$BI101*BC101,VALUE('Capacity summary'!BC220)),0),BC101*$BI101),BC101*$BI101),0)</f>
        <v>0</v>
      </c>
      <c r="DG101" s="312">
        <f ca="1">IF($BI101&lt;&gt;"",IF('Capacity summary'!$D$14="Yes",IF(COUNTBLANK('Capacity summary'!$H220:$BG220)&lt;52,IF('Capacity summary'!BD220&lt;&gt;"",IF(LOWER('Capacity summary'!BD220)="x",$BI101*BD101,VALUE('Capacity summary'!BD220)),0),BD101*$BI101),BD101*$BI101),0)</f>
        <v>0</v>
      </c>
      <c r="DH101" s="312">
        <f ca="1">IF($BI101&lt;&gt;"",IF('Capacity summary'!$D$14="Yes",IF(COUNTBLANK('Capacity summary'!$H220:$BG220)&lt;52,IF('Capacity summary'!BE220&lt;&gt;"",IF(LOWER('Capacity summary'!BE220)="x",$BI101*BE101,VALUE('Capacity summary'!BE220)),0),BE101*$BI101),BE101*$BI101),0)</f>
        <v>0</v>
      </c>
      <c r="DI101" s="312">
        <f ca="1">IF($BI101&lt;&gt;"",IF('Capacity summary'!$D$14="Yes",IF(COUNTBLANK('Capacity summary'!$H220:$BG220)&lt;52,IF('Capacity summary'!BF220&lt;&gt;"",IF(LOWER('Capacity summary'!BF220)="x",$BI101*BF101,VALUE('Capacity summary'!BF220)),0),BF101*$BI101),BF101*$BI101),0)</f>
        <v>0</v>
      </c>
      <c r="DJ101" s="312">
        <f ca="1">IF($BI101&lt;&gt;"",IF('Capacity summary'!$D$14="Yes",IF(COUNTBLANK('Capacity summary'!$H220:$BG220)&lt;52,IF('Capacity summary'!BG220&lt;&gt;"",IF(LOWER('Capacity summary'!BG220)="x",$BI101*BG101,VALUE('Capacity summary'!BG220)),0),BG101*$BI101),BG101*$BI101),0)</f>
        <v>0</v>
      </c>
      <c r="DK101" s="136">
        <f t="shared" ca="1" si="3"/>
        <v>0</v>
      </c>
      <c r="DL101" s="312">
        <f>Capacity!H113</f>
        <v>0</v>
      </c>
    </row>
    <row r="102" spans="2:116" x14ac:dyDescent="0.25">
      <c r="B102" s="67"/>
      <c r="C102" s="67" t="str">
        <f>ROW(A98)&amp;". "&amp;Capacity!B114</f>
        <v>98. c</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 ca="1">IF(ROW(C98)&lt;=Capacity!$A$16,IF('Capacity summary'!$D$14="No",SUM(H102:BG102),'Capacity summary'!$E221),0)</f>
        <v>52</v>
      </c>
      <c r="BI102" s="5">
        <f ca="1">IF(BH102&gt;0,IF(BH102&lt;Capacity!E114,Capacity!F114,Capacity!H114/'Capacity calculation (hide)'!BH102),"")</f>
        <v>0</v>
      </c>
      <c r="BK102" s="312">
        <f ca="1">IF($BI102&lt;&gt;"",IF('Capacity summary'!$D$14="Yes",IF(COUNTBLANK('Capacity summary'!$H221:$BG221)&lt;52,IF('Capacity summary'!H221&lt;&gt;"",IF(LOWER('Capacity summary'!H221)="x",$BI102*H102,VALUE('Capacity summary'!H221)),0),H102*$BI102),H102*$BI102),0)</f>
        <v>0</v>
      </c>
      <c r="BL102" s="312">
        <f ca="1">IF($BI102&lt;&gt;"",IF('Capacity summary'!$D$14="Yes",IF(COUNTBLANK('Capacity summary'!$H221:$BG221)&lt;52,IF('Capacity summary'!I221&lt;&gt;"",IF(LOWER('Capacity summary'!I221)="x",$BI102*I102,VALUE('Capacity summary'!I221)),0),I102*$BI102),I102*$BI102),0)</f>
        <v>0</v>
      </c>
      <c r="BM102" s="312">
        <f ca="1">IF($BI102&lt;&gt;"",IF('Capacity summary'!$D$14="Yes",IF(COUNTBLANK('Capacity summary'!$H221:$BG221)&lt;52,IF('Capacity summary'!J221&lt;&gt;"",IF(LOWER('Capacity summary'!J221)="x",$BI102*J102,VALUE('Capacity summary'!J221)),0),J102*$BI102),J102*$BI102),0)</f>
        <v>0</v>
      </c>
      <c r="BN102" s="312">
        <f ca="1">IF($BI102&lt;&gt;"",IF('Capacity summary'!$D$14="Yes",IF(COUNTBLANK('Capacity summary'!$H221:$BG221)&lt;52,IF('Capacity summary'!K221&lt;&gt;"",IF(LOWER('Capacity summary'!K221)="x",$BI102*K102,VALUE('Capacity summary'!K221)),0),K102*$BI102),K102*$BI102),0)</f>
        <v>0</v>
      </c>
      <c r="BO102" s="312">
        <f ca="1">IF($BI102&lt;&gt;"",IF('Capacity summary'!$D$14="Yes",IF(COUNTBLANK('Capacity summary'!$H221:$BG221)&lt;52,IF('Capacity summary'!L221&lt;&gt;"",IF(LOWER('Capacity summary'!L221)="x",$BI102*L102,VALUE('Capacity summary'!L221)),0),L102*$BI102),L102*$BI102),0)</f>
        <v>0</v>
      </c>
      <c r="BP102" s="312">
        <f ca="1">IF($BI102&lt;&gt;"",IF('Capacity summary'!$D$14="Yes",IF(COUNTBLANK('Capacity summary'!$H221:$BG221)&lt;52,IF('Capacity summary'!M221&lt;&gt;"",IF(LOWER('Capacity summary'!M221)="x",$BI102*M102,VALUE('Capacity summary'!M221)),0),M102*$BI102),M102*$BI102),0)</f>
        <v>0</v>
      </c>
      <c r="BQ102" s="312">
        <f ca="1">IF($BI102&lt;&gt;"",IF('Capacity summary'!$D$14="Yes",IF(COUNTBLANK('Capacity summary'!$H221:$BG221)&lt;52,IF('Capacity summary'!N221&lt;&gt;"",IF(LOWER('Capacity summary'!N221)="x",$BI102*N102,VALUE('Capacity summary'!N221)),0),N102*$BI102),N102*$BI102),0)</f>
        <v>0</v>
      </c>
      <c r="BR102" s="312">
        <f ca="1">IF($BI102&lt;&gt;"",IF('Capacity summary'!$D$14="Yes",IF(COUNTBLANK('Capacity summary'!$H221:$BG221)&lt;52,IF('Capacity summary'!O221&lt;&gt;"",IF(LOWER('Capacity summary'!O221)="x",$BI102*O102,VALUE('Capacity summary'!O221)),0),O102*$BI102),O102*$BI102),0)</f>
        <v>0</v>
      </c>
      <c r="BS102" s="312">
        <f ca="1">IF($BI102&lt;&gt;"",IF('Capacity summary'!$D$14="Yes",IF(COUNTBLANK('Capacity summary'!$H221:$BG221)&lt;52,IF('Capacity summary'!P221&lt;&gt;"",IF(LOWER('Capacity summary'!P221)="x",$BI102*P102,VALUE('Capacity summary'!P221)),0),P102*$BI102),P102*$BI102),0)</f>
        <v>0</v>
      </c>
      <c r="BT102" s="312">
        <f ca="1">IF($BI102&lt;&gt;"",IF('Capacity summary'!$D$14="Yes",IF(COUNTBLANK('Capacity summary'!$H221:$BG221)&lt;52,IF('Capacity summary'!Q221&lt;&gt;"",IF(LOWER('Capacity summary'!Q221)="x",$BI102*Q102,VALUE('Capacity summary'!Q221)),0),Q102*$BI102),Q102*$BI102),0)</f>
        <v>0</v>
      </c>
      <c r="BU102" s="312">
        <f ca="1">IF($BI102&lt;&gt;"",IF('Capacity summary'!$D$14="Yes",IF(COUNTBLANK('Capacity summary'!$H221:$BG221)&lt;52,IF('Capacity summary'!R221&lt;&gt;"",IF(LOWER('Capacity summary'!R221)="x",$BI102*R102,VALUE('Capacity summary'!R221)),0),R102*$BI102),R102*$BI102),0)</f>
        <v>0</v>
      </c>
      <c r="BV102" s="312">
        <f ca="1">IF($BI102&lt;&gt;"",IF('Capacity summary'!$D$14="Yes",IF(COUNTBLANK('Capacity summary'!$H221:$BG221)&lt;52,IF('Capacity summary'!S221&lt;&gt;"",IF(LOWER('Capacity summary'!S221)="x",$BI102*S102,VALUE('Capacity summary'!S221)),0),S102*$BI102),S102*$BI102),0)</f>
        <v>0</v>
      </c>
      <c r="BW102" s="312">
        <f ca="1">IF($BI102&lt;&gt;"",IF('Capacity summary'!$D$14="Yes",IF(COUNTBLANK('Capacity summary'!$H221:$BG221)&lt;52,IF('Capacity summary'!T221&lt;&gt;"",IF(LOWER('Capacity summary'!T221)="x",$BI102*T102,VALUE('Capacity summary'!T221)),0),T102*$BI102),T102*$BI102),0)</f>
        <v>0</v>
      </c>
      <c r="BX102" s="312">
        <f ca="1">IF($BI102&lt;&gt;"",IF('Capacity summary'!$D$14="Yes",IF(COUNTBLANK('Capacity summary'!$H221:$BG221)&lt;52,IF('Capacity summary'!U221&lt;&gt;"",IF(LOWER('Capacity summary'!U221)="x",$BI102*U102,VALUE('Capacity summary'!U221)),0),U102*$BI102),U102*$BI102),0)</f>
        <v>0</v>
      </c>
      <c r="BY102" s="312">
        <f ca="1">IF($BI102&lt;&gt;"",IF('Capacity summary'!$D$14="Yes",IF(COUNTBLANK('Capacity summary'!$H221:$BG221)&lt;52,IF('Capacity summary'!V221&lt;&gt;"",IF(LOWER('Capacity summary'!V221)="x",$BI102*V102,VALUE('Capacity summary'!V221)),0),V102*$BI102),V102*$BI102),0)</f>
        <v>0</v>
      </c>
      <c r="BZ102" s="312">
        <f ca="1">IF($BI102&lt;&gt;"",IF('Capacity summary'!$D$14="Yes",IF(COUNTBLANK('Capacity summary'!$H221:$BG221)&lt;52,IF('Capacity summary'!W221&lt;&gt;"",IF(LOWER('Capacity summary'!W221)="x",$BI102*W102,VALUE('Capacity summary'!W221)),0),W102*$BI102),W102*$BI102),0)</f>
        <v>0</v>
      </c>
      <c r="CA102" s="312">
        <f ca="1">IF($BI102&lt;&gt;"",IF('Capacity summary'!$D$14="Yes",IF(COUNTBLANK('Capacity summary'!$H221:$BG221)&lt;52,IF('Capacity summary'!X221&lt;&gt;"",IF(LOWER('Capacity summary'!X221)="x",$BI102*X102,VALUE('Capacity summary'!X221)),0),X102*$BI102),X102*$BI102),0)</f>
        <v>0</v>
      </c>
      <c r="CB102" s="312">
        <f ca="1">IF($BI102&lt;&gt;"",IF('Capacity summary'!$D$14="Yes",IF(COUNTBLANK('Capacity summary'!$H221:$BG221)&lt;52,IF('Capacity summary'!Y221&lt;&gt;"",IF(LOWER('Capacity summary'!Y221)="x",$BI102*Y102,VALUE('Capacity summary'!Y221)),0),Y102*$BI102),Y102*$BI102),0)</f>
        <v>0</v>
      </c>
      <c r="CC102" s="312">
        <f ca="1">IF($BI102&lt;&gt;"",IF('Capacity summary'!$D$14="Yes",IF(COUNTBLANK('Capacity summary'!$H221:$BG221)&lt;52,IF('Capacity summary'!Z221&lt;&gt;"",IF(LOWER('Capacity summary'!Z221)="x",$BI102*Z102,VALUE('Capacity summary'!Z221)),0),Z102*$BI102),Z102*$BI102),0)</f>
        <v>0</v>
      </c>
      <c r="CD102" s="312">
        <f ca="1">IF($BI102&lt;&gt;"",IF('Capacity summary'!$D$14="Yes",IF(COUNTBLANK('Capacity summary'!$H221:$BG221)&lt;52,IF('Capacity summary'!AA221&lt;&gt;"",IF(LOWER('Capacity summary'!AA221)="x",$BI102*AA102,VALUE('Capacity summary'!AA221)),0),AA102*$BI102),AA102*$BI102),0)</f>
        <v>0</v>
      </c>
      <c r="CE102" s="312">
        <f ca="1">IF($BI102&lt;&gt;"",IF('Capacity summary'!$D$14="Yes",IF(COUNTBLANK('Capacity summary'!$H221:$BG221)&lt;52,IF('Capacity summary'!AB221&lt;&gt;"",IF(LOWER('Capacity summary'!AB221)="x",$BI102*AB102,VALUE('Capacity summary'!AB221)),0),AB102*$BI102),AB102*$BI102),0)</f>
        <v>0</v>
      </c>
      <c r="CF102" s="312">
        <f ca="1">IF($BI102&lt;&gt;"",IF('Capacity summary'!$D$14="Yes",IF(COUNTBLANK('Capacity summary'!$H221:$BG221)&lt;52,IF('Capacity summary'!AC221&lt;&gt;"",IF(LOWER('Capacity summary'!AC221)="x",$BI102*AC102,VALUE('Capacity summary'!AC221)),0),AC102*$BI102),AC102*$BI102),0)</f>
        <v>0</v>
      </c>
      <c r="CG102" s="312">
        <f ca="1">IF($BI102&lt;&gt;"",IF('Capacity summary'!$D$14="Yes",IF(COUNTBLANK('Capacity summary'!$H221:$BG221)&lt;52,IF('Capacity summary'!AD221&lt;&gt;"",IF(LOWER('Capacity summary'!AD221)="x",$BI102*AD102,VALUE('Capacity summary'!AD221)),0),AD102*$BI102),AD102*$BI102),0)</f>
        <v>0</v>
      </c>
      <c r="CH102" s="312">
        <f ca="1">IF($BI102&lt;&gt;"",IF('Capacity summary'!$D$14="Yes",IF(COUNTBLANK('Capacity summary'!$H221:$BG221)&lt;52,IF('Capacity summary'!AE221&lt;&gt;"",IF(LOWER('Capacity summary'!AE221)="x",$BI102*AE102,VALUE('Capacity summary'!AE221)),0),AE102*$BI102),AE102*$BI102),0)</f>
        <v>0</v>
      </c>
      <c r="CI102" s="312">
        <f ca="1">IF($BI102&lt;&gt;"",IF('Capacity summary'!$D$14="Yes",IF(COUNTBLANK('Capacity summary'!$H221:$BG221)&lt;52,IF('Capacity summary'!AF221&lt;&gt;"",IF(LOWER('Capacity summary'!AF221)="x",$BI102*AF102,VALUE('Capacity summary'!AF221)),0),AF102*$BI102),AF102*$BI102),0)</f>
        <v>0</v>
      </c>
      <c r="CJ102" s="312">
        <f ca="1">IF($BI102&lt;&gt;"",IF('Capacity summary'!$D$14="Yes",IF(COUNTBLANK('Capacity summary'!$H221:$BG221)&lt;52,IF('Capacity summary'!AG221&lt;&gt;"",IF(LOWER('Capacity summary'!AG221)="x",$BI102*AG102,VALUE('Capacity summary'!AG221)),0),AG102*$BI102),AG102*$BI102),0)</f>
        <v>0</v>
      </c>
      <c r="CK102" s="312">
        <f ca="1">IF($BI102&lt;&gt;"",IF('Capacity summary'!$D$14="Yes",IF(COUNTBLANK('Capacity summary'!$H221:$BG221)&lt;52,IF('Capacity summary'!AH221&lt;&gt;"",IF(LOWER('Capacity summary'!AH221)="x",$BI102*AH102,VALUE('Capacity summary'!AH221)),0),AH102*$BI102),AH102*$BI102),0)</f>
        <v>0</v>
      </c>
      <c r="CL102" s="312">
        <f ca="1">IF($BI102&lt;&gt;"",IF('Capacity summary'!$D$14="Yes",IF(COUNTBLANK('Capacity summary'!$H221:$BG221)&lt;52,IF('Capacity summary'!AI221&lt;&gt;"",IF(LOWER('Capacity summary'!AI221)="x",$BI102*AI102,VALUE('Capacity summary'!AI221)),0),AI102*$BI102),AI102*$BI102),0)</f>
        <v>0</v>
      </c>
      <c r="CM102" s="312">
        <f ca="1">IF($BI102&lt;&gt;"",IF('Capacity summary'!$D$14="Yes",IF(COUNTBLANK('Capacity summary'!$H221:$BG221)&lt;52,IF('Capacity summary'!AJ221&lt;&gt;"",IF(LOWER('Capacity summary'!AJ221)="x",$BI102*AJ102,VALUE('Capacity summary'!AJ221)),0),AJ102*$BI102),AJ102*$BI102),0)</f>
        <v>0</v>
      </c>
      <c r="CN102" s="312">
        <f ca="1">IF($BI102&lt;&gt;"",IF('Capacity summary'!$D$14="Yes",IF(COUNTBLANK('Capacity summary'!$H221:$BG221)&lt;52,IF('Capacity summary'!AK221&lt;&gt;"",IF(LOWER('Capacity summary'!AK221)="x",$BI102*AK102,VALUE('Capacity summary'!AK221)),0),AK102*$BI102),AK102*$BI102),0)</f>
        <v>0</v>
      </c>
      <c r="CO102" s="312">
        <f ca="1">IF($BI102&lt;&gt;"",IF('Capacity summary'!$D$14="Yes",IF(COUNTBLANK('Capacity summary'!$H221:$BG221)&lt;52,IF('Capacity summary'!AL221&lt;&gt;"",IF(LOWER('Capacity summary'!AL221)="x",$BI102*AL102,VALUE('Capacity summary'!AL221)),0),AL102*$BI102),AL102*$BI102),0)</f>
        <v>0</v>
      </c>
      <c r="CP102" s="312">
        <f ca="1">IF($BI102&lt;&gt;"",IF('Capacity summary'!$D$14="Yes",IF(COUNTBLANK('Capacity summary'!$H221:$BG221)&lt;52,IF('Capacity summary'!AM221&lt;&gt;"",IF(LOWER('Capacity summary'!AM221)="x",$BI102*AM102,VALUE('Capacity summary'!AM221)),0),AM102*$BI102),AM102*$BI102),0)</f>
        <v>0</v>
      </c>
      <c r="CQ102" s="312">
        <f ca="1">IF($BI102&lt;&gt;"",IF('Capacity summary'!$D$14="Yes",IF(COUNTBLANK('Capacity summary'!$H221:$BG221)&lt;52,IF('Capacity summary'!AN221&lt;&gt;"",IF(LOWER('Capacity summary'!AN221)="x",$BI102*AN102,VALUE('Capacity summary'!AN221)),0),AN102*$BI102),AN102*$BI102),0)</f>
        <v>0</v>
      </c>
      <c r="CR102" s="312">
        <f ca="1">IF($BI102&lt;&gt;"",IF('Capacity summary'!$D$14="Yes",IF(COUNTBLANK('Capacity summary'!$H221:$BG221)&lt;52,IF('Capacity summary'!AO221&lt;&gt;"",IF(LOWER('Capacity summary'!AO221)="x",$BI102*AO102,VALUE('Capacity summary'!AO221)),0),AO102*$BI102),AO102*$BI102),0)</f>
        <v>0</v>
      </c>
      <c r="CS102" s="312">
        <f ca="1">IF($BI102&lt;&gt;"",IF('Capacity summary'!$D$14="Yes",IF(COUNTBLANK('Capacity summary'!$H221:$BG221)&lt;52,IF('Capacity summary'!AP221&lt;&gt;"",IF(LOWER('Capacity summary'!AP221)="x",$BI102*AP102,VALUE('Capacity summary'!AP221)),0),AP102*$BI102),AP102*$BI102),0)</f>
        <v>0</v>
      </c>
      <c r="CT102" s="312">
        <f ca="1">IF($BI102&lt;&gt;"",IF('Capacity summary'!$D$14="Yes",IF(COUNTBLANK('Capacity summary'!$H221:$BG221)&lt;52,IF('Capacity summary'!AQ221&lt;&gt;"",IF(LOWER('Capacity summary'!AQ221)="x",$BI102*AQ102,VALUE('Capacity summary'!AQ221)),0),AQ102*$BI102),AQ102*$BI102),0)</f>
        <v>0</v>
      </c>
      <c r="CU102" s="312">
        <f ca="1">IF($BI102&lt;&gt;"",IF('Capacity summary'!$D$14="Yes",IF(COUNTBLANK('Capacity summary'!$H221:$BG221)&lt;52,IF('Capacity summary'!AR221&lt;&gt;"",IF(LOWER('Capacity summary'!AR221)="x",$BI102*AR102,VALUE('Capacity summary'!AR221)),0),AR102*$BI102),AR102*$BI102),0)</f>
        <v>0</v>
      </c>
      <c r="CV102" s="312">
        <f ca="1">IF($BI102&lt;&gt;"",IF('Capacity summary'!$D$14="Yes",IF(COUNTBLANK('Capacity summary'!$H221:$BG221)&lt;52,IF('Capacity summary'!AS221&lt;&gt;"",IF(LOWER('Capacity summary'!AS221)="x",$BI102*AS102,VALUE('Capacity summary'!AS221)),0),AS102*$BI102),AS102*$BI102),0)</f>
        <v>0</v>
      </c>
      <c r="CW102" s="312">
        <f ca="1">IF($BI102&lt;&gt;"",IF('Capacity summary'!$D$14="Yes",IF(COUNTBLANK('Capacity summary'!$H221:$BG221)&lt;52,IF('Capacity summary'!AT221&lt;&gt;"",IF(LOWER('Capacity summary'!AT221)="x",$BI102*AT102,VALUE('Capacity summary'!AT221)),0),AT102*$BI102),AT102*$BI102),0)</f>
        <v>0</v>
      </c>
      <c r="CX102" s="312">
        <f ca="1">IF($BI102&lt;&gt;"",IF('Capacity summary'!$D$14="Yes",IF(COUNTBLANK('Capacity summary'!$H221:$BG221)&lt;52,IF('Capacity summary'!AU221&lt;&gt;"",IF(LOWER('Capacity summary'!AU221)="x",$BI102*AU102,VALUE('Capacity summary'!AU221)),0),AU102*$BI102),AU102*$BI102),0)</f>
        <v>0</v>
      </c>
      <c r="CY102" s="312">
        <f ca="1">IF($BI102&lt;&gt;"",IF('Capacity summary'!$D$14="Yes",IF(COUNTBLANK('Capacity summary'!$H221:$BG221)&lt;52,IF('Capacity summary'!AV221&lt;&gt;"",IF(LOWER('Capacity summary'!AV221)="x",$BI102*AV102,VALUE('Capacity summary'!AV221)),0),AV102*$BI102),AV102*$BI102),0)</f>
        <v>0</v>
      </c>
      <c r="CZ102" s="312">
        <f ca="1">IF($BI102&lt;&gt;"",IF('Capacity summary'!$D$14="Yes",IF(COUNTBLANK('Capacity summary'!$H221:$BG221)&lt;52,IF('Capacity summary'!AW221&lt;&gt;"",IF(LOWER('Capacity summary'!AW221)="x",$BI102*AW102,VALUE('Capacity summary'!AW221)),0),AW102*$BI102),AW102*$BI102),0)</f>
        <v>0</v>
      </c>
      <c r="DA102" s="312">
        <f ca="1">IF($BI102&lt;&gt;"",IF('Capacity summary'!$D$14="Yes",IF(COUNTBLANK('Capacity summary'!$H221:$BG221)&lt;52,IF('Capacity summary'!AX221&lt;&gt;"",IF(LOWER('Capacity summary'!AX221)="x",$BI102*AX102,VALUE('Capacity summary'!AX221)),0),AX102*$BI102),AX102*$BI102),0)</f>
        <v>0</v>
      </c>
      <c r="DB102" s="312">
        <f ca="1">IF($BI102&lt;&gt;"",IF('Capacity summary'!$D$14="Yes",IF(COUNTBLANK('Capacity summary'!$H221:$BG221)&lt;52,IF('Capacity summary'!AY221&lt;&gt;"",IF(LOWER('Capacity summary'!AY221)="x",$BI102*AY102,VALUE('Capacity summary'!AY221)),0),AY102*$BI102),AY102*$BI102),0)</f>
        <v>0</v>
      </c>
      <c r="DC102" s="312">
        <f ca="1">IF($BI102&lt;&gt;"",IF('Capacity summary'!$D$14="Yes",IF(COUNTBLANK('Capacity summary'!$H221:$BG221)&lt;52,IF('Capacity summary'!AZ221&lt;&gt;"",IF(LOWER('Capacity summary'!AZ221)="x",$BI102*AZ102,VALUE('Capacity summary'!AZ221)),0),AZ102*$BI102),AZ102*$BI102),0)</f>
        <v>0</v>
      </c>
      <c r="DD102" s="312">
        <f ca="1">IF($BI102&lt;&gt;"",IF('Capacity summary'!$D$14="Yes",IF(COUNTBLANK('Capacity summary'!$H221:$BG221)&lt;52,IF('Capacity summary'!BA221&lt;&gt;"",IF(LOWER('Capacity summary'!BA221)="x",$BI102*BA102,VALUE('Capacity summary'!BA221)),0),BA102*$BI102),BA102*$BI102),0)</f>
        <v>0</v>
      </c>
      <c r="DE102" s="312">
        <f ca="1">IF($BI102&lt;&gt;"",IF('Capacity summary'!$D$14="Yes",IF(COUNTBLANK('Capacity summary'!$H221:$BG221)&lt;52,IF('Capacity summary'!BB221&lt;&gt;"",IF(LOWER('Capacity summary'!BB221)="x",$BI102*BB102,VALUE('Capacity summary'!BB221)),0),BB102*$BI102),BB102*$BI102),0)</f>
        <v>0</v>
      </c>
      <c r="DF102" s="312">
        <f ca="1">IF($BI102&lt;&gt;"",IF('Capacity summary'!$D$14="Yes",IF(COUNTBLANK('Capacity summary'!$H221:$BG221)&lt;52,IF('Capacity summary'!BC221&lt;&gt;"",IF(LOWER('Capacity summary'!BC221)="x",$BI102*BC102,VALUE('Capacity summary'!BC221)),0),BC102*$BI102),BC102*$BI102),0)</f>
        <v>0</v>
      </c>
      <c r="DG102" s="312">
        <f ca="1">IF($BI102&lt;&gt;"",IF('Capacity summary'!$D$14="Yes",IF(COUNTBLANK('Capacity summary'!$H221:$BG221)&lt;52,IF('Capacity summary'!BD221&lt;&gt;"",IF(LOWER('Capacity summary'!BD221)="x",$BI102*BD102,VALUE('Capacity summary'!BD221)),0),BD102*$BI102),BD102*$BI102),0)</f>
        <v>0</v>
      </c>
      <c r="DH102" s="312">
        <f ca="1">IF($BI102&lt;&gt;"",IF('Capacity summary'!$D$14="Yes",IF(COUNTBLANK('Capacity summary'!$H221:$BG221)&lt;52,IF('Capacity summary'!BE221&lt;&gt;"",IF(LOWER('Capacity summary'!BE221)="x",$BI102*BE102,VALUE('Capacity summary'!BE221)),0),BE102*$BI102),BE102*$BI102),0)</f>
        <v>0</v>
      </c>
      <c r="DI102" s="312">
        <f ca="1">IF($BI102&lt;&gt;"",IF('Capacity summary'!$D$14="Yes",IF(COUNTBLANK('Capacity summary'!$H221:$BG221)&lt;52,IF('Capacity summary'!BF221&lt;&gt;"",IF(LOWER('Capacity summary'!BF221)="x",$BI102*BF102,VALUE('Capacity summary'!BF221)),0),BF102*$BI102),BF102*$BI102),0)</f>
        <v>0</v>
      </c>
      <c r="DJ102" s="312">
        <f ca="1">IF($BI102&lt;&gt;"",IF('Capacity summary'!$D$14="Yes",IF(COUNTBLANK('Capacity summary'!$H221:$BG221)&lt;52,IF('Capacity summary'!BG221&lt;&gt;"",IF(LOWER('Capacity summary'!BG221)="x",$BI102*BG102,VALUE('Capacity summary'!BG221)),0),BG102*$BI102),BG102*$BI102),0)</f>
        <v>0</v>
      </c>
      <c r="DK102" s="136">
        <f t="shared" ca="1" si="3"/>
        <v>0</v>
      </c>
      <c r="DL102" s="312">
        <f>Capacity!H114</f>
        <v>0</v>
      </c>
    </row>
    <row r="103" spans="2:116" x14ac:dyDescent="0.25">
      <c r="B103" s="67"/>
      <c r="C103" s="67" t="str">
        <f>ROW(A99)&amp;". "&amp;Capacity!B115</f>
        <v>99. c</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 ca="1">IF(ROW(C99)&lt;=Capacity!$A$16,IF('Capacity summary'!$D$14="No",SUM(H103:BG103),'Capacity summary'!$E222),0)</f>
        <v>52</v>
      </c>
      <c r="BI103" s="5">
        <f ca="1">IF(BH103&gt;0,IF(BH103&lt;Capacity!E115,Capacity!F115,Capacity!H115/'Capacity calculation (hide)'!BH103),"")</f>
        <v>0</v>
      </c>
      <c r="BK103" s="312">
        <f ca="1">IF($BI103&lt;&gt;"",IF('Capacity summary'!$D$14="Yes",IF(COUNTBLANK('Capacity summary'!$H222:$BG222)&lt;52,IF('Capacity summary'!H222&lt;&gt;"",IF(LOWER('Capacity summary'!H222)="x",$BI103*H103,VALUE('Capacity summary'!H222)),0),H103*$BI103),H103*$BI103),0)</f>
        <v>0</v>
      </c>
      <c r="BL103" s="312">
        <f ca="1">IF($BI103&lt;&gt;"",IF('Capacity summary'!$D$14="Yes",IF(COUNTBLANK('Capacity summary'!$H222:$BG222)&lt;52,IF('Capacity summary'!I222&lt;&gt;"",IF(LOWER('Capacity summary'!I222)="x",$BI103*I103,VALUE('Capacity summary'!I222)),0),I103*$BI103),I103*$BI103),0)</f>
        <v>0</v>
      </c>
      <c r="BM103" s="312">
        <f ca="1">IF($BI103&lt;&gt;"",IF('Capacity summary'!$D$14="Yes",IF(COUNTBLANK('Capacity summary'!$H222:$BG222)&lt;52,IF('Capacity summary'!J222&lt;&gt;"",IF(LOWER('Capacity summary'!J222)="x",$BI103*J103,VALUE('Capacity summary'!J222)),0),J103*$BI103),J103*$BI103),0)</f>
        <v>0</v>
      </c>
      <c r="BN103" s="312">
        <f ca="1">IF($BI103&lt;&gt;"",IF('Capacity summary'!$D$14="Yes",IF(COUNTBLANK('Capacity summary'!$H222:$BG222)&lt;52,IF('Capacity summary'!K222&lt;&gt;"",IF(LOWER('Capacity summary'!K222)="x",$BI103*K103,VALUE('Capacity summary'!K222)),0),K103*$BI103),K103*$BI103),0)</f>
        <v>0</v>
      </c>
      <c r="BO103" s="312">
        <f ca="1">IF($BI103&lt;&gt;"",IF('Capacity summary'!$D$14="Yes",IF(COUNTBLANK('Capacity summary'!$H222:$BG222)&lt;52,IF('Capacity summary'!L222&lt;&gt;"",IF(LOWER('Capacity summary'!L222)="x",$BI103*L103,VALUE('Capacity summary'!L222)),0),L103*$BI103),L103*$BI103),0)</f>
        <v>0</v>
      </c>
      <c r="BP103" s="312">
        <f ca="1">IF($BI103&lt;&gt;"",IF('Capacity summary'!$D$14="Yes",IF(COUNTBLANK('Capacity summary'!$H222:$BG222)&lt;52,IF('Capacity summary'!M222&lt;&gt;"",IF(LOWER('Capacity summary'!M222)="x",$BI103*M103,VALUE('Capacity summary'!M222)),0),M103*$BI103),M103*$BI103),0)</f>
        <v>0</v>
      </c>
      <c r="BQ103" s="312">
        <f ca="1">IF($BI103&lt;&gt;"",IF('Capacity summary'!$D$14="Yes",IF(COUNTBLANK('Capacity summary'!$H222:$BG222)&lt;52,IF('Capacity summary'!N222&lt;&gt;"",IF(LOWER('Capacity summary'!N222)="x",$BI103*N103,VALUE('Capacity summary'!N222)),0),N103*$BI103),N103*$BI103),0)</f>
        <v>0</v>
      </c>
      <c r="BR103" s="312">
        <f ca="1">IF($BI103&lt;&gt;"",IF('Capacity summary'!$D$14="Yes",IF(COUNTBLANK('Capacity summary'!$H222:$BG222)&lt;52,IF('Capacity summary'!O222&lt;&gt;"",IF(LOWER('Capacity summary'!O222)="x",$BI103*O103,VALUE('Capacity summary'!O222)),0),O103*$BI103),O103*$BI103),0)</f>
        <v>0</v>
      </c>
      <c r="BS103" s="312">
        <f ca="1">IF($BI103&lt;&gt;"",IF('Capacity summary'!$D$14="Yes",IF(COUNTBLANK('Capacity summary'!$H222:$BG222)&lt;52,IF('Capacity summary'!P222&lt;&gt;"",IF(LOWER('Capacity summary'!P222)="x",$BI103*P103,VALUE('Capacity summary'!P222)),0),P103*$BI103),P103*$BI103),0)</f>
        <v>0</v>
      </c>
      <c r="BT103" s="312">
        <f ca="1">IF($BI103&lt;&gt;"",IF('Capacity summary'!$D$14="Yes",IF(COUNTBLANK('Capacity summary'!$H222:$BG222)&lt;52,IF('Capacity summary'!Q222&lt;&gt;"",IF(LOWER('Capacity summary'!Q222)="x",$BI103*Q103,VALUE('Capacity summary'!Q222)),0),Q103*$BI103),Q103*$BI103),0)</f>
        <v>0</v>
      </c>
      <c r="BU103" s="312">
        <f ca="1">IF($BI103&lt;&gt;"",IF('Capacity summary'!$D$14="Yes",IF(COUNTBLANK('Capacity summary'!$H222:$BG222)&lt;52,IF('Capacity summary'!R222&lt;&gt;"",IF(LOWER('Capacity summary'!R222)="x",$BI103*R103,VALUE('Capacity summary'!R222)),0),R103*$BI103),R103*$BI103),0)</f>
        <v>0</v>
      </c>
      <c r="BV103" s="312">
        <f ca="1">IF($BI103&lt;&gt;"",IF('Capacity summary'!$D$14="Yes",IF(COUNTBLANK('Capacity summary'!$H222:$BG222)&lt;52,IF('Capacity summary'!S222&lt;&gt;"",IF(LOWER('Capacity summary'!S222)="x",$BI103*S103,VALUE('Capacity summary'!S222)),0),S103*$BI103),S103*$BI103),0)</f>
        <v>0</v>
      </c>
      <c r="BW103" s="312">
        <f ca="1">IF($BI103&lt;&gt;"",IF('Capacity summary'!$D$14="Yes",IF(COUNTBLANK('Capacity summary'!$H222:$BG222)&lt;52,IF('Capacity summary'!T222&lt;&gt;"",IF(LOWER('Capacity summary'!T222)="x",$BI103*T103,VALUE('Capacity summary'!T222)),0),T103*$BI103),T103*$BI103),0)</f>
        <v>0</v>
      </c>
      <c r="BX103" s="312">
        <f ca="1">IF($BI103&lt;&gt;"",IF('Capacity summary'!$D$14="Yes",IF(COUNTBLANK('Capacity summary'!$H222:$BG222)&lt;52,IF('Capacity summary'!U222&lt;&gt;"",IF(LOWER('Capacity summary'!U222)="x",$BI103*U103,VALUE('Capacity summary'!U222)),0),U103*$BI103),U103*$BI103),0)</f>
        <v>0</v>
      </c>
      <c r="BY103" s="312">
        <f ca="1">IF($BI103&lt;&gt;"",IF('Capacity summary'!$D$14="Yes",IF(COUNTBLANK('Capacity summary'!$H222:$BG222)&lt;52,IF('Capacity summary'!V222&lt;&gt;"",IF(LOWER('Capacity summary'!V222)="x",$BI103*V103,VALUE('Capacity summary'!V222)),0),V103*$BI103),V103*$BI103),0)</f>
        <v>0</v>
      </c>
      <c r="BZ103" s="312">
        <f ca="1">IF($BI103&lt;&gt;"",IF('Capacity summary'!$D$14="Yes",IF(COUNTBLANK('Capacity summary'!$H222:$BG222)&lt;52,IF('Capacity summary'!W222&lt;&gt;"",IF(LOWER('Capacity summary'!W222)="x",$BI103*W103,VALUE('Capacity summary'!W222)),0),W103*$BI103),W103*$BI103),0)</f>
        <v>0</v>
      </c>
      <c r="CA103" s="312">
        <f ca="1">IF($BI103&lt;&gt;"",IF('Capacity summary'!$D$14="Yes",IF(COUNTBLANK('Capacity summary'!$H222:$BG222)&lt;52,IF('Capacity summary'!X222&lt;&gt;"",IF(LOWER('Capacity summary'!X222)="x",$BI103*X103,VALUE('Capacity summary'!X222)),0),X103*$BI103),X103*$BI103),0)</f>
        <v>0</v>
      </c>
      <c r="CB103" s="312">
        <f ca="1">IF($BI103&lt;&gt;"",IF('Capacity summary'!$D$14="Yes",IF(COUNTBLANK('Capacity summary'!$H222:$BG222)&lt;52,IF('Capacity summary'!Y222&lt;&gt;"",IF(LOWER('Capacity summary'!Y222)="x",$BI103*Y103,VALUE('Capacity summary'!Y222)),0),Y103*$BI103),Y103*$BI103),0)</f>
        <v>0</v>
      </c>
      <c r="CC103" s="312">
        <f ca="1">IF($BI103&lt;&gt;"",IF('Capacity summary'!$D$14="Yes",IF(COUNTBLANK('Capacity summary'!$H222:$BG222)&lt;52,IF('Capacity summary'!Z222&lt;&gt;"",IF(LOWER('Capacity summary'!Z222)="x",$BI103*Z103,VALUE('Capacity summary'!Z222)),0),Z103*$BI103),Z103*$BI103),0)</f>
        <v>0</v>
      </c>
      <c r="CD103" s="312">
        <f ca="1">IF($BI103&lt;&gt;"",IF('Capacity summary'!$D$14="Yes",IF(COUNTBLANK('Capacity summary'!$H222:$BG222)&lt;52,IF('Capacity summary'!AA222&lt;&gt;"",IF(LOWER('Capacity summary'!AA222)="x",$BI103*AA103,VALUE('Capacity summary'!AA222)),0),AA103*$BI103),AA103*$BI103),0)</f>
        <v>0</v>
      </c>
      <c r="CE103" s="312">
        <f ca="1">IF($BI103&lt;&gt;"",IF('Capacity summary'!$D$14="Yes",IF(COUNTBLANK('Capacity summary'!$H222:$BG222)&lt;52,IF('Capacity summary'!AB222&lt;&gt;"",IF(LOWER('Capacity summary'!AB222)="x",$BI103*AB103,VALUE('Capacity summary'!AB222)),0),AB103*$BI103),AB103*$BI103),0)</f>
        <v>0</v>
      </c>
      <c r="CF103" s="312">
        <f ca="1">IF($BI103&lt;&gt;"",IF('Capacity summary'!$D$14="Yes",IF(COUNTBLANK('Capacity summary'!$H222:$BG222)&lt;52,IF('Capacity summary'!AC222&lt;&gt;"",IF(LOWER('Capacity summary'!AC222)="x",$BI103*AC103,VALUE('Capacity summary'!AC222)),0),AC103*$BI103),AC103*$BI103),0)</f>
        <v>0</v>
      </c>
      <c r="CG103" s="312">
        <f ca="1">IF($BI103&lt;&gt;"",IF('Capacity summary'!$D$14="Yes",IF(COUNTBLANK('Capacity summary'!$H222:$BG222)&lt;52,IF('Capacity summary'!AD222&lt;&gt;"",IF(LOWER('Capacity summary'!AD222)="x",$BI103*AD103,VALUE('Capacity summary'!AD222)),0),AD103*$BI103),AD103*$BI103),0)</f>
        <v>0</v>
      </c>
      <c r="CH103" s="312">
        <f ca="1">IF($BI103&lt;&gt;"",IF('Capacity summary'!$D$14="Yes",IF(COUNTBLANK('Capacity summary'!$H222:$BG222)&lt;52,IF('Capacity summary'!AE222&lt;&gt;"",IF(LOWER('Capacity summary'!AE222)="x",$BI103*AE103,VALUE('Capacity summary'!AE222)),0),AE103*$BI103),AE103*$BI103),0)</f>
        <v>0</v>
      </c>
      <c r="CI103" s="312">
        <f ca="1">IF($BI103&lt;&gt;"",IF('Capacity summary'!$D$14="Yes",IF(COUNTBLANK('Capacity summary'!$H222:$BG222)&lt;52,IF('Capacity summary'!AF222&lt;&gt;"",IF(LOWER('Capacity summary'!AF222)="x",$BI103*AF103,VALUE('Capacity summary'!AF222)),0),AF103*$BI103),AF103*$BI103),0)</f>
        <v>0</v>
      </c>
      <c r="CJ103" s="312">
        <f ca="1">IF($BI103&lt;&gt;"",IF('Capacity summary'!$D$14="Yes",IF(COUNTBLANK('Capacity summary'!$H222:$BG222)&lt;52,IF('Capacity summary'!AG222&lt;&gt;"",IF(LOWER('Capacity summary'!AG222)="x",$BI103*AG103,VALUE('Capacity summary'!AG222)),0),AG103*$BI103),AG103*$BI103),0)</f>
        <v>0</v>
      </c>
      <c r="CK103" s="312">
        <f ca="1">IF($BI103&lt;&gt;"",IF('Capacity summary'!$D$14="Yes",IF(COUNTBLANK('Capacity summary'!$H222:$BG222)&lt;52,IF('Capacity summary'!AH222&lt;&gt;"",IF(LOWER('Capacity summary'!AH222)="x",$BI103*AH103,VALUE('Capacity summary'!AH222)),0),AH103*$BI103),AH103*$BI103),0)</f>
        <v>0</v>
      </c>
      <c r="CL103" s="312">
        <f ca="1">IF($BI103&lt;&gt;"",IF('Capacity summary'!$D$14="Yes",IF(COUNTBLANK('Capacity summary'!$H222:$BG222)&lt;52,IF('Capacity summary'!AI222&lt;&gt;"",IF(LOWER('Capacity summary'!AI222)="x",$BI103*AI103,VALUE('Capacity summary'!AI222)),0),AI103*$BI103),AI103*$BI103),0)</f>
        <v>0</v>
      </c>
      <c r="CM103" s="312">
        <f ca="1">IF($BI103&lt;&gt;"",IF('Capacity summary'!$D$14="Yes",IF(COUNTBLANK('Capacity summary'!$H222:$BG222)&lt;52,IF('Capacity summary'!AJ222&lt;&gt;"",IF(LOWER('Capacity summary'!AJ222)="x",$BI103*AJ103,VALUE('Capacity summary'!AJ222)),0),AJ103*$BI103),AJ103*$BI103),0)</f>
        <v>0</v>
      </c>
      <c r="CN103" s="312">
        <f ca="1">IF($BI103&lt;&gt;"",IF('Capacity summary'!$D$14="Yes",IF(COUNTBLANK('Capacity summary'!$H222:$BG222)&lt;52,IF('Capacity summary'!AK222&lt;&gt;"",IF(LOWER('Capacity summary'!AK222)="x",$BI103*AK103,VALUE('Capacity summary'!AK222)),0),AK103*$BI103),AK103*$BI103),0)</f>
        <v>0</v>
      </c>
      <c r="CO103" s="312">
        <f ca="1">IF($BI103&lt;&gt;"",IF('Capacity summary'!$D$14="Yes",IF(COUNTBLANK('Capacity summary'!$H222:$BG222)&lt;52,IF('Capacity summary'!AL222&lt;&gt;"",IF(LOWER('Capacity summary'!AL222)="x",$BI103*AL103,VALUE('Capacity summary'!AL222)),0),AL103*$BI103),AL103*$BI103),0)</f>
        <v>0</v>
      </c>
      <c r="CP103" s="312">
        <f ca="1">IF($BI103&lt;&gt;"",IF('Capacity summary'!$D$14="Yes",IF(COUNTBLANK('Capacity summary'!$H222:$BG222)&lt;52,IF('Capacity summary'!AM222&lt;&gt;"",IF(LOWER('Capacity summary'!AM222)="x",$BI103*AM103,VALUE('Capacity summary'!AM222)),0),AM103*$BI103),AM103*$BI103),0)</f>
        <v>0</v>
      </c>
      <c r="CQ103" s="312">
        <f ca="1">IF($BI103&lt;&gt;"",IF('Capacity summary'!$D$14="Yes",IF(COUNTBLANK('Capacity summary'!$H222:$BG222)&lt;52,IF('Capacity summary'!AN222&lt;&gt;"",IF(LOWER('Capacity summary'!AN222)="x",$BI103*AN103,VALUE('Capacity summary'!AN222)),0),AN103*$BI103),AN103*$BI103),0)</f>
        <v>0</v>
      </c>
      <c r="CR103" s="312">
        <f ca="1">IF($BI103&lt;&gt;"",IF('Capacity summary'!$D$14="Yes",IF(COUNTBLANK('Capacity summary'!$H222:$BG222)&lt;52,IF('Capacity summary'!AO222&lt;&gt;"",IF(LOWER('Capacity summary'!AO222)="x",$BI103*AO103,VALUE('Capacity summary'!AO222)),0),AO103*$BI103),AO103*$BI103),0)</f>
        <v>0</v>
      </c>
      <c r="CS103" s="312">
        <f ca="1">IF($BI103&lt;&gt;"",IF('Capacity summary'!$D$14="Yes",IF(COUNTBLANK('Capacity summary'!$H222:$BG222)&lt;52,IF('Capacity summary'!AP222&lt;&gt;"",IF(LOWER('Capacity summary'!AP222)="x",$BI103*AP103,VALUE('Capacity summary'!AP222)),0),AP103*$BI103),AP103*$BI103),0)</f>
        <v>0</v>
      </c>
      <c r="CT103" s="312">
        <f ca="1">IF($BI103&lt;&gt;"",IF('Capacity summary'!$D$14="Yes",IF(COUNTBLANK('Capacity summary'!$H222:$BG222)&lt;52,IF('Capacity summary'!AQ222&lt;&gt;"",IF(LOWER('Capacity summary'!AQ222)="x",$BI103*AQ103,VALUE('Capacity summary'!AQ222)),0),AQ103*$BI103),AQ103*$BI103),0)</f>
        <v>0</v>
      </c>
      <c r="CU103" s="312">
        <f ca="1">IF($BI103&lt;&gt;"",IF('Capacity summary'!$D$14="Yes",IF(COUNTBLANK('Capacity summary'!$H222:$BG222)&lt;52,IF('Capacity summary'!AR222&lt;&gt;"",IF(LOWER('Capacity summary'!AR222)="x",$BI103*AR103,VALUE('Capacity summary'!AR222)),0),AR103*$BI103),AR103*$BI103),0)</f>
        <v>0</v>
      </c>
      <c r="CV103" s="312">
        <f ca="1">IF($BI103&lt;&gt;"",IF('Capacity summary'!$D$14="Yes",IF(COUNTBLANK('Capacity summary'!$H222:$BG222)&lt;52,IF('Capacity summary'!AS222&lt;&gt;"",IF(LOWER('Capacity summary'!AS222)="x",$BI103*AS103,VALUE('Capacity summary'!AS222)),0),AS103*$BI103),AS103*$BI103),0)</f>
        <v>0</v>
      </c>
      <c r="CW103" s="312">
        <f ca="1">IF($BI103&lt;&gt;"",IF('Capacity summary'!$D$14="Yes",IF(COUNTBLANK('Capacity summary'!$H222:$BG222)&lt;52,IF('Capacity summary'!AT222&lt;&gt;"",IF(LOWER('Capacity summary'!AT222)="x",$BI103*AT103,VALUE('Capacity summary'!AT222)),0),AT103*$BI103),AT103*$BI103),0)</f>
        <v>0</v>
      </c>
      <c r="CX103" s="312">
        <f ca="1">IF($BI103&lt;&gt;"",IF('Capacity summary'!$D$14="Yes",IF(COUNTBLANK('Capacity summary'!$H222:$BG222)&lt;52,IF('Capacity summary'!AU222&lt;&gt;"",IF(LOWER('Capacity summary'!AU222)="x",$BI103*AU103,VALUE('Capacity summary'!AU222)),0),AU103*$BI103),AU103*$BI103),0)</f>
        <v>0</v>
      </c>
      <c r="CY103" s="312">
        <f ca="1">IF($BI103&lt;&gt;"",IF('Capacity summary'!$D$14="Yes",IF(COUNTBLANK('Capacity summary'!$H222:$BG222)&lt;52,IF('Capacity summary'!AV222&lt;&gt;"",IF(LOWER('Capacity summary'!AV222)="x",$BI103*AV103,VALUE('Capacity summary'!AV222)),0),AV103*$BI103),AV103*$BI103),0)</f>
        <v>0</v>
      </c>
      <c r="CZ103" s="312">
        <f ca="1">IF($BI103&lt;&gt;"",IF('Capacity summary'!$D$14="Yes",IF(COUNTBLANK('Capacity summary'!$H222:$BG222)&lt;52,IF('Capacity summary'!AW222&lt;&gt;"",IF(LOWER('Capacity summary'!AW222)="x",$BI103*AW103,VALUE('Capacity summary'!AW222)),0),AW103*$BI103),AW103*$BI103),0)</f>
        <v>0</v>
      </c>
      <c r="DA103" s="312">
        <f ca="1">IF($BI103&lt;&gt;"",IF('Capacity summary'!$D$14="Yes",IF(COUNTBLANK('Capacity summary'!$H222:$BG222)&lt;52,IF('Capacity summary'!AX222&lt;&gt;"",IF(LOWER('Capacity summary'!AX222)="x",$BI103*AX103,VALUE('Capacity summary'!AX222)),0),AX103*$BI103),AX103*$BI103),0)</f>
        <v>0</v>
      </c>
      <c r="DB103" s="312">
        <f ca="1">IF($BI103&lt;&gt;"",IF('Capacity summary'!$D$14="Yes",IF(COUNTBLANK('Capacity summary'!$H222:$BG222)&lt;52,IF('Capacity summary'!AY222&lt;&gt;"",IF(LOWER('Capacity summary'!AY222)="x",$BI103*AY103,VALUE('Capacity summary'!AY222)),0),AY103*$BI103),AY103*$BI103),0)</f>
        <v>0</v>
      </c>
      <c r="DC103" s="312">
        <f ca="1">IF($BI103&lt;&gt;"",IF('Capacity summary'!$D$14="Yes",IF(COUNTBLANK('Capacity summary'!$H222:$BG222)&lt;52,IF('Capacity summary'!AZ222&lt;&gt;"",IF(LOWER('Capacity summary'!AZ222)="x",$BI103*AZ103,VALUE('Capacity summary'!AZ222)),0),AZ103*$BI103),AZ103*$BI103),0)</f>
        <v>0</v>
      </c>
      <c r="DD103" s="312">
        <f ca="1">IF($BI103&lt;&gt;"",IF('Capacity summary'!$D$14="Yes",IF(COUNTBLANK('Capacity summary'!$H222:$BG222)&lt;52,IF('Capacity summary'!BA222&lt;&gt;"",IF(LOWER('Capacity summary'!BA222)="x",$BI103*BA103,VALUE('Capacity summary'!BA222)),0),BA103*$BI103),BA103*$BI103),0)</f>
        <v>0</v>
      </c>
      <c r="DE103" s="312">
        <f ca="1">IF($BI103&lt;&gt;"",IF('Capacity summary'!$D$14="Yes",IF(COUNTBLANK('Capacity summary'!$H222:$BG222)&lt;52,IF('Capacity summary'!BB222&lt;&gt;"",IF(LOWER('Capacity summary'!BB222)="x",$BI103*BB103,VALUE('Capacity summary'!BB222)),0),BB103*$BI103),BB103*$BI103),0)</f>
        <v>0</v>
      </c>
      <c r="DF103" s="312">
        <f ca="1">IF($BI103&lt;&gt;"",IF('Capacity summary'!$D$14="Yes",IF(COUNTBLANK('Capacity summary'!$H222:$BG222)&lt;52,IF('Capacity summary'!BC222&lt;&gt;"",IF(LOWER('Capacity summary'!BC222)="x",$BI103*BC103,VALUE('Capacity summary'!BC222)),0),BC103*$BI103),BC103*$BI103),0)</f>
        <v>0</v>
      </c>
      <c r="DG103" s="312">
        <f ca="1">IF($BI103&lt;&gt;"",IF('Capacity summary'!$D$14="Yes",IF(COUNTBLANK('Capacity summary'!$H222:$BG222)&lt;52,IF('Capacity summary'!BD222&lt;&gt;"",IF(LOWER('Capacity summary'!BD222)="x",$BI103*BD103,VALUE('Capacity summary'!BD222)),0),BD103*$BI103),BD103*$BI103),0)</f>
        <v>0</v>
      </c>
      <c r="DH103" s="312">
        <f ca="1">IF($BI103&lt;&gt;"",IF('Capacity summary'!$D$14="Yes",IF(COUNTBLANK('Capacity summary'!$H222:$BG222)&lt;52,IF('Capacity summary'!BE222&lt;&gt;"",IF(LOWER('Capacity summary'!BE222)="x",$BI103*BE103,VALUE('Capacity summary'!BE222)),0),BE103*$BI103),BE103*$BI103),0)</f>
        <v>0</v>
      </c>
      <c r="DI103" s="312">
        <f ca="1">IF($BI103&lt;&gt;"",IF('Capacity summary'!$D$14="Yes",IF(COUNTBLANK('Capacity summary'!$H222:$BG222)&lt;52,IF('Capacity summary'!BF222&lt;&gt;"",IF(LOWER('Capacity summary'!BF222)="x",$BI103*BF103,VALUE('Capacity summary'!BF222)),0),BF103*$BI103),BF103*$BI103),0)</f>
        <v>0</v>
      </c>
      <c r="DJ103" s="312">
        <f ca="1">IF($BI103&lt;&gt;"",IF('Capacity summary'!$D$14="Yes",IF(COUNTBLANK('Capacity summary'!$H222:$BG222)&lt;52,IF('Capacity summary'!BG222&lt;&gt;"",IF(LOWER('Capacity summary'!BG222)="x",$BI103*BG103,VALUE('Capacity summary'!BG222)),0),BG103*$BI103),BG103*$BI103),0)</f>
        <v>0</v>
      </c>
      <c r="DK103" s="136">
        <f t="shared" ca="1" si="3"/>
        <v>0</v>
      </c>
      <c r="DL103" s="312">
        <f>Capacity!H115</f>
        <v>0</v>
      </c>
    </row>
    <row r="104" spans="2:116" x14ac:dyDescent="0.25">
      <c r="B104" s="67"/>
      <c r="C104" s="67" t="str">
        <f>ROW(A100)&amp;". "&amp;Capacity!B116</f>
        <v>100. c</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 ca="1">IF(ROW(C100)&lt;=Capacity!$A$16,IF('Capacity summary'!$D$14="No",SUM(H104:BG104),'Capacity summary'!$E223),0)</f>
        <v>52</v>
      </c>
      <c r="BI104" s="5">
        <f ca="1">IF(BH104&gt;0,IF(BH104&lt;Capacity!E116,Capacity!F116,Capacity!H116/'Capacity calculation (hide)'!BH104),"")</f>
        <v>0</v>
      </c>
      <c r="BK104" s="312">
        <f ca="1">IF($BI104&lt;&gt;"",IF('Capacity summary'!$D$14="Yes",IF(COUNTBLANK('Capacity summary'!$H223:$BG223)&lt;52,IF('Capacity summary'!H223&lt;&gt;"",IF(LOWER('Capacity summary'!H223)="x",$BI104*H104,VALUE('Capacity summary'!H223)),0),H104*$BI104),H104*$BI104),0)</f>
        <v>0</v>
      </c>
      <c r="BL104" s="312">
        <f ca="1">IF($BI104&lt;&gt;"",IF('Capacity summary'!$D$14="Yes",IF(COUNTBLANK('Capacity summary'!$H223:$BG223)&lt;52,IF('Capacity summary'!I223&lt;&gt;"",IF(LOWER('Capacity summary'!I223)="x",$BI104*I104,VALUE('Capacity summary'!I223)),0),I104*$BI104),I104*$BI104),0)</f>
        <v>0</v>
      </c>
      <c r="BM104" s="312">
        <f ca="1">IF($BI104&lt;&gt;"",IF('Capacity summary'!$D$14="Yes",IF(COUNTBLANK('Capacity summary'!$H223:$BG223)&lt;52,IF('Capacity summary'!J223&lt;&gt;"",IF(LOWER('Capacity summary'!J223)="x",$BI104*J104,VALUE('Capacity summary'!J223)),0),J104*$BI104),J104*$BI104),0)</f>
        <v>0</v>
      </c>
      <c r="BN104" s="312">
        <f ca="1">IF($BI104&lt;&gt;"",IF('Capacity summary'!$D$14="Yes",IF(COUNTBLANK('Capacity summary'!$H223:$BG223)&lt;52,IF('Capacity summary'!K223&lt;&gt;"",IF(LOWER('Capacity summary'!K223)="x",$BI104*K104,VALUE('Capacity summary'!K223)),0),K104*$BI104),K104*$BI104),0)</f>
        <v>0</v>
      </c>
      <c r="BO104" s="312">
        <f ca="1">IF($BI104&lt;&gt;"",IF('Capacity summary'!$D$14="Yes",IF(COUNTBLANK('Capacity summary'!$H223:$BG223)&lt;52,IF('Capacity summary'!L223&lt;&gt;"",IF(LOWER('Capacity summary'!L223)="x",$BI104*L104,VALUE('Capacity summary'!L223)),0),L104*$BI104),L104*$BI104),0)</f>
        <v>0</v>
      </c>
      <c r="BP104" s="312">
        <f ca="1">IF($BI104&lt;&gt;"",IF('Capacity summary'!$D$14="Yes",IF(COUNTBLANK('Capacity summary'!$H223:$BG223)&lt;52,IF('Capacity summary'!M223&lt;&gt;"",IF(LOWER('Capacity summary'!M223)="x",$BI104*M104,VALUE('Capacity summary'!M223)),0),M104*$BI104),M104*$BI104),0)</f>
        <v>0</v>
      </c>
      <c r="BQ104" s="312">
        <f ca="1">IF($BI104&lt;&gt;"",IF('Capacity summary'!$D$14="Yes",IF(COUNTBLANK('Capacity summary'!$H223:$BG223)&lt;52,IF('Capacity summary'!N223&lt;&gt;"",IF(LOWER('Capacity summary'!N223)="x",$BI104*N104,VALUE('Capacity summary'!N223)),0),N104*$BI104),N104*$BI104),0)</f>
        <v>0</v>
      </c>
      <c r="BR104" s="312">
        <f ca="1">IF($BI104&lt;&gt;"",IF('Capacity summary'!$D$14="Yes",IF(COUNTBLANK('Capacity summary'!$H223:$BG223)&lt;52,IF('Capacity summary'!O223&lt;&gt;"",IF(LOWER('Capacity summary'!O223)="x",$BI104*O104,VALUE('Capacity summary'!O223)),0),O104*$BI104),O104*$BI104),0)</f>
        <v>0</v>
      </c>
      <c r="BS104" s="312">
        <f ca="1">IF($BI104&lt;&gt;"",IF('Capacity summary'!$D$14="Yes",IF(COUNTBLANK('Capacity summary'!$H223:$BG223)&lt;52,IF('Capacity summary'!P223&lt;&gt;"",IF(LOWER('Capacity summary'!P223)="x",$BI104*P104,VALUE('Capacity summary'!P223)),0),P104*$BI104),P104*$BI104),0)</f>
        <v>0</v>
      </c>
      <c r="BT104" s="312">
        <f ca="1">IF($BI104&lt;&gt;"",IF('Capacity summary'!$D$14="Yes",IF(COUNTBLANK('Capacity summary'!$H223:$BG223)&lt;52,IF('Capacity summary'!Q223&lt;&gt;"",IF(LOWER('Capacity summary'!Q223)="x",$BI104*Q104,VALUE('Capacity summary'!Q223)),0),Q104*$BI104),Q104*$BI104),0)</f>
        <v>0</v>
      </c>
      <c r="BU104" s="312">
        <f ca="1">IF($BI104&lt;&gt;"",IF('Capacity summary'!$D$14="Yes",IF(COUNTBLANK('Capacity summary'!$H223:$BG223)&lt;52,IF('Capacity summary'!R223&lt;&gt;"",IF(LOWER('Capacity summary'!R223)="x",$BI104*R104,VALUE('Capacity summary'!R223)),0),R104*$BI104),R104*$BI104),0)</f>
        <v>0</v>
      </c>
      <c r="BV104" s="312">
        <f ca="1">IF($BI104&lt;&gt;"",IF('Capacity summary'!$D$14="Yes",IF(COUNTBLANK('Capacity summary'!$H223:$BG223)&lt;52,IF('Capacity summary'!S223&lt;&gt;"",IF(LOWER('Capacity summary'!S223)="x",$BI104*S104,VALUE('Capacity summary'!S223)),0),S104*$BI104),S104*$BI104),0)</f>
        <v>0</v>
      </c>
      <c r="BW104" s="312">
        <f ca="1">IF($BI104&lt;&gt;"",IF('Capacity summary'!$D$14="Yes",IF(COUNTBLANK('Capacity summary'!$H223:$BG223)&lt;52,IF('Capacity summary'!T223&lt;&gt;"",IF(LOWER('Capacity summary'!T223)="x",$BI104*T104,VALUE('Capacity summary'!T223)),0),T104*$BI104),T104*$BI104),0)</f>
        <v>0</v>
      </c>
      <c r="BX104" s="312">
        <f ca="1">IF($BI104&lt;&gt;"",IF('Capacity summary'!$D$14="Yes",IF(COUNTBLANK('Capacity summary'!$H223:$BG223)&lt;52,IF('Capacity summary'!U223&lt;&gt;"",IF(LOWER('Capacity summary'!U223)="x",$BI104*U104,VALUE('Capacity summary'!U223)),0),U104*$BI104),U104*$BI104),0)</f>
        <v>0</v>
      </c>
      <c r="BY104" s="312">
        <f ca="1">IF($BI104&lt;&gt;"",IF('Capacity summary'!$D$14="Yes",IF(COUNTBLANK('Capacity summary'!$H223:$BG223)&lt;52,IF('Capacity summary'!V223&lt;&gt;"",IF(LOWER('Capacity summary'!V223)="x",$BI104*V104,VALUE('Capacity summary'!V223)),0),V104*$BI104),V104*$BI104),0)</f>
        <v>0</v>
      </c>
      <c r="BZ104" s="312">
        <f ca="1">IF($BI104&lt;&gt;"",IF('Capacity summary'!$D$14="Yes",IF(COUNTBLANK('Capacity summary'!$H223:$BG223)&lt;52,IF('Capacity summary'!W223&lt;&gt;"",IF(LOWER('Capacity summary'!W223)="x",$BI104*W104,VALUE('Capacity summary'!W223)),0),W104*$BI104),W104*$BI104),0)</f>
        <v>0</v>
      </c>
      <c r="CA104" s="312">
        <f ca="1">IF($BI104&lt;&gt;"",IF('Capacity summary'!$D$14="Yes",IF(COUNTBLANK('Capacity summary'!$H223:$BG223)&lt;52,IF('Capacity summary'!X223&lt;&gt;"",IF(LOWER('Capacity summary'!X223)="x",$BI104*X104,VALUE('Capacity summary'!X223)),0),X104*$BI104),X104*$BI104),0)</f>
        <v>0</v>
      </c>
      <c r="CB104" s="312">
        <f ca="1">IF($BI104&lt;&gt;"",IF('Capacity summary'!$D$14="Yes",IF(COUNTBLANK('Capacity summary'!$H223:$BG223)&lt;52,IF('Capacity summary'!Y223&lt;&gt;"",IF(LOWER('Capacity summary'!Y223)="x",$BI104*Y104,VALUE('Capacity summary'!Y223)),0),Y104*$BI104),Y104*$BI104),0)</f>
        <v>0</v>
      </c>
      <c r="CC104" s="312">
        <f ca="1">IF($BI104&lt;&gt;"",IF('Capacity summary'!$D$14="Yes",IF(COUNTBLANK('Capacity summary'!$H223:$BG223)&lt;52,IF('Capacity summary'!Z223&lt;&gt;"",IF(LOWER('Capacity summary'!Z223)="x",$BI104*Z104,VALUE('Capacity summary'!Z223)),0),Z104*$BI104),Z104*$BI104),0)</f>
        <v>0</v>
      </c>
      <c r="CD104" s="312">
        <f ca="1">IF($BI104&lt;&gt;"",IF('Capacity summary'!$D$14="Yes",IF(COUNTBLANK('Capacity summary'!$H223:$BG223)&lt;52,IF('Capacity summary'!AA223&lt;&gt;"",IF(LOWER('Capacity summary'!AA223)="x",$BI104*AA104,VALUE('Capacity summary'!AA223)),0),AA104*$BI104),AA104*$BI104),0)</f>
        <v>0</v>
      </c>
      <c r="CE104" s="312">
        <f ca="1">IF($BI104&lt;&gt;"",IF('Capacity summary'!$D$14="Yes",IF(COUNTBLANK('Capacity summary'!$H223:$BG223)&lt;52,IF('Capacity summary'!AB223&lt;&gt;"",IF(LOWER('Capacity summary'!AB223)="x",$BI104*AB104,VALUE('Capacity summary'!AB223)),0),AB104*$BI104),AB104*$BI104),0)</f>
        <v>0</v>
      </c>
      <c r="CF104" s="312">
        <f ca="1">IF($BI104&lt;&gt;"",IF('Capacity summary'!$D$14="Yes",IF(COUNTBLANK('Capacity summary'!$H223:$BG223)&lt;52,IF('Capacity summary'!AC223&lt;&gt;"",IF(LOWER('Capacity summary'!AC223)="x",$BI104*AC104,VALUE('Capacity summary'!AC223)),0),AC104*$BI104),AC104*$BI104),0)</f>
        <v>0</v>
      </c>
      <c r="CG104" s="312">
        <f ca="1">IF($BI104&lt;&gt;"",IF('Capacity summary'!$D$14="Yes",IF(COUNTBLANK('Capacity summary'!$H223:$BG223)&lt;52,IF('Capacity summary'!AD223&lt;&gt;"",IF(LOWER('Capacity summary'!AD223)="x",$BI104*AD104,VALUE('Capacity summary'!AD223)),0),AD104*$BI104),AD104*$BI104),0)</f>
        <v>0</v>
      </c>
      <c r="CH104" s="312">
        <f ca="1">IF($BI104&lt;&gt;"",IF('Capacity summary'!$D$14="Yes",IF(COUNTBLANK('Capacity summary'!$H223:$BG223)&lt;52,IF('Capacity summary'!AE223&lt;&gt;"",IF(LOWER('Capacity summary'!AE223)="x",$BI104*AE104,VALUE('Capacity summary'!AE223)),0),AE104*$BI104),AE104*$BI104),0)</f>
        <v>0</v>
      </c>
      <c r="CI104" s="312">
        <f ca="1">IF($BI104&lt;&gt;"",IF('Capacity summary'!$D$14="Yes",IF(COUNTBLANK('Capacity summary'!$H223:$BG223)&lt;52,IF('Capacity summary'!AF223&lt;&gt;"",IF(LOWER('Capacity summary'!AF223)="x",$BI104*AF104,VALUE('Capacity summary'!AF223)),0),AF104*$BI104),AF104*$BI104),0)</f>
        <v>0</v>
      </c>
      <c r="CJ104" s="312">
        <f ca="1">IF($BI104&lt;&gt;"",IF('Capacity summary'!$D$14="Yes",IF(COUNTBLANK('Capacity summary'!$H223:$BG223)&lt;52,IF('Capacity summary'!AG223&lt;&gt;"",IF(LOWER('Capacity summary'!AG223)="x",$BI104*AG104,VALUE('Capacity summary'!AG223)),0),AG104*$BI104),AG104*$BI104),0)</f>
        <v>0</v>
      </c>
      <c r="CK104" s="312">
        <f ca="1">IF($BI104&lt;&gt;"",IF('Capacity summary'!$D$14="Yes",IF(COUNTBLANK('Capacity summary'!$H223:$BG223)&lt;52,IF('Capacity summary'!AH223&lt;&gt;"",IF(LOWER('Capacity summary'!AH223)="x",$BI104*AH104,VALUE('Capacity summary'!AH223)),0),AH104*$BI104),AH104*$BI104),0)</f>
        <v>0</v>
      </c>
      <c r="CL104" s="312">
        <f ca="1">IF($BI104&lt;&gt;"",IF('Capacity summary'!$D$14="Yes",IF(COUNTBLANK('Capacity summary'!$H223:$BG223)&lt;52,IF('Capacity summary'!AI223&lt;&gt;"",IF(LOWER('Capacity summary'!AI223)="x",$BI104*AI104,VALUE('Capacity summary'!AI223)),0),AI104*$BI104),AI104*$BI104),0)</f>
        <v>0</v>
      </c>
      <c r="CM104" s="312">
        <f ca="1">IF($BI104&lt;&gt;"",IF('Capacity summary'!$D$14="Yes",IF(COUNTBLANK('Capacity summary'!$H223:$BG223)&lt;52,IF('Capacity summary'!AJ223&lt;&gt;"",IF(LOWER('Capacity summary'!AJ223)="x",$BI104*AJ104,VALUE('Capacity summary'!AJ223)),0),AJ104*$BI104),AJ104*$BI104),0)</f>
        <v>0</v>
      </c>
      <c r="CN104" s="312">
        <f ca="1">IF($BI104&lt;&gt;"",IF('Capacity summary'!$D$14="Yes",IF(COUNTBLANK('Capacity summary'!$H223:$BG223)&lt;52,IF('Capacity summary'!AK223&lt;&gt;"",IF(LOWER('Capacity summary'!AK223)="x",$BI104*AK104,VALUE('Capacity summary'!AK223)),0),AK104*$BI104),AK104*$BI104),0)</f>
        <v>0</v>
      </c>
      <c r="CO104" s="312">
        <f ca="1">IF($BI104&lt;&gt;"",IF('Capacity summary'!$D$14="Yes",IF(COUNTBLANK('Capacity summary'!$H223:$BG223)&lt;52,IF('Capacity summary'!AL223&lt;&gt;"",IF(LOWER('Capacity summary'!AL223)="x",$BI104*AL104,VALUE('Capacity summary'!AL223)),0),AL104*$BI104),AL104*$BI104),0)</f>
        <v>0</v>
      </c>
      <c r="CP104" s="312">
        <f ca="1">IF($BI104&lt;&gt;"",IF('Capacity summary'!$D$14="Yes",IF(COUNTBLANK('Capacity summary'!$H223:$BG223)&lt;52,IF('Capacity summary'!AM223&lt;&gt;"",IF(LOWER('Capacity summary'!AM223)="x",$BI104*AM104,VALUE('Capacity summary'!AM223)),0),AM104*$BI104),AM104*$BI104),0)</f>
        <v>0</v>
      </c>
      <c r="CQ104" s="312">
        <f ca="1">IF($BI104&lt;&gt;"",IF('Capacity summary'!$D$14="Yes",IF(COUNTBLANK('Capacity summary'!$H223:$BG223)&lt;52,IF('Capacity summary'!AN223&lt;&gt;"",IF(LOWER('Capacity summary'!AN223)="x",$BI104*AN104,VALUE('Capacity summary'!AN223)),0),AN104*$BI104),AN104*$BI104),0)</f>
        <v>0</v>
      </c>
      <c r="CR104" s="312">
        <f ca="1">IF($BI104&lt;&gt;"",IF('Capacity summary'!$D$14="Yes",IF(COUNTBLANK('Capacity summary'!$H223:$BG223)&lt;52,IF('Capacity summary'!AO223&lt;&gt;"",IF(LOWER('Capacity summary'!AO223)="x",$BI104*AO104,VALUE('Capacity summary'!AO223)),0),AO104*$BI104),AO104*$BI104),0)</f>
        <v>0</v>
      </c>
      <c r="CS104" s="312">
        <f ca="1">IF($BI104&lt;&gt;"",IF('Capacity summary'!$D$14="Yes",IF(COUNTBLANK('Capacity summary'!$H223:$BG223)&lt;52,IF('Capacity summary'!AP223&lt;&gt;"",IF(LOWER('Capacity summary'!AP223)="x",$BI104*AP104,VALUE('Capacity summary'!AP223)),0),AP104*$BI104),AP104*$BI104),0)</f>
        <v>0</v>
      </c>
      <c r="CT104" s="312">
        <f ca="1">IF($BI104&lt;&gt;"",IF('Capacity summary'!$D$14="Yes",IF(COUNTBLANK('Capacity summary'!$H223:$BG223)&lt;52,IF('Capacity summary'!AQ223&lt;&gt;"",IF(LOWER('Capacity summary'!AQ223)="x",$BI104*AQ104,VALUE('Capacity summary'!AQ223)),0),AQ104*$BI104),AQ104*$BI104),0)</f>
        <v>0</v>
      </c>
      <c r="CU104" s="312">
        <f ca="1">IF($BI104&lt;&gt;"",IF('Capacity summary'!$D$14="Yes",IF(COUNTBLANK('Capacity summary'!$H223:$BG223)&lt;52,IF('Capacity summary'!AR223&lt;&gt;"",IF(LOWER('Capacity summary'!AR223)="x",$BI104*AR104,VALUE('Capacity summary'!AR223)),0),AR104*$BI104),AR104*$BI104),0)</f>
        <v>0</v>
      </c>
      <c r="CV104" s="312">
        <f ca="1">IF($BI104&lt;&gt;"",IF('Capacity summary'!$D$14="Yes",IF(COUNTBLANK('Capacity summary'!$H223:$BG223)&lt;52,IF('Capacity summary'!AS223&lt;&gt;"",IF(LOWER('Capacity summary'!AS223)="x",$BI104*AS104,VALUE('Capacity summary'!AS223)),0),AS104*$BI104),AS104*$BI104),0)</f>
        <v>0</v>
      </c>
      <c r="CW104" s="312">
        <f ca="1">IF($BI104&lt;&gt;"",IF('Capacity summary'!$D$14="Yes",IF(COUNTBLANK('Capacity summary'!$H223:$BG223)&lt;52,IF('Capacity summary'!AT223&lt;&gt;"",IF(LOWER('Capacity summary'!AT223)="x",$BI104*AT104,VALUE('Capacity summary'!AT223)),0),AT104*$BI104),AT104*$BI104),0)</f>
        <v>0</v>
      </c>
      <c r="CX104" s="312">
        <f ca="1">IF($BI104&lt;&gt;"",IF('Capacity summary'!$D$14="Yes",IF(COUNTBLANK('Capacity summary'!$H223:$BG223)&lt;52,IF('Capacity summary'!AU223&lt;&gt;"",IF(LOWER('Capacity summary'!AU223)="x",$BI104*AU104,VALUE('Capacity summary'!AU223)),0),AU104*$BI104),AU104*$BI104),0)</f>
        <v>0</v>
      </c>
      <c r="CY104" s="312">
        <f ca="1">IF($BI104&lt;&gt;"",IF('Capacity summary'!$D$14="Yes",IF(COUNTBLANK('Capacity summary'!$H223:$BG223)&lt;52,IF('Capacity summary'!AV223&lt;&gt;"",IF(LOWER('Capacity summary'!AV223)="x",$BI104*AV104,VALUE('Capacity summary'!AV223)),0),AV104*$BI104),AV104*$BI104),0)</f>
        <v>0</v>
      </c>
      <c r="CZ104" s="312">
        <f ca="1">IF($BI104&lt;&gt;"",IF('Capacity summary'!$D$14="Yes",IF(COUNTBLANK('Capacity summary'!$H223:$BG223)&lt;52,IF('Capacity summary'!AW223&lt;&gt;"",IF(LOWER('Capacity summary'!AW223)="x",$BI104*AW104,VALUE('Capacity summary'!AW223)),0),AW104*$BI104),AW104*$BI104),0)</f>
        <v>0</v>
      </c>
      <c r="DA104" s="312">
        <f ca="1">IF($BI104&lt;&gt;"",IF('Capacity summary'!$D$14="Yes",IF(COUNTBLANK('Capacity summary'!$H223:$BG223)&lt;52,IF('Capacity summary'!AX223&lt;&gt;"",IF(LOWER('Capacity summary'!AX223)="x",$BI104*AX104,VALUE('Capacity summary'!AX223)),0),AX104*$BI104),AX104*$BI104),0)</f>
        <v>0</v>
      </c>
      <c r="DB104" s="312">
        <f ca="1">IF($BI104&lt;&gt;"",IF('Capacity summary'!$D$14="Yes",IF(COUNTBLANK('Capacity summary'!$H223:$BG223)&lt;52,IF('Capacity summary'!AY223&lt;&gt;"",IF(LOWER('Capacity summary'!AY223)="x",$BI104*AY104,VALUE('Capacity summary'!AY223)),0),AY104*$BI104),AY104*$BI104),0)</f>
        <v>0</v>
      </c>
      <c r="DC104" s="312">
        <f ca="1">IF($BI104&lt;&gt;"",IF('Capacity summary'!$D$14="Yes",IF(COUNTBLANK('Capacity summary'!$H223:$BG223)&lt;52,IF('Capacity summary'!AZ223&lt;&gt;"",IF(LOWER('Capacity summary'!AZ223)="x",$BI104*AZ104,VALUE('Capacity summary'!AZ223)),0),AZ104*$BI104),AZ104*$BI104),0)</f>
        <v>0</v>
      </c>
      <c r="DD104" s="312">
        <f ca="1">IF($BI104&lt;&gt;"",IF('Capacity summary'!$D$14="Yes",IF(COUNTBLANK('Capacity summary'!$H223:$BG223)&lt;52,IF('Capacity summary'!BA223&lt;&gt;"",IF(LOWER('Capacity summary'!BA223)="x",$BI104*BA104,VALUE('Capacity summary'!BA223)),0),BA104*$BI104),BA104*$BI104),0)</f>
        <v>0</v>
      </c>
      <c r="DE104" s="312">
        <f ca="1">IF($BI104&lt;&gt;"",IF('Capacity summary'!$D$14="Yes",IF(COUNTBLANK('Capacity summary'!$H223:$BG223)&lt;52,IF('Capacity summary'!BB223&lt;&gt;"",IF(LOWER('Capacity summary'!BB223)="x",$BI104*BB104,VALUE('Capacity summary'!BB223)),0),BB104*$BI104),BB104*$BI104),0)</f>
        <v>0</v>
      </c>
      <c r="DF104" s="312">
        <f ca="1">IF($BI104&lt;&gt;"",IF('Capacity summary'!$D$14="Yes",IF(COUNTBLANK('Capacity summary'!$H223:$BG223)&lt;52,IF('Capacity summary'!BC223&lt;&gt;"",IF(LOWER('Capacity summary'!BC223)="x",$BI104*BC104,VALUE('Capacity summary'!BC223)),0),BC104*$BI104),BC104*$BI104),0)</f>
        <v>0</v>
      </c>
      <c r="DG104" s="312">
        <f ca="1">IF($BI104&lt;&gt;"",IF('Capacity summary'!$D$14="Yes",IF(COUNTBLANK('Capacity summary'!$H223:$BG223)&lt;52,IF('Capacity summary'!BD223&lt;&gt;"",IF(LOWER('Capacity summary'!BD223)="x",$BI104*BD104,VALUE('Capacity summary'!BD223)),0),BD104*$BI104),BD104*$BI104),0)</f>
        <v>0</v>
      </c>
      <c r="DH104" s="312">
        <f ca="1">IF($BI104&lt;&gt;"",IF('Capacity summary'!$D$14="Yes",IF(COUNTBLANK('Capacity summary'!$H223:$BG223)&lt;52,IF('Capacity summary'!BE223&lt;&gt;"",IF(LOWER('Capacity summary'!BE223)="x",$BI104*BE104,VALUE('Capacity summary'!BE223)),0),BE104*$BI104),BE104*$BI104),0)</f>
        <v>0</v>
      </c>
      <c r="DI104" s="312">
        <f ca="1">IF($BI104&lt;&gt;"",IF('Capacity summary'!$D$14="Yes",IF(COUNTBLANK('Capacity summary'!$H223:$BG223)&lt;52,IF('Capacity summary'!BF223&lt;&gt;"",IF(LOWER('Capacity summary'!BF223)="x",$BI104*BF104,VALUE('Capacity summary'!BF223)),0),BF104*$BI104),BF104*$BI104),0)</f>
        <v>0</v>
      </c>
      <c r="DJ104" s="312">
        <f ca="1">IF($BI104&lt;&gt;"",IF('Capacity summary'!$D$14="Yes",IF(COUNTBLANK('Capacity summary'!$H223:$BG223)&lt;52,IF('Capacity summary'!BG223&lt;&gt;"",IF(LOWER('Capacity summary'!BG223)="x",$BI104*BG104,VALUE('Capacity summary'!BG223)),0),BG104*$BI104),BG104*$BI104),0)</f>
        <v>0</v>
      </c>
      <c r="DK104" s="136">
        <f t="shared" ca="1" si="3"/>
        <v>0</v>
      </c>
      <c r="DL104" s="312">
        <f>Capacity!H116</f>
        <v>0</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0</v>
      </c>
      <c r="BL111" s="5">
        <f t="shared" ref="BL111:DJ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ca="1">SUM(BK111:DJ111)</f>
        <v>0</v>
      </c>
    </row>
    <row r="112" spans="2:116" x14ac:dyDescent="0.25">
      <c r="C112" t="str">
        <f>ROW(A1)&amp;". "&amp;Capacity!N17</f>
        <v>1. Ad hoc clinic 1</v>
      </c>
      <c r="D112">
        <f>'Capacity setup'!C118</f>
        <v>0</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10</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ca="1" si="6">SUM(BK112:DJ112)</f>
        <v>0</v>
      </c>
    </row>
    <row r="113" spans="3:115" x14ac:dyDescent="0.25">
      <c r="C113" s="67" t="str">
        <f>ROW(A2)&amp;". "&amp;Capacity!N18</f>
        <v>2. a</v>
      </c>
      <c r="D113" s="67">
        <f>'Capacity setup'!C119</f>
        <v>0</v>
      </c>
      <c r="E113" s="67">
        <f>'Capacity setup'!D119</f>
        <v>0</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0</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0</v>
      </c>
      <c r="BT113" s="5">
        <f ca="1">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0</v>
      </c>
      <c r="CK113" s="5">
        <f ca="1">IF($BI113&lt;&gt;"",IF('Capacity summary'!$C$14="Yes",IF(COUNTBLANK('Capacity summary'!$H25:$BG25)&lt;52,IF('Capacity summary'!AH25&lt;&gt;"",IF(LOWER('Capacity summary'!AH25)="x",$BI113*AH113,VALUE('Capacity summary'!AH25)),0),AH113*$BI113),AH113*$BI113),0)</f>
        <v>0</v>
      </c>
      <c r="CL113" s="5">
        <f ca="1">IF($BI113&lt;&gt;"",IF('Capacity summary'!$C$14="Yes",IF(COUNTBLANK('Capacity summary'!$H25:$BG25)&lt;52,IF('Capacity summary'!AI25&lt;&gt;"",IF(LOWER('Capacity summary'!AI25)="x",$BI113*AI113,VALUE('Capacity summary'!AI25)),0),AI113*$BI113),AI113*$BI113),0)</f>
        <v>0</v>
      </c>
      <c r="CM113" s="5">
        <f ca="1">IF($BI113&lt;&gt;"",IF('Capacity summary'!$C$14="Yes",IF(COUNTBLANK('Capacity summary'!$H25:$BG25)&lt;52,IF('Capacity summary'!AJ25&lt;&gt;"",IF(LOWER('Capacity summary'!AJ25)="x",$BI113*AJ113,VALUE('Capacity summary'!AJ25)),0),AJ113*$BI113),AJ113*$BI113),0)</f>
        <v>0</v>
      </c>
      <c r="CN113" s="5">
        <f ca="1">IF($BI113&lt;&gt;"",IF('Capacity summary'!$C$14="Yes",IF(COUNTBLANK('Capacity summary'!$H25:$BG25)&lt;52,IF('Capacity summary'!AK25&lt;&gt;"",IF(LOWER('Capacity summary'!AK25)="x",$BI113*AK113,VALUE('Capacity summary'!AK25)),0),AK113*$BI113),AK113*$BI113),0)</f>
        <v>0</v>
      </c>
      <c r="CO113" s="5">
        <f ca="1">IF($BI113&lt;&gt;"",IF('Capacity summary'!$C$14="Yes",IF(COUNTBLANK('Capacity summary'!$H25:$BG25)&lt;52,IF('Capacity summary'!AL25&lt;&gt;"",IF(LOWER('Capacity summary'!AL25)="x",$BI113*AL113,VALUE('Capacity summary'!AL25)),0),AL113*$BI113),AL113*$BI113),0)</f>
        <v>0</v>
      </c>
      <c r="CP113" s="5">
        <f ca="1">IF($BI113&lt;&gt;"",IF('Capacity summary'!$C$14="Yes",IF(COUNTBLANK('Capacity summary'!$H25:$BG25)&lt;52,IF('Capacity summary'!AM25&lt;&gt;"",IF(LOWER('Capacity summary'!AM25)="x",$BI113*AM113,VALUE('Capacity summary'!AM25)),0),AM113*$BI113),AM113*$BI113),0)</f>
        <v>0</v>
      </c>
      <c r="CQ113" s="5">
        <f ca="1">IF($BI113&lt;&gt;"",IF('Capacity summary'!$C$14="Yes",IF(COUNTBLANK('Capacity summary'!$H25:$BG25)&lt;52,IF('Capacity summary'!AN25&lt;&gt;"",IF(LOWER('Capacity summary'!AN25)="x",$BI113*AN113,VALUE('Capacity summary'!AN25)),0),AN113*$BI113),AN113*$BI113),0)</f>
        <v>0</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ca="1" si="6"/>
        <v>0</v>
      </c>
    </row>
    <row r="114" spans="3:115" x14ac:dyDescent="0.25">
      <c r="C114" s="67" t="str">
        <f>ROW(A3)&amp;". "&amp;Capacity!N19</f>
        <v>3. a</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 ca="1">IF(ROW(A3)&lt;=Capacity!$M$16,IF('Capacity summary'!$C$14="No",SUM(H114:BG114),'Capacity summary'!$E26),0)</f>
        <v>52</v>
      </c>
      <c r="BI114" s="67">
        <f ca="1">IF(BH114&gt;0,IF(BH114&lt;Capacity!Q19,Capacity!R19,Capacity!T19/'Capacity calculation (hide)'!BH114),"")</f>
        <v>0</v>
      </c>
      <c r="BJ114" s="5"/>
      <c r="BK114" s="5">
        <f ca="1">IF($BI114&lt;&gt;"",IF('Capacity summary'!$C$14="Yes",IF(COUNTBLANK('Capacity summary'!$H26:$BG26)&lt;52,IF('Capacity summary'!H26&lt;&gt;"",IF(LOWER('Capacity summary'!H26)="x",$BI114*H114,VALUE('Capacity summary'!H26)),0),H114*$BI114),H114*$BI114),0)</f>
        <v>0</v>
      </c>
      <c r="BL114" s="5">
        <f ca="1">IF($BI114&lt;&gt;"",IF('Capacity summary'!$C$14="Yes",IF(COUNTBLANK('Capacity summary'!$H26:$BG26)&lt;52,IF('Capacity summary'!I26&lt;&gt;"",IF(LOWER('Capacity summary'!I26)="x",$BI114*I114,VALUE('Capacity summary'!I26)),0),I114*$BI114),I114*$BI114),0)</f>
        <v>0</v>
      </c>
      <c r="BM114" s="5">
        <f ca="1">IF($BI114&lt;&gt;"",IF('Capacity summary'!$C$14="Yes",IF(COUNTBLANK('Capacity summary'!$H26:$BG26)&lt;52,IF('Capacity summary'!J26&lt;&gt;"",IF(LOWER('Capacity summary'!J26)="x",$BI114*J114,VALUE('Capacity summary'!J26)),0),J114*$BI114),J114*$BI114),0)</f>
        <v>0</v>
      </c>
      <c r="BN114" s="5">
        <f ca="1">IF($BI114&lt;&gt;"",IF('Capacity summary'!$C$14="Yes",IF(COUNTBLANK('Capacity summary'!$H26:$BG26)&lt;52,IF('Capacity summary'!K26&lt;&gt;"",IF(LOWER('Capacity summary'!K26)="x",$BI114*K114,VALUE('Capacity summary'!K26)),0),K114*$BI114),K114*$BI114),0)</f>
        <v>0</v>
      </c>
      <c r="BO114" s="5">
        <f ca="1">IF($BI114&lt;&gt;"",IF('Capacity summary'!$C$14="Yes",IF(COUNTBLANK('Capacity summary'!$H26:$BG26)&lt;52,IF('Capacity summary'!L26&lt;&gt;"",IF(LOWER('Capacity summary'!L26)="x",$BI114*L114,VALUE('Capacity summary'!L26)),0),L114*$BI114),L114*$BI114),0)</f>
        <v>0</v>
      </c>
      <c r="BP114" s="5">
        <f ca="1">IF($BI114&lt;&gt;"",IF('Capacity summary'!$C$14="Yes",IF(COUNTBLANK('Capacity summary'!$H26:$BG26)&lt;52,IF('Capacity summary'!M26&lt;&gt;"",IF(LOWER('Capacity summary'!M26)="x",$BI114*M114,VALUE('Capacity summary'!M26)),0),M114*$BI114),M114*$BI114),0)</f>
        <v>0</v>
      </c>
      <c r="BQ114" s="5">
        <f ca="1">IF($BI114&lt;&gt;"",IF('Capacity summary'!$C$14="Yes",IF(COUNTBLANK('Capacity summary'!$H26:$BG26)&lt;52,IF('Capacity summary'!N26&lt;&gt;"",IF(LOWER('Capacity summary'!N26)="x",$BI114*N114,VALUE('Capacity summary'!N26)),0),N114*$BI114),N114*$BI114),0)</f>
        <v>0</v>
      </c>
      <c r="BR114" s="5">
        <f ca="1">IF($BI114&lt;&gt;"",IF('Capacity summary'!$C$14="Yes",IF(COUNTBLANK('Capacity summary'!$H26:$BG26)&lt;52,IF('Capacity summary'!O26&lt;&gt;"",IF(LOWER('Capacity summary'!O26)="x",$BI114*O114,VALUE('Capacity summary'!O26)),0),O114*$BI114),O114*$BI114),0)</f>
        <v>0</v>
      </c>
      <c r="BS114" s="5">
        <f ca="1">IF($BI114&lt;&gt;"",IF('Capacity summary'!$C$14="Yes",IF(COUNTBLANK('Capacity summary'!$H26:$BG26)&lt;52,IF('Capacity summary'!P26&lt;&gt;"",IF(LOWER('Capacity summary'!P26)="x",$BI114*P114,VALUE('Capacity summary'!P26)),0),P114*$BI114),P114*$BI114),0)</f>
        <v>0</v>
      </c>
      <c r="BT114" s="5">
        <f ca="1">IF($BI114&lt;&gt;"",IF('Capacity summary'!$C$14="Yes",IF(COUNTBLANK('Capacity summary'!$H26:$BG26)&lt;52,IF('Capacity summary'!Q26&lt;&gt;"",IF(LOWER('Capacity summary'!Q26)="x",$BI114*Q114,VALUE('Capacity summary'!Q26)),0),Q114*$BI114),Q114*$BI114),0)</f>
        <v>0</v>
      </c>
      <c r="BU114" s="5">
        <f ca="1">IF($BI114&lt;&gt;"",IF('Capacity summary'!$C$14="Yes",IF(COUNTBLANK('Capacity summary'!$H26:$BG26)&lt;52,IF('Capacity summary'!R26&lt;&gt;"",IF(LOWER('Capacity summary'!R26)="x",$BI114*R114,VALUE('Capacity summary'!R26)),0),R114*$BI114),R114*$BI114),0)</f>
        <v>0</v>
      </c>
      <c r="BV114" s="5">
        <f ca="1">IF($BI114&lt;&gt;"",IF('Capacity summary'!$C$14="Yes",IF(COUNTBLANK('Capacity summary'!$H26:$BG26)&lt;52,IF('Capacity summary'!S26&lt;&gt;"",IF(LOWER('Capacity summary'!S26)="x",$BI114*S114,VALUE('Capacity summary'!S26)),0),S114*$BI114),S114*$BI114),0)</f>
        <v>0</v>
      </c>
      <c r="BW114" s="5">
        <f ca="1">IF($BI114&lt;&gt;"",IF('Capacity summary'!$C$14="Yes",IF(COUNTBLANK('Capacity summary'!$H26:$BG26)&lt;52,IF('Capacity summary'!T26&lt;&gt;"",IF(LOWER('Capacity summary'!T26)="x",$BI114*T114,VALUE('Capacity summary'!T26)),0),T114*$BI114),T114*$BI114),0)</f>
        <v>0</v>
      </c>
      <c r="BX114" s="5">
        <f ca="1">IF($BI114&lt;&gt;"",IF('Capacity summary'!$C$14="Yes",IF(COUNTBLANK('Capacity summary'!$H26:$BG26)&lt;52,IF('Capacity summary'!U26&lt;&gt;"",IF(LOWER('Capacity summary'!U26)="x",$BI114*U114,VALUE('Capacity summary'!U26)),0),U114*$BI114),U114*$BI114),0)</f>
        <v>0</v>
      </c>
      <c r="BY114" s="5">
        <f ca="1">IF($BI114&lt;&gt;"",IF('Capacity summary'!$C$14="Yes",IF(COUNTBLANK('Capacity summary'!$H26:$BG26)&lt;52,IF('Capacity summary'!V26&lt;&gt;"",IF(LOWER('Capacity summary'!V26)="x",$BI114*V114,VALUE('Capacity summary'!V26)),0),V114*$BI114),V114*$BI114),0)</f>
        <v>0</v>
      </c>
      <c r="BZ114" s="5">
        <f ca="1">IF($BI114&lt;&gt;"",IF('Capacity summary'!$C$14="Yes",IF(COUNTBLANK('Capacity summary'!$H26:$BG26)&lt;52,IF('Capacity summary'!W26&lt;&gt;"",IF(LOWER('Capacity summary'!W26)="x",$BI114*W114,VALUE('Capacity summary'!W26)),0),W114*$BI114),W114*$BI114),0)</f>
        <v>0</v>
      </c>
      <c r="CA114" s="5">
        <f ca="1">IF($BI114&lt;&gt;"",IF('Capacity summary'!$C$14="Yes",IF(COUNTBLANK('Capacity summary'!$H26:$BG26)&lt;52,IF('Capacity summary'!X26&lt;&gt;"",IF(LOWER('Capacity summary'!X26)="x",$BI114*X114,VALUE('Capacity summary'!X26)),0),X114*$BI114),X114*$BI114),0)</f>
        <v>0</v>
      </c>
      <c r="CB114" s="5">
        <f ca="1">IF($BI114&lt;&gt;"",IF('Capacity summary'!$C$14="Yes",IF(COUNTBLANK('Capacity summary'!$H26:$BG26)&lt;52,IF('Capacity summary'!Y26&lt;&gt;"",IF(LOWER('Capacity summary'!Y26)="x",$BI114*Y114,VALUE('Capacity summary'!Y26)),0),Y114*$BI114),Y114*$BI114),0)</f>
        <v>0</v>
      </c>
      <c r="CC114" s="5">
        <f ca="1">IF($BI114&lt;&gt;"",IF('Capacity summary'!$C$14="Yes",IF(COUNTBLANK('Capacity summary'!$H26:$BG26)&lt;52,IF('Capacity summary'!Z26&lt;&gt;"",IF(LOWER('Capacity summary'!Z26)="x",$BI114*Z114,VALUE('Capacity summary'!Z26)),0),Z114*$BI114),Z114*$BI114),0)</f>
        <v>0</v>
      </c>
      <c r="CD114" s="5">
        <f ca="1">IF($BI114&lt;&gt;"",IF('Capacity summary'!$C$14="Yes",IF(COUNTBLANK('Capacity summary'!$H26:$BG26)&lt;52,IF('Capacity summary'!AA26&lt;&gt;"",IF(LOWER('Capacity summary'!AA26)="x",$BI114*AA114,VALUE('Capacity summary'!AA26)),0),AA114*$BI114),AA114*$BI114),0)</f>
        <v>0</v>
      </c>
      <c r="CE114" s="5">
        <f ca="1">IF($BI114&lt;&gt;"",IF('Capacity summary'!$C$14="Yes",IF(COUNTBLANK('Capacity summary'!$H26:$BG26)&lt;52,IF('Capacity summary'!AB26&lt;&gt;"",IF(LOWER('Capacity summary'!AB26)="x",$BI114*AB114,VALUE('Capacity summary'!AB26)),0),AB114*$BI114),AB114*$BI114),0)</f>
        <v>0</v>
      </c>
      <c r="CF114" s="5">
        <f ca="1">IF($BI114&lt;&gt;"",IF('Capacity summary'!$C$14="Yes",IF(COUNTBLANK('Capacity summary'!$H26:$BG26)&lt;52,IF('Capacity summary'!AC26&lt;&gt;"",IF(LOWER('Capacity summary'!AC26)="x",$BI114*AC114,VALUE('Capacity summary'!AC26)),0),AC114*$BI114),AC114*$BI114),0)</f>
        <v>0</v>
      </c>
      <c r="CG114" s="5">
        <f ca="1">IF($BI114&lt;&gt;"",IF('Capacity summary'!$C$14="Yes",IF(COUNTBLANK('Capacity summary'!$H26:$BG26)&lt;52,IF('Capacity summary'!AD26&lt;&gt;"",IF(LOWER('Capacity summary'!AD26)="x",$BI114*AD114,VALUE('Capacity summary'!AD26)),0),AD114*$BI114),AD114*$BI114),0)</f>
        <v>0</v>
      </c>
      <c r="CH114" s="5">
        <f ca="1">IF($BI114&lt;&gt;"",IF('Capacity summary'!$C$14="Yes",IF(COUNTBLANK('Capacity summary'!$H26:$BG26)&lt;52,IF('Capacity summary'!AE26&lt;&gt;"",IF(LOWER('Capacity summary'!AE26)="x",$BI114*AE114,VALUE('Capacity summary'!AE26)),0),AE114*$BI114),AE114*$BI114),0)</f>
        <v>0</v>
      </c>
      <c r="CI114" s="5">
        <f ca="1">IF($BI114&lt;&gt;"",IF('Capacity summary'!$C$14="Yes",IF(COUNTBLANK('Capacity summary'!$H26:$BG26)&lt;52,IF('Capacity summary'!AF26&lt;&gt;"",IF(LOWER('Capacity summary'!AF26)="x",$BI114*AF114,VALUE('Capacity summary'!AF26)),0),AF114*$BI114),AF114*$BI114),0)</f>
        <v>0</v>
      </c>
      <c r="CJ114" s="5">
        <f ca="1">IF($BI114&lt;&gt;"",IF('Capacity summary'!$C$14="Yes",IF(COUNTBLANK('Capacity summary'!$H26:$BG26)&lt;52,IF('Capacity summary'!AG26&lt;&gt;"",IF(LOWER('Capacity summary'!AG26)="x",$BI114*AG114,VALUE('Capacity summary'!AG26)),0),AG114*$BI114),AG114*$BI114),0)</f>
        <v>0</v>
      </c>
      <c r="CK114" s="5">
        <f ca="1">IF($BI114&lt;&gt;"",IF('Capacity summary'!$C$14="Yes",IF(COUNTBLANK('Capacity summary'!$H26:$BG26)&lt;52,IF('Capacity summary'!AH26&lt;&gt;"",IF(LOWER('Capacity summary'!AH26)="x",$BI114*AH114,VALUE('Capacity summary'!AH26)),0),AH114*$BI114),AH114*$BI114),0)</f>
        <v>0</v>
      </c>
      <c r="CL114" s="5">
        <f ca="1">IF($BI114&lt;&gt;"",IF('Capacity summary'!$C$14="Yes",IF(COUNTBLANK('Capacity summary'!$H26:$BG26)&lt;52,IF('Capacity summary'!AI26&lt;&gt;"",IF(LOWER('Capacity summary'!AI26)="x",$BI114*AI114,VALUE('Capacity summary'!AI26)),0),AI114*$BI114),AI114*$BI114),0)</f>
        <v>0</v>
      </c>
      <c r="CM114" s="5">
        <f ca="1">IF($BI114&lt;&gt;"",IF('Capacity summary'!$C$14="Yes",IF(COUNTBLANK('Capacity summary'!$H26:$BG26)&lt;52,IF('Capacity summary'!AJ26&lt;&gt;"",IF(LOWER('Capacity summary'!AJ26)="x",$BI114*AJ114,VALUE('Capacity summary'!AJ26)),0),AJ114*$BI114),AJ114*$BI114),0)</f>
        <v>0</v>
      </c>
      <c r="CN114" s="5">
        <f ca="1">IF($BI114&lt;&gt;"",IF('Capacity summary'!$C$14="Yes",IF(COUNTBLANK('Capacity summary'!$H26:$BG26)&lt;52,IF('Capacity summary'!AK26&lt;&gt;"",IF(LOWER('Capacity summary'!AK26)="x",$BI114*AK114,VALUE('Capacity summary'!AK26)),0),AK114*$BI114),AK114*$BI114),0)</f>
        <v>0</v>
      </c>
      <c r="CO114" s="5">
        <f ca="1">IF($BI114&lt;&gt;"",IF('Capacity summary'!$C$14="Yes",IF(COUNTBLANK('Capacity summary'!$H26:$BG26)&lt;52,IF('Capacity summary'!AL26&lt;&gt;"",IF(LOWER('Capacity summary'!AL26)="x",$BI114*AL114,VALUE('Capacity summary'!AL26)),0),AL114*$BI114),AL114*$BI114),0)</f>
        <v>0</v>
      </c>
      <c r="CP114" s="5">
        <f ca="1">IF($BI114&lt;&gt;"",IF('Capacity summary'!$C$14="Yes",IF(COUNTBLANK('Capacity summary'!$H26:$BG26)&lt;52,IF('Capacity summary'!AM26&lt;&gt;"",IF(LOWER('Capacity summary'!AM26)="x",$BI114*AM114,VALUE('Capacity summary'!AM26)),0),AM114*$BI114),AM114*$BI114),0)</f>
        <v>0</v>
      </c>
      <c r="CQ114" s="5">
        <f ca="1">IF($BI114&lt;&gt;"",IF('Capacity summary'!$C$14="Yes",IF(COUNTBLANK('Capacity summary'!$H26:$BG26)&lt;52,IF('Capacity summary'!AN26&lt;&gt;"",IF(LOWER('Capacity summary'!AN26)="x",$BI114*AN114,VALUE('Capacity summary'!AN26)),0),AN114*$BI114),AN114*$BI114),0)</f>
        <v>0</v>
      </c>
      <c r="CR114" s="5">
        <f ca="1">IF($BI114&lt;&gt;"",IF('Capacity summary'!$C$14="Yes",IF(COUNTBLANK('Capacity summary'!$H26:$BG26)&lt;52,IF('Capacity summary'!AO26&lt;&gt;"",IF(LOWER('Capacity summary'!AO26)="x",$BI114*AO114,VALUE('Capacity summary'!AO26)),0),AO114*$BI114),AO114*$BI114),0)</f>
        <v>0</v>
      </c>
      <c r="CS114" s="5">
        <f ca="1">IF($BI114&lt;&gt;"",IF('Capacity summary'!$C$14="Yes",IF(COUNTBLANK('Capacity summary'!$H26:$BG26)&lt;52,IF('Capacity summary'!AP26&lt;&gt;"",IF(LOWER('Capacity summary'!AP26)="x",$BI114*AP114,VALUE('Capacity summary'!AP26)),0),AP114*$BI114),AP114*$BI114),0)</f>
        <v>0</v>
      </c>
      <c r="CT114" s="5">
        <f ca="1">IF($BI114&lt;&gt;"",IF('Capacity summary'!$C$14="Yes",IF(COUNTBLANK('Capacity summary'!$H26:$BG26)&lt;52,IF('Capacity summary'!AQ26&lt;&gt;"",IF(LOWER('Capacity summary'!AQ26)="x",$BI114*AQ114,VALUE('Capacity summary'!AQ26)),0),AQ114*$BI114),AQ114*$BI114),0)</f>
        <v>0</v>
      </c>
      <c r="CU114" s="5">
        <f ca="1">IF($BI114&lt;&gt;"",IF('Capacity summary'!$C$14="Yes",IF(COUNTBLANK('Capacity summary'!$H26:$BG26)&lt;52,IF('Capacity summary'!AR26&lt;&gt;"",IF(LOWER('Capacity summary'!AR26)="x",$BI114*AR114,VALUE('Capacity summary'!AR26)),0),AR114*$BI114),AR114*$BI114),0)</f>
        <v>0</v>
      </c>
      <c r="CV114" s="5">
        <f ca="1">IF($BI114&lt;&gt;"",IF('Capacity summary'!$C$14="Yes",IF(COUNTBLANK('Capacity summary'!$H26:$BG26)&lt;52,IF('Capacity summary'!AS26&lt;&gt;"",IF(LOWER('Capacity summary'!AS26)="x",$BI114*AS114,VALUE('Capacity summary'!AS26)),0),AS114*$BI114),AS114*$BI114),0)</f>
        <v>0</v>
      </c>
      <c r="CW114" s="5">
        <f ca="1">IF($BI114&lt;&gt;"",IF('Capacity summary'!$C$14="Yes",IF(COUNTBLANK('Capacity summary'!$H26:$BG26)&lt;52,IF('Capacity summary'!AT26&lt;&gt;"",IF(LOWER('Capacity summary'!AT26)="x",$BI114*AT114,VALUE('Capacity summary'!AT26)),0),AT114*$BI114),AT114*$BI114),0)</f>
        <v>0</v>
      </c>
      <c r="CX114" s="5">
        <f ca="1">IF($BI114&lt;&gt;"",IF('Capacity summary'!$C$14="Yes",IF(COUNTBLANK('Capacity summary'!$H26:$BG26)&lt;52,IF('Capacity summary'!AU26&lt;&gt;"",IF(LOWER('Capacity summary'!AU26)="x",$BI114*AU114,VALUE('Capacity summary'!AU26)),0),AU114*$BI114),AU114*$BI114),0)</f>
        <v>0</v>
      </c>
      <c r="CY114" s="5">
        <f ca="1">IF($BI114&lt;&gt;"",IF('Capacity summary'!$C$14="Yes",IF(COUNTBLANK('Capacity summary'!$H26:$BG26)&lt;52,IF('Capacity summary'!AV26&lt;&gt;"",IF(LOWER('Capacity summary'!AV26)="x",$BI114*AV114,VALUE('Capacity summary'!AV26)),0),AV114*$BI114),AV114*$BI114),0)</f>
        <v>0</v>
      </c>
      <c r="CZ114" s="5">
        <f ca="1">IF($BI114&lt;&gt;"",IF('Capacity summary'!$C$14="Yes",IF(COUNTBLANK('Capacity summary'!$H26:$BG26)&lt;52,IF('Capacity summary'!AW26&lt;&gt;"",IF(LOWER('Capacity summary'!AW26)="x",$BI114*AW114,VALUE('Capacity summary'!AW26)),0),AW114*$BI114),AW114*$BI114),0)</f>
        <v>0</v>
      </c>
      <c r="DA114" s="5">
        <f ca="1">IF($BI114&lt;&gt;"",IF('Capacity summary'!$C$14="Yes",IF(COUNTBLANK('Capacity summary'!$H26:$BG26)&lt;52,IF('Capacity summary'!AX26&lt;&gt;"",IF(LOWER('Capacity summary'!AX26)="x",$BI114*AX114,VALUE('Capacity summary'!AX26)),0),AX114*$BI114),AX114*$BI114),0)</f>
        <v>0</v>
      </c>
      <c r="DB114" s="5">
        <f ca="1">IF($BI114&lt;&gt;"",IF('Capacity summary'!$C$14="Yes",IF(COUNTBLANK('Capacity summary'!$H26:$BG26)&lt;52,IF('Capacity summary'!AY26&lt;&gt;"",IF(LOWER('Capacity summary'!AY26)="x",$BI114*AY114,VALUE('Capacity summary'!AY26)),0),AY114*$BI114),AY114*$BI114),0)</f>
        <v>0</v>
      </c>
      <c r="DC114" s="5">
        <f ca="1">IF($BI114&lt;&gt;"",IF('Capacity summary'!$C$14="Yes",IF(COUNTBLANK('Capacity summary'!$H26:$BG26)&lt;52,IF('Capacity summary'!AZ26&lt;&gt;"",IF(LOWER('Capacity summary'!AZ26)="x",$BI114*AZ114,VALUE('Capacity summary'!AZ26)),0),AZ114*$BI114),AZ114*$BI114),0)</f>
        <v>0</v>
      </c>
      <c r="DD114" s="5">
        <f ca="1">IF($BI114&lt;&gt;"",IF('Capacity summary'!$C$14="Yes",IF(COUNTBLANK('Capacity summary'!$H26:$BG26)&lt;52,IF('Capacity summary'!BA26&lt;&gt;"",IF(LOWER('Capacity summary'!BA26)="x",$BI114*BA114,VALUE('Capacity summary'!BA26)),0),BA114*$BI114),BA114*$BI114),0)</f>
        <v>0</v>
      </c>
      <c r="DE114" s="5">
        <f ca="1">IF($BI114&lt;&gt;"",IF('Capacity summary'!$C$14="Yes",IF(COUNTBLANK('Capacity summary'!$H26:$BG26)&lt;52,IF('Capacity summary'!BB26&lt;&gt;"",IF(LOWER('Capacity summary'!BB26)="x",$BI114*BB114,VALUE('Capacity summary'!BB26)),0),BB114*$BI114),BB114*$BI114),0)</f>
        <v>0</v>
      </c>
      <c r="DF114" s="5">
        <f ca="1">IF($BI114&lt;&gt;"",IF('Capacity summary'!$C$14="Yes",IF(COUNTBLANK('Capacity summary'!$H26:$BG26)&lt;52,IF('Capacity summary'!BC26&lt;&gt;"",IF(LOWER('Capacity summary'!BC26)="x",$BI114*BC114,VALUE('Capacity summary'!BC26)),0),BC114*$BI114),BC114*$BI114),0)</f>
        <v>0</v>
      </c>
      <c r="DG114" s="5">
        <f ca="1">IF($BI114&lt;&gt;"",IF('Capacity summary'!$C$14="Yes",IF(COUNTBLANK('Capacity summary'!$H26:$BG26)&lt;52,IF('Capacity summary'!BD26&lt;&gt;"",IF(LOWER('Capacity summary'!BD26)="x",$BI114*BD114,VALUE('Capacity summary'!BD26)),0),BD114*$BI114),BD114*$BI114),0)</f>
        <v>0</v>
      </c>
      <c r="DH114" s="5">
        <f ca="1">IF($BI114&lt;&gt;"",IF('Capacity summary'!$C$14="Yes",IF(COUNTBLANK('Capacity summary'!$H26:$BG26)&lt;52,IF('Capacity summary'!BE26&lt;&gt;"",IF(LOWER('Capacity summary'!BE26)="x",$BI114*BE114,VALUE('Capacity summary'!BE26)),0),BE114*$BI114),BE114*$BI114),0)</f>
        <v>0</v>
      </c>
      <c r="DI114" s="5">
        <f ca="1">IF($BI114&lt;&gt;"",IF('Capacity summary'!$C$14="Yes",IF(COUNTBLANK('Capacity summary'!$H26:$BG26)&lt;52,IF('Capacity summary'!BF26&lt;&gt;"",IF(LOWER('Capacity summary'!BF26)="x",$BI114*BF114,VALUE('Capacity summary'!BF26)),0),BF114*$BI114),BF114*$BI114),0)</f>
        <v>0</v>
      </c>
      <c r="DJ114" s="5">
        <f ca="1">IF($BI114&lt;&gt;"",IF('Capacity summary'!$C$14="Yes",IF(COUNTBLANK('Capacity summary'!$H26:$BG26)&lt;52,IF('Capacity summary'!BG26&lt;&gt;"",IF(LOWER('Capacity summary'!BG26)="x",$BI114*BG114,VALUE('Capacity summary'!BG26)),0),BG114*$BI114),BG114*$BI114),0)</f>
        <v>0</v>
      </c>
      <c r="DK114" s="5">
        <f t="shared" ca="1" si="6"/>
        <v>0</v>
      </c>
    </row>
    <row r="115" spans="3:115" x14ac:dyDescent="0.25">
      <c r="C115" s="67" t="str">
        <f>ROW(A4)&amp;". "&amp;Capacity!N20</f>
        <v>4. a</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 ca="1">IF(ROW(A4)&lt;=Capacity!$M$16,IF('Capacity summary'!$C$14="No",SUM(H115:BG115),'Capacity summary'!$E27),0)</f>
        <v>52</v>
      </c>
      <c r="BI115" s="67">
        <f ca="1">IF(BH115&gt;0,IF(BH115&lt;Capacity!Q20,Capacity!R20,Capacity!T20/'Capacity calculation (hide)'!BH115),"")</f>
        <v>0</v>
      </c>
      <c r="BJ115" s="5"/>
      <c r="BK115" s="5">
        <f ca="1">IF($BI115&lt;&gt;"",IF('Capacity summary'!$C$14="Yes",IF(COUNTBLANK('Capacity summary'!$H27:$BG27)&lt;52,IF('Capacity summary'!H27&lt;&gt;"",IF(LOWER('Capacity summary'!H27)="x",$BI115*H115,VALUE('Capacity summary'!H27)),0),H115*$BI115),H115*$BI115),0)</f>
        <v>0</v>
      </c>
      <c r="BL115" s="5">
        <f ca="1">IF($BI115&lt;&gt;"",IF('Capacity summary'!$C$14="Yes",IF(COUNTBLANK('Capacity summary'!$H27:$BG27)&lt;52,IF('Capacity summary'!I27&lt;&gt;"",IF(LOWER('Capacity summary'!I27)="x",$BI115*I115,VALUE('Capacity summary'!I27)),0),I115*$BI115),I115*$BI115),0)</f>
        <v>0</v>
      </c>
      <c r="BM115" s="5">
        <f ca="1">IF($BI115&lt;&gt;"",IF('Capacity summary'!$C$14="Yes",IF(COUNTBLANK('Capacity summary'!$H27:$BG27)&lt;52,IF('Capacity summary'!J27&lt;&gt;"",IF(LOWER('Capacity summary'!J27)="x",$BI115*J115,VALUE('Capacity summary'!J27)),0),J115*$BI115),J115*$BI115),0)</f>
        <v>0</v>
      </c>
      <c r="BN115" s="5">
        <f ca="1">IF($BI115&lt;&gt;"",IF('Capacity summary'!$C$14="Yes",IF(COUNTBLANK('Capacity summary'!$H27:$BG27)&lt;52,IF('Capacity summary'!K27&lt;&gt;"",IF(LOWER('Capacity summary'!K27)="x",$BI115*K115,VALUE('Capacity summary'!K27)),0),K115*$BI115),K115*$BI115),0)</f>
        <v>0</v>
      </c>
      <c r="BO115" s="5">
        <f ca="1">IF($BI115&lt;&gt;"",IF('Capacity summary'!$C$14="Yes",IF(COUNTBLANK('Capacity summary'!$H27:$BG27)&lt;52,IF('Capacity summary'!L27&lt;&gt;"",IF(LOWER('Capacity summary'!L27)="x",$BI115*L115,VALUE('Capacity summary'!L27)),0),L115*$BI115),L115*$BI115),0)</f>
        <v>0</v>
      </c>
      <c r="BP115" s="5">
        <f ca="1">IF($BI115&lt;&gt;"",IF('Capacity summary'!$C$14="Yes",IF(COUNTBLANK('Capacity summary'!$H27:$BG27)&lt;52,IF('Capacity summary'!M27&lt;&gt;"",IF(LOWER('Capacity summary'!M27)="x",$BI115*M115,VALUE('Capacity summary'!M27)),0),M115*$BI115),M115*$BI115),0)</f>
        <v>0</v>
      </c>
      <c r="BQ115" s="5">
        <f ca="1">IF($BI115&lt;&gt;"",IF('Capacity summary'!$C$14="Yes",IF(COUNTBLANK('Capacity summary'!$H27:$BG27)&lt;52,IF('Capacity summary'!N27&lt;&gt;"",IF(LOWER('Capacity summary'!N27)="x",$BI115*N115,VALUE('Capacity summary'!N27)),0),N115*$BI115),N115*$BI115),0)</f>
        <v>0</v>
      </c>
      <c r="BR115" s="5">
        <f ca="1">IF($BI115&lt;&gt;"",IF('Capacity summary'!$C$14="Yes",IF(COUNTBLANK('Capacity summary'!$H27:$BG27)&lt;52,IF('Capacity summary'!O27&lt;&gt;"",IF(LOWER('Capacity summary'!O27)="x",$BI115*O115,VALUE('Capacity summary'!O27)),0),O115*$BI115),O115*$BI115),0)</f>
        <v>0</v>
      </c>
      <c r="BS115" s="5">
        <f ca="1">IF($BI115&lt;&gt;"",IF('Capacity summary'!$C$14="Yes",IF(COUNTBLANK('Capacity summary'!$H27:$BG27)&lt;52,IF('Capacity summary'!P27&lt;&gt;"",IF(LOWER('Capacity summary'!P27)="x",$BI115*P115,VALUE('Capacity summary'!P27)),0),P115*$BI115),P115*$BI115),0)</f>
        <v>0</v>
      </c>
      <c r="BT115" s="5">
        <f ca="1">IF($BI115&lt;&gt;"",IF('Capacity summary'!$C$14="Yes",IF(COUNTBLANK('Capacity summary'!$H27:$BG27)&lt;52,IF('Capacity summary'!Q27&lt;&gt;"",IF(LOWER('Capacity summary'!Q27)="x",$BI115*Q115,VALUE('Capacity summary'!Q27)),0),Q115*$BI115),Q115*$BI115),0)</f>
        <v>0</v>
      </c>
      <c r="BU115" s="5">
        <f ca="1">IF($BI115&lt;&gt;"",IF('Capacity summary'!$C$14="Yes",IF(COUNTBLANK('Capacity summary'!$H27:$BG27)&lt;52,IF('Capacity summary'!R27&lt;&gt;"",IF(LOWER('Capacity summary'!R27)="x",$BI115*R115,VALUE('Capacity summary'!R27)),0),R115*$BI115),R115*$BI115),0)</f>
        <v>0</v>
      </c>
      <c r="BV115" s="5">
        <f ca="1">IF($BI115&lt;&gt;"",IF('Capacity summary'!$C$14="Yes",IF(COUNTBLANK('Capacity summary'!$H27:$BG27)&lt;52,IF('Capacity summary'!S27&lt;&gt;"",IF(LOWER('Capacity summary'!S27)="x",$BI115*S115,VALUE('Capacity summary'!S27)),0),S115*$BI115),S115*$BI115),0)</f>
        <v>0</v>
      </c>
      <c r="BW115" s="5">
        <f ca="1">IF($BI115&lt;&gt;"",IF('Capacity summary'!$C$14="Yes",IF(COUNTBLANK('Capacity summary'!$H27:$BG27)&lt;52,IF('Capacity summary'!T27&lt;&gt;"",IF(LOWER('Capacity summary'!T27)="x",$BI115*T115,VALUE('Capacity summary'!T27)),0),T115*$BI115),T115*$BI115),0)</f>
        <v>0</v>
      </c>
      <c r="BX115" s="5">
        <f ca="1">IF($BI115&lt;&gt;"",IF('Capacity summary'!$C$14="Yes",IF(COUNTBLANK('Capacity summary'!$H27:$BG27)&lt;52,IF('Capacity summary'!U27&lt;&gt;"",IF(LOWER('Capacity summary'!U27)="x",$BI115*U115,VALUE('Capacity summary'!U27)),0),U115*$BI115),U115*$BI115),0)</f>
        <v>0</v>
      </c>
      <c r="BY115" s="5">
        <f ca="1">IF($BI115&lt;&gt;"",IF('Capacity summary'!$C$14="Yes",IF(COUNTBLANK('Capacity summary'!$H27:$BG27)&lt;52,IF('Capacity summary'!V27&lt;&gt;"",IF(LOWER('Capacity summary'!V27)="x",$BI115*V115,VALUE('Capacity summary'!V27)),0),V115*$BI115),V115*$BI115),0)</f>
        <v>0</v>
      </c>
      <c r="BZ115" s="5">
        <f ca="1">IF($BI115&lt;&gt;"",IF('Capacity summary'!$C$14="Yes",IF(COUNTBLANK('Capacity summary'!$H27:$BG27)&lt;52,IF('Capacity summary'!W27&lt;&gt;"",IF(LOWER('Capacity summary'!W27)="x",$BI115*W115,VALUE('Capacity summary'!W27)),0),W115*$BI115),W115*$BI115),0)</f>
        <v>0</v>
      </c>
      <c r="CA115" s="5">
        <f ca="1">IF($BI115&lt;&gt;"",IF('Capacity summary'!$C$14="Yes",IF(COUNTBLANK('Capacity summary'!$H27:$BG27)&lt;52,IF('Capacity summary'!X27&lt;&gt;"",IF(LOWER('Capacity summary'!X27)="x",$BI115*X115,VALUE('Capacity summary'!X27)),0),X115*$BI115),X115*$BI115),0)</f>
        <v>0</v>
      </c>
      <c r="CB115" s="5">
        <f ca="1">IF($BI115&lt;&gt;"",IF('Capacity summary'!$C$14="Yes",IF(COUNTBLANK('Capacity summary'!$H27:$BG27)&lt;52,IF('Capacity summary'!Y27&lt;&gt;"",IF(LOWER('Capacity summary'!Y27)="x",$BI115*Y115,VALUE('Capacity summary'!Y27)),0),Y115*$BI115),Y115*$BI115),0)</f>
        <v>0</v>
      </c>
      <c r="CC115" s="5">
        <f ca="1">IF($BI115&lt;&gt;"",IF('Capacity summary'!$C$14="Yes",IF(COUNTBLANK('Capacity summary'!$H27:$BG27)&lt;52,IF('Capacity summary'!Z27&lt;&gt;"",IF(LOWER('Capacity summary'!Z27)="x",$BI115*Z115,VALUE('Capacity summary'!Z27)),0),Z115*$BI115),Z115*$BI115),0)</f>
        <v>0</v>
      </c>
      <c r="CD115" s="5">
        <f ca="1">IF($BI115&lt;&gt;"",IF('Capacity summary'!$C$14="Yes",IF(COUNTBLANK('Capacity summary'!$H27:$BG27)&lt;52,IF('Capacity summary'!AA27&lt;&gt;"",IF(LOWER('Capacity summary'!AA27)="x",$BI115*AA115,VALUE('Capacity summary'!AA27)),0),AA115*$BI115),AA115*$BI115),0)</f>
        <v>0</v>
      </c>
      <c r="CE115" s="5">
        <f ca="1">IF($BI115&lt;&gt;"",IF('Capacity summary'!$C$14="Yes",IF(COUNTBLANK('Capacity summary'!$H27:$BG27)&lt;52,IF('Capacity summary'!AB27&lt;&gt;"",IF(LOWER('Capacity summary'!AB27)="x",$BI115*AB115,VALUE('Capacity summary'!AB27)),0),AB115*$BI115),AB115*$BI115),0)</f>
        <v>0</v>
      </c>
      <c r="CF115" s="5">
        <f ca="1">IF($BI115&lt;&gt;"",IF('Capacity summary'!$C$14="Yes",IF(COUNTBLANK('Capacity summary'!$H27:$BG27)&lt;52,IF('Capacity summary'!AC27&lt;&gt;"",IF(LOWER('Capacity summary'!AC27)="x",$BI115*AC115,VALUE('Capacity summary'!AC27)),0),AC115*$BI115),AC115*$BI115),0)</f>
        <v>0</v>
      </c>
      <c r="CG115" s="5">
        <f ca="1">IF($BI115&lt;&gt;"",IF('Capacity summary'!$C$14="Yes",IF(COUNTBLANK('Capacity summary'!$H27:$BG27)&lt;52,IF('Capacity summary'!AD27&lt;&gt;"",IF(LOWER('Capacity summary'!AD27)="x",$BI115*AD115,VALUE('Capacity summary'!AD27)),0),AD115*$BI115),AD115*$BI115),0)</f>
        <v>0</v>
      </c>
      <c r="CH115" s="5">
        <f ca="1">IF($BI115&lt;&gt;"",IF('Capacity summary'!$C$14="Yes",IF(COUNTBLANK('Capacity summary'!$H27:$BG27)&lt;52,IF('Capacity summary'!AE27&lt;&gt;"",IF(LOWER('Capacity summary'!AE27)="x",$BI115*AE115,VALUE('Capacity summary'!AE27)),0),AE115*$BI115),AE115*$BI115),0)</f>
        <v>0</v>
      </c>
      <c r="CI115" s="5">
        <f ca="1">IF($BI115&lt;&gt;"",IF('Capacity summary'!$C$14="Yes",IF(COUNTBLANK('Capacity summary'!$H27:$BG27)&lt;52,IF('Capacity summary'!AF27&lt;&gt;"",IF(LOWER('Capacity summary'!AF27)="x",$BI115*AF115,VALUE('Capacity summary'!AF27)),0),AF115*$BI115),AF115*$BI115),0)</f>
        <v>0</v>
      </c>
      <c r="CJ115" s="5">
        <f ca="1">IF($BI115&lt;&gt;"",IF('Capacity summary'!$C$14="Yes",IF(COUNTBLANK('Capacity summary'!$H27:$BG27)&lt;52,IF('Capacity summary'!AG27&lt;&gt;"",IF(LOWER('Capacity summary'!AG27)="x",$BI115*AG115,VALUE('Capacity summary'!AG27)),0),AG115*$BI115),AG115*$BI115),0)</f>
        <v>0</v>
      </c>
      <c r="CK115" s="5">
        <f ca="1">IF($BI115&lt;&gt;"",IF('Capacity summary'!$C$14="Yes",IF(COUNTBLANK('Capacity summary'!$H27:$BG27)&lt;52,IF('Capacity summary'!AH27&lt;&gt;"",IF(LOWER('Capacity summary'!AH27)="x",$BI115*AH115,VALUE('Capacity summary'!AH27)),0),AH115*$BI115),AH115*$BI115),0)</f>
        <v>0</v>
      </c>
      <c r="CL115" s="5">
        <f ca="1">IF($BI115&lt;&gt;"",IF('Capacity summary'!$C$14="Yes",IF(COUNTBLANK('Capacity summary'!$H27:$BG27)&lt;52,IF('Capacity summary'!AI27&lt;&gt;"",IF(LOWER('Capacity summary'!AI27)="x",$BI115*AI115,VALUE('Capacity summary'!AI27)),0),AI115*$BI115),AI115*$BI115),0)</f>
        <v>0</v>
      </c>
      <c r="CM115" s="5">
        <f ca="1">IF($BI115&lt;&gt;"",IF('Capacity summary'!$C$14="Yes",IF(COUNTBLANK('Capacity summary'!$H27:$BG27)&lt;52,IF('Capacity summary'!AJ27&lt;&gt;"",IF(LOWER('Capacity summary'!AJ27)="x",$BI115*AJ115,VALUE('Capacity summary'!AJ27)),0),AJ115*$BI115),AJ115*$BI115),0)</f>
        <v>0</v>
      </c>
      <c r="CN115" s="5">
        <f ca="1">IF($BI115&lt;&gt;"",IF('Capacity summary'!$C$14="Yes",IF(COUNTBLANK('Capacity summary'!$H27:$BG27)&lt;52,IF('Capacity summary'!AK27&lt;&gt;"",IF(LOWER('Capacity summary'!AK27)="x",$BI115*AK115,VALUE('Capacity summary'!AK27)),0),AK115*$BI115),AK115*$BI115),0)</f>
        <v>0</v>
      </c>
      <c r="CO115" s="5">
        <f ca="1">IF($BI115&lt;&gt;"",IF('Capacity summary'!$C$14="Yes",IF(COUNTBLANK('Capacity summary'!$H27:$BG27)&lt;52,IF('Capacity summary'!AL27&lt;&gt;"",IF(LOWER('Capacity summary'!AL27)="x",$BI115*AL115,VALUE('Capacity summary'!AL27)),0),AL115*$BI115),AL115*$BI115),0)</f>
        <v>0</v>
      </c>
      <c r="CP115" s="5">
        <f ca="1">IF($BI115&lt;&gt;"",IF('Capacity summary'!$C$14="Yes",IF(COUNTBLANK('Capacity summary'!$H27:$BG27)&lt;52,IF('Capacity summary'!AM27&lt;&gt;"",IF(LOWER('Capacity summary'!AM27)="x",$BI115*AM115,VALUE('Capacity summary'!AM27)),0),AM115*$BI115),AM115*$BI115),0)</f>
        <v>0</v>
      </c>
      <c r="CQ115" s="5">
        <f ca="1">IF($BI115&lt;&gt;"",IF('Capacity summary'!$C$14="Yes",IF(COUNTBLANK('Capacity summary'!$H27:$BG27)&lt;52,IF('Capacity summary'!AN27&lt;&gt;"",IF(LOWER('Capacity summary'!AN27)="x",$BI115*AN115,VALUE('Capacity summary'!AN27)),0),AN115*$BI115),AN115*$BI115),0)</f>
        <v>0</v>
      </c>
      <c r="CR115" s="5">
        <f ca="1">IF($BI115&lt;&gt;"",IF('Capacity summary'!$C$14="Yes",IF(COUNTBLANK('Capacity summary'!$H27:$BG27)&lt;52,IF('Capacity summary'!AO27&lt;&gt;"",IF(LOWER('Capacity summary'!AO27)="x",$BI115*AO115,VALUE('Capacity summary'!AO27)),0),AO115*$BI115),AO115*$BI115),0)</f>
        <v>0</v>
      </c>
      <c r="CS115" s="5">
        <f ca="1">IF($BI115&lt;&gt;"",IF('Capacity summary'!$C$14="Yes",IF(COUNTBLANK('Capacity summary'!$H27:$BG27)&lt;52,IF('Capacity summary'!AP27&lt;&gt;"",IF(LOWER('Capacity summary'!AP27)="x",$BI115*AP115,VALUE('Capacity summary'!AP27)),0),AP115*$BI115),AP115*$BI115),0)</f>
        <v>0</v>
      </c>
      <c r="CT115" s="5">
        <f ca="1">IF($BI115&lt;&gt;"",IF('Capacity summary'!$C$14="Yes",IF(COUNTBLANK('Capacity summary'!$H27:$BG27)&lt;52,IF('Capacity summary'!AQ27&lt;&gt;"",IF(LOWER('Capacity summary'!AQ27)="x",$BI115*AQ115,VALUE('Capacity summary'!AQ27)),0),AQ115*$BI115),AQ115*$BI115),0)</f>
        <v>0</v>
      </c>
      <c r="CU115" s="5">
        <f ca="1">IF($BI115&lt;&gt;"",IF('Capacity summary'!$C$14="Yes",IF(COUNTBLANK('Capacity summary'!$H27:$BG27)&lt;52,IF('Capacity summary'!AR27&lt;&gt;"",IF(LOWER('Capacity summary'!AR27)="x",$BI115*AR115,VALUE('Capacity summary'!AR27)),0),AR115*$BI115),AR115*$BI115),0)</f>
        <v>0</v>
      </c>
      <c r="CV115" s="5">
        <f ca="1">IF($BI115&lt;&gt;"",IF('Capacity summary'!$C$14="Yes",IF(COUNTBLANK('Capacity summary'!$H27:$BG27)&lt;52,IF('Capacity summary'!AS27&lt;&gt;"",IF(LOWER('Capacity summary'!AS27)="x",$BI115*AS115,VALUE('Capacity summary'!AS27)),0),AS115*$BI115),AS115*$BI115),0)</f>
        <v>0</v>
      </c>
      <c r="CW115" s="5">
        <f ca="1">IF($BI115&lt;&gt;"",IF('Capacity summary'!$C$14="Yes",IF(COUNTBLANK('Capacity summary'!$H27:$BG27)&lt;52,IF('Capacity summary'!AT27&lt;&gt;"",IF(LOWER('Capacity summary'!AT27)="x",$BI115*AT115,VALUE('Capacity summary'!AT27)),0),AT115*$BI115),AT115*$BI115),0)</f>
        <v>0</v>
      </c>
      <c r="CX115" s="5">
        <f ca="1">IF($BI115&lt;&gt;"",IF('Capacity summary'!$C$14="Yes",IF(COUNTBLANK('Capacity summary'!$H27:$BG27)&lt;52,IF('Capacity summary'!AU27&lt;&gt;"",IF(LOWER('Capacity summary'!AU27)="x",$BI115*AU115,VALUE('Capacity summary'!AU27)),0),AU115*$BI115),AU115*$BI115),0)</f>
        <v>0</v>
      </c>
      <c r="CY115" s="5">
        <f ca="1">IF($BI115&lt;&gt;"",IF('Capacity summary'!$C$14="Yes",IF(COUNTBLANK('Capacity summary'!$H27:$BG27)&lt;52,IF('Capacity summary'!AV27&lt;&gt;"",IF(LOWER('Capacity summary'!AV27)="x",$BI115*AV115,VALUE('Capacity summary'!AV27)),0),AV115*$BI115),AV115*$BI115),0)</f>
        <v>0</v>
      </c>
      <c r="CZ115" s="5">
        <f ca="1">IF($BI115&lt;&gt;"",IF('Capacity summary'!$C$14="Yes",IF(COUNTBLANK('Capacity summary'!$H27:$BG27)&lt;52,IF('Capacity summary'!AW27&lt;&gt;"",IF(LOWER('Capacity summary'!AW27)="x",$BI115*AW115,VALUE('Capacity summary'!AW27)),0),AW115*$BI115),AW115*$BI115),0)</f>
        <v>0</v>
      </c>
      <c r="DA115" s="5">
        <f ca="1">IF($BI115&lt;&gt;"",IF('Capacity summary'!$C$14="Yes",IF(COUNTBLANK('Capacity summary'!$H27:$BG27)&lt;52,IF('Capacity summary'!AX27&lt;&gt;"",IF(LOWER('Capacity summary'!AX27)="x",$BI115*AX115,VALUE('Capacity summary'!AX27)),0),AX115*$BI115),AX115*$BI115),0)</f>
        <v>0</v>
      </c>
      <c r="DB115" s="5">
        <f ca="1">IF($BI115&lt;&gt;"",IF('Capacity summary'!$C$14="Yes",IF(COUNTBLANK('Capacity summary'!$H27:$BG27)&lt;52,IF('Capacity summary'!AY27&lt;&gt;"",IF(LOWER('Capacity summary'!AY27)="x",$BI115*AY115,VALUE('Capacity summary'!AY27)),0),AY115*$BI115),AY115*$BI115),0)</f>
        <v>0</v>
      </c>
      <c r="DC115" s="5">
        <f ca="1">IF($BI115&lt;&gt;"",IF('Capacity summary'!$C$14="Yes",IF(COUNTBLANK('Capacity summary'!$H27:$BG27)&lt;52,IF('Capacity summary'!AZ27&lt;&gt;"",IF(LOWER('Capacity summary'!AZ27)="x",$BI115*AZ115,VALUE('Capacity summary'!AZ27)),0),AZ115*$BI115),AZ115*$BI115),0)</f>
        <v>0</v>
      </c>
      <c r="DD115" s="5">
        <f ca="1">IF($BI115&lt;&gt;"",IF('Capacity summary'!$C$14="Yes",IF(COUNTBLANK('Capacity summary'!$H27:$BG27)&lt;52,IF('Capacity summary'!BA27&lt;&gt;"",IF(LOWER('Capacity summary'!BA27)="x",$BI115*BA115,VALUE('Capacity summary'!BA27)),0),BA115*$BI115),BA115*$BI115),0)</f>
        <v>0</v>
      </c>
      <c r="DE115" s="5">
        <f ca="1">IF($BI115&lt;&gt;"",IF('Capacity summary'!$C$14="Yes",IF(COUNTBLANK('Capacity summary'!$H27:$BG27)&lt;52,IF('Capacity summary'!BB27&lt;&gt;"",IF(LOWER('Capacity summary'!BB27)="x",$BI115*BB115,VALUE('Capacity summary'!BB27)),0),BB115*$BI115),BB115*$BI115),0)</f>
        <v>0</v>
      </c>
      <c r="DF115" s="5">
        <f ca="1">IF($BI115&lt;&gt;"",IF('Capacity summary'!$C$14="Yes",IF(COUNTBLANK('Capacity summary'!$H27:$BG27)&lt;52,IF('Capacity summary'!BC27&lt;&gt;"",IF(LOWER('Capacity summary'!BC27)="x",$BI115*BC115,VALUE('Capacity summary'!BC27)),0),BC115*$BI115),BC115*$BI115),0)</f>
        <v>0</v>
      </c>
      <c r="DG115" s="5">
        <f ca="1">IF($BI115&lt;&gt;"",IF('Capacity summary'!$C$14="Yes",IF(COUNTBLANK('Capacity summary'!$H27:$BG27)&lt;52,IF('Capacity summary'!BD27&lt;&gt;"",IF(LOWER('Capacity summary'!BD27)="x",$BI115*BD115,VALUE('Capacity summary'!BD27)),0),BD115*$BI115),BD115*$BI115),0)</f>
        <v>0</v>
      </c>
      <c r="DH115" s="5">
        <f ca="1">IF($BI115&lt;&gt;"",IF('Capacity summary'!$C$14="Yes",IF(COUNTBLANK('Capacity summary'!$H27:$BG27)&lt;52,IF('Capacity summary'!BE27&lt;&gt;"",IF(LOWER('Capacity summary'!BE27)="x",$BI115*BE115,VALUE('Capacity summary'!BE27)),0),BE115*$BI115),BE115*$BI115),0)</f>
        <v>0</v>
      </c>
      <c r="DI115" s="5">
        <f ca="1">IF($BI115&lt;&gt;"",IF('Capacity summary'!$C$14="Yes",IF(COUNTBLANK('Capacity summary'!$H27:$BG27)&lt;52,IF('Capacity summary'!BF27&lt;&gt;"",IF(LOWER('Capacity summary'!BF27)="x",$BI115*BF115,VALUE('Capacity summary'!BF27)),0),BF115*$BI115),BF115*$BI115),0)</f>
        <v>0</v>
      </c>
      <c r="DJ115" s="5">
        <f ca="1">IF($BI115&lt;&gt;"",IF('Capacity summary'!$C$14="Yes",IF(COUNTBLANK('Capacity summary'!$H27:$BG27)&lt;52,IF('Capacity summary'!BG27&lt;&gt;"",IF(LOWER('Capacity summary'!BG27)="x",$BI115*BG115,VALUE('Capacity summary'!BG27)),0),BG115*$BI115),BG115*$BI115),0)</f>
        <v>0</v>
      </c>
      <c r="DK115" s="5">
        <f t="shared" ca="1" si="6"/>
        <v>0</v>
      </c>
    </row>
    <row r="116" spans="3:115" x14ac:dyDescent="0.25">
      <c r="C116" s="67" t="str">
        <f>ROW(A5)&amp;". "&amp;Capacity!N21</f>
        <v>5. a</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 ca="1">IF(ROW(A5)&lt;=Capacity!$M$16,IF('Capacity summary'!$C$14="No",SUM(H116:BG116),'Capacity summary'!$E28),0)</f>
        <v>52</v>
      </c>
      <c r="BI116" s="67">
        <f ca="1">IF(BH116&gt;0,IF(BH116&lt;Capacity!Q21,Capacity!R21,Capacity!T21/'Capacity calculation (hide)'!BH116),"")</f>
        <v>0</v>
      </c>
      <c r="BJ116" s="5"/>
      <c r="BK116" s="5">
        <f ca="1">IF($BI116&lt;&gt;"",IF('Capacity summary'!$C$14="Yes",IF(COUNTBLANK('Capacity summary'!$H28:$BG28)&lt;52,IF('Capacity summary'!H28&lt;&gt;"",IF(LOWER('Capacity summary'!H28)="x",$BI116*H116,VALUE('Capacity summary'!H28)),0),H116*$BI116),H116*$BI116),0)</f>
        <v>0</v>
      </c>
      <c r="BL116" s="5">
        <f ca="1">IF($BI116&lt;&gt;"",IF('Capacity summary'!$C$14="Yes",IF(COUNTBLANK('Capacity summary'!$H28:$BG28)&lt;52,IF('Capacity summary'!I28&lt;&gt;"",IF(LOWER('Capacity summary'!I28)="x",$BI116*I116,VALUE('Capacity summary'!I28)),0),I116*$BI116),I116*$BI116),0)</f>
        <v>0</v>
      </c>
      <c r="BM116" s="5">
        <f ca="1">IF($BI116&lt;&gt;"",IF('Capacity summary'!$C$14="Yes",IF(COUNTBLANK('Capacity summary'!$H28:$BG28)&lt;52,IF('Capacity summary'!J28&lt;&gt;"",IF(LOWER('Capacity summary'!J28)="x",$BI116*J116,VALUE('Capacity summary'!J28)),0),J116*$BI116),J116*$BI116),0)</f>
        <v>0</v>
      </c>
      <c r="BN116" s="5">
        <f ca="1">IF($BI116&lt;&gt;"",IF('Capacity summary'!$C$14="Yes",IF(COUNTBLANK('Capacity summary'!$H28:$BG28)&lt;52,IF('Capacity summary'!K28&lt;&gt;"",IF(LOWER('Capacity summary'!K28)="x",$BI116*K116,VALUE('Capacity summary'!K28)),0),K116*$BI116),K116*$BI116),0)</f>
        <v>0</v>
      </c>
      <c r="BO116" s="5">
        <f ca="1">IF($BI116&lt;&gt;"",IF('Capacity summary'!$C$14="Yes",IF(COUNTBLANK('Capacity summary'!$H28:$BG28)&lt;52,IF('Capacity summary'!L28&lt;&gt;"",IF(LOWER('Capacity summary'!L28)="x",$BI116*L116,VALUE('Capacity summary'!L28)),0),L116*$BI116),L116*$BI116),0)</f>
        <v>0</v>
      </c>
      <c r="BP116" s="5">
        <f ca="1">IF($BI116&lt;&gt;"",IF('Capacity summary'!$C$14="Yes",IF(COUNTBLANK('Capacity summary'!$H28:$BG28)&lt;52,IF('Capacity summary'!M28&lt;&gt;"",IF(LOWER('Capacity summary'!M28)="x",$BI116*M116,VALUE('Capacity summary'!M28)),0),M116*$BI116),M116*$BI116),0)</f>
        <v>0</v>
      </c>
      <c r="BQ116" s="5">
        <f ca="1">IF($BI116&lt;&gt;"",IF('Capacity summary'!$C$14="Yes",IF(COUNTBLANK('Capacity summary'!$H28:$BG28)&lt;52,IF('Capacity summary'!N28&lt;&gt;"",IF(LOWER('Capacity summary'!N28)="x",$BI116*N116,VALUE('Capacity summary'!N28)),0),N116*$BI116),N116*$BI116),0)</f>
        <v>0</v>
      </c>
      <c r="BR116" s="5">
        <f ca="1">IF($BI116&lt;&gt;"",IF('Capacity summary'!$C$14="Yes",IF(COUNTBLANK('Capacity summary'!$H28:$BG28)&lt;52,IF('Capacity summary'!O28&lt;&gt;"",IF(LOWER('Capacity summary'!O28)="x",$BI116*O116,VALUE('Capacity summary'!O28)),0),O116*$BI116),O116*$BI116),0)</f>
        <v>0</v>
      </c>
      <c r="BS116" s="5">
        <f ca="1">IF($BI116&lt;&gt;"",IF('Capacity summary'!$C$14="Yes",IF(COUNTBLANK('Capacity summary'!$H28:$BG28)&lt;52,IF('Capacity summary'!P28&lt;&gt;"",IF(LOWER('Capacity summary'!P28)="x",$BI116*P116,VALUE('Capacity summary'!P28)),0),P116*$BI116),P116*$BI116),0)</f>
        <v>0</v>
      </c>
      <c r="BT116" s="5">
        <f ca="1">IF($BI116&lt;&gt;"",IF('Capacity summary'!$C$14="Yes",IF(COUNTBLANK('Capacity summary'!$H28:$BG28)&lt;52,IF('Capacity summary'!Q28&lt;&gt;"",IF(LOWER('Capacity summary'!Q28)="x",$BI116*Q116,VALUE('Capacity summary'!Q28)),0),Q116*$BI116),Q116*$BI116),0)</f>
        <v>0</v>
      </c>
      <c r="BU116" s="5">
        <f ca="1">IF($BI116&lt;&gt;"",IF('Capacity summary'!$C$14="Yes",IF(COUNTBLANK('Capacity summary'!$H28:$BG28)&lt;52,IF('Capacity summary'!R28&lt;&gt;"",IF(LOWER('Capacity summary'!R28)="x",$BI116*R116,VALUE('Capacity summary'!R28)),0),R116*$BI116),R116*$BI116),0)</f>
        <v>0</v>
      </c>
      <c r="BV116" s="5">
        <f ca="1">IF($BI116&lt;&gt;"",IF('Capacity summary'!$C$14="Yes",IF(COUNTBLANK('Capacity summary'!$H28:$BG28)&lt;52,IF('Capacity summary'!S28&lt;&gt;"",IF(LOWER('Capacity summary'!S28)="x",$BI116*S116,VALUE('Capacity summary'!S28)),0),S116*$BI116),S116*$BI116),0)</f>
        <v>0</v>
      </c>
      <c r="BW116" s="5">
        <f ca="1">IF($BI116&lt;&gt;"",IF('Capacity summary'!$C$14="Yes",IF(COUNTBLANK('Capacity summary'!$H28:$BG28)&lt;52,IF('Capacity summary'!T28&lt;&gt;"",IF(LOWER('Capacity summary'!T28)="x",$BI116*T116,VALUE('Capacity summary'!T28)),0),T116*$BI116),T116*$BI116),0)</f>
        <v>0</v>
      </c>
      <c r="BX116" s="5">
        <f ca="1">IF($BI116&lt;&gt;"",IF('Capacity summary'!$C$14="Yes",IF(COUNTBLANK('Capacity summary'!$H28:$BG28)&lt;52,IF('Capacity summary'!U28&lt;&gt;"",IF(LOWER('Capacity summary'!U28)="x",$BI116*U116,VALUE('Capacity summary'!U28)),0),U116*$BI116),U116*$BI116),0)</f>
        <v>0</v>
      </c>
      <c r="BY116" s="5">
        <f ca="1">IF($BI116&lt;&gt;"",IF('Capacity summary'!$C$14="Yes",IF(COUNTBLANK('Capacity summary'!$H28:$BG28)&lt;52,IF('Capacity summary'!V28&lt;&gt;"",IF(LOWER('Capacity summary'!V28)="x",$BI116*V116,VALUE('Capacity summary'!V28)),0),V116*$BI116),V116*$BI116),0)</f>
        <v>0</v>
      </c>
      <c r="BZ116" s="5">
        <f ca="1">IF($BI116&lt;&gt;"",IF('Capacity summary'!$C$14="Yes",IF(COUNTBLANK('Capacity summary'!$H28:$BG28)&lt;52,IF('Capacity summary'!W28&lt;&gt;"",IF(LOWER('Capacity summary'!W28)="x",$BI116*W116,VALUE('Capacity summary'!W28)),0),W116*$BI116),W116*$BI116),0)</f>
        <v>0</v>
      </c>
      <c r="CA116" s="5">
        <f ca="1">IF($BI116&lt;&gt;"",IF('Capacity summary'!$C$14="Yes",IF(COUNTBLANK('Capacity summary'!$H28:$BG28)&lt;52,IF('Capacity summary'!X28&lt;&gt;"",IF(LOWER('Capacity summary'!X28)="x",$BI116*X116,VALUE('Capacity summary'!X28)),0),X116*$BI116),X116*$BI116),0)</f>
        <v>0</v>
      </c>
      <c r="CB116" s="5">
        <f ca="1">IF($BI116&lt;&gt;"",IF('Capacity summary'!$C$14="Yes",IF(COUNTBLANK('Capacity summary'!$H28:$BG28)&lt;52,IF('Capacity summary'!Y28&lt;&gt;"",IF(LOWER('Capacity summary'!Y28)="x",$BI116*Y116,VALUE('Capacity summary'!Y28)),0),Y116*$BI116),Y116*$BI116),0)</f>
        <v>0</v>
      </c>
      <c r="CC116" s="5">
        <f ca="1">IF($BI116&lt;&gt;"",IF('Capacity summary'!$C$14="Yes",IF(COUNTBLANK('Capacity summary'!$H28:$BG28)&lt;52,IF('Capacity summary'!Z28&lt;&gt;"",IF(LOWER('Capacity summary'!Z28)="x",$BI116*Z116,VALUE('Capacity summary'!Z28)),0),Z116*$BI116),Z116*$BI116),0)</f>
        <v>0</v>
      </c>
      <c r="CD116" s="5">
        <f ca="1">IF($BI116&lt;&gt;"",IF('Capacity summary'!$C$14="Yes",IF(COUNTBLANK('Capacity summary'!$H28:$BG28)&lt;52,IF('Capacity summary'!AA28&lt;&gt;"",IF(LOWER('Capacity summary'!AA28)="x",$BI116*AA116,VALUE('Capacity summary'!AA28)),0),AA116*$BI116),AA116*$BI116),0)</f>
        <v>0</v>
      </c>
      <c r="CE116" s="5">
        <f ca="1">IF($BI116&lt;&gt;"",IF('Capacity summary'!$C$14="Yes",IF(COUNTBLANK('Capacity summary'!$H28:$BG28)&lt;52,IF('Capacity summary'!AB28&lt;&gt;"",IF(LOWER('Capacity summary'!AB28)="x",$BI116*AB116,VALUE('Capacity summary'!AB28)),0),AB116*$BI116),AB116*$BI116),0)</f>
        <v>0</v>
      </c>
      <c r="CF116" s="5">
        <f ca="1">IF($BI116&lt;&gt;"",IF('Capacity summary'!$C$14="Yes",IF(COUNTBLANK('Capacity summary'!$H28:$BG28)&lt;52,IF('Capacity summary'!AC28&lt;&gt;"",IF(LOWER('Capacity summary'!AC28)="x",$BI116*AC116,VALUE('Capacity summary'!AC28)),0),AC116*$BI116),AC116*$BI116),0)</f>
        <v>0</v>
      </c>
      <c r="CG116" s="5">
        <f ca="1">IF($BI116&lt;&gt;"",IF('Capacity summary'!$C$14="Yes",IF(COUNTBLANK('Capacity summary'!$H28:$BG28)&lt;52,IF('Capacity summary'!AD28&lt;&gt;"",IF(LOWER('Capacity summary'!AD28)="x",$BI116*AD116,VALUE('Capacity summary'!AD28)),0),AD116*$BI116),AD116*$BI116),0)</f>
        <v>0</v>
      </c>
      <c r="CH116" s="5">
        <f ca="1">IF($BI116&lt;&gt;"",IF('Capacity summary'!$C$14="Yes",IF(COUNTBLANK('Capacity summary'!$H28:$BG28)&lt;52,IF('Capacity summary'!AE28&lt;&gt;"",IF(LOWER('Capacity summary'!AE28)="x",$BI116*AE116,VALUE('Capacity summary'!AE28)),0),AE116*$BI116),AE116*$BI116),0)</f>
        <v>0</v>
      </c>
      <c r="CI116" s="5">
        <f ca="1">IF($BI116&lt;&gt;"",IF('Capacity summary'!$C$14="Yes",IF(COUNTBLANK('Capacity summary'!$H28:$BG28)&lt;52,IF('Capacity summary'!AF28&lt;&gt;"",IF(LOWER('Capacity summary'!AF28)="x",$BI116*AF116,VALUE('Capacity summary'!AF28)),0),AF116*$BI116),AF116*$BI116),0)</f>
        <v>0</v>
      </c>
      <c r="CJ116" s="5">
        <f ca="1">IF($BI116&lt;&gt;"",IF('Capacity summary'!$C$14="Yes",IF(COUNTBLANK('Capacity summary'!$H28:$BG28)&lt;52,IF('Capacity summary'!AG28&lt;&gt;"",IF(LOWER('Capacity summary'!AG28)="x",$BI116*AG116,VALUE('Capacity summary'!AG28)),0),AG116*$BI116),AG116*$BI116),0)</f>
        <v>0</v>
      </c>
      <c r="CK116" s="5">
        <f ca="1">IF($BI116&lt;&gt;"",IF('Capacity summary'!$C$14="Yes",IF(COUNTBLANK('Capacity summary'!$H28:$BG28)&lt;52,IF('Capacity summary'!AH28&lt;&gt;"",IF(LOWER('Capacity summary'!AH28)="x",$BI116*AH116,VALUE('Capacity summary'!AH28)),0),AH116*$BI116),AH116*$BI116),0)</f>
        <v>0</v>
      </c>
      <c r="CL116" s="5">
        <f ca="1">IF($BI116&lt;&gt;"",IF('Capacity summary'!$C$14="Yes",IF(COUNTBLANK('Capacity summary'!$H28:$BG28)&lt;52,IF('Capacity summary'!AI28&lt;&gt;"",IF(LOWER('Capacity summary'!AI28)="x",$BI116*AI116,VALUE('Capacity summary'!AI28)),0),AI116*$BI116),AI116*$BI116),0)</f>
        <v>0</v>
      </c>
      <c r="CM116" s="5">
        <f ca="1">IF($BI116&lt;&gt;"",IF('Capacity summary'!$C$14="Yes",IF(COUNTBLANK('Capacity summary'!$H28:$BG28)&lt;52,IF('Capacity summary'!AJ28&lt;&gt;"",IF(LOWER('Capacity summary'!AJ28)="x",$BI116*AJ116,VALUE('Capacity summary'!AJ28)),0),AJ116*$BI116),AJ116*$BI116),0)</f>
        <v>0</v>
      </c>
      <c r="CN116" s="5">
        <f ca="1">IF($BI116&lt;&gt;"",IF('Capacity summary'!$C$14="Yes",IF(COUNTBLANK('Capacity summary'!$H28:$BG28)&lt;52,IF('Capacity summary'!AK28&lt;&gt;"",IF(LOWER('Capacity summary'!AK28)="x",$BI116*AK116,VALUE('Capacity summary'!AK28)),0),AK116*$BI116),AK116*$BI116),0)</f>
        <v>0</v>
      </c>
      <c r="CO116" s="5">
        <f ca="1">IF($BI116&lt;&gt;"",IF('Capacity summary'!$C$14="Yes",IF(COUNTBLANK('Capacity summary'!$H28:$BG28)&lt;52,IF('Capacity summary'!AL28&lt;&gt;"",IF(LOWER('Capacity summary'!AL28)="x",$BI116*AL116,VALUE('Capacity summary'!AL28)),0),AL116*$BI116),AL116*$BI116),0)</f>
        <v>0</v>
      </c>
      <c r="CP116" s="5">
        <f ca="1">IF($BI116&lt;&gt;"",IF('Capacity summary'!$C$14="Yes",IF(COUNTBLANK('Capacity summary'!$H28:$BG28)&lt;52,IF('Capacity summary'!AM28&lt;&gt;"",IF(LOWER('Capacity summary'!AM28)="x",$BI116*AM116,VALUE('Capacity summary'!AM28)),0),AM116*$BI116),AM116*$BI116),0)</f>
        <v>0</v>
      </c>
      <c r="CQ116" s="5">
        <f ca="1">IF($BI116&lt;&gt;"",IF('Capacity summary'!$C$14="Yes",IF(COUNTBLANK('Capacity summary'!$H28:$BG28)&lt;52,IF('Capacity summary'!AN28&lt;&gt;"",IF(LOWER('Capacity summary'!AN28)="x",$BI116*AN116,VALUE('Capacity summary'!AN28)),0),AN116*$BI116),AN116*$BI116),0)</f>
        <v>0</v>
      </c>
      <c r="CR116" s="5">
        <f ca="1">IF($BI116&lt;&gt;"",IF('Capacity summary'!$C$14="Yes",IF(COUNTBLANK('Capacity summary'!$H28:$BG28)&lt;52,IF('Capacity summary'!AO28&lt;&gt;"",IF(LOWER('Capacity summary'!AO28)="x",$BI116*AO116,VALUE('Capacity summary'!AO28)),0),AO116*$BI116),AO116*$BI116),0)</f>
        <v>0</v>
      </c>
      <c r="CS116" s="5">
        <f ca="1">IF($BI116&lt;&gt;"",IF('Capacity summary'!$C$14="Yes",IF(COUNTBLANK('Capacity summary'!$H28:$BG28)&lt;52,IF('Capacity summary'!AP28&lt;&gt;"",IF(LOWER('Capacity summary'!AP28)="x",$BI116*AP116,VALUE('Capacity summary'!AP28)),0),AP116*$BI116),AP116*$BI116),0)</f>
        <v>0</v>
      </c>
      <c r="CT116" s="5">
        <f ca="1">IF($BI116&lt;&gt;"",IF('Capacity summary'!$C$14="Yes",IF(COUNTBLANK('Capacity summary'!$H28:$BG28)&lt;52,IF('Capacity summary'!AQ28&lt;&gt;"",IF(LOWER('Capacity summary'!AQ28)="x",$BI116*AQ116,VALUE('Capacity summary'!AQ28)),0),AQ116*$BI116),AQ116*$BI116),0)</f>
        <v>0</v>
      </c>
      <c r="CU116" s="5">
        <f ca="1">IF($BI116&lt;&gt;"",IF('Capacity summary'!$C$14="Yes",IF(COUNTBLANK('Capacity summary'!$H28:$BG28)&lt;52,IF('Capacity summary'!AR28&lt;&gt;"",IF(LOWER('Capacity summary'!AR28)="x",$BI116*AR116,VALUE('Capacity summary'!AR28)),0),AR116*$BI116),AR116*$BI116),0)</f>
        <v>0</v>
      </c>
      <c r="CV116" s="5">
        <f ca="1">IF($BI116&lt;&gt;"",IF('Capacity summary'!$C$14="Yes",IF(COUNTBLANK('Capacity summary'!$H28:$BG28)&lt;52,IF('Capacity summary'!AS28&lt;&gt;"",IF(LOWER('Capacity summary'!AS28)="x",$BI116*AS116,VALUE('Capacity summary'!AS28)),0),AS116*$BI116),AS116*$BI116),0)</f>
        <v>0</v>
      </c>
      <c r="CW116" s="5">
        <f ca="1">IF($BI116&lt;&gt;"",IF('Capacity summary'!$C$14="Yes",IF(COUNTBLANK('Capacity summary'!$H28:$BG28)&lt;52,IF('Capacity summary'!AT28&lt;&gt;"",IF(LOWER('Capacity summary'!AT28)="x",$BI116*AT116,VALUE('Capacity summary'!AT28)),0),AT116*$BI116),AT116*$BI116),0)</f>
        <v>0</v>
      </c>
      <c r="CX116" s="5">
        <f ca="1">IF($BI116&lt;&gt;"",IF('Capacity summary'!$C$14="Yes",IF(COUNTBLANK('Capacity summary'!$H28:$BG28)&lt;52,IF('Capacity summary'!AU28&lt;&gt;"",IF(LOWER('Capacity summary'!AU28)="x",$BI116*AU116,VALUE('Capacity summary'!AU28)),0),AU116*$BI116),AU116*$BI116),0)</f>
        <v>0</v>
      </c>
      <c r="CY116" s="5">
        <f ca="1">IF($BI116&lt;&gt;"",IF('Capacity summary'!$C$14="Yes",IF(COUNTBLANK('Capacity summary'!$H28:$BG28)&lt;52,IF('Capacity summary'!AV28&lt;&gt;"",IF(LOWER('Capacity summary'!AV28)="x",$BI116*AV116,VALUE('Capacity summary'!AV28)),0),AV116*$BI116),AV116*$BI116),0)</f>
        <v>0</v>
      </c>
      <c r="CZ116" s="5">
        <f ca="1">IF($BI116&lt;&gt;"",IF('Capacity summary'!$C$14="Yes",IF(COUNTBLANK('Capacity summary'!$H28:$BG28)&lt;52,IF('Capacity summary'!AW28&lt;&gt;"",IF(LOWER('Capacity summary'!AW28)="x",$BI116*AW116,VALUE('Capacity summary'!AW28)),0),AW116*$BI116),AW116*$BI116),0)</f>
        <v>0</v>
      </c>
      <c r="DA116" s="5">
        <f ca="1">IF($BI116&lt;&gt;"",IF('Capacity summary'!$C$14="Yes",IF(COUNTBLANK('Capacity summary'!$H28:$BG28)&lt;52,IF('Capacity summary'!AX28&lt;&gt;"",IF(LOWER('Capacity summary'!AX28)="x",$BI116*AX116,VALUE('Capacity summary'!AX28)),0),AX116*$BI116),AX116*$BI116),0)</f>
        <v>0</v>
      </c>
      <c r="DB116" s="5">
        <f ca="1">IF($BI116&lt;&gt;"",IF('Capacity summary'!$C$14="Yes",IF(COUNTBLANK('Capacity summary'!$H28:$BG28)&lt;52,IF('Capacity summary'!AY28&lt;&gt;"",IF(LOWER('Capacity summary'!AY28)="x",$BI116*AY116,VALUE('Capacity summary'!AY28)),0),AY116*$BI116),AY116*$BI116),0)</f>
        <v>0</v>
      </c>
      <c r="DC116" s="5">
        <f ca="1">IF($BI116&lt;&gt;"",IF('Capacity summary'!$C$14="Yes",IF(COUNTBLANK('Capacity summary'!$H28:$BG28)&lt;52,IF('Capacity summary'!AZ28&lt;&gt;"",IF(LOWER('Capacity summary'!AZ28)="x",$BI116*AZ116,VALUE('Capacity summary'!AZ28)),0),AZ116*$BI116),AZ116*$BI116),0)</f>
        <v>0</v>
      </c>
      <c r="DD116" s="5">
        <f ca="1">IF($BI116&lt;&gt;"",IF('Capacity summary'!$C$14="Yes",IF(COUNTBLANK('Capacity summary'!$H28:$BG28)&lt;52,IF('Capacity summary'!BA28&lt;&gt;"",IF(LOWER('Capacity summary'!BA28)="x",$BI116*BA116,VALUE('Capacity summary'!BA28)),0),BA116*$BI116),BA116*$BI116),0)</f>
        <v>0</v>
      </c>
      <c r="DE116" s="5">
        <f ca="1">IF($BI116&lt;&gt;"",IF('Capacity summary'!$C$14="Yes",IF(COUNTBLANK('Capacity summary'!$H28:$BG28)&lt;52,IF('Capacity summary'!BB28&lt;&gt;"",IF(LOWER('Capacity summary'!BB28)="x",$BI116*BB116,VALUE('Capacity summary'!BB28)),0),BB116*$BI116),BB116*$BI116),0)</f>
        <v>0</v>
      </c>
      <c r="DF116" s="5">
        <f ca="1">IF($BI116&lt;&gt;"",IF('Capacity summary'!$C$14="Yes",IF(COUNTBLANK('Capacity summary'!$H28:$BG28)&lt;52,IF('Capacity summary'!BC28&lt;&gt;"",IF(LOWER('Capacity summary'!BC28)="x",$BI116*BC116,VALUE('Capacity summary'!BC28)),0),BC116*$BI116),BC116*$BI116),0)</f>
        <v>0</v>
      </c>
      <c r="DG116" s="5">
        <f ca="1">IF($BI116&lt;&gt;"",IF('Capacity summary'!$C$14="Yes",IF(COUNTBLANK('Capacity summary'!$H28:$BG28)&lt;52,IF('Capacity summary'!BD28&lt;&gt;"",IF(LOWER('Capacity summary'!BD28)="x",$BI116*BD116,VALUE('Capacity summary'!BD28)),0),BD116*$BI116),BD116*$BI116),0)</f>
        <v>0</v>
      </c>
      <c r="DH116" s="5">
        <f ca="1">IF($BI116&lt;&gt;"",IF('Capacity summary'!$C$14="Yes",IF(COUNTBLANK('Capacity summary'!$H28:$BG28)&lt;52,IF('Capacity summary'!BE28&lt;&gt;"",IF(LOWER('Capacity summary'!BE28)="x",$BI116*BE116,VALUE('Capacity summary'!BE28)),0),BE116*$BI116),BE116*$BI116),0)</f>
        <v>0</v>
      </c>
      <c r="DI116" s="5">
        <f ca="1">IF($BI116&lt;&gt;"",IF('Capacity summary'!$C$14="Yes",IF(COUNTBLANK('Capacity summary'!$H28:$BG28)&lt;52,IF('Capacity summary'!BF28&lt;&gt;"",IF(LOWER('Capacity summary'!BF28)="x",$BI116*BF116,VALUE('Capacity summary'!BF28)),0),BF116*$BI116),BF116*$BI116),0)</f>
        <v>0</v>
      </c>
      <c r="DJ116" s="5">
        <f ca="1">IF($BI116&lt;&gt;"",IF('Capacity summary'!$C$14="Yes",IF(COUNTBLANK('Capacity summary'!$H28:$BG28)&lt;52,IF('Capacity summary'!BG28&lt;&gt;"",IF(LOWER('Capacity summary'!BG28)="x",$BI116*BG116,VALUE('Capacity summary'!BG28)),0),BG116*$BI116),BG116*$BI116),0)</f>
        <v>0</v>
      </c>
      <c r="DK116" s="5">
        <f t="shared" ca="1" si="6"/>
        <v>0</v>
      </c>
    </row>
    <row r="117" spans="3:115" x14ac:dyDescent="0.25">
      <c r="C117" s="67" t="str">
        <f>ROW(A6)&amp;". "&amp;Capacity!N22</f>
        <v>6. a</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 ca="1">IF(ROW(A6)&lt;=Capacity!$M$16,IF('Capacity summary'!$C$14="No",SUM(H117:BG117),'Capacity summary'!$E29),0)</f>
        <v>52</v>
      </c>
      <c r="BI117" s="67">
        <f ca="1">IF(BH117&gt;0,IF(BH117&lt;Capacity!Q22,Capacity!R22,Capacity!T22/'Capacity calculation (hide)'!BH117),"")</f>
        <v>0</v>
      </c>
      <c r="BJ117" s="5"/>
      <c r="BK117" s="5">
        <f ca="1">IF($BI117&lt;&gt;"",IF('Capacity summary'!$C$14="Yes",IF(COUNTBLANK('Capacity summary'!$H29:$BG29)&lt;52,IF('Capacity summary'!H29&lt;&gt;"",IF(LOWER('Capacity summary'!H29)="x",$BI117*H117,VALUE('Capacity summary'!H29)),0),H117*$BI117),H117*$BI117),0)</f>
        <v>0</v>
      </c>
      <c r="BL117" s="5">
        <f ca="1">IF($BI117&lt;&gt;"",IF('Capacity summary'!$C$14="Yes",IF(COUNTBLANK('Capacity summary'!$H29:$BG29)&lt;52,IF('Capacity summary'!I29&lt;&gt;"",IF(LOWER('Capacity summary'!I29)="x",$BI117*I117,VALUE('Capacity summary'!I29)),0),I117*$BI117),I117*$BI117),0)</f>
        <v>0</v>
      </c>
      <c r="BM117" s="5">
        <f ca="1">IF($BI117&lt;&gt;"",IF('Capacity summary'!$C$14="Yes",IF(COUNTBLANK('Capacity summary'!$H29:$BG29)&lt;52,IF('Capacity summary'!J29&lt;&gt;"",IF(LOWER('Capacity summary'!J29)="x",$BI117*J117,VALUE('Capacity summary'!J29)),0),J117*$BI117),J117*$BI117),0)</f>
        <v>0</v>
      </c>
      <c r="BN117" s="5">
        <f ca="1">IF($BI117&lt;&gt;"",IF('Capacity summary'!$C$14="Yes",IF(COUNTBLANK('Capacity summary'!$H29:$BG29)&lt;52,IF('Capacity summary'!K29&lt;&gt;"",IF(LOWER('Capacity summary'!K29)="x",$BI117*K117,VALUE('Capacity summary'!K29)),0),K117*$BI117),K117*$BI117),0)</f>
        <v>0</v>
      </c>
      <c r="BO117" s="5">
        <f ca="1">IF($BI117&lt;&gt;"",IF('Capacity summary'!$C$14="Yes",IF(COUNTBLANK('Capacity summary'!$H29:$BG29)&lt;52,IF('Capacity summary'!L29&lt;&gt;"",IF(LOWER('Capacity summary'!L29)="x",$BI117*L117,VALUE('Capacity summary'!L29)),0),L117*$BI117),L117*$BI117),0)</f>
        <v>0</v>
      </c>
      <c r="BP117" s="5">
        <f ca="1">IF($BI117&lt;&gt;"",IF('Capacity summary'!$C$14="Yes",IF(COUNTBLANK('Capacity summary'!$H29:$BG29)&lt;52,IF('Capacity summary'!M29&lt;&gt;"",IF(LOWER('Capacity summary'!M29)="x",$BI117*M117,VALUE('Capacity summary'!M29)),0),M117*$BI117),M117*$BI117),0)</f>
        <v>0</v>
      </c>
      <c r="BQ117" s="5">
        <f ca="1">IF($BI117&lt;&gt;"",IF('Capacity summary'!$C$14="Yes",IF(COUNTBLANK('Capacity summary'!$H29:$BG29)&lt;52,IF('Capacity summary'!N29&lt;&gt;"",IF(LOWER('Capacity summary'!N29)="x",$BI117*N117,VALUE('Capacity summary'!N29)),0),N117*$BI117),N117*$BI117),0)</f>
        <v>0</v>
      </c>
      <c r="BR117" s="5">
        <f ca="1">IF($BI117&lt;&gt;"",IF('Capacity summary'!$C$14="Yes",IF(COUNTBLANK('Capacity summary'!$H29:$BG29)&lt;52,IF('Capacity summary'!O29&lt;&gt;"",IF(LOWER('Capacity summary'!O29)="x",$BI117*O117,VALUE('Capacity summary'!O29)),0),O117*$BI117),O117*$BI117),0)</f>
        <v>0</v>
      </c>
      <c r="BS117" s="5">
        <f ca="1">IF($BI117&lt;&gt;"",IF('Capacity summary'!$C$14="Yes",IF(COUNTBLANK('Capacity summary'!$H29:$BG29)&lt;52,IF('Capacity summary'!P29&lt;&gt;"",IF(LOWER('Capacity summary'!P29)="x",$BI117*P117,VALUE('Capacity summary'!P29)),0),P117*$BI117),P117*$BI117),0)</f>
        <v>0</v>
      </c>
      <c r="BT117" s="5">
        <f ca="1">IF($BI117&lt;&gt;"",IF('Capacity summary'!$C$14="Yes",IF(COUNTBLANK('Capacity summary'!$H29:$BG29)&lt;52,IF('Capacity summary'!Q29&lt;&gt;"",IF(LOWER('Capacity summary'!Q29)="x",$BI117*Q117,VALUE('Capacity summary'!Q29)),0),Q117*$BI117),Q117*$BI117),0)</f>
        <v>0</v>
      </c>
      <c r="BU117" s="5">
        <f ca="1">IF($BI117&lt;&gt;"",IF('Capacity summary'!$C$14="Yes",IF(COUNTBLANK('Capacity summary'!$H29:$BG29)&lt;52,IF('Capacity summary'!R29&lt;&gt;"",IF(LOWER('Capacity summary'!R29)="x",$BI117*R117,VALUE('Capacity summary'!R29)),0),R117*$BI117),R117*$BI117),0)</f>
        <v>0</v>
      </c>
      <c r="BV117" s="5">
        <f ca="1">IF($BI117&lt;&gt;"",IF('Capacity summary'!$C$14="Yes",IF(COUNTBLANK('Capacity summary'!$H29:$BG29)&lt;52,IF('Capacity summary'!S29&lt;&gt;"",IF(LOWER('Capacity summary'!S29)="x",$BI117*S117,VALUE('Capacity summary'!S29)),0),S117*$BI117),S117*$BI117),0)</f>
        <v>0</v>
      </c>
      <c r="BW117" s="5">
        <f ca="1">IF($BI117&lt;&gt;"",IF('Capacity summary'!$C$14="Yes",IF(COUNTBLANK('Capacity summary'!$H29:$BG29)&lt;52,IF('Capacity summary'!T29&lt;&gt;"",IF(LOWER('Capacity summary'!T29)="x",$BI117*T117,VALUE('Capacity summary'!T29)),0),T117*$BI117),T117*$BI117),0)</f>
        <v>0</v>
      </c>
      <c r="BX117" s="5">
        <f ca="1">IF($BI117&lt;&gt;"",IF('Capacity summary'!$C$14="Yes",IF(COUNTBLANK('Capacity summary'!$H29:$BG29)&lt;52,IF('Capacity summary'!U29&lt;&gt;"",IF(LOWER('Capacity summary'!U29)="x",$BI117*U117,VALUE('Capacity summary'!U29)),0),U117*$BI117),U117*$BI117),0)</f>
        <v>0</v>
      </c>
      <c r="BY117" s="5">
        <f ca="1">IF($BI117&lt;&gt;"",IF('Capacity summary'!$C$14="Yes",IF(COUNTBLANK('Capacity summary'!$H29:$BG29)&lt;52,IF('Capacity summary'!V29&lt;&gt;"",IF(LOWER('Capacity summary'!V29)="x",$BI117*V117,VALUE('Capacity summary'!V29)),0),V117*$BI117),V117*$BI117),0)</f>
        <v>0</v>
      </c>
      <c r="BZ117" s="5">
        <f ca="1">IF($BI117&lt;&gt;"",IF('Capacity summary'!$C$14="Yes",IF(COUNTBLANK('Capacity summary'!$H29:$BG29)&lt;52,IF('Capacity summary'!W29&lt;&gt;"",IF(LOWER('Capacity summary'!W29)="x",$BI117*W117,VALUE('Capacity summary'!W29)),0),W117*$BI117),W117*$BI117),0)</f>
        <v>0</v>
      </c>
      <c r="CA117" s="5">
        <f ca="1">IF($BI117&lt;&gt;"",IF('Capacity summary'!$C$14="Yes",IF(COUNTBLANK('Capacity summary'!$H29:$BG29)&lt;52,IF('Capacity summary'!X29&lt;&gt;"",IF(LOWER('Capacity summary'!X29)="x",$BI117*X117,VALUE('Capacity summary'!X29)),0),X117*$BI117),X117*$BI117),0)</f>
        <v>0</v>
      </c>
      <c r="CB117" s="5">
        <f ca="1">IF($BI117&lt;&gt;"",IF('Capacity summary'!$C$14="Yes",IF(COUNTBLANK('Capacity summary'!$H29:$BG29)&lt;52,IF('Capacity summary'!Y29&lt;&gt;"",IF(LOWER('Capacity summary'!Y29)="x",$BI117*Y117,VALUE('Capacity summary'!Y29)),0),Y117*$BI117),Y117*$BI117),0)</f>
        <v>0</v>
      </c>
      <c r="CC117" s="5">
        <f ca="1">IF($BI117&lt;&gt;"",IF('Capacity summary'!$C$14="Yes",IF(COUNTBLANK('Capacity summary'!$H29:$BG29)&lt;52,IF('Capacity summary'!Z29&lt;&gt;"",IF(LOWER('Capacity summary'!Z29)="x",$BI117*Z117,VALUE('Capacity summary'!Z29)),0),Z117*$BI117),Z117*$BI117),0)</f>
        <v>0</v>
      </c>
      <c r="CD117" s="5">
        <f ca="1">IF($BI117&lt;&gt;"",IF('Capacity summary'!$C$14="Yes",IF(COUNTBLANK('Capacity summary'!$H29:$BG29)&lt;52,IF('Capacity summary'!AA29&lt;&gt;"",IF(LOWER('Capacity summary'!AA29)="x",$BI117*AA117,VALUE('Capacity summary'!AA29)),0),AA117*$BI117),AA117*$BI117),0)</f>
        <v>0</v>
      </c>
      <c r="CE117" s="5">
        <f ca="1">IF($BI117&lt;&gt;"",IF('Capacity summary'!$C$14="Yes",IF(COUNTBLANK('Capacity summary'!$H29:$BG29)&lt;52,IF('Capacity summary'!AB29&lt;&gt;"",IF(LOWER('Capacity summary'!AB29)="x",$BI117*AB117,VALUE('Capacity summary'!AB29)),0),AB117*$BI117),AB117*$BI117),0)</f>
        <v>0</v>
      </c>
      <c r="CF117" s="5">
        <f ca="1">IF($BI117&lt;&gt;"",IF('Capacity summary'!$C$14="Yes",IF(COUNTBLANK('Capacity summary'!$H29:$BG29)&lt;52,IF('Capacity summary'!AC29&lt;&gt;"",IF(LOWER('Capacity summary'!AC29)="x",$BI117*AC117,VALUE('Capacity summary'!AC29)),0),AC117*$BI117),AC117*$BI117),0)</f>
        <v>0</v>
      </c>
      <c r="CG117" s="5">
        <f ca="1">IF($BI117&lt;&gt;"",IF('Capacity summary'!$C$14="Yes",IF(COUNTBLANK('Capacity summary'!$H29:$BG29)&lt;52,IF('Capacity summary'!AD29&lt;&gt;"",IF(LOWER('Capacity summary'!AD29)="x",$BI117*AD117,VALUE('Capacity summary'!AD29)),0),AD117*$BI117),AD117*$BI117),0)</f>
        <v>0</v>
      </c>
      <c r="CH117" s="5">
        <f ca="1">IF($BI117&lt;&gt;"",IF('Capacity summary'!$C$14="Yes",IF(COUNTBLANK('Capacity summary'!$H29:$BG29)&lt;52,IF('Capacity summary'!AE29&lt;&gt;"",IF(LOWER('Capacity summary'!AE29)="x",$BI117*AE117,VALUE('Capacity summary'!AE29)),0),AE117*$BI117),AE117*$BI117),0)</f>
        <v>0</v>
      </c>
      <c r="CI117" s="5">
        <f ca="1">IF($BI117&lt;&gt;"",IF('Capacity summary'!$C$14="Yes",IF(COUNTBLANK('Capacity summary'!$H29:$BG29)&lt;52,IF('Capacity summary'!AF29&lt;&gt;"",IF(LOWER('Capacity summary'!AF29)="x",$BI117*AF117,VALUE('Capacity summary'!AF29)),0),AF117*$BI117),AF117*$BI117),0)</f>
        <v>0</v>
      </c>
      <c r="CJ117" s="5">
        <f ca="1">IF($BI117&lt;&gt;"",IF('Capacity summary'!$C$14="Yes",IF(COUNTBLANK('Capacity summary'!$H29:$BG29)&lt;52,IF('Capacity summary'!AG29&lt;&gt;"",IF(LOWER('Capacity summary'!AG29)="x",$BI117*AG117,VALUE('Capacity summary'!AG29)),0),AG117*$BI117),AG117*$BI117),0)</f>
        <v>0</v>
      </c>
      <c r="CK117" s="5">
        <f ca="1">IF($BI117&lt;&gt;"",IF('Capacity summary'!$C$14="Yes",IF(COUNTBLANK('Capacity summary'!$H29:$BG29)&lt;52,IF('Capacity summary'!AH29&lt;&gt;"",IF(LOWER('Capacity summary'!AH29)="x",$BI117*AH117,VALUE('Capacity summary'!AH29)),0),AH117*$BI117),AH117*$BI117),0)</f>
        <v>0</v>
      </c>
      <c r="CL117" s="5">
        <f ca="1">IF($BI117&lt;&gt;"",IF('Capacity summary'!$C$14="Yes",IF(COUNTBLANK('Capacity summary'!$H29:$BG29)&lt;52,IF('Capacity summary'!AI29&lt;&gt;"",IF(LOWER('Capacity summary'!AI29)="x",$BI117*AI117,VALUE('Capacity summary'!AI29)),0),AI117*$BI117),AI117*$BI117),0)</f>
        <v>0</v>
      </c>
      <c r="CM117" s="5">
        <f ca="1">IF($BI117&lt;&gt;"",IF('Capacity summary'!$C$14="Yes",IF(COUNTBLANK('Capacity summary'!$H29:$BG29)&lt;52,IF('Capacity summary'!AJ29&lt;&gt;"",IF(LOWER('Capacity summary'!AJ29)="x",$BI117*AJ117,VALUE('Capacity summary'!AJ29)),0),AJ117*$BI117),AJ117*$BI117),0)</f>
        <v>0</v>
      </c>
      <c r="CN117" s="5">
        <f ca="1">IF($BI117&lt;&gt;"",IF('Capacity summary'!$C$14="Yes",IF(COUNTBLANK('Capacity summary'!$H29:$BG29)&lt;52,IF('Capacity summary'!AK29&lt;&gt;"",IF(LOWER('Capacity summary'!AK29)="x",$BI117*AK117,VALUE('Capacity summary'!AK29)),0),AK117*$BI117),AK117*$BI117),0)</f>
        <v>0</v>
      </c>
      <c r="CO117" s="5">
        <f ca="1">IF($BI117&lt;&gt;"",IF('Capacity summary'!$C$14="Yes",IF(COUNTBLANK('Capacity summary'!$H29:$BG29)&lt;52,IF('Capacity summary'!AL29&lt;&gt;"",IF(LOWER('Capacity summary'!AL29)="x",$BI117*AL117,VALUE('Capacity summary'!AL29)),0),AL117*$BI117),AL117*$BI117),0)</f>
        <v>0</v>
      </c>
      <c r="CP117" s="5">
        <f ca="1">IF($BI117&lt;&gt;"",IF('Capacity summary'!$C$14="Yes",IF(COUNTBLANK('Capacity summary'!$H29:$BG29)&lt;52,IF('Capacity summary'!AM29&lt;&gt;"",IF(LOWER('Capacity summary'!AM29)="x",$BI117*AM117,VALUE('Capacity summary'!AM29)),0),AM117*$BI117),AM117*$BI117),0)</f>
        <v>0</v>
      </c>
      <c r="CQ117" s="5">
        <f ca="1">IF($BI117&lt;&gt;"",IF('Capacity summary'!$C$14="Yes",IF(COUNTBLANK('Capacity summary'!$H29:$BG29)&lt;52,IF('Capacity summary'!AN29&lt;&gt;"",IF(LOWER('Capacity summary'!AN29)="x",$BI117*AN117,VALUE('Capacity summary'!AN29)),0),AN117*$BI117),AN117*$BI117),0)</f>
        <v>0</v>
      </c>
      <c r="CR117" s="5">
        <f ca="1">IF($BI117&lt;&gt;"",IF('Capacity summary'!$C$14="Yes",IF(COUNTBLANK('Capacity summary'!$H29:$BG29)&lt;52,IF('Capacity summary'!AO29&lt;&gt;"",IF(LOWER('Capacity summary'!AO29)="x",$BI117*AO117,VALUE('Capacity summary'!AO29)),0),AO117*$BI117),AO117*$BI117),0)</f>
        <v>0</v>
      </c>
      <c r="CS117" s="5">
        <f ca="1">IF($BI117&lt;&gt;"",IF('Capacity summary'!$C$14="Yes",IF(COUNTBLANK('Capacity summary'!$H29:$BG29)&lt;52,IF('Capacity summary'!AP29&lt;&gt;"",IF(LOWER('Capacity summary'!AP29)="x",$BI117*AP117,VALUE('Capacity summary'!AP29)),0),AP117*$BI117),AP117*$BI117),0)</f>
        <v>0</v>
      </c>
      <c r="CT117" s="5">
        <f ca="1">IF($BI117&lt;&gt;"",IF('Capacity summary'!$C$14="Yes",IF(COUNTBLANK('Capacity summary'!$H29:$BG29)&lt;52,IF('Capacity summary'!AQ29&lt;&gt;"",IF(LOWER('Capacity summary'!AQ29)="x",$BI117*AQ117,VALUE('Capacity summary'!AQ29)),0),AQ117*$BI117),AQ117*$BI117),0)</f>
        <v>0</v>
      </c>
      <c r="CU117" s="5">
        <f ca="1">IF($BI117&lt;&gt;"",IF('Capacity summary'!$C$14="Yes",IF(COUNTBLANK('Capacity summary'!$H29:$BG29)&lt;52,IF('Capacity summary'!AR29&lt;&gt;"",IF(LOWER('Capacity summary'!AR29)="x",$BI117*AR117,VALUE('Capacity summary'!AR29)),0),AR117*$BI117),AR117*$BI117),0)</f>
        <v>0</v>
      </c>
      <c r="CV117" s="5">
        <f ca="1">IF($BI117&lt;&gt;"",IF('Capacity summary'!$C$14="Yes",IF(COUNTBLANK('Capacity summary'!$H29:$BG29)&lt;52,IF('Capacity summary'!AS29&lt;&gt;"",IF(LOWER('Capacity summary'!AS29)="x",$BI117*AS117,VALUE('Capacity summary'!AS29)),0),AS117*$BI117),AS117*$BI117),0)</f>
        <v>0</v>
      </c>
      <c r="CW117" s="5">
        <f ca="1">IF($BI117&lt;&gt;"",IF('Capacity summary'!$C$14="Yes",IF(COUNTBLANK('Capacity summary'!$H29:$BG29)&lt;52,IF('Capacity summary'!AT29&lt;&gt;"",IF(LOWER('Capacity summary'!AT29)="x",$BI117*AT117,VALUE('Capacity summary'!AT29)),0),AT117*$BI117),AT117*$BI117),0)</f>
        <v>0</v>
      </c>
      <c r="CX117" s="5">
        <f ca="1">IF($BI117&lt;&gt;"",IF('Capacity summary'!$C$14="Yes",IF(COUNTBLANK('Capacity summary'!$H29:$BG29)&lt;52,IF('Capacity summary'!AU29&lt;&gt;"",IF(LOWER('Capacity summary'!AU29)="x",$BI117*AU117,VALUE('Capacity summary'!AU29)),0),AU117*$BI117),AU117*$BI117),0)</f>
        <v>0</v>
      </c>
      <c r="CY117" s="5">
        <f ca="1">IF($BI117&lt;&gt;"",IF('Capacity summary'!$C$14="Yes",IF(COUNTBLANK('Capacity summary'!$H29:$BG29)&lt;52,IF('Capacity summary'!AV29&lt;&gt;"",IF(LOWER('Capacity summary'!AV29)="x",$BI117*AV117,VALUE('Capacity summary'!AV29)),0),AV117*$BI117),AV117*$BI117),0)</f>
        <v>0</v>
      </c>
      <c r="CZ117" s="5">
        <f ca="1">IF($BI117&lt;&gt;"",IF('Capacity summary'!$C$14="Yes",IF(COUNTBLANK('Capacity summary'!$H29:$BG29)&lt;52,IF('Capacity summary'!AW29&lt;&gt;"",IF(LOWER('Capacity summary'!AW29)="x",$BI117*AW117,VALUE('Capacity summary'!AW29)),0),AW117*$BI117),AW117*$BI117),0)</f>
        <v>0</v>
      </c>
      <c r="DA117" s="5">
        <f ca="1">IF($BI117&lt;&gt;"",IF('Capacity summary'!$C$14="Yes",IF(COUNTBLANK('Capacity summary'!$H29:$BG29)&lt;52,IF('Capacity summary'!AX29&lt;&gt;"",IF(LOWER('Capacity summary'!AX29)="x",$BI117*AX117,VALUE('Capacity summary'!AX29)),0),AX117*$BI117),AX117*$BI117),0)</f>
        <v>0</v>
      </c>
      <c r="DB117" s="5">
        <f ca="1">IF($BI117&lt;&gt;"",IF('Capacity summary'!$C$14="Yes",IF(COUNTBLANK('Capacity summary'!$H29:$BG29)&lt;52,IF('Capacity summary'!AY29&lt;&gt;"",IF(LOWER('Capacity summary'!AY29)="x",$BI117*AY117,VALUE('Capacity summary'!AY29)),0),AY117*$BI117),AY117*$BI117),0)</f>
        <v>0</v>
      </c>
      <c r="DC117" s="5">
        <f ca="1">IF($BI117&lt;&gt;"",IF('Capacity summary'!$C$14="Yes",IF(COUNTBLANK('Capacity summary'!$H29:$BG29)&lt;52,IF('Capacity summary'!AZ29&lt;&gt;"",IF(LOWER('Capacity summary'!AZ29)="x",$BI117*AZ117,VALUE('Capacity summary'!AZ29)),0),AZ117*$BI117),AZ117*$BI117),0)</f>
        <v>0</v>
      </c>
      <c r="DD117" s="5">
        <f ca="1">IF($BI117&lt;&gt;"",IF('Capacity summary'!$C$14="Yes",IF(COUNTBLANK('Capacity summary'!$H29:$BG29)&lt;52,IF('Capacity summary'!BA29&lt;&gt;"",IF(LOWER('Capacity summary'!BA29)="x",$BI117*BA117,VALUE('Capacity summary'!BA29)),0),BA117*$BI117),BA117*$BI117),0)</f>
        <v>0</v>
      </c>
      <c r="DE117" s="5">
        <f ca="1">IF($BI117&lt;&gt;"",IF('Capacity summary'!$C$14="Yes",IF(COUNTBLANK('Capacity summary'!$H29:$BG29)&lt;52,IF('Capacity summary'!BB29&lt;&gt;"",IF(LOWER('Capacity summary'!BB29)="x",$BI117*BB117,VALUE('Capacity summary'!BB29)),0),BB117*$BI117),BB117*$BI117),0)</f>
        <v>0</v>
      </c>
      <c r="DF117" s="5">
        <f ca="1">IF($BI117&lt;&gt;"",IF('Capacity summary'!$C$14="Yes",IF(COUNTBLANK('Capacity summary'!$H29:$BG29)&lt;52,IF('Capacity summary'!BC29&lt;&gt;"",IF(LOWER('Capacity summary'!BC29)="x",$BI117*BC117,VALUE('Capacity summary'!BC29)),0),BC117*$BI117),BC117*$BI117),0)</f>
        <v>0</v>
      </c>
      <c r="DG117" s="5">
        <f ca="1">IF($BI117&lt;&gt;"",IF('Capacity summary'!$C$14="Yes",IF(COUNTBLANK('Capacity summary'!$H29:$BG29)&lt;52,IF('Capacity summary'!BD29&lt;&gt;"",IF(LOWER('Capacity summary'!BD29)="x",$BI117*BD117,VALUE('Capacity summary'!BD29)),0),BD117*$BI117),BD117*$BI117),0)</f>
        <v>0</v>
      </c>
      <c r="DH117" s="5">
        <f ca="1">IF($BI117&lt;&gt;"",IF('Capacity summary'!$C$14="Yes",IF(COUNTBLANK('Capacity summary'!$H29:$BG29)&lt;52,IF('Capacity summary'!BE29&lt;&gt;"",IF(LOWER('Capacity summary'!BE29)="x",$BI117*BE117,VALUE('Capacity summary'!BE29)),0),BE117*$BI117),BE117*$BI117),0)</f>
        <v>0</v>
      </c>
      <c r="DI117" s="5">
        <f ca="1">IF($BI117&lt;&gt;"",IF('Capacity summary'!$C$14="Yes",IF(COUNTBLANK('Capacity summary'!$H29:$BG29)&lt;52,IF('Capacity summary'!BF29&lt;&gt;"",IF(LOWER('Capacity summary'!BF29)="x",$BI117*BF117,VALUE('Capacity summary'!BF29)),0),BF117*$BI117),BF117*$BI117),0)</f>
        <v>0</v>
      </c>
      <c r="DJ117" s="5">
        <f ca="1">IF($BI117&lt;&gt;"",IF('Capacity summary'!$C$14="Yes",IF(COUNTBLANK('Capacity summary'!$H29:$BG29)&lt;52,IF('Capacity summary'!BG29&lt;&gt;"",IF(LOWER('Capacity summary'!BG29)="x",$BI117*BG117,VALUE('Capacity summary'!BG29)),0),BG117*$BI117),BG117*$BI117),0)</f>
        <v>0</v>
      </c>
      <c r="DK117" s="5">
        <f t="shared" ca="1" si="6"/>
        <v>0</v>
      </c>
    </row>
    <row r="118" spans="3:115" x14ac:dyDescent="0.25">
      <c r="C118" s="67" t="str">
        <f>ROW(A7)&amp;". "&amp;Capacity!N23</f>
        <v>7. a</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 ca="1">IF(ROW(A7)&lt;=Capacity!$M$16,IF('Capacity summary'!$C$14="No",SUM(H118:BG118),'Capacity summary'!$E30),0)</f>
        <v>52</v>
      </c>
      <c r="BI118" s="67">
        <f ca="1">IF(BH118&gt;0,IF(BH118&lt;Capacity!Q23,Capacity!R23,Capacity!T23/'Capacity calculation (hide)'!BH118),"")</f>
        <v>0</v>
      </c>
      <c r="BJ118" s="5"/>
      <c r="BK118" s="5">
        <f ca="1">IF($BI118&lt;&gt;"",IF('Capacity summary'!$C$14="Yes",IF(COUNTBLANK('Capacity summary'!$H30:$BG30)&lt;52,IF('Capacity summary'!H30&lt;&gt;"",IF(LOWER('Capacity summary'!H30)="x",$BI118*H118,VALUE('Capacity summary'!H30)),0),H118*$BI118),H118*$BI118),0)</f>
        <v>0</v>
      </c>
      <c r="BL118" s="5">
        <f ca="1">IF($BI118&lt;&gt;"",IF('Capacity summary'!$C$14="Yes",IF(COUNTBLANK('Capacity summary'!$H30:$BG30)&lt;52,IF('Capacity summary'!I30&lt;&gt;"",IF(LOWER('Capacity summary'!I30)="x",$BI118*I118,VALUE('Capacity summary'!I30)),0),I118*$BI118),I118*$BI118),0)</f>
        <v>0</v>
      </c>
      <c r="BM118" s="5">
        <f ca="1">IF($BI118&lt;&gt;"",IF('Capacity summary'!$C$14="Yes",IF(COUNTBLANK('Capacity summary'!$H30:$BG30)&lt;52,IF('Capacity summary'!J30&lt;&gt;"",IF(LOWER('Capacity summary'!J30)="x",$BI118*J118,VALUE('Capacity summary'!J30)),0),J118*$BI118),J118*$BI118),0)</f>
        <v>0</v>
      </c>
      <c r="BN118" s="5">
        <f ca="1">IF($BI118&lt;&gt;"",IF('Capacity summary'!$C$14="Yes",IF(COUNTBLANK('Capacity summary'!$H30:$BG30)&lt;52,IF('Capacity summary'!K30&lt;&gt;"",IF(LOWER('Capacity summary'!K30)="x",$BI118*K118,VALUE('Capacity summary'!K30)),0),K118*$BI118),K118*$BI118),0)</f>
        <v>0</v>
      </c>
      <c r="BO118" s="5">
        <f ca="1">IF($BI118&lt;&gt;"",IF('Capacity summary'!$C$14="Yes",IF(COUNTBLANK('Capacity summary'!$H30:$BG30)&lt;52,IF('Capacity summary'!L30&lt;&gt;"",IF(LOWER('Capacity summary'!L30)="x",$BI118*L118,VALUE('Capacity summary'!L30)),0),L118*$BI118),L118*$BI118),0)</f>
        <v>0</v>
      </c>
      <c r="BP118" s="5">
        <f ca="1">IF($BI118&lt;&gt;"",IF('Capacity summary'!$C$14="Yes",IF(COUNTBLANK('Capacity summary'!$H30:$BG30)&lt;52,IF('Capacity summary'!M30&lt;&gt;"",IF(LOWER('Capacity summary'!M30)="x",$BI118*M118,VALUE('Capacity summary'!M30)),0),M118*$BI118),M118*$BI118),0)</f>
        <v>0</v>
      </c>
      <c r="BQ118" s="5">
        <f ca="1">IF($BI118&lt;&gt;"",IF('Capacity summary'!$C$14="Yes",IF(COUNTBLANK('Capacity summary'!$H30:$BG30)&lt;52,IF('Capacity summary'!N30&lt;&gt;"",IF(LOWER('Capacity summary'!N30)="x",$BI118*N118,VALUE('Capacity summary'!N30)),0),N118*$BI118),N118*$BI118),0)</f>
        <v>0</v>
      </c>
      <c r="BR118" s="5">
        <f ca="1">IF($BI118&lt;&gt;"",IF('Capacity summary'!$C$14="Yes",IF(COUNTBLANK('Capacity summary'!$H30:$BG30)&lt;52,IF('Capacity summary'!O30&lt;&gt;"",IF(LOWER('Capacity summary'!O30)="x",$BI118*O118,VALUE('Capacity summary'!O30)),0),O118*$BI118),O118*$BI118),0)</f>
        <v>0</v>
      </c>
      <c r="BS118" s="5">
        <f ca="1">IF($BI118&lt;&gt;"",IF('Capacity summary'!$C$14="Yes",IF(COUNTBLANK('Capacity summary'!$H30:$BG30)&lt;52,IF('Capacity summary'!P30&lt;&gt;"",IF(LOWER('Capacity summary'!P30)="x",$BI118*P118,VALUE('Capacity summary'!P30)),0),P118*$BI118),P118*$BI118),0)</f>
        <v>0</v>
      </c>
      <c r="BT118" s="5">
        <f ca="1">IF($BI118&lt;&gt;"",IF('Capacity summary'!$C$14="Yes",IF(COUNTBLANK('Capacity summary'!$H30:$BG30)&lt;52,IF('Capacity summary'!Q30&lt;&gt;"",IF(LOWER('Capacity summary'!Q30)="x",$BI118*Q118,VALUE('Capacity summary'!Q30)),0),Q118*$BI118),Q118*$BI118),0)</f>
        <v>0</v>
      </c>
      <c r="BU118" s="5">
        <f ca="1">IF($BI118&lt;&gt;"",IF('Capacity summary'!$C$14="Yes",IF(COUNTBLANK('Capacity summary'!$H30:$BG30)&lt;52,IF('Capacity summary'!R30&lt;&gt;"",IF(LOWER('Capacity summary'!R30)="x",$BI118*R118,VALUE('Capacity summary'!R30)),0),R118*$BI118),R118*$BI118),0)</f>
        <v>0</v>
      </c>
      <c r="BV118" s="5">
        <f ca="1">IF($BI118&lt;&gt;"",IF('Capacity summary'!$C$14="Yes",IF(COUNTBLANK('Capacity summary'!$H30:$BG30)&lt;52,IF('Capacity summary'!S30&lt;&gt;"",IF(LOWER('Capacity summary'!S30)="x",$BI118*S118,VALUE('Capacity summary'!S30)),0),S118*$BI118),S118*$BI118),0)</f>
        <v>0</v>
      </c>
      <c r="BW118" s="5">
        <f ca="1">IF($BI118&lt;&gt;"",IF('Capacity summary'!$C$14="Yes",IF(COUNTBLANK('Capacity summary'!$H30:$BG30)&lt;52,IF('Capacity summary'!T30&lt;&gt;"",IF(LOWER('Capacity summary'!T30)="x",$BI118*T118,VALUE('Capacity summary'!T30)),0),T118*$BI118),T118*$BI118),0)</f>
        <v>0</v>
      </c>
      <c r="BX118" s="5">
        <f ca="1">IF($BI118&lt;&gt;"",IF('Capacity summary'!$C$14="Yes",IF(COUNTBLANK('Capacity summary'!$H30:$BG30)&lt;52,IF('Capacity summary'!U30&lt;&gt;"",IF(LOWER('Capacity summary'!U30)="x",$BI118*U118,VALUE('Capacity summary'!U30)),0),U118*$BI118),U118*$BI118),0)</f>
        <v>0</v>
      </c>
      <c r="BY118" s="5">
        <f ca="1">IF($BI118&lt;&gt;"",IF('Capacity summary'!$C$14="Yes",IF(COUNTBLANK('Capacity summary'!$H30:$BG30)&lt;52,IF('Capacity summary'!V30&lt;&gt;"",IF(LOWER('Capacity summary'!V30)="x",$BI118*V118,VALUE('Capacity summary'!V30)),0),V118*$BI118),V118*$BI118),0)</f>
        <v>0</v>
      </c>
      <c r="BZ118" s="5">
        <f ca="1">IF($BI118&lt;&gt;"",IF('Capacity summary'!$C$14="Yes",IF(COUNTBLANK('Capacity summary'!$H30:$BG30)&lt;52,IF('Capacity summary'!W30&lt;&gt;"",IF(LOWER('Capacity summary'!W30)="x",$BI118*W118,VALUE('Capacity summary'!W30)),0),W118*$BI118),W118*$BI118),0)</f>
        <v>0</v>
      </c>
      <c r="CA118" s="5">
        <f ca="1">IF($BI118&lt;&gt;"",IF('Capacity summary'!$C$14="Yes",IF(COUNTBLANK('Capacity summary'!$H30:$BG30)&lt;52,IF('Capacity summary'!X30&lt;&gt;"",IF(LOWER('Capacity summary'!X30)="x",$BI118*X118,VALUE('Capacity summary'!X30)),0),X118*$BI118),X118*$BI118),0)</f>
        <v>0</v>
      </c>
      <c r="CB118" s="5">
        <f ca="1">IF($BI118&lt;&gt;"",IF('Capacity summary'!$C$14="Yes",IF(COUNTBLANK('Capacity summary'!$H30:$BG30)&lt;52,IF('Capacity summary'!Y30&lt;&gt;"",IF(LOWER('Capacity summary'!Y30)="x",$BI118*Y118,VALUE('Capacity summary'!Y30)),0),Y118*$BI118),Y118*$BI118),0)</f>
        <v>0</v>
      </c>
      <c r="CC118" s="5">
        <f ca="1">IF($BI118&lt;&gt;"",IF('Capacity summary'!$C$14="Yes",IF(COUNTBLANK('Capacity summary'!$H30:$BG30)&lt;52,IF('Capacity summary'!Z30&lt;&gt;"",IF(LOWER('Capacity summary'!Z30)="x",$BI118*Z118,VALUE('Capacity summary'!Z30)),0),Z118*$BI118),Z118*$BI118),0)</f>
        <v>0</v>
      </c>
      <c r="CD118" s="5">
        <f ca="1">IF($BI118&lt;&gt;"",IF('Capacity summary'!$C$14="Yes",IF(COUNTBLANK('Capacity summary'!$H30:$BG30)&lt;52,IF('Capacity summary'!AA30&lt;&gt;"",IF(LOWER('Capacity summary'!AA30)="x",$BI118*AA118,VALUE('Capacity summary'!AA30)),0),AA118*$BI118),AA118*$BI118),0)</f>
        <v>0</v>
      </c>
      <c r="CE118" s="5">
        <f ca="1">IF($BI118&lt;&gt;"",IF('Capacity summary'!$C$14="Yes",IF(COUNTBLANK('Capacity summary'!$H30:$BG30)&lt;52,IF('Capacity summary'!AB30&lt;&gt;"",IF(LOWER('Capacity summary'!AB30)="x",$BI118*AB118,VALUE('Capacity summary'!AB30)),0),AB118*$BI118),AB118*$BI118),0)</f>
        <v>0</v>
      </c>
      <c r="CF118" s="5">
        <f ca="1">IF($BI118&lt;&gt;"",IF('Capacity summary'!$C$14="Yes",IF(COUNTBLANK('Capacity summary'!$H30:$BG30)&lt;52,IF('Capacity summary'!AC30&lt;&gt;"",IF(LOWER('Capacity summary'!AC30)="x",$BI118*AC118,VALUE('Capacity summary'!AC30)),0),AC118*$BI118),AC118*$BI118),0)</f>
        <v>0</v>
      </c>
      <c r="CG118" s="5">
        <f ca="1">IF($BI118&lt;&gt;"",IF('Capacity summary'!$C$14="Yes",IF(COUNTBLANK('Capacity summary'!$H30:$BG30)&lt;52,IF('Capacity summary'!AD30&lt;&gt;"",IF(LOWER('Capacity summary'!AD30)="x",$BI118*AD118,VALUE('Capacity summary'!AD30)),0),AD118*$BI118),AD118*$BI118),0)</f>
        <v>0</v>
      </c>
      <c r="CH118" s="5">
        <f ca="1">IF($BI118&lt;&gt;"",IF('Capacity summary'!$C$14="Yes",IF(COUNTBLANK('Capacity summary'!$H30:$BG30)&lt;52,IF('Capacity summary'!AE30&lt;&gt;"",IF(LOWER('Capacity summary'!AE30)="x",$BI118*AE118,VALUE('Capacity summary'!AE30)),0),AE118*$BI118),AE118*$BI118),0)</f>
        <v>0</v>
      </c>
      <c r="CI118" s="5">
        <f ca="1">IF($BI118&lt;&gt;"",IF('Capacity summary'!$C$14="Yes",IF(COUNTBLANK('Capacity summary'!$H30:$BG30)&lt;52,IF('Capacity summary'!AF30&lt;&gt;"",IF(LOWER('Capacity summary'!AF30)="x",$BI118*AF118,VALUE('Capacity summary'!AF30)),0),AF118*$BI118),AF118*$BI118),0)</f>
        <v>0</v>
      </c>
      <c r="CJ118" s="5">
        <f ca="1">IF($BI118&lt;&gt;"",IF('Capacity summary'!$C$14="Yes",IF(COUNTBLANK('Capacity summary'!$H30:$BG30)&lt;52,IF('Capacity summary'!AG30&lt;&gt;"",IF(LOWER('Capacity summary'!AG30)="x",$BI118*AG118,VALUE('Capacity summary'!AG30)),0),AG118*$BI118),AG118*$BI118),0)</f>
        <v>0</v>
      </c>
      <c r="CK118" s="5">
        <f ca="1">IF($BI118&lt;&gt;"",IF('Capacity summary'!$C$14="Yes",IF(COUNTBLANK('Capacity summary'!$H30:$BG30)&lt;52,IF('Capacity summary'!AH30&lt;&gt;"",IF(LOWER('Capacity summary'!AH30)="x",$BI118*AH118,VALUE('Capacity summary'!AH30)),0),AH118*$BI118),AH118*$BI118),0)</f>
        <v>0</v>
      </c>
      <c r="CL118" s="5">
        <f ca="1">IF($BI118&lt;&gt;"",IF('Capacity summary'!$C$14="Yes",IF(COUNTBLANK('Capacity summary'!$H30:$BG30)&lt;52,IF('Capacity summary'!AI30&lt;&gt;"",IF(LOWER('Capacity summary'!AI30)="x",$BI118*AI118,VALUE('Capacity summary'!AI30)),0),AI118*$BI118),AI118*$BI118),0)</f>
        <v>0</v>
      </c>
      <c r="CM118" s="5">
        <f ca="1">IF($BI118&lt;&gt;"",IF('Capacity summary'!$C$14="Yes",IF(COUNTBLANK('Capacity summary'!$H30:$BG30)&lt;52,IF('Capacity summary'!AJ30&lt;&gt;"",IF(LOWER('Capacity summary'!AJ30)="x",$BI118*AJ118,VALUE('Capacity summary'!AJ30)),0),AJ118*$BI118),AJ118*$BI118),0)</f>
        <v>0</v>
      </c>
      <c r="CN118" s="5">
        <f ca="1">IF($BI118&lt;&gt;"",IF('Capacity summary'!$C$14="Yes",IF(COUNTBLANK('Capacity summary'!$H30:$BG30)&lt;52,IF('Capacity summary'!AK30&lt;&gt;"",IF(LOWER('Capacity summary'!AK30)="x",$BI118*AK118,VALUE('Capacity summary'!AK30)),0),AK118*$BI118),AK118*$BI118),0)</f>
        <v>0</v>
      </c>
      <c r="CO118" s="5">
        <f ca="1">IF($BI118&lt;&gt;"",IF('Capacity summary'!$C$14="Yes",IF(COUNTBLANK('Capacity summary'!$H30:$BG30)&lt;52,IF('Capacity summary'!AL30&lt;&gt;"",IF(LOWER('Capacity summary'!AL30)="x",$BI118*AL118,VALUE('Capacity summary'!AL30)),0),AL118*$BI118),AL118*$BI118),0)</f>
        <v>0</v>
      </c>
      <c r="CP118" s="5">
        <f ca="1">IF($BI118&lt;&gt;"",IF('Capacity summary'!$C$14="Yes",IF(COUNTBLANK('Capacity summary'!$H30:$BG30)&lt;52,IF('Capacity summary'!AM30&lt;&gt;"",IF(LOWER('Capacity summary'!AM30)="x",$BI118*AM118,VALUE('Capacity summary'!AM30)),0),AM118*$BI118),AM118*$BI118),0)</f>
        <v>0</v>
      </c>
      <c r="CQ118" s="5">
        <f ca="1">IF($BI118&lt;&gt;"",IF('Capacity summary'!$C$14="Yes",IF(COUNTBLANK('Capacity summary'!$H30:$BG30)&lt;52,IF('Capacity summary'!AN30&lt;&gt;"",IF(LOWER('Capacity summary'!AN30)="x",$BI118*AN118,VALUE('Capacity summary'!AN30)),0),AN118*$BI118),AN118*$BI118),0)</f>
        <v>0</v>
      </c>
      <c r="CR118" s="5">
        <f ca="1">IF($BI118&lt;&gt;"",IF('Capacity summary'!$C$14="Yes",IF(COUNTBLANK('Capacity summary'!$H30:$BG30)&lt;52,IF('Capacity summary'!AO30&lt;&gt;"",IF(LOWER('Capacity summary'!AO30)="x",$BI118*AO118,VALUE('Capacity summary'!AO30)),0),AO118*$BI118),AO118*$BI118),0)</f>
        <v>0</v>
      </c>
      <c r="CS118" s="5">
        <f ca="1">IF($BI118&lt;&gt;"",IF('Capacity summary'!$C$14="Yes",IF(COUNTBLANK('Capacity summary'!$H30:$BG30)&lt;52,IF('Capacity summary'!AP30&lt;&gt;"",IF(LOWER('Capacity summary'!AP30)="x",$BI118*AP118,VALUE('Capacity summary'!AP30)),0),AP118*$BI118),AP118*$BI118),0)</f>
        <v>0</v>
      </c>
      <c r="CT118" s="5">
        <f ca="1">IF($BI118&lt;&gt;"",IF('Capacity summary'!$C$14="Yes",IF(COUNTBLANK('Capacity summary'!$H30:$BG30)&lt;52,IF('Capacity summary'!AQ30&lt;&gt;"",IF(LOWER('Capacity summary'!AQ30)="x",$BI118*AQ118,VALUE('Capacity summary'!AQ30)),0),AQ118*$BI118),AQ118*$BI118),0)</f>
        <v>0</v>
      </c>
      <c r="CU118" s="5">
        <f ca="1">IF($BI118&lt;&gt;"",IF('Capacity summary'!$C$14="Yes",IF(COUNTBLANK('Capacity summary'!$H30:$BG30)&lt;52,IF('Capacity summary'!AR30&lt;&gt;"",IF(LOWER('Capacity summary'!AR30)="x",$BI118*AR118,VALUE('Capacity summary'!AR30)),0),AR118*$BI118),AR118*$BI118),0)</f>
        <v>0</v>
      </c>
      <c r="CV118" s="5">
        <f ca="1">IF($BI118&lt;&gt;"",IF('Capacity summary'!$C$14="Yes",IF(COUNTBLANK('Capacity summary'!$H30:$BG30)&lt;52,IF('Capacity summary'!AS30&lt;&gt;"",IF(LOWER('Capacity summary'!AS30)="x",$BI118*AS118,VALUE('Capacity summary'!AS30)),0),AS118*$BI118),AS118*$BI118),0)</f>
        <v>0</v>
      </c>
      <c r="CW118" s="5">
        <f ca="1">IF($BI118&lt;&gt;"",IF('Capacity summary'!$C$14="Yes",IF(COUNTBLANK('Capacity summary'!$H30:$BG30)&lt;52,IF('Capacity summary'!AT30&lt;&gt;"",IF(LOWER('Capacity summary'!AT30)="x",$BI118*AT118,VALUE('Capacity summary'!AT30)),0),AT118*$BI118),AT118*$BI118),0)</f>
        <v>0</v>
      </c>
      <c r="CX118" s="5">
        <f ca="1">IF($BI118&lt;&gt;"",IF('Capacity summary'!$C$14="Yes",IF(COUNTBLANK('Capacity summary'!$H30:$BG30)&lt;52,IF('Capacity summary'!AU30&lt;&gt;"",IF(LOWER('Capacity summary'!AU30)="x",$BI118*AU118,VALUE('Capacity summary'!AU30)),0),AU118*$BI118),AU118*$BI118),0)</f>
        <v>0</v>
      </c>
      <c r="CY118" s="5">
        <f ca="1">IF($BI118&lt;&gt;"",IF('Capacity summary'!$C$14="Yes",IF(COUNTBLANK('Capacity summary'!$H30:$BG30)&lt;52,IF('Capacity summary'!AV30&lt;&gt;"",IF(LOWER('Capacity summary'!AV30)="x",$BI118*AV118,VALUE('Capacity summary'!AV30)),0),AV118*$BI118),AV118*$BI118),0)</f>
        <v>0</v>
      </c>
      <c r="CZ118" s="5">
        <f ca="1">IF($BI118&lt;&gt;"",IF('Capacity summary'!$C$14="Yes",IF(COUNTBLANK('Capacity summary'!$H30:$BG30)&lt;52,IF('Capacity summary'!AW30&lt;&gt;"",IF(LOWER('Capacity summary'!AW30)="x",$BI118*AW118,VALUE('Capacity summary'!AW30)),0),AW118*$BI118),AW118*$BI118),0)</f>
        <v>0</v>
      </c>
      <c r="DA118" s="5">
        <f ca="1">IF($BI118&lt;&gt;"",IF('Capacity summary'!$C$14="Yes",IF(COUNTBLANK('Capacity summary'!$H30:$BG30)&lt;52,IF('Capacity summary'!AX30&lt;&gt;"",IF(LOWER('Capacity summary'!AX30)="x",$BI118*AX118,VALUE('Capacity summary'!AX30)),0),AX118*$BI118),AX118*$BI118),0)</f>
        <v>0</v>
      </c>
      <c r="DB118" s="5">
        <f ca="1">IF($BI118&lt;&gt;"",IF('Capacity summary'!$C$14="Yes",IF(COUNTBLANK('Capacity summary'!$H30:$BG30)&lt;52,IF('Capacity summary'!AY30&lt;&gt;"",IF(LOWER('Capacity summary'!AY30)="x",$BI118*AY118,VALUE('Capacity summary'!AY30)),0),AY118*$BI118),AY118*$BI118),0)</f>
        <v>0</v>
      </c>
      <c r="DC118" s="5">
        <f ca="1">IF($BI118&lt;&gt;"",IF('Capacity summary'!$C$14="Yes",IF(COUNTBLANK('Capacity summary'!$H30:$BG30)&lt;52,IF('Capacity summary'!AZ30&lt;&gt;"",IF(LOWER('Capacity summary'!AZ30)="x",$BI118*AZ118,VALUE('Capacity summary'!AZ30)),0),AZ118*$BI118),AZ118*$BI118),0)</f>
        <v>0</v>
      </c>
      <c r="DD118" s="5">
        <f ca="1">IF($BI118&lt;&gt;"",IF('Capacity summary'!$C$14="Yes",IF(COUNTBLANK('Capacity summary'!$H30:$BG30)&lt;52,IF('Capacity summary'!BA30&lt;&gt;"",IF(LOWER('Capacity summary'!BA30)="x",$BI118*BA118,VALUE('Capacity summary'!BA30)),0),BA118*$BI118),BA118*$BI118),0)</f>
        <v>0</v>
      </c>
      <c r="DE118" s="5">
        <f ca="1">IF($BI118&lt;&gt;"",IF('Capacity summary'!$C$14="Yes",IF(COUNTBLANK('Capacity summary'!$H30:$BG30)&lt;52,IF('Capacity summary'!BB30&lt;&gt;"",IF(LOWER('Capacity summary'!BB30)="x",$BI118*BB118,VALUE('Capacity summary'!BB30)),0),BB118*$BI118),BB118*$BI118),0)</f>
        <v>0</v>
      </c>
      <c r="DF118" s="5">
        <f ca="1">IF($BI118&lt;&gt;"",IF('Capacity summary'!$C$14="Yes",IF(COUNTBLANK('Capacity summary'!$H30:$BG30)&lt;52,IF('Capacity summary'!BC30&lt;&gt;"",IF(LOWER('Capacity summary'!BC30)="x",$BI118*BC118,VALUE('Capacity summary'!BC30)),0),BC118*$BI118),BC118*$BI118),0)</f>
        <v>0</v>
      </c>
      <c r="DG118" s="5">
        <f ca="1">IF($BI118&lt;&gt;"",IF('Capacity summary'!$C$14="Yes",IF(COUNTBLANK('Capacity summary'!$H30:$BG30)&lt;52,IF('Capacity summary'!BD30&lt;&gt;"",IF(LOWER('Capacity summary'!BD30)="x",$BI118*BD118,VALUE('Capacity summary'!BD30)),0),BD118*$BI118),BD118*$BI118),0)</f>
        <v>0</v>
      </c>
      <c r="DH118" s="5">
        <f ca="1">IF($BI118&lt;&gt;"",IF('Capacity summary'!$C$14="Yes",IF(COUNTBLANK('Capacity summary'!$H30:$BG30)&lt;52,IF('Capacity summary'!BE30&lt;&gt;"",IF(LOWER('Capacity summary'!BE30)="x",$BI118*BE118,VALUE('Capacity summary'!BE30)),0),BE118*$BI118),BE118*$BI118),0)</f>
        <v>0</v>
      </c>
      <c r="DI118" s="5">
        <f ca="1">IF($BI118&lt;&gt;"",IF('Capacity summary'!$C$14="Yes",IF(COUNTBLANK('Capacity summary'!$H30:$BG30)&lt;52,IF('Capacity summary'!BF30&lt;&gt;"",IF(LOWER('Capacity summary'!BF30)="x",$BI118*BF118,VALUE('Capacity summary'!BF30)),0),BF118*$BI118),BF118*$BI118),0)</f>
        <v>0</v>
      </c>
      <c r="DJ118" s="5">
        <f ca="1">IF($BI118&lt;&gt;"",IF('Capacity summary'!$C$14="Yes",IF(COUNTBLANK('Capacity summary'!$H30:$BG30)&lt;52,IF('Capacity summary'!BG30&lt;&gt;"",IF(LOWER('Capacity summary'!BG30)="x",$BI118*BG118,VALUE('Capacity summary'!BG30)),0),BG118*$BI118),BG118*$BI118),0)</f>
        <v>0</v>
      </c>
      <c r="DK118" s="5">
        <f t="shared" ca="1" si="6"/>
        <v>0</v>
      </c>
    </row>
    <row r="119" spans="3:115" x14ac:dyDescent="0.25">
      <c r="C119" s="67" t="str">
        <f>ROW(A8)&amp;". "&amp;Capacity!N24</f>
        <v>8. a</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 ca="1">IF(ROW(A8)&lt;=Capacity!$M$16,IF('Capacity summary'!$C$14="No",SUM(H119:BG119),'Capacity summary'!$E31),0)</f>
        <v>52</v>
      </c>
      <c r="BI119" s="67">
        <f ca="1">IF(BH119&gt;0,IF(BH119&lt;Capacity!Q24,Capacity!R24,Capacity!T24/'Capacity calculation (hide)'!BH119),"")</f>
        <v>0</v>
      </c>
      <c r="BJ119" s="5"/>
      <c r="BK119" s="5">
        <f ca="1">IF($BI119&lt;&gt;"",IF('Capacity summary'!$C$14="Yes",IF(COUNTBLANK('Capacity summary'!$H31:$BG31)&lt;52,IF('Capacity summary'!H31&lt;&gt;"",IF(LOWER('Capacity summary'!H31)="x",$BI119*H119,VALUE('Capacity summary'!H31)),0),H119*$BI119),H119*$BI119),0)</f>
        <v>0</v>
      </c>
      <c r="BL119" s="5">
        <f ca="1">IF($BI119&lt;&gt;"",IF('Capacity summary'!$C$14="Yes",IF(COUNTBLANK('Capacity summary'!$H31:$BG31)&lt;52,IF('Capacity summary'!I31&lt;&gt;"",IF(LOWER('Capacity summary'!I31)="x",$BI119*I119,VALUE('Capacity summary'!I31)),0),I119*$BI119),I119*$BI119),0)</f>
        <v>0</v>
      </c>
      <c r="BM119" s="5">
        <f ca="1">IF($BI119&lt;&gt;"",IF('Capacity summary'!$C$14="Yes",IF(COUNTBLANK('Capacity summary'!$H31:$BG31)&lt;52,IF('Capacity summary'!J31&lt;&gt;"",IF(LOWER('Capacity summary'!J31)="x",$BI119*J119,VALUE('Capacity summary'!J31)),0),J119*$BI119),J119*$BI119),0)</f>
        <v>0</v>
      </c>
      <c r="BN119" s="5">
        <f ca="1">IF($BI119&lt;&gt;"",IF('Capacity summary'!$C$14="Yes",IF(COUNTBLANK('Capacity summary'!$H31:$BG31)&lt;52,IF('Capacity summary'!K31&lt;&gt;"",IF(LOWER('Capacity summary'!K31)="x",$BI119*K119,VALUE('Capacity summary'!K31)),0),K119*$BI119),K119*$BI119),0)</f>
        <v>0</v>
      </c>
      <c r="BO119" s="5">
        <f ca="1">IF($BI119&lt;&gt;"",IF('Capacity summary'!$C$14="Yes",IF(COUNTBLANK('Capacity summary'!$H31:$BG31)&lt;52,IF('Capacity summary'!L31&lt;&gt;"",IF(LOWER('Capacity summary'!L31)="x",$BI119*L119,VALUE('Capacity summary'!L31)),0),L119*$BI119),L119*$BI119),0)</f>
        <v>0</v>
      </c>
      <c r="BP119" s="5">
        <f ca="1">IF($BI119&lt;&gt;"",IF('Capacity summary'!$C$14="Yes",IF(COUNTBLANK('Capacity summary'!$H31:$BG31)&lt;52,IF('Capacity summary'!M31&lt;&gt;"",IF(LOWER('Capacity summary'!M31)="x",$BI119*M119,VALUE('Capacity summary'!M31)),0),M119*$BI119),M119*$BI119),0)</f>
        <v>0</v>
      </c>
      <c r="BQ119" s="5">
        <f ca="1">IF($BI119&lt;&gt;"",IF('Capacity summary'!$C$14="Yes",IF(COUNTBLANK('Capacity summary'!$H31:$BG31)&lt;52,IF('Capacity summary'!N31&lt;&gt;"",IF(LOWER('Capacity summary'!N31)="x",$BI119*N119,VALUE('Capacity summary'!N31)),0),N119*$BI119),N119*$BI119),0)</f>
        <v>0</v>
      </c>
      <c r="BR119" s="5">
        <f ca="1">IF($BI119&lt;&gt;"",IF('Capacity summary'!$C$14="Yes",IF(COUNTBLANK('Capacity summary'!$H31:$BG31)&lt;52,IF('Capacity summary'!O31&lt;&gt;"",IF(LOWER('Capacity summary'!O31)="x",$BI119*O119,VALUE('Capacity summary'!O31)),0),O119*$BI119),O119*$BI119),0)</f>
        <v>0</v>
      </c>
      <c r="BS119" s="5">
        <f ca="1">IF($BI119&lt;&gt;"",IF('Capacity summary'!$C$14="Yes",IF(COUNTBLANK('Capacity summary'!$H31:$BG31)&lt;52,IF('Capacity summary'!P31&lt;&gt;"",IF(LOWER('Capacity summary'!P31)="x",$BI119*P119,VALUE('Capacity summary'!P31)),0),P119*$BI119),P119*$BI119),0)</f>
        <v>0</v>
      </c>
      <c r="BT119" s="5">
        <f ca="1">IF($BI119&lt;&gt;"",IF('Capacity summary'!$C$14="Yes",IF(COUNTBLANK('Capacity summary'!$H31:$BG31)&lt;52,IF('Capacity summary'!Q31&lt;&gt;"",IF(LOWER('Capacity summary'!Q31)="x",$BI119*Q119,VALUE('Capacity summary'!Q31)),0),Q119*$BI119),Q119*$BI119),0)</f>
        <v>0</v>
      </c>
      <c r="BU119" s="5">
        <f ca="1">IF($BI119&lt;&gt;"",IF('Capacity summary'!$C$14="Yes",IF(COUNTBLANK('Capacity summary'!$H31:$BG31)&lt;52,IF('Capacity summary'!R31&lt;&gt;"",IF(LOWER('Capacity summary'!R31)="x",$BI119*R119,VALUE('Capacity summary'!R31)),0),R119*$BI119),R119*$BI119),0)</f>
        <v>0</v>
      </c>
      <c r="BV119" s="5">
        <f ca="1">IF($BI119&lt;&gt;"",IF('Capacity summary'!$C$14="Yes",IF(COUNTBLANK('Capacity summary'!$H31:$BG31)&lt;52,IF('Capacity summary'!S31&lt;&gt;"",IF(LOWER('Capacity summary'!S31)="x",$BI119*S119,VALUE('Capacity summary'!S31)),0),S119*$BI119),S119*$BI119),0)</f>
        <v>0</v>
      </c>
      <c r="BW119" s="5">
        <f ca="1">IF($BI119&lt;&gt;"",IF('Capacity summary'!$C$14="Yes",IF(COUNTBLANK('Capacity summary'!$H31:$BG31)&lt;52,IF('Capacity summary'!T31&lt;&gt;"",IF(LOWER('Capacity summary'!T31)="x",$BI119*T119,VALUE('Capacity summary'!T31)),0),T119*$BI119),T119*$BI119),0)</f>
        <v>0</v>
      </c>
      <c r="BX119" s="5">
        <f ca="1">IF($BI119&lt;&gt;"",IF('Capacity summary'!$C$14="Yes",IF(COUNTBLANK('Capacity summary'!$H31:$BG31)&lt;52,IF('Capacity summary'!U31&lt;&gt;"",IF(LOWER('Capacity summary'!U31)="x",$BI119*U119,VALUE('Capacity summary'!U31)),0),U119*$BI119),U119*$BI119),0)</f>
        <v>0</v>
      </c>
      <c r="BY119" s="5">
        <f ca="1">IF($BI119&lt;&gt;"",IF('Capacity summary'!$C$14="Yes",IF(COUNTBLANK('Capacity summary'!$H31:$BG31)&lt;52,IF('Capacity summary'!V31&lt;&gt;"",IF(LOWER('Capacity summary'!V31)="x",$BI119*V119,VALUE('Capacity summary'!V31)),0),V119*$BI119),V119*$BI119),0)</f>
        <v>0</v>
      </c>
      <c r="BZ119" s="5">
        <f ca="1">IF($BI119&lt;&gt;"",IF('Capacity summary'!$C$14="Yes",IF(COUNTBLANK('Capacity summary'!$H31:$BG31)&lt;52,IF('Capacity summary'!W31&lt;&gt;"",IF(LOWER('Capacity summary'!W31)="x",$BI119*W119,VALUE('Capacity summary'!W31)),0),W119*$BI119),W119*$BI119),0)</f>
        <v>0</v>
      </c>
      <c r="CA119" s="5">
        <f ca="1">IF($BI119&lt;&gt;"",IF('Capacity summary'!$C$14="Yes",IF(COUNTBLANK('Capacity summary'!$H31:$BG31)&lt;52,IF('Capacity summary'!X31&lt;&gt;"",IF(LOWER('Capacity summary'!X31)="x",$BI119*X119,VALUE('Capacity summary'!X31)),0),X119*$BI119),X119*$BI119),0)</f>
        <v>0</v>
      </c>
      <c r="CB119" s="5">
        <f ca="1">IF($BI119&lt;&gt;"",IF('Capacity summary'!$C$14="Yes",IF(COUNTBLANK('Capacity summary'!$H31:$BG31)&lt;52,IF('Capacity summary'!Y31&lt;&gt;"",IF(LOWER('Capacity summary'!Y31)="x",$BI119*Y119,VALUE('Capacity summary'!Y31)),0),Y119*$BI119),Y119*$BI119),0)</f>
        <v>0</v>
      </c>
      <c r="CC119" s="5">
        <f ca="1">IF($BI119&lt;&gt;"",IF('Capacity summary'!$C$14="Yes",IF(COUNTBLANK('Capacity summary'!$H31:$BG31)&lt;52,IF('Capacity summary'!Z31&lt;&gt;"",IF(LOWER('Capacity summary'!Z31)="x",$BI119*Z119,VALUE('Capacity summary'!Z31)),0),Z119*$BI119),Z119*$BI119),0)</f>
        <v>0</v>
      </c>
      <c r="CD119" s="5">
        <f ca="1">IF($BI119&lt;&gt;"",IF('Capacity summary'!$C$14="Yes",IF(COUNTBLANK('Capacity summary'!$H31:$BG31)&lt;52,IF('Capacity summary'!AA31&lt;&gt;"",IF(LOWER('Capacity summary'!AA31)="x",$BI119*AA119,VALUE('Capacity summary'!AA31)),0),AA119*$BI119),AA119*$BI119),0)</f>
        <v>0</v>
      </c>
      <c r="CE119" s="5">
        <f ca="1">IF($BI119&lt;&gt;"",IF('Capacity summary'!$C$14="Yes",IF(COUNTBLANK('Capacity summary'!$H31:$BG31)&lt;52,IF('Capacity summary'!AB31&lt;&gt;"",IF(LOWER('Capacity summary'!AB31)="x",$BI119*AB119,VALUE('Capacity summary'!AB31)),0),AB119*$BI119),AB119*$BI119),0)</f>
        <v>0</v>
      </c>
      <c r="CF119" s="5">
        <f ca="1">IF($BI119&lt;&gt;"",IF('Capacity summary'!$C$14="Yes",IF(COUNTBLANK('Capacity summary'!$H31:$BG31)&lt;52,IF('Capacity summary'!AC31&lt;&gt;"",IF(LOWER('Capacity summary'!AC31)="x",$BI119*AC119,VALUE('Capacity summary'!AC31)),0),AC119*$BI119),AC119*$BI119),0)</f>
        <v>0</v>
      </c>
      <c r="CG119" s="5">
        <f ca="1">IF($BI119&lt;&gt;"",IF('Capacity summary'!$C$14="Yes",IF(COUNTBLANK('Capacity summary'!$H31:$BG31)&lt;52,IF('Capacity summary'!AD31&lt;&gt;"",IF(LOWER('Capacity summary'!AD31)="x",$BI119*AD119,VALUE('Capacity summary'!AD31)),0),AD119*$BI119),AD119*$BI119),0)</f>
        <v>0</v>
      </c>
      <c r="CH119" s="5">
        <f ca="1">IF($BI119&lt;&gt;"",IF('Capacity summary'!$C$14="Yes",IF(COUNTBLANK('Capacity summary'!$H31:$BG31)&lt;52,IF('Capacity summary'!AE31&lt;&gt;"",IF(LOWER('Capacity summary'!AE31)="x",$BI119*AE119,VALUE('Capacity summary'!AE31)),0),AE119*$BI119),AE119*$BI119),0)</f>
        <v>0</v>
      </c>
      <c r="CI119" s="5">
        <f ca="1">IF($BI119&lt;&gt;"",IF('Capacity summary'!$C$14="Yes",IF(COUNTBLANK('Capacity summary'!$H31:$BG31)&lt;52,IF('Capacity summary'!AF31&lt;&gt;"",IF(LOWER('Capacity summary'!AF31)="x",$BI119*AF119,VALUE('Capacity summary'!AF31)),0),AF119*$BI119),AF119*$BI119),0)</f>
        <v>0</v>
      </c>
      <c r="CJ119" s="5">
        <f ca="1">IF($BI119&lt;&gt;"",IF('Capacity summary'!$C$14="Yes",IF(COUNTBLANK('Capacity summary'!$H31:$BG31)&lt;52,IF('Capacity summary'!AG31&lt;&gt;"",IF(LOWER('Capacity summary'!AG31)="x",$BI119*AG119,VALUE('Capacity summary'!AG31)),0),AG119*$BI119),AG119*$BI119),0)</f>
        <v>0</v>
      </c>
      <c r="CK119" s="5">
        <f ca="1">IF($BI119&lt;&gt;"",IF('Capacity summary'!$C$14="Yes",IF(COUNTBLANK('Capacity summary'!$H31:$BG31)&lt;52,IF('Capacity summary'!AH31&lt;&gt;"",IF(LOWER('Capacity summary'!AH31)="x",$BI119*AH119,VALUE('Capacity summary'!AH31)),0),AH119*$BI119),AH119*$BI119),0)</f>
        <v>0</v>
      </c>
      <c r="CL119" s="5">
        <f ca="1">IF($BI119&lt;&gt;"",IF('Capacity summary'!$C$14="Yes",IF(COUNTBLANK('Capacity summary'!$H31:$BG31)&lt;52,IF('Capacity summary'!AI31&lt;&gt;"",IF(LOWER('Capacity summary'!AI31)="x",$BI119*AI119,VALUE('Capacity summary'!AI31)),0),AI119*$BI119),AI119*$BI119),0)</f>
        <v>0</v>
      </c>
      <c r="CM119" s="5">
        <f ca="1">IF($BI119&lt;&gt;"",IF('Capacity summary'!$C$14="Yes",IF(COUNTBLANK('Capacity summary'!$H31:$BG31)&lt;52,IF('Capacity summary'!AJ31&lt;&gt;"",IF(LOWER('Capacity summary'!AJ31)="x",$BI119*AJ119,VALUE('Capacity summary'!AJ31)),0),AJ119*$BI119),AJ119*$BI119),0)</f>
        <v>0</v>
      </c>
      <c r="CN119" s="5">
        <f ca="1">IF($BI119&lt;&gt;"",IF('Capacity summary'!$C$14="Yes",IF(COUNTBLANK('Capacity summary'!$H31:$BG31)&lt;52,IF('Capacity summary'!AK31&lt;&gt;"",IF(LOWER('Capacity summary'!AK31)="x",$BI119*AK119,VALUE('Capacity summary'!AK31)),0),AK119*$BI119),AK119*$BI119),0)</f>
        <v>0</v>
      </c>
      <c r="CO119" s="5">
        <f ca="1">IF($BI119&lt;&gt;"",IF('Capacity summary'!$C$14="Yes",IF(COUNTBLANK('Capacity summary'!$H31:$BG31)&lt;52,IF('Capacity summary'!AL31&lt;&gt;"",IF(LOWER('Capacity summary'!AL31)="x",$BI119*AL119,VALUE('Capacity summary'!AL31)),0),AL119*$BI119),AL119*$BI119),0)</f>
        <v>0</v>
      </c>
      <c r="CP119" s="5">
        <f ca="1">IF($BI119&lt;&gt;"",IF('Capacity summary'!$C$14="Yes",IF(COUNTBLANK('Capacity summary'!$H31:$BG31)&lt;52,IF('Capacity summary'!AM31&lt;&gt;"",IF(LOWER('Capacity summary'!AM31)="x",$BI119*AM119,VALUE('Capacity summary'!AM31)),0),AM119*$BI119),AM119*$BI119),0)</f>
        <v>0</v>
      </c>
      <c r="CQ119" s="5">
        <f ca="1">IF($BI119&lt;&gt;"",IF('Capacity summary'!$C$14="Yes",IF(COUNTBLANK('Capacity summary'!$H31:$BG31)&lt;52,IF('Capacity summary'!AN31&lt;&gt;"",IF(LOWER('Capacity summary'!AN31)="x",$BI119*AN119,VALUE('Capacity summary'!AN31)),0),AN119*$BI119),AN119*$BI119),0)</f>
        <v>0</v>
      </c>
      <c r="CR119" s="5">
        <f ca="1">IF($BI119&lt;&gt;"",IF('Capacity summary'!$C$14="Yes",IF(COUNTBLANK('Capacity summary'!$H31:$BG31)&lt;52,IF('Capacity summary'!AO31&lt;&gt;"",IF(LOWER('Capacity summary'!AO31)="x",$BI119*AO119,VALUE('Capacity summary'!AO31)),0),AO119*$BI119),AO119*$BI119),0)</f>
        <v>0</v>
      </c>
      <c r="CS119" s="5">
        <f ca="1">IF($BI119&lt;&gt;"",IF('Capacity summary'!$C$14="Yes",IF(COUNTBLANK('Capacity summary'!$H31:$BG31)&lt;52,IF('Capacity summary'!AP31&lt;&gt;"",IF(LOWER('Capacity summary'!AP31)="x",$BI119*AP119,VALUE('Capacity summary'!AP31)),0),AP119*$BI119),AP119*$BI119),0)</f>
        <v>0</v>
      </c>
      <c r="CT119" s="5">
        <f ca="1">IF($BI119&lt;&gt;"",IF('Capacity summary'!$C$14="Yes",IF(COUNTBLANK('Capacity summary'!$H31:$BG31)&lt;52,IF('Capacity summary'!AQ31&lt;&gt;"",IF(LOWER('Capacity summary'!AQ31)="x",$BI119*AQ119,VALUE('Capacity summary'!AQ31)),0),AQ119*$BI119),AQ119*$BI119),0)</f>
        <v>0</v>
      </c>
      <c r="CU119" s="5">
        <f ca="1">IF($BI119&lt;&gt;"",IF('Capacity summary'!$C$14="Yes",IF(COUNTBLANK('Capacity summary'!$H31:$BG31)&lt;52,IF('Capacity summary'!AR31&lt;&gt;"",IF(LOWER('Capacity summary'!AR31)="x",$BI119*AR119,VALUE('Capacity summary'!AR31)),0),AR119*$BI119),AR119*$BI119),0)</f>
        <v>0</v>
      </c>
      <c r="CV119" s="5">
        <f ca="1">IF($BI119&lt;&gt;"",IF('Capacity summary'!$C$14="Yes",IF(COUNTBLANK('Capacity summary'!$H31:$BG31)&lt;52,IF('Capacity summary'!AS31&lt;&gt;"",IF(LOWER('Capacity summary'!AS31)="x",$BI119*AS119,VALUE('Capacity summary'!AS31)),0),AS119*$BI119),AS119*$BI119),0)</f>
        <v>0</v>
      </c>
      <c r="CW119" s="5">
        <f ca="1">IF($BI119&lt;&gt;"",IF('Capacity summary'!$C$14="Yes",IF(COUNTBLANK('Capacity summary'!$H31:$BG31)&lt;52,IF('Capacity summary'!AT31&lt;&gt;"",IF(LOWER('Capacity summary'!AT31)="x",$BI119*AT119,VALUE('Capacity summary'!AT31)),0),AT119*$BI119),AT119*$BI119),0)</f>
        <v>0</v>
      </c>
      <c r="CX119" s="5">
        <f ca="1">IF($BI119&lt;&gt;"",IF('Capacity summary'!$C$14="Yes",IF(COUNTBLANK('Capacity summary'!$H31:$BG31)&lt;52,IF('Capacity summary'!AU31&lt;&gt;"",IF(LOWER('Capacity summary'!AU31)="x",$BI119*AU119,VALUE('Capacity summary'!AU31)),0),AU119*$BI119),AU119*$BI119),0)</f>
        <v>0</v>
      </c>
      <c r="CY119" s="5">
        <f ca="1">IF($BI119&lt;&gt;"",IF('Capacity summary'!$C$14="Yes",IF(COUNTBLANK('Capacity summary'!$H31:$BG31)&lt;52,IF('Capacity summary'!AV31&lt;&gt;"",IF(LOWER('Capacity summary'!AV31)="x",$BI119*AV119,VALUE('Capacity summary'!AV31)),0),AV119*$BI119),AV119*$BI119),0)</f>
        <v>0</v>
      </c>
      <c r="CZ119" s="5">
        <f ca="1">IF($BI119&lt;&gt;"",IF('Capacity summary'!$C$14="Yes",IF(COUNTBLANK('Capacity summary'!$H31:$BG31)&lt;52,IF('Capacity summary'!AW31&lt;&gt;"",IF(LOWER('Capacity summary'!AW31)="x",$BI119*AW119,VALUE('Capacity summary'!AW31)),0),AW119*$BI119),AW119*$BI119),0)</f>
        <v>0</v>
      </c>
      <c r="DA119" s="5">
        <f ca="1">IF($BI119&lt;&gt;"",IF('Capacity summary'!$C$14="Yes",IF(COUNTBLANK('Capacity summary'!$H31:$BG31)&lt;52,IF('Capacity summary'!AX31&lt;&gt;"",IF(LOWER('Capacity summary'!AX31)="x",$BI119*AX119,VALUE('Capacity summary'!AX31)),0),AX119*$BI119),AX119*$BI119),0)</f>
        <v>0</v>
      </c>
      <c r="DB119" s="5">
        <f ca="1">IF($BI119&lt;&gt;"",IF('Capacity summary'!$C$14="Yes",IF(COUNTBLANK('Capacity summary'!$H31:$BG31)&lt;52,IF('Capacity summary'!AY31&lt;&gt;"",IF(LOWER('Capacity summary'!AY31)="x",$BI119*AY119,VALUE('Capacity summary'!AY31)),0),AY119*$BI119),AY119*$BI119),0)</f>
        <v>0</v>
      </c>
      <c r="DC119" s="5">
        <f ca="1">IF($BI119&lt;&gt;"",IF('Capacity summary'!$C$14="Yes",IF(COUNTBLANK('Capacity summary'!$H31:$BG31)&lt;52,IF('Capacity summary'!AZ31&lt;&gt;"",IF(LOWER('Capacity summary'!AZ31)="x",$BI119*AZ119,VALUE('Capacity summary'!AZ31)),0),AZ119*$BI119),AZ119*$BI119),0)</f>
        <v>0</v>
      </c>
      <c r="DD119" s="5">
        <f ca="1">IF($BI119&lt;&gt;"",IF('Capacity summary'!$C$14="Yes",IF(COUNTBLANK('Capacity summary'!$H31:$BG31)&lt;52,IF('Capacity summary'!BA31&lt;&gt;"",IF(LOWER('Capacity summary'!BA31)="x",$BI119*BA119,VALUE('Capacity summary'!BA31)),0),BA119*$BI119),BA119*$BI119),0)</f>
        <v>0</v>
      </c>
      <c r="DE119" s="5">
        <f ca="1">IF($BI119&lt;&gt;"",IF('Capacity summary'!$C$14="Yes",IF(COUNTBLANK('Capacity summary'!$H31:$BG31)&lt;52,IF('Capacity summary'!BB31&lt;&gt;"",IF(LOWER('Capacity summary'!BB31)="x",$BI119*BB119,VALUE('Capacity summary'!BB31)),0),BB119*$BI119),BB119*$BI119),0)</f>
        <v>0</v>
      </c>
      <c r="DF119" s="5">
        <f ca="1">IF($BI119&lt;&gt;"",IF('Capacity summary'!$C$14="Yes",IF(COUNTBLANK('Capacity summary'!$H31:$BG31)&lt;52,IF('Capacity summary'!BC31&lt;&gt;"",IF(LOWER('Capacity summary'!BC31)="x",$BI119*BC119,VALUE('Capacity summary'!BC31)),0),BC119*$BI119),BC119*$BI119),0)</f>
        <v>0</v>
      </c>
      <c r="DG119" s="5">
        <f ca="1">IF($BI119&lt;&gt;"",IF('Capacity summary'!$C$14="Yes",IF(COUNTBLANK('Capacity summary'!$H31:$BG31)&lt;52,IF('Capacity summary'!BD31&lt;&gt;"",IF(LOWER('Capacity summary'!BD31)="x",$BI119*BD119,VALUE('Capacity summary'!BD31)),0),BD119*$BI119),BD119*$BI119),0)</f>
        <v>0</v>
      </c>
      <c r="DH119" s="5">
        <f ca="1">IF($BI119&lt;&gt;"",IF('Capacity summary'!$C$14="Yes",IF(COUNTBLANK('Capacity summary'!$H31:$BG31)&lt;52,IF('Capacity summary'!BE31&lt;&gt;"",IF(LOWER('Capacity summary'!BE31)="x",$BI119*BE119,VALUE('Capacity summary'!BE31)),0),BE119*$BI119),BE119*$BI119),0)</f>
        <v>0</v>
      </c>
      <c r="DI119" s="5">
        <f ca="1">IF($BI119&lt;&gt;"",IF('Capacity summary'!$C$14="Yes",IF(COUNTBLANK('Capacity summary'!$H31:$BG31)&lt;52,IF('Capacity summary'!BF31&lt;&gt;"",IF(LOWER('Capacity summary'!BF31)="x",$BI119*BF119,VALUE('Capacity summary'!BF31)),0),BF119*$BI119),BF119*$BI119),0)</f>
        <v>0</v>
      </c>
      <c r="DJ119" s="5">
        <f ca="1">IF($BI119&lt;&gt;"",IF('Capacity summary'!$C$14="Yes",IF(COUNTBLANK('Capacity summary'!$H31:$BG31)&lt;52,IF('Capacity summary'!BG31&lt;&gt;"",IF(LOWER('Capacity summary'!BG31)="x",$BI119*BG119,VALUE('Capacity summary'!BG31)),0),BG119*$BI119),BG119*$BI119),0)</f>
        <v>0</v>
      </c>
      <c r="DK119" s="5">
        <f t="shared" ca="1" si="6"/>
        <v>0</v>
      </c>
    </row>
    <row r="120" spans="3:115" x14ac:dyDescent="0.25">
      <c r="C120" s="67" t="str">
        <f>ROW(A9)&amp;". "&amp;Capacity!N25</f>
        <v>9. a</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 ca="1">IF(ROW(A9)&lt;=Capacity!$M$16,IF('Capacity summary'!$C$14="No",SUM(H120:BG120),'Capacity summary'!$E32),0)</f>
        <v>52</v>
      </c>
      <c r="BI120" s="67">
        <f ca="1">IF(BH120&gt;0,IF(BH120&lt;Capacity!Q25,Capacity!R25,Capacity!T25/'Capacity calculation (hide)'!BH120),"")</f>
        <v>0</v>
      </c>
      <c r="BJ120" s="5"/>
      <c r="BK120" s="5">
        <f ca="1">IF($BI120&lt;&gt;"",IF('Capacity summary'!$C$14="Yes",IF(COUNTBLANK('Capacity summary'!$H32:$BG32)&lt;52,IF('Capacity summary'!H32&lt;&gt;"",IF(LOWER('Capacity summary'!H32)="x",$BI120*H120,VALUE('Capacity summary'!H32)),0),H120*$BI120),H120*$BI120),0)</f>
        <v>0</v>
      </c>
      <c r="BL120" s="5">
        <f ca="1">IF($BI120&lt;&gt;"",IF('Capacity summary'!$C$14="Yes",IF(COUNTBLANK('Capacity summary'!$H32:$BG32)&lt;52,IF('Capacity summary'!I32&lt;&gt;"",IF(LOWER('Capacity summary'!I32)="x",$BI120*I120,VALUE('Capacity summary'!I32)),0),I120*$BI120),I120*$BI120),0)</f>
        <v>0</v>
      </c>
      <c r="BM120" s="5">
        <f ca="1">IF($BI120&lt;&gt;"",IF('Capacity summary'!$C$14="Yes",IF(COUNTBLANK('Capacity summary'!$H32:$BG32)&lt;52,IF('Capacity summary'!J32&lt;&gt;"",IF(LOWER('Capacity summary'!J32)="x",$BI120*J120,VALUE('Capacity summary'!J32)),0),J120*$BI120),J120*$BI120),0)</f>
        <v>0</v>
      </c>
      <c r="BN120" s="5">
        <f ca="1">IF($BI120&lt;&gt;"",IF('Capacity summary'!$C$14="Yes",IF(COUNTBLANK('Capacity summary'!$H32:$BG32)&lt;52,IF('Capacity summary'!K32&lt;&gt;"",IF(LOWER('Capacity summary'!K32)="x",$BI120*K120,VALUE('Capacity summary'!K32)),0),K120*$BI120),K120*$BI120),0)</f>
        <v>0</v>
      </c>
      <c r="BO120" s="5">
        <f ca="1">IF($BI120&lt;&gt;"",IF('Capacity summary'!$C$14="Yes",IF(COUNTBLANK('Capacity summary'!$H32:$BG32)&lt;52,IF('Capacity summary'!L32&lt;&gt;"",IF(LOWER('Capacity summary'!L32)="x",$BI120*L120,VALUE('Capacity summary'!L32)),0),L120*$BI120),L120*$BI120),0)</f>
        <v>0</v>
      </c>
      <c r="BP120" s="5">
        <f ca="1">IF($BI120&lt;&gt;"",IF('Capacity summary'!$C$14="Yes",IF(COUNTBLANK('Capacity summary'!$H32:$BG32)&lt;52,IF('Capacity summary'!M32&lt;&gt;"",IF(LOWER('Capacity summary'!M32)="x",$BI120*M120,VALUE('Capacity summary'!M32)),0),M120*$BI120),M120*$BI120),0)</f>
        <v>0</v>
      </c>
      <c r="BQ120" s="5">
        <f ca="1">IF($BI120&lt;&gt;"",IF('Capacity summary'!$C$14="Yes",IF(COUNTBLANK('Capacity summary'!$H32:$BG32)&lt;52,IF('Capacity summary'!N32&lt;&gt;"",IF(LOWER('Capacity summary'!N32)="x",$BI120*N120,VALUE('Capacity summary'!N32)),0),N120*$BI120),N120*$BI120),0)</f>
        <v>0</v>
      </c>
      <c r="BR120" s="5">
        <f ca="1">IF($BI120&lt;&gt;"",IF('Capacity summary'!$C$14="Yes",IF(COUNTBLANK('Capacity summary'!$H32:$BG32)&lt;52,IF('Capacity summary'!O32&lt;&gt;"",IF(LOWER('Capacity summary'!O32)="x",$BI120*O120,VALUE('Capacity summary'!O32)),0),O120*$BI120),O120*$BI120),0)</f>
        <v>0</v>
      </c>
      <c r="BS120" s="5">
        <f ca="1">IF($BI120&lt;&gt;"",IF('Capacity summary'!$C$14="Yes",IF(COUNTBLANK('Capacity summary'!$H32:$BG32)&lt;52,IF('Capacity summary'!P32&lt;&gt;"",IF(LOWER('Capacity summary'!P32)="x",$BI120*P120,VALUE('Capacity summary'!P32)),0),P120*$BI120),P120*$BI120),0)</f>
        <v>0</v>
      </c>
      <c r="BT120" s="5">
        <f ca="1">IF($BI120&lt;&gt;"",IF('Capacity summary'!$C$14="Yes",IF(COUNTBLANK('Capacity summary'!$H32:$BG32)&lt;52,IF('Capacity summary'!Q32&lt;&gt;"",IF(LOWER('Capacity summary'!Q32)="x",$BI120*Q120,VALUE('Capacity summary'!Q32)),0),Q120*$BI120),Q120*$BI120),0)</f>
        <v>0</v>
      </c>
      <c r="BU120" s="5">
        <f ca="1">IF($BI120&lt;&gt;"",IF('Capacity summary'!$C$14="Yes",IF(COUNTBLANK('Capacity summary'!$H32:$BG32)&lt;52,IF('Capacity summary'!R32&lt;&gt;"",IF(LOWER('Capacity summary'!R32)="x",$BI120*R120,VALUE('Capacity summary'!R32)),0),R120*$BI120),R120*$BI120),0)</f>
        <v>0</v>
      </c>
      <c r="BV120" s="5">
        <f ca="1">IF($BI120&lt;&gt;"",IF('Capacity summary'!$C$14="Yes",IF(COUNTBLANK('Capacity summary'!$H32:$BG32)&lt;52,IF('Capacity summary'!S32&lt;&gt;"",IF(LOWER('Capacity summary'!S32)="x",$BI120*S120,VALUE('Capacity summary'!S32)),0),S120*$BI120),S120*$BI120),0)</f>
        <v>0</v>
      </c>
      <c r="BW120" s="5">
        <f ca="1">IF($BI120&lt;&gt;"",IF('Capacity summary'!$C$14="Yes",IF(COUNTBLANK('Capacity summary'!$H32:$BG32)&lt;52,IF('Capacity summary'!T32&lt;&gt;"",IF(LOWER('Capacity summary'!T32)="x",$BI120*T120,VALUE('Capacity summary'!T32)),0),T120*$BI120),T120*$BI120),0)</f>
        <v>0</v>
      </c>
      <c r="BX120" s="5">
        <f ca="1">IF($BI120&lt;&gt;"",IF('Capacity summary'!$C$14="Yes",IF(COUNTBLANK('Capacity summary'!$H32:$BG32)&lt;52,IF('Capacity summary'!U32&lt;&gt;"",IF(LOWER('Capacity summary'!U32)="x",$BI120*U120,VALUE('Capacity summary'!U32)),0),U120*$BI120),U120*$BI120),0)</f>
        <v>0</v>
      </c>
      <c r="BY120" s="5">
        <f ca="1">IF($BI120&lt;&gt;"",IF('Capacity summary'!$C$14="Yes",IF(COUNTBLANK('Capacity summary'!$H32:$BG32)&lt;52,IF('Capacity summary'!V32&lt;&gt;"",IF(LOWER('Capacity summary'!V32)="x",$BI120*V120,VALUE('Capacity summary'!V32)),0),V120*$BI120),V120*$BI120),0)</f>
        <v>0</v>
      </c>
      <c r="BZ120" s="5">
        <f ca="1">IF($BI120&lt;&gt;"",IF('Capacity summary'!$C$14="Yes",IF(COUNTBLANK('Capacity summary'!$H32:$BG32)&lt;52,IF('Capacity summary'!W32&lt;&gt;"",IF(LOWER('Capacity summary'!W32)="x",$BI120*W120,VALUE('Capacity summary'!W32)),0),W120*$BI120),W120*$BI120),0)</f>
        <v>0</v>
      </c>
      <c r="CA120" s="5">
        <f ca="1">IF($BI120&lt;&gt;"",IF('Capacity summary'!$C$14="Yes",IF(COUNTBLANK('Capacity summary'!$H32:$BG32)&lt;52,IF('Capacity summary'!X32&lt;&gt;"",IF(LOWER('Capacity summary'!X32)="x",$BI120*X120,VALUE('Capacity summary'!X32)),0),X120*$BI120),X120*$BI120),0)</f>
        <v>0</v>
      </c>
      <c r="CB120" s="5">
        <f ca="1">IF($BI120&lt;&gt;"",IF('Capacity summary'!$C$14="Yes",IF(COUNTBLANK('Capacity summary'!$H32:$BG32)&lt;52,IF('Capacity summary'!Y32&lt;&gt;"",IF(LOWER('Capacity summary'!Y32)="x",$BI120*Y120,VALUE('Capacity summary'!Y32)),0),Y120*$BI120),Y120*$BI120),0)</f>
        <v>0</v>
      </c>
      <c r="CC120" s="5">
        <f ca="1">IF($BI120&lt;&gt;"",IF('Capacity summary'!$C$14="Yes",IF(COUNTBLANK('Capacity summary'!$H32:$BG32)&lt;52,IF('Capacity summary'!Z32&lt;&gt;"",IF(LOWER('Capacity summary'!Z32)="x",$BI120*Z120,VALUE('Capacity summary'!Z32)),0),Z120*$BI120),Z120*$BI120),0)</f>
        <v>0</v>
      </c>
      <c r="CD120" s="5">
        <f ca="1">IF($BI120&lt;&gt;"",IF('Capacity summary'!$C$14="Yes",IF(COUNTBLANK('Capacity summary'!$H32:$BG32)&lt;52,IF('Capacity summary'!AA32&lt;&gt;"",IF(LOWER('Capacity summary'!AA32)="x",$BI120*AA120,VALUE('Capacity summary'!AA32)),0),AA120*$BI120),AA120*$BI120),0)</f>
        <v>0</v>
      </c>
      <c r="CE120" s="5">
        <f ca="1">IF($BI120&lt;&gt;"",IF('Capacity summary'!$C$14="Yes",IF(COUNTBLANK('Capacity summary'!$H32:$BG32)&lt;52,IF('Capacity summary'!AB32&lt;&gt;"",IF(LOWER('Capacity summary'!AB32)="x",$BI120*AB120,VALUE('Capacity summary'!AB32)),0),AB120*$BI120),AB120*$BI120),0)</f>
        <v>0</v>
      </c>
      <c r="CF120" s="5">
        <f ca="1">IF($BI120&lt;&gt;"",IF('Capacity summary'!$C$14="Yes",IF(COUNTBLANK('Capacity summary'!$H32:$BG32)&lt;52,IF('Capacity summary'!AC32&lt;&gt;"",IF(LOWER('Capacity summary'!AC32)="x",$BI120*AC120,VALUE('Capacity summary'!AC32)),0),AC120*$BI120),AC120*$BI120),0)</f>
        <v>0</v>
      </c>
      <c r="CG120" s="5">
        <f ca="1">IF($BI120&lt;&gt;"",IF('Capacity summary'!$C$14="Yes",IF(COUNTBLANK('Capacity summary'!$H32:$BG32)&lt;52,IF('Capacity summary'!AD32&lt;&gt;"",IF(LOWER('Capacity summary'!AD32)="x",$BI120*AD120,VALUE('Capacity summary'!AD32)),0),AD120*$BI120),AD120*$BI120),0)</f>
        <v>0</v>
      </c>
      <c r="CH120" s="5">
        <f ca="1">IF($BI120&lt;&gt;"",IF('Capacity summary'!$C$14="Yes",IF(COUNTBLANK('Capacity summary'!$H32:$BG32)&lt;52,IF('Capacity summary'!AE32&lt;&gt;"",IF(LOWER('Capacity summary'!AE32)="x",$BI120*AE120,VALUE('Capacity summary'!AE32)),0),AE120*$BI120),AE120*$BI120),0)</f>
        <v>0</v>
      </c>
      <c r="CI120" s="5">
        <f ca="1">IF($BI120&lt;&gt;"",IF('Capacity summary'!$C$14="Yes",IF(COUNTBLANK('Capacity summary'!$H32:$BG32)&lt;52,IF('Capacity summary'!AF32&lt;&gt;"",IF(LOWER('Capacity summary'!AF32)="x",$BI120*AF120,VALUE('Capacity summary'!AF32)),0),AF120*$BI120),AF120*$BI120),0)</f>
        <v>0</v>
      </c>
      <c r="CJ120" s="5">
        <f ca="1">IF($BI120&lt;&gt;"",IF('Capacity summary'!$C$14="Yes",IF(COUNTBLANK('Capacity summary'!$H32:$BG32)&lt;52,IF('Capacity summary'!AG32&lt;&gt;"",IF(LOWER('Capacity summary'!AG32)="x",$BI120*AG120,VALUE('Capacity summary'!AG32)),0),AG120*$BI120),AG120*$BI120),0)</f>
        <v>0</v>
      </c>
      <c r="CK120" s="5">
        <f ca="1">IF($BI120&lt;&gt;"",IF('Capacity summary'!$C$14="Yes",IF(COUNTBLANK('Capacity summary'!$H32:$BG32)&lt;52,IF('Capacity summary'!AH32&lt;&gt;"",IF(LOWER('Capacity summary'!AH32)="x",$BI120*AH120,VALUE('Capacity summary'!AH32)),0),AH120*$BI120),AH120*$BI120),0)</f>
        <v>0</v>
      </c>
      <c r="CL120" s="5">
        <f ca="1">IF($BI120&lt;&gt;"",IF('Capacity summary'!$C$14="Yes",IF(COUNTBLANK('Capacity summary'!$H32:$BG32)&lt;52,IF('Capacity summary'!AI32&lt;&gt;"",IF(LOWER('Capacity summary'!AI32)="x",$BI120*AI120,VALUE('Capacity summary'!AI32)),0),AI120*$BI120),AI120*$BI120),0)</f>
        <v>0</v>
      </c>
      <c r="CM120" s="5">
        <f ca="1">IF($BI120&lt;&gt;"",IF('Capacity summary'!$C$14="Yes",IF(COUNTBLANK('Capacity summary'!$H32:$BG32)&lt;52,IF('Capacity summary'!AJ32&lt;&gt;"",IF(LOWER('Capacity summary'!AJ32)="x",$BI120*AJ120,VALUE('Capacity summary'!AJ32)),0),AJ120*$BI120),AJ120*$BI120),0)</f>
        <v>0</v>
      </c>
      <c r="CN120" s="5">
        <f ca="1">IF($BI120&lt;&gt;"",IF('Capacity summary'!$C$14="Yes",IF(COUNTBLANK('Capacity summary'!$H32:$BG32)&lt;52,IF('Capacity summary'!AK32&lt;&gt;"",IF(LOWER('Capacity summary'!AK32)="x",$BI120*AK120,VALUE('Capacity summary'!AK32)),0),AK120*$BI120),AK120*$BI120),0)</f>
        <v>0</v>
      </c>
      <c r="CO120" s="5">
        <f ca="1">IF($BI120&lt;&gt;"",IF('Capacity summary'!$C$14="Yes",IF(COUNTBLANK('Capacity summary'!$H32:$BG32)&lt;52,IF('Capacity summary'!AL32&lt;&gt;"",IF(LOWER('Capacity summary'!AL32)="x",$BI120*AL120,VALUE('Capacity summary'!AL32)),0),AL120*$BI120),AL120*$BI120),0)</f>
        <v>0</v>
      </c>
      <c r="CP120" s="5">
        <f ca="1">IF($BI120&lt;&gt;"",IF('Capacity summary'!$C$14="Yes",IF(COUNTBLANK('Capacity summary'!$H32:$BG32)&lt;52,IF('Capacity summary'!AM32&lt;&gt;"",IF(LOWER('Capacity summary'!AM32)="x",$BI120*AM120,VALUE('Capacity summary'!AM32)),0),AM120*$BI120),AM120*$BI120),0)</f>
        <v>0</v>
      </c>
      <c r="CQ120" s="5">
        <f ca="1">IF($BI120&lt;&gt;"",IF('Capacity summary'!$C$14="Yes",IF(COUNTBLANK('Capacity summary'!$H32:$BG32)&lt;52,IF('Capacity summary'!AN32&lt;&gt;"",IF(LOWER('Capacity summary'!AN32)="x",$BI120*AN120,VALUE('Capacity summary'!AN32)),0),AN120*$BI120),AN120*$BI120),0)</f>
        <v>0</v>
      </c>
      <c r="CR120" s="5">
        <f ca="1">IF($BI120&lt;&gt;"",IF('Capacity summary'!$C$14="Yes",IF(COUNTBLANK('Capacity summary'!$H32:$BG32)&lt;52,IF('Capacity summary'!AO32&lt;&gt;"",IF(LOWER('Capacity summary'!AO32)="x",$BI120*AO120,VALUE('Capacity summary'!AO32)),0),AO120*$BI120),AO120*$BI120),0)</f>
        <v>0</v>
      </c>
      <c r="CS120" s="5">
        <f ca="1">IF($BI120&lt;&gt;"",IF('Capacity summary'!$C$14="Yes",IF(COUNTBLANK('Capacity summary'!$H32:$BG32)&lt;52,IF('Capacity summary'!AP32&lt;&gt;"",IF(LOWER('Capacity summary'!AP32)="x",$BI120*AP120,VALUE('Capacity summary'!AP32)),0),AP120*$BI120),AP120*$BI120),0)</f>
        <v>0</v>
      </c>
      <c r="CT120" s="5">
        <f ca="1">IF($BI120&lt;&gt;"",IF('Capacity summary'!$C$14="Yes",IF(COUNTBLANK('Capacity summary'!$H32:$BG32)&lt;52,IF('Capacity summary'!AQ32&lt;&gt;"",IF(LOWER('Capacity summary'!AQ32)="x",$BI120*AQ120,VALUE('Capacity summary'!AQ32)),0),AQ120*$BI120),AQ120*$BI120),0)</f>
        <v>0</v>
      </c>
      <c r="CU120" s="5">
        <f ca="1">IF($BI120&lt;&gt;"",IF('Capacity summary'!$C$14="Yes",IF(COUNTBLANK('Capacity summary'!$H32:$BG32)&lt;52,IF('Capacity summary'!AR32&lt;&gt;"",IF(LOWER('Capacity summary'!AR32)="x",$BI120*AR120,VALUE('Capacity summary'!AR32)),0),AR120*$BI120),AR120*$BI120),0)</f>
        <v>0</v>
      </c>
      <c r="CV120" s="5">
        <f ca="1">IF($BI120&lt;&gt;"",IF('Capacity summary'!$C$14="Yes",IF(COUNTBLANK('Capacity summary'!$H32:$BG32)&lt;52,IF('Capacity summary'!AS32&lt;&gt;"",IF(LOWER('Capacity summary'!AS32)="x",$BI120*AS120,VALUE('Capacity summary'!AS32)),0),AS120*$BI120),AS120*$BI120),0)</f>
        <v>0</v>
      </c>
      <c r="CW120" s="5">
        <f ca="1">IF($BI120&lt;&gt;"",IF('Capacity summary'!$C$14="Yes",IF(COUNTBLANK('Capacity summary'!$H32:$BG32)&lt;52,IF('Capacity summary'!AT32&lt;&gt;"",IF(LOWER('Capacity summary'!AT32)="x",$BI120*AT120,VALUE('Capacity summary'!AT32)),0),AT120*$BI120),AT120*$BI120),0)</f>
        <v>0</v>
      </c>
      <c r="CX120" s="5">
        <f ca="1">IF($BI120&lt;&gt;"",IF('Capacity summary'!$C$14="Yes",IF(COUNTBLANK('Capacity summary'!$H32:$BG32)&lt;52,IF('Capacity summary'!AU32&lt;&gt;"",IF(LOWER('Capacity summary'!AU32)="x",$BI120*AU120,VALUE('Capacity summary'!AU32)),0),AU120*$BI120),AU120*$BI120),0)</f>
        <v>0</v>
      </c>
      <c r="CY120" s="5">
        <f ca="1">IF($BI120&lt;&gt;"",IF('Capacity summary'!$C$14="Yes",IF(COUNTBLANK('Capacity summary'!$H32:$BG32)&lt;52,IF('Capacity summary'!AV32&lt;&gt;"",IF(LOWER('Capacity summary'!AV32)="x",$BI120*AV120,VALUE('Capacity summary'!AV32)),0),AV120*$BI120),AV120*$BI120),0)</f>
        <v>0</v>
      </c>
      <c r="CZ120" s="5">
        <f ca="1">IF($BI120&lt;&gt;"",IF('Capacity summary'!$C$14="Yes",IF(COUNTBLANK('Capacity summary'!$H32:$BG32)&lt;52,IF('Capacity summary'!AW32&lt;&gt;"",IF(LOWER('Capacity summary'!AW32)="x",$BI120*AW120,VALUE('Capacity summary'!AW32)),0),AW120*$BI120),AW120*$BI120),0)</f>
        <v>0</v>
      </c>
      <c r="DA120" s="5">
        <f ca="1">IF($BI120&lt;&gt;"",IF('Capacity summary'!$C$14="Yes",IF(COUNTBLANK('Capacity summary'!$H32:$BG32)&lt;52,IF('Capacity summary'!AX32&lt;&gt;"",IF(LOWER('Capacity summary'!AX32)="x",$BI120*AX120,VALUE('Capacity summary'!AX32)),0),AX120*$BI120),AX120*$BI120),0)</f>
        <v>0</v>
      </c>
      <c r="DB120" s="5">
        <f ca="1">IF($BI120&lt;&gt;"",IF('Capacity summary'!$C$14="Yes",IF(COUNTBLANK('Capacity summary'!$H32:$BG32)&lt;52,IF('Capacity summary'!AY32&lt;&gt;"",IF(LOWER('Capacity summary'!AY32)="x",$BI120*AY120,VALUE('Capacity summary'!AY32)),0),AY120*$BI120),AY120*$BI120),0)</f>
        <v>0</v>
      </c>
      <c r="DC120" s="5">
        <f ca="1">IF($BI120&lt;&gt;"",IF('Capacity summary'!$C$14="Yes",IF(COUNTBLANK('Capacity summary'!$H32:$BG32)&lt;52,IF('Capacity summary'!AZ32&lt;&gt;"",IF(LOWER('Capacity summary'!AZ32)="x",$BI120*AZ120,VALUE('Capacity summary'!AZ32)),0),AZ120*$BI120),AZ120*$BI120),0)</f>
        <v>0</v>
      </c>
      <c r="DD120" s="5">
        <f ca="1">IF($BI120&lt;&gt;"",IF('Capacity summary'!$C$14="Yes",IF(COUNTBLANK('Capacity summary'!$H32:$BG32)&lt;52,IF('Capacity summary'!BA32&lt;&gt;"",IF(LOWER('Capacity summary'!BA32)="x",$BI120*BA120,VALUE('Capacity summary'!BA32)),0),BA120*$BI120),BA120*$BI120),0)</f>
        <v>0</v>
      </c>
      <c r="DE120" s="5">
        <f ca="1">IF($BI120&lt;&gt;"",IF('Capacity summary'!$C$14="Yes",IF(COUNTBLANK('Capacity summary'!$H32:$BG32)&lt;52,IF('Capacity summary'!BB32&lt;&gt;"",IF(LOWER('Capacity summary'!BB32)="x",$BI120*BB120,VALUE('Capacity summary'!BB32)),0),BB120*$BI120),BB120*$BI120),0)</f>
        <v>0</v>
      </c>
      <c r="DF120" s="5">
        <f ca="1">IF($BI120&lt;&gt;"",IF('Capacity summary'!$C$14="Yes",IF(COUNTBLANK('Capacity summary'!$H32:$BG32)&lt;52,IF('Capacity summary'!BC32&lt;&gt;"",IF(LOWER('Capacity summary'!BC32)="x",$BI120*BC120,VALUE('Capacity summary'!BC32)),0),BC120*$BI120),BC120*$BI120),0)</f>
        <v>0</v>
      </c>
      <c r="DG120" s="5">
        <f ca="1">IF($BI120&lt;&gt;"",IF('Capacity summary'!$C$14="Yes",IF(COUNTBLANK('Capacity summary'!$H32:$BG32)&lt;52,IF('Capacity summary'!BD32&lt;&gt;"",IF(LOWER('Capacity summary'!BD32)="x",$BI120*BD120,VALUE('Capacity summary'!BD32)),0),BD120*$BI120),BD120*$BI120),0)</f>
        <v>0</v>
      </c>
      <c r="DH120" s="5">
        <f ca="1">IF($BI120&lt;&gt;"",IF('Capacity summary'!$C$14="Yes",IF(COUNTBLANK('Capacity summary'!$H32:$BG32)&lt;52,IF('Capacity summary'!BE32&lt;&gt;"",IF(LOWER('Capacity summary'!BE32)="x",$BI120*BE120,VALUE('Capacity summary'!BE32)),0),BE120*$BI120),BE120*$BI120),0)</f>
        <v>0</v>
      </c>
      <c r="DI120" s="5">
        <f ca="1">IF($BI120&lt;&gt;"",IF('Capacity summary'!$C$14="Yes",IF(COUNTBLANK('Capacity summary'!$H32:$BG32)&lt;52,IF('Capacity summary'!BF32&lt;&gt;"",IF(LOWER('Capacity summary'!BF32)="x",$BI120*BF120,VALUE('Capacity summary'!BF32)),0),BF120*$BI120),BF120*$BI120),0)</f>
        <v>0</v>
      </c>
      <c r="DJ120" s="5">
        <f ca="1">IF($BI120&lt;&gt;"",IF('Capacity summary'!$C$14="Yes",IF(COUNTBLANK('Capacity summary'!$H32:$BG32)&lt;52,IF('Capacity summary'!BG32&lt;&gt;"",IF(LOWER('Capacity summary'!BG32)="x",$BI120*BG120,VALUE('Capacity summary'!BG32)),0),BG120*$BI120),BG120*$BI120),0)</f>
        <v>0</v>
      </c>
      <c r="DK120" s="5">
        <f t="shared" ca="1" si="6"/>
        <v>0</v>
      </c>
    </row>
    <row r="121" spans="3:115" x14ac:dyDescent="0.25">
      <c r="C121" s="67" t="str">
        <f>ROW(A10)&amp;". "&amp;Capacity!N26</f>
        <v>10. a</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 ca="1">IF(ROW(A10)&lt;=Capacity!$M$16,IF('Capacity summary'!$C$14="No",SUM(H121:BG121),'Capacity summary'!$E33),0)</f>
        <v>52</v>
      </c>
      <c r="BI121" s="67">
        <f ca="1">IF(BH121&gt;0,IF(BH121&lt;Capacity!Q26,Capacity!R26,Capacity!T26/'Capacity calculation (hide)'!BH121),"")</f>
        <v>0</v>
      </c>
      <c r="BJ121" s="5"/>
      <c r="BK121" s="5">
        <f ca="1">IF($BI121&lt;&gt;"",IF('Capacity summary'!$C$14="Yes",IF(COUNTBLANK('Capacity summary'!$H33:$BG33)&lt;52,IF('Capacity summary'!H33&lt;&gt;"",IF(LOWER('Capacity summary'!H33)="x",$BI121*H121,VALUE('Capacity summary'!H33)),0),H121*$BI121),H121*$BI121),0)</f>
        <v>0</v>
      </c>
      <c r="BL121" s="5">
        <f ca="1">IF($BI121&lt;&gt;"",IF('Capacity summary'!$C$14="Yes",IF(COUNTBLANK('Capacity summary'!$H33:$BG33)&lt;52,IF('Capacity summary'!I33&lt;&gt;"",IF(LOWER('Capacity summary'!I33)="x",$BI121*I121,VALUE('Capacity summary'!I33)),0),I121*$BI121),I121*$BI121),0)</f>
        <v>0</v>
      </c>
      <c r="BM121" s="5">
        <f ca="1">IF($BI121&lt;&gt;"",IF('Capacity summary'!$C$14="Yes",IF(COUNTBLANK('Capacity summary'!$H33:$BG33)&lt;52,IF('Capacity summary'!J33&lt;&gt;"",IF(LOWER('Capacity summary'!J33)="x",$BI121*J121,VALUE('Capacity summary'!J33)),0),J121*$BI121),J121*$BI121),0)</f>
        <v>0</v>
      </c>
      <c r="BN121" s="5">
        <f ca="1">IF($BI121&lt;&gt;"",IF('Capacity summary'!$C$14="Yes",IF(COUNTBLANK('Capacity summary'!$H33:$BG33)&lt;52,IF('Capacity summary'!K33&lt;&gt;"",IF(LOWER('Capacity summary'!K33)="x",$BI121*K121,VALUE('Capacity summary'!K33)),0),K121*$BI121),K121*$BI121),0)</f>
        <v>0</v>
      </c>
      <c r="BO121" s="5">
        <f ca="1">IF($BI121&lt;&gt;"",IF('Capacity summary'!$C$14="Yes",IF(COUNTBLANK('Capacity summary'!$H33:$BG33)&lt;52,IF('Capacity summary'!L33&lt;&gt;"",IF(LOWER('Capacity summary'!L33)="x",$BI121*L121,VALUE('Capacity summary'!L33)),0),L121*$BI121),L121*$BI121),0)</f>
        <v>0</v>
      </c>
      <c r="BP121" s="5">
        <f ca="1">IF($BI121&lt;&gt;"",IF('Capacity summary'!$C$14="Yes",IF(COUNTBLANK('Capacity summary'!$H33:$BG33)&lt;52,IF('Capacity summary'!M33&lt;&gt;"",IF(LOWER('Capacity summary'!M33)="x",$BI121*M121,VALUE('Capacity summary'!M33)),0),M121*$BI121),M121*$BI121),0)</f>
        <v>0</v>
      </c>
      <c r="BQ121" s="5">
        <f ca="1">IF($BI121&lt;&gt;"",IF('Capacity summary'!$C$14="Yes",IF(COUNTBLANK('Capacity summary'!$H33:$BG33)&lt;52,IF('Capacity summary'!N33&lt;&gt;"",IF(LOWER('Capacity summary'!N33)="x",$BI121*N121,VALUE('Capacity summary'!N33)),0),N121*$BI121),N121*$BI121),0)</f>
        <v>0</v>
      </c>
      <c r="BR121" s="5">
        <f ca="1">IF($BI121&lt;&gt;"",IF('Capacity summary'!$C$14="Yes",IF(COUNTBLANK('Capacity summary'!$H33:$BG33)&lt;52,IF('Capacity summary'!O33&lt;&gt;"",IF(LOWER('Capacity summary'!O33)="x",$BI121*O121,VALUE('Capacity summary'!O33)),0),O121*$BI121),O121*$BI121),0)</f>
        <v>0</v>
      </c>
      <c r="BS121" s="5">
        <f ca="1">IF($BI121&lt;&gt;"",IF('Capacity summary'!$C$14="Yes",IF(COUNTBLANK('Capacity summary'!$H33:$BG33)&lt;52,IF('Capacity summary'!P33&lt;&gt;"",IF(LOWER('Capacity summary'!P33)="x",$BI121*P121,VALUE('Capacity summary'!P33)),0),P121*$BI121),P121*$BI121),0)</f>
        <v>0</v>
      </c>
      <c r="BT121" s="5">
        <f ca="1">IF($BI121&lt;&gt;"",IF('Capacity summary'!$C$14="Yes",IF(COUNTBLANK('Capacity summary'!$H33:$BG33)&lt;52,IF('Capacity summary'!Q33&lt;&gt;"",IF(LOWER('Capacity summary'!Q33)="x",$BI121*Q121,VALUE('Capacity summary'!Q33)),0),Q121*$BI121),Q121*$BI121),0)</f>
        <v>0</v>
      </c>
      <c r="BU121" s="5">
        <f ca="1">IF($BI121&lt;&gt;"",IF('Capacity summary'!$C$14="Yes",IF(COUNTBLANK('Capacity summary'!$H33:$BG33)&lt;52,IF('Capacity summary'!R33&lt;&gt;"",IF(LOWER('Capacity summary'!R33)="x",$BI121*R121,VALUE('Capacity summary'!R33)),0),R121*$BI121),R121*$BI121),0)</f>
        <v>0</v>
      </c>
      <c r="BV121" s="5">
        <f ca="1">IF($BI121&lt;&gt;"",IF('Capacity summary'!$C$14="Yes",IF(COUNTBLANK('Capacity summary'!$H33:$BG33)&lt;52,IF('Capacity summary'!S33&lt;&gt;"",IF(LOWER('Capacity summary'!S33)="x",$BI121*S121,VALUE('Capacity summary'!S33)),0),S121*$BI121),S121*$BI121),0)</f>
        <v>0</v>
      </c>
      <c r="BW121" s="5">
        <f ca="1">IF($BI121&lt;&gt;"",IF('Capacity summary'!$C$14="Yes",IF(COUNTBLANK('Capacity summary'!$H33:$BG33)&lt;52,IF('Capacity summary'!T33&lt;&gt;"",IF(LOWER('Capacity summary'!T33)="x",$BI121*T121,VALUE('Capacity summary'!T33)),0),T121*$BI121),T121*$BI121),0)</f>
        <v>0</v>
      </c>
      <c r="BX121" s="5">
        <f ca="1">IF($BI121&lt;&gt;"",IF('Capacity summary'!$C$14="Yes",IF(COUNTBLANK('Capacity summary'!$H33:$BG33)&lt;52,IF('Capacity summary'!U33&lt;&gt;"",IF(LOWER('Capacity summary'!U33)="x",$BI121*U121,VALUE('Capacity summary'!U33)),0),U121*$BI121),U121*$BI121),0)</f>
        <v>0</v>
      </c>
      <c r="BY121" s="5">
        <f ca="1">IF($BI121&lt;&gt;"",IF('Capacity summary'!$C$14="Yes",IF(COUNTBLANK('Capacity summary'!$H33:$BG33)&lt;52,IF('Capacity summary'!V33&lt;&gt;"",IF(LOWER('Capacity summary'!V33)="x",$BI121*V121,VALUE('Capacity summary'!V33)),0),V121*$BI121),V121*$BI121),0)</f>
        <v>0</v>
      </c>
      <c r="BZ121" s="5">
        <f ca="1">IF($BI121&lt;&gt;"",IF('Capacity summary'!$C$14="Yes",IF(COUNTBLANK('Capacity summary'!$H33:$BG33)&lt;52,IF('Capacity summary'!W33&lt;&gt;"",IF(LOWER('Capacity summary'!W33)="x",$BI121*W121,VALUE('Capacity summary'!W33)),0),W121*$BI121),W121*$BI121),0)</f>
        <v>0</v>
      </c>
      <c r="CA121" s="5">
        <f ca="1">IF($BI121&lt;&gt;"",IF('Capacity summary'!$C$14="Yes",IF(COUNTBLANK('Capacity summary'!$H33:$BG33)&lt;52,IF('Capacity summary'!X33&lt;&gt;"",IF(LOWER('Capacity summary'!X33)="x",$BI121*X121,VALUE('Capacity summary'!X33)),0),X121*$BI121),X121*$BI121),0)</f>
        <v>0</v>
      </c>
      <c r="CB121" s="5">
        <f ca="1">IF($BI121&lt;&gt;"",IF('Capacity summary'!$C$14="Yes",IF(COUNTBLANK('Capacity summary'!$H33:$BG33)&lt;52,IF('Capacity summary'!Y33&lt;&gt;"",IF(LOWER('Capacity summary'!Y33)="x",$BI121*Y121,VALUE('Capacity summary'!Y33)),0),Y121*$BI121),Y121*$BI121),0)</f>
        <v>0</v>
      </c>
      <c r="CC121" s="5">
        <f ca="1">IF($BI121&lt;&gt;"",IF('Capacity summary'!$C$14="Yes",IF(COUNTBLANK('Capacity summary'!$H33:$BG33)&lt;52,IF('Capacity summary'!Z33&lt;&gt;"",IF(LOWER('Capacity summary'!Z33)="x",$BI121*Z121,VALUE('Capacity summary'!Z33)),0),Z121*$BI121),Z121*$BI121),0)</f>
        <v>0</v>
      </c>
      <c r="CD121" s="5">
        <f ca="1">IF($BI121&lt;&gt;"",IF('Capacity summary'!$C$14="Yes",IF(COUNTBLANK('Capacity summary'!$H33:$BG33)&lt;52,IF('Capacity summary'!AA33&lt;&gt;"",IF(LOWER('Capacity summary'!AA33)="x",$BI121*AA121,VALUE('Capacity summary'!AA33)),0),AA121*$BI121),AA121*$BI121),0)</f>
        <v>0</v>
      </c>
      <c r="CE121" s="5">
        <f ca="1">IF($BI121&lt;&gt;"",IF('Capacity summary'!$C$14="Yes",IF(COUNTBLANK('Capacity summary'!$H33:$BG33)&lt;52,IF('Capacity summary'!AB33&lt;&gt;"",IF(LOWER('Capacity summary'!AB33)="x",$BI121*AB121,VALUE('Capacity summary'!AB33)),0),AB121*$BI121),AB121*$BI121),0)</f>
        <v>0</v>
      </c>
      <c r="CF121" s="5">
        <f ca="1">IF($BI121&lt;&gt;"",IF('Capacity summary'!$C$14="Yes",IF(COUNTBLANK('Capacity summary'!$H33:$BG33)&lt;52,IF('Capacity summary'!AC33&lt;&gt;"",IF(LOWER('Capacity summary'!AC33)="x",$BI121*AC121,VALUE('Capacity summary'!AC33)),0),AC121*$BI121),AC121*$BI121),0)</f>
        <v>0</v>
      </c>
      <c r="CG121" s="5">
        <f ca="1">IF($BI121&lt;&gt;"",IF('Capacity summary'!$C$14="Yes",IF(COUNTBLANK('Capacity summary'!$H33:$BG33)&lt;52,IF('Capacity summary'!AD33&lt;&gt;"",IF(LOWER('Capacity summary'!AD33)="x",$BI121*AD121,VALUE('Capacity summary'!AD33)),0),AD121*$BI121),AD121*$BI121),0)</f>
        <v>0</v>
      </c>
      <c r="CH121" s="5">
        <f ca="1">IF($BI121&lt;&gt;"",IF('Capacity summary'!$C$14="Yes",IF(COUNTBLANK('Capacity summary'!$H33:$BG33)&lt;52,IF('Capacity summary'!AE33&lt;&gt;"",IF(LOWER('Capacity summary'!AE33)="x",$BI121*AE121,VALUE('Capacity summary'!AE33)),0),AE121*$BI121),AE121*$BI121),0)</f>
        <v>0</v>
      </c>
      <c r="CI121" s="5">
        <f ca="1">IF($BI121&lt;&gt;"",IF('Capacity summary'!$C$14="Yes",IF(COUNTBLANK('Capacity summary'!$H33:$BG33)&lt;52,IF('Capacity summary'!AF33&lt;&gt;"",IF(LOWER('Capacity summary'!AF33)="x",$BI121*AF121,VALUE('Capacity summary'!AF33)),0),AF121*$BI121),AF121*$BI121),0)</f>
        <v>0</v>
      </c>
      <c r="CJ121" s="5">
        <f ca="1">IF($BI121&lt;&gt;"",IF('Capacity summary'!$C$14="Yes",IF(COUNTBLANK('Capacity summary'!$H33:$BG33)&lt;52,IF('Capacity summary'!AG33&lt;&gt;"",IF(LOWER('Capacity summary'!AG33)="x",$BI121*AG121,VALUE('Capacity summary'!AG33)),0),AG121*$BI121),AG121*$BI121),0)</f>
        <v>0</v>
      </c>
      <c r="CK121" s="5">
        <f ca="1">IF($BI121&lt;&gt;"",IF('Capacity summary'!$C$14="Yes",IF(COUNTBLANK('Capacity summary'!$H33:$BG33)&lt;52,IF('Capacity summary'!AH33&lt;&gt;"",IF(LOWER('Capacity summary'!AH33)="x",$BI121*AH121,VALUE('Capacity summary'!AH33)),0),AH121*$BI121),AH121*$BI121),0)</f>
        <v>0</v>
      </c>
      <c r="CL121" s="5">
        <f ca="1">IF($BI121&lt;&gt;"",IF('Capacity summary'!$C$14="Yes",IF(COUNTBLANK('Capacity summary'!$H33:$BG33)&lt;52,IF('Capacity summary'!AI33&lt;&gt;"",IF(LOWER('Capacity summary'!AI33)="x",$BI121*AI121,VALUE('Capacity summary'!AI33)),0),AI121*$BI121),AI121*$BI121),0)</f>
        <v>0</v>
      </c>
      <c r="CM121" s="5">
        <f ca="1">IF($BI121&lt;&gt;"",IF('Capacity summary'!$C$14="Yes",IF(COUNTBLANK('Capacity summary'!$H33:$BG33)&lt;52,IF('Capacity summary'!AJ33&lt;&gt;"",IF(LOWER('Capacity summary'!AJ33)="x",$BI121*AJ121,VALUE('Capacity summary'!AJ33)),0),AJ121*$BI121),AJ121*$BI121),0)</f>
        <v>0</v>
      </c>
      <c r="CN121" s="5">
        <f ca="1">IF($BI121&lt;&gt;"",IF('Capacity summary'!$C$14="Yes",IF(COUNTBLANK('Capacity summary'!$H33:$BG33)&lt;52,IF('Capacity summary'!AK33&lt;&gt;"",IF(LOWER('Capacity summary'!AK33)="x",$BI121*AK121,VALUE('Capacity summary'!AK33)),0),AK121*$BI121),AK121*$BI121),0)</f>
        <v>0</v>
      </c>
      <c r="CO121" s="5">
        <f ca="1">IF($BI121&lt;&gt;"",IF('Capacity summary'!$C$14="Yes",IF(COUNTBLANK('Capacity summary'!$H33:$BG33)&lt;52,IF('Capacity summary'!AL33&lt;&gt;"",IF(LOWER('Capacity summary'!AL33)="x",$BI121*AL121,VALUE('Capacity summary'!AL33)),0),AL121*$BI121),AL121*$BI121),0)</f>
        <v>0</v>
      </c>
      <c r="CP121" s="5">
        <f ca="1">IF($BI121&lt;&gt;"",IF('Capacity summary'!$C$14="Yes",IF(COUNTBLANK('Capacity summary'!$H33:$BG33)&lt;52,IF('Capacity summary'!AM33&lt;&gt;"",IF(LOWER('Capacity summary'!AM33)="x",$BI121*AM121,VALUE('Capacity summary'!AM33)),0),AM121*$BI121),AM121*$BI121),0)</f>
        <v>0</v>
      </c>
      <c r="CQ121" s="5">
        <f ca="1">IF($BI121&lt;&gt;"",IF('Capacity summary'!$C$14="Yes",IF(COUNTBLANK('Capacity summary'!$H33:$BG33)&lt;52,IF('Capacity summary'!AN33&lt;&gt;"",IF(LOWER('Capacity summary'!AN33)="x",$BI121*AN121,VALUE('Capacity summary'!AN33)),0),AN121*$BI121),AN121*$BI121),0)</f>
        <v>0</v>
      </c>
      <c r="CR121" s="5">
        <f ca="1">IF($BI121&lt;&gt;"",IF('Capacity summary'!$C$14="Yes",IF(COUNTBLANK('Capacity summary'!$H33:$BG33)&lt;52,IF('Capacity summary'!AO33&lt;&gt;"",IF(LOWER('Capacity summary'!AO33)="x",$BI121*AO121,VALUE('Capacity summary'!AO33)),0),AO121*$BI121),AO121*$BI121),0)</f>
        <v>0</v>
      </c>
      <c r="CS121" s="5">
        <f ca="1">IF($BI121&lt;&gt;"",IF('Capacity summary'!$C$14="Yes",IF(COUNTBLANK('Capacity summary'!$H33:$BG33)&lt;52,IF('Capacity summary'!AP33&lt;&gt;"",IF(LOWER('Capacity summary'!AP33)="x",$BI121*AP121,VALUE('Capacity summary'!AP33)),0),AP121*$BI121),AP121*$BI121),0)</f>
        <v>0</v>
      </c>
      <c r="CT121" s="5">
        <f ca="1">IF($BI121&lt;&gt;"",IF('Capacity summary'!$C$14="Yes",IF(COUNTBLANK('Capacity summary'!$H33:$BG33)&lt;52,IF('Capacity summary'!AQ33&lt;&gt;"",IF(LOWER('Capacity summary'!AQ33)="x",$BI121*AQ121,VALUE('Capacity summary'!AQ33)),0),AQ121*$BI121),AQ121*$BI121),0)</f>
        <v>0</v>
      </c>
      <c r="CU121" s="5">
        <f ca="1">IF($BI121&lt;&gt;"",IF('Capacity summary'!$C$14="Yes",IF(COUNTBLANK('Capacity summary'!$H33:$BG33)&lt;52,IF('Capacity summary'!AR33&lt;&gt;"",IF(LOWER('Capacity summary'!AR33)="x",$BI121*AR121,VALUE('Capacity summary'!AR33)),0),AR121*$BI121),AR121*$BI121),0)</f>
        <v>0</v>
      </c>
      <c r="CV121" s="5">
        <f ca="1">IF($BI121&lt;&gt;"",IF('Capacity summary'!$C$14="Yes",IF(COUNTBLANK('Capacity summary'!$H33:$BG33)&lt;52,IF('Capacity summary'!AS33&lt;&gt;"",IF(LOWER('Capacity summary'!AS33)="x",$BI121*AS121,VALUE('Capacity summary'!AS33)),0),AS121*$BI121),AS121*$BI121),0)</f>
        <v>0</v>
      </c>
      <c r="CW121" s="5">
        <f ca="1">IF($BI121&lt;&gt;"",IF('Capacity summary'!$C$14="Yes",IF(COUNTBLANK('Capacity summary'!$H33:$BG33)&lt;52,IF('Capacity summary'!AT33&lt;&gt;"",IF(LOWER('Capacity summary'!AT33)="x",$BI121*AT121,VALUE('Capacity summary'!AT33)),0),AT121*$BI121),AT121*$BI121),0)</f>
        <v>0</v>
      </c>
      <c r="CX121" s="5">
        <f ca="1">IF($BI121&lt;&gt;"",IF('Capacity summary'!$C$14="Yes",IF(COUNTBLANK('Capacity summary'!$H33:$BG33)&lt;52,IF('Capacity summary'!AU33&lt;&gt;"",IF(LOWER('Capacity summary'!AU33)="x",$BI121*AU121,VALUE('Capacity summary'!AU33)),0),AU121*$BI121),AU121*$BI121),0)</f>
        <v>0</v>
      </c>
      <c r="CY121" s="5">
        <f ca="1">IF($BI121&lt;&gt;"",IF('Capacity summary'!$C$14="Yes",IF(COUNTBLANK('Capacity summary'!$H33:$BG33)&lt;52,IF('Capacity summary'!AV33&lt;&gt;"",IF(LOWER('Capacity summary'!AV33)="x",$BI121*AV121,VALUE('Capacity summary'!AV33)),0),AV121*$BI121),AV121*$BI121),0)</f>
        <v>0</v>
      </c>
      <c r="CZ121" s="5">
        <f ca="1">IF($BI121&lt;&gt;"",IF('Capacity summary'!$C$14="Yes",IF(COUNTBLANK('Capacity summary'!$H33:$BG33)&lt;52,IF('Capacity summary'!AW33&lt;&gt;"",IF(LOWER('Capacity summary'!AW33)="x",$BI121*AW121,VALUE('Capacity summary'!AW33)),0),AW121*$BI121),AW121*$BI121),0)</f>
        <v>0</v>
      </c>
      <c r="DA121" s="5">
        <f ca="1">IF($BI121&lt;&gt;"",IF('Capacity summary'!$C$14="Yes",IF(COUNTBLANK('Capacity summary'!$H33:$BG33)&lt;52,IF('Capacity summary'!AX33&lt;&gt;"",IF(LOWER('Capacity summary'!AX33)="x",$BI121*AX121,VALUE('Capacity summary'!AX33)),0),AX121*$BI121),AX121*$BI121),0)</f>
        <v>0</v>
      </c>
      <c r="DB121" s="5">
        <f ca="1">IF($BI121&lt;&gt;"",IF('Capacity summary'!$C$14="Yes",IF(COUNTBLANK('Capacity summary'!$H33:$BG33)&lt;52,IF('Capacity summary'!AY33&lt;&gt;"",IF(LOWER('Capacity summary'!AY33)="x",$BI121*AY121,VALUE('Capacity summary'!AY33)),0),AY121*$BI121),AY121*$BI121),0)</f>
        <v>0</v>
      </c>
      <c r="DC121" s="5">
        <f ca="1">IF($BI121&lt;&gt;"",IF('Capacity summary'!$C$14="Yes",IF(COUNTBLANK('Capacity summary'!$H33:$BG33)&lt;52,IF('Capacity summary'!AZ33&lt;&gt;"",IF(LOWER('Capacity summary'!AZ33)="x",$BI121*AZ121,VALUE('Capacity summary'!AZ33)),0),AZ121*$BI121),AZ121*$BI121),0)</f>
        <v>0</v>
      </c>
      <c r="DD121" s="5">
        <f ca="1">IF($BI121&lt;&gt;"",IF('Capacity summary'!$C$14="Yes",IF(COUNTBLANK('Capacity summary'!$H33:$BG33)&lt;52,IF('Capacity summary'!BA33&lt;&gt;"",IF(LOWER('Capacity summary'!BA33)="x",$BI121*BA121,VALUE('Capacity summary'!BA33)),0),BA121*$BI121),BA121*$BI121),0)</f>
        <v>0</v>
      </c>
      <c r="DE121" s="5">
        <f ca="1">IF($BI121&lt;&gt;"",IF('Capacity summary'!$C$14="Yes",IF(COUNTBLANK('Capacity summary'!$H33:$BG33)&lt;52,IF('Capacity summary'!BB33&lt;&gt;"",IF(LOWER('Capacity summary'!BB33)="x",$BI121*BB121,VALUE('Capacity summary'!BB33)),0),BB121*$BI121),BB121*$BI121),0)</f>
        <v>0</v>
      </c>
      <c r="DF121" s="5">
        <f ca="1">IF($BI121&lt;&gt;"",IF('Capacity summary'!$C$14="Yes",IF(COUNTBLANK('Capacity summary'!$H33:$BG33)&lt;52,IF('Capacity summary'!BC33&lt;&gt;"",IF(LOWER('Capacity summary'!BC33)="x",$BI121*BC121,VALUE('Capacity summary'!BC33)),0),BC121*$BI121),BC121*$BI121),0)</f>
        <v>0</v>
      </c>
      <c r="DG121" s="5">
        <f ca="1">IF($BI121&lt;&gt;"",IF('Capacity summary'!$C$14="Yes",IF(COUNTBLANK('Capacity summary'!$H33:$BG33)&lt;52,IF('Capacity summary'!BD33&lt;&gt;"",IF(LOWER('Capacity summary'!BD33)="x",$BI121*BD121,VALUE('Capacity summary'!BD33)),0),BD121*$BI121),BD121*$BI121),0)</f>
        <v>0</v>
      </c>
      <c r="DH121" s="5">
        <f ca="1">IF($BI121&lt;&gt;"",IF('Capacity summary'!$C$14="Yes",IF(COUNTBLANK('Capacity summary'!$H33:$BG33)&lt;52,IF('Capacity summary'!BE33&lt;&gt;"",IF(LOWER('Capacity summary'!BE33)="x",$BI121*BE121,VALUE('Capacity summary'!BE33)),0),BE121*$BI121),BE121*$BI121),0)</f>
        <v>0</v>
      </c>
      <c r="DI121" s="5">
        <f ca="1">IF($BI121&lt;&gt;"",IF('Capacity summary'!$C$14="Yes",IF(COUNTBLANK('Capacity summary'!$H33:$BG33)&lt;52,IF('Capacity summary'!BF33&lt;&gt;"",IF(LOWER('Capacity summary'!BF33)="x",$BI121*BF121,VALUE('Capacity summary'!BF33)),0),BF121*$BI121),BF121*$BI121),0)</f>
        <v>0</v>
      </c>
      <c r="DJ121" s="5">
        <f ca="1">IF($BI121&lt;&gt;"",IF('Capacity summary'!$C$14="Yes",IF(COUNTBLANK('Capacity summary'!$H33:$BG33)&lt;52,IF('Capacity summary'!BG33&lt;&gt;"",IF(LOWER('Capacity summary'!BG33)="x",$BI121*BG121,VALUE('Capacity summary'!BG33)),0),BG121*$BI121),BG121*$BI121),0)</f>
        <v>0</v>
      </c>
      <c r="DK121" s="5">
        <f t="shared" ca="1" si="6"/>
        <v>0</v>
      </c>
    </row>
    <row r="122" spans="3:115" x14ac:dyDescent="0.25">
      <c r="C122" s="67" t="str">
        <f>ROW(A11)&amp;". "&amp;Capacity!N27</f>
        <v>11. a</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 ca="1">IF(ROW(A11)&lt;=Capacity!$M$16,IF('Capacity summary'!$C$14="No",SUM(H122:BG122),'Capacity summary'!$E34),0)</f>
        <v>52</v>
      </c>
      <c r="BI122" s="67">
        <f ca="1">IF(BH122&gt;0,IF(BH122&lt;Capacity!Q27,Capacity!R27,Capacity!T27/'Capacity calculation (hide)'!BH122),"")</f>
        <v>0</v>
      </c>
      <c r="BJ122" s="5"/>
      <c r="BK122" s="5">
        <f ca="1">IF($BI122&lt;&gt;"",IF('Capacity summary'!$C$14="Yes",IF(COUNTBLANK('Capacity summary'!$H34:$BG34)&lt;52,IF('Capacity summary'!H34&lt;&gt;"",IF(LOWER('Capacity summary'!H34)="x",$BI122*H122,VALUE('Capacity summary'!H34)),0),H122*$BI122),H122*$BI122),0)</f>
        <v>0</v>
      </c>
      <c r="BL122" s="5">
        <f ca="1">IF($BI122&lt;&gt;"",IF('Capacity summary'!$C$14="Yes",IF(COUNTBLANK('Capacity summary'!$H34:$BG34)&lt;52,IF('Capacity summary'!I34&lt;&gt;"",IF(LOWER('Capacity summary'!I34)="x",$BI122*I122,VALUE('Capacity summary'!I34)),0),I122*$BI122),I122*$BI122),0)</f>
        <v>0</v>
      </c>
      <c r="BM122" s="5">
        <f ca="1">IF($BI122&lt;&gt;"",IF('Capacity summary'!$C$14="Yes",IF(COUNTBLANK('Capacity summary'!$H34:$BG34)&lt;52,IF('Capacity summary'!J34&lt;&gt;"",IF(LOWER('Capacity summary'!J34)="x",$BI122*J122,VALUE('Capacity summary'!J34)),0),J122*$BI122),J122*$BI122),0)</f>
        <v>0</v>
      </c>
      <c r="BN122" s="5">
        <f ca="1">IF($BI122&lt;&gt;"",IF('Capacity summary'!$C$14="Yes",IF(COUNTBLANK('Capacity summary'!$H34:$BG34)&lt;52,IF('Capacity summary'!K34&lt;&gt;"",IF(LOWER('Capacity summary'!K34)="x",$BI122*K122,VALUE('Capacity summary'!K34)),0),K122*$BI122),K122*$BI122),0)</f>
        <v>0</v>
      </c>
      <c r="BO122" s="5">
        <f ca="1">IF($BI122&lt;&gt;"",IF('Capacity summary'!$C$14="Yes",IF(COUNTBLANK('Capacity summary'!$H34:$BG34)&lt;52,IF('Capacity summary'!L34&lt;&gt;"",IF(LOWER('Capacity summary'!L34)="x",$BI122*L122,VALUE('Capacity summary'!L34)),0),L122*$BI122),L122*$BI122),0)</f>
        <v>0</v>
      </c>
      <c r="BP122" s="5">
        <f ca="1">IF($BI122&lt;&gt;"",IF('Capacity summary'!$C$14="Yes",IF(COUNTBLANK('Capacity summary'!$H34:$BG34)&lt;52,IF('Capacity summary'!M34&lt;&gt;"",IF(LOWER('Capacity summary'!M34)="x",$BI122*M122,VALUE('Capacity summary'!M34)),0),M122*$BI122),M122*$BI122),0)</f>
        <v>0</v>
      </c>
      <c r="BQ122" s="5">
        <f ca="1">IF($BI122&lt;&gt;"",IF('Capacity summary'!$C$14="Yes",IF(COUNTBLANK('Capacity summary'!$H34:$BG34)&lt;52,IF('Capacity summary'!N34&lt;&gt;"",IF(LOWER('Capacity summary'!N34)="x",$BI122*N122,VALUE('Capacity summary'!N34)),0),N122*$BI122),N122*$BI122),0)</f>
        <v>0</v>
      </c>
      <c r="BR122" s="5">
        <f ca="1">IF($BI122&lt;&gt;"",IF('Capacity summary'!$C$14="Yes",IF(COUNTBLANK('Capacity summary'!$H34:$BG34)&lt;52,IF('Capacity summary'!O34&lt;&gt;"",IF(LOWER('Capacity summary'!O34)="x",$BI122*O122,VALUE('Capacity summary'!O34)),0),O122*$BI122),O122*$BI122),0)</f>
        <v>0</v>
      </c>
      <c r="BS122" s="5">
        <f ca="1">IF($BI122&lt;&gt;"",IF('Capacity summary'!$C$14="Yes",IF(COUNTBLANK('Capacity summary'!$H34:$BG34)&lt;52,IF('Capacity summary'!P34&lt;&gt;"",IF(LOWER('Capacity summary'!P34)="x",$BI122*P122,VALUE('Capacity summary'!P34)),0),P122*$BI122),P122*$BI122),0)</f>
        <v>0</v>
      </c>
      <c r="BT122" s="5">
        <f ca="1">IF($BI122&lt;&gt;"",IF('Capacity summary'!$C$14="Yes",IF(COUNTBLANK('Capacity summary'!$H34:$BG34)&lt;52,IF('Capacity summary'!Q34&lt;&gt;"",IF(LOWER('Capacity summary'!Q34)="x",$BI122*Q122,VALUE('Capacity summary'!Q34)),0),Q122*$BI122),Q122*$BI122),0)</f>
        <v>0</v>
      </c>
      <c r="BU122" s="5">
        <f ca="1">IF($BI122&lt;&gt;"",IF('Capacity summary'!$C$14="Yes",IF(COUNTBLANK('Capacity summary'!$H34:$BG34)&lt;52,IF('Capacity summary'!R34&lt;&gt;"",IF(LOWER('Capacity summary'!R34)="x",$BI122*R122,VALUE('Capacity summary'!R34)),0),R122*$BI122),R122*$BI122),0)</f>
        <v>0</v>
      </c>
      <c r="BV122" s="5">
        <f ca="1">IF($BI122&lt;&gt;"",IF('Capacity summary'!$C$14="Yes",IF(COUNTBLANK('Capacity summary'!$H34:$BG34)&lt;52,IF('Capacity summary'!S34&lt;&gt;"",IF(LOWER('Capacity summary'!S34)="x",$BI122*S122,VALUE('Capacity summary'!S34)),0),S122*$BI122),S122*$BI122),0)</f>
        <v>0</v>
      </c>
      <c r="BW122" s="5">
        <f ca="1">IF($BI122&lt;&gt;"",IF('Capacity summary'!$C$14="Yes",IF(COUNTBLANK('Capacity summary'!$H34:$BG34)&lt;52,IF('Capacity summary'!T34&lt;&gt;"",IF(LOWER('Capacity summary'!T34)="x",$BI122*T122,VALUE('Capacity summary'!T34)),0),T122*$BI122),T122*$BI122),0)</f>
        <v>0</v>
      </c>
      <c r="BX122" s="5">
        <f ca="1">IF($BI122&lt;&gt;"",IF('Capacity summary'!$C$14="Yes",IF(COUNTBLANK('Capacity summary'!$H34:$BG34)&lt;52,IF('Capacity summary'!U34&lt;&gt;"",IF(LOWER('Capacity summary'!U34)="x",$BI122*U122,VALUE('Capacity summary'!U34)),0),U122*$BI122),U122*$BI122),0)</f>
        <v>0</v>
      </c>
      <c r="BY122" s="5">
        <f ca="1">IF($BI122&lt;&gt;"",IF('Capacity summary'!$C$14="Yes",IF(COUNTBLANK('Capacity summary'!$H34:$BG34)&lt;52,IF('Capacity summary'!V34&lt;&gt;"",IF(LOWER('Capacity summary'!V34)="x",$BI122*V122,VALUE('Capacity summary'!V34)),0),V122*$BI122),V122*$BI122),0)</f>
        <v>0</v>
      </c>
      <c r="BZ122" s="5">
        <f ca="1">IF($BI122&lt;&gt;"",IF('Capacity summary'!$C$14="Yes",IF(COUNTBLANK('Capacity summary'!$H34:$BG34)&lt;52,IF('Capacity summary'!W34&lt;&gt;"",IF(LOWER('Capacity summary'!W34)="x",$BI122*W122,VALUE('Capacity summary'!W34)),0),W122*$BI122),W122*$BI122),0)</f>
        <v>0</v>
      </c>
      <c r="CA122" s="5">
        <f ca="1">IF($BI122&lt;&gt;"",IF('Capacity summary'!$C$14="Yes",IF(COUNTBLANK('Capacity summary'!$H34:$BG34)&lt;52,IF('Capacity summary'!X34&lt;&gt;"",IF(LOWER('Capacity summary'!X34)="x",$BI122*X122,VALUE('Capacity summary'!X34)),0),X122*$BI122),X122*$BI122),0)</f>
        <v>0</v>
      </c>
      <c r="CB122" s="5">
        <f ca="1">IF($BI122&lt;&gt;"",IF('Capacity summary'!$C$14="Yes",IF(COUNTBLANK('Capacity summary'!$H34:$BG34)&lt;52,IF('Capacity summary'!Y34&lt;&gt;"",IF(LOWER('Capacity summary'!Y34)="x",$BI122*Y122,VALUE('Capacity summary'!Y34)),0),Y122*$BI122),Y122*$BI122),0)</f>
        <v>0</v>
      </c>
      <c r="CC122" s="5">
        <f ca="1">IF($BI122&lt;&gt;"",IF('Capacity summary'!$C$14="Yes",IF(COUNTBLANK('Capacity summary'!$H34:$BG34)&lt;52,IF('Capacity summary'!Z34&lt;&gt;"",IF(LOWER('Capacity summary'!Z34)="x",$BI122*Z122,VALUE('Capacity summary'!Z34)),0),Z122*$BI122),Z122*$BI122),0)</f>
        <v>0</v>
      </c>
      <c r="CD122" s="5">
        <f ca="1">IF($BI122&lt;&gt;"",IF('Capacity summary'!$C$14="Yes",IF(COUNTBLANK('Capacity summary'!$H34:$BG34)&lt;52,IF('Capacity summary'!AA34&lt;&gt;"",IF(LOWER('Capacity summary'!AA34)="x",$BI122*AA122,VALUE('Capacity summary'!AA34)),0),AA122*$BI122),AA122*$BI122),0)</f>
        <v>0</v>
      </c>
      <c r="CE122" s="5">
        <f ca="1">IF($BI122&lt;&gt;"",IF('Capacity summary'!$C$14="Yes",IF(COUNTBLANK('Capacity summary'!$H34:$BG34)&lt;52,IF('Capacity summary'!AB34&lt;&gt;"",IF(LOWER('Capacity summary'!AB34)="x",$BI122*AB122,VALUE('Capacity summary'!AB34)),0),AB122*$BI122),AB122*$BI122),0)</f>
        <v>0</v>
      </c>
      <c r="CF122" s="5">
        <f ca="1">IF($BI122&lt;&gt;"",IF('Capacity summary'!$C$14="Yes",IF(COUNTBLANK('Capacity summary'!$H34:$BG34)&lt;52,IF('Capacity summary'!AC34&lt;&gt;"",IF(LOWER('Capacity summary'!AC34)="x",$BI122*AC122,VALUE('Capacity summary'!AC34)),0),AC122*$BI122),AC122*$BI122),0)</f>
        <v>0</v>
      </c>
      <c r="CG122" s="5">
        <f ca="1">IF($BI122&lt;&gt;"",IF('Capacity summary'!$C$14="Yes",IF(COUNTBLANK('Capacity summary'!$H34:$BG34)&lt;52,IF('Capacity summary'!AD34&lt;&gt;"",IF(LOWER('Capacity summary'!AD34)="x",$BI122*AD122,VALUE('Capacity summary'!AD34)),0),AD122*$BI122),AD122*$BI122),0)</f>
        <v>0</v>
      </c>
      <c r="CH122" s="5">
        <f ca="1">IF($BI122&lt;&gt;"",IF('Capacity summary'!$C$14="Yes",IF(COUNTBLANK('Capacity summary'!$H34:$BG34)&lt;52,IF('Capacity summary'!AE34&lt;&gt;"",IF(LOWER('Capacity summary'!AE34)="x",$BI122*AE122,VALUE('Capacity summary'!AE34)),0),AE122*$BI122),AE122*$BI122),0)</f>
        <v>0</v>
      </c>
      <c r="CI122" s="5">
        <f ca="1">IF($BI122&lt;&gt;"",IF('Capacity summary'!$C$14="Yes",IF(COUNTBLANK('Capacity summary'!$H34:$BG34)&lt;52,IF('Capacity summary'!AF34&lt;&gt;"",IF(LOWER('Capacity summary'!AF34)="x",$BI122*AF122,VALUE('Capacity summary'!AF34)),0),AF122*$BI122),AF122*$BI122),0)</f>
        <v>0</v>
      </c>
      <c r="CJ122" s="5">
        <f ca="1">IF($BI122&lt;&gt;"",IF('Capacity summary'!$C$14="Yes",IF(COUNTBLANK('Capacity summary'!$H34:$BG34)&lt;52,IF('Capacity summary'!AG34&lt;&gt;"",IF(LOWER('Capacity summary'!AG34)="x",$BI122*AG122,VALUE('Capacity summary'!AG34)),0),AG122*$BI122),AG122*$BI122),0)</f>
        <v>0</v>
      </c>
      <c r="CK122" s="5">
        <f ca="1">IF($BI122&lt;&gt;"",IF('Capacity summary'!$C$14="Yes",IF(COUNTBLANK('Capacity summary'!$H34:$BG34)&lt;52,IF('Capacity summary'!AH34&lt;&gt;"",IF(LOWER('Capacity summary'!AH34)="x",$BI122*AH122,VALUE('Capacity summary'!AH34)),0),AH122*$BI122),AH122*$BI122),0)</f>
        <v>0</v>
      </c>
      <c r="CL122" s="5">
        <f ca="1">IF($BI122&lt;&gt;"",IF('Capacity summary'!$C$14="Yes",IF(COUNTBLANK('Capacity summary'!$H34:$BG34)&lt;52,IF('Capacity summary'!AI34&lt;&gt;"",IF(LOWER('Capacity summary'!AI34)="x",$BI122*AI122,VALUE('Capacity summary'!AI34)),0),AI122*$BI122),AI122*$BI122),0)</f>
        <v>0</v>
      </c>
      <c r="CM122" s="5">
        <f ca="1">IF($BI122&lt;&gt;"",IF('Capacity summary'!$C$14="Yes",IF(COUNTBLANK('Capacity summary'!$H34:$BG34)&lt;52,IF('Capacity summary'!AJ34&lt;&gt;"",IF(LOWER('Capacity summary'!AJ34)="x",$BI122*AJ122,VALUE('Capacity summary'!AJ34)),0),AJ122*$BI122),AJ122*$BI122),0)</f>
        <v>0</v>
      </c>
      <c r="CN122" s="5">
        <f ca="1">IF($BI122&lt;&gt;"",IF('Capacity summary'!$C$14="Yes",IF(COUNTBLANK('Capacity summary'!$H34:$BG34)&lt;52,IF('Capacity summary'!AK34&lt;&gt;"",IF(LOWER('Capacity summary'!AK34)="x",$BI122*AK122,VALUE('Capacity summary'!AK34)),0),AK122*$BI122),AK122*$BI122),0)</f>
        <v>0</v>
      </c>
      <c r="CO122" s="5">
        <f ca="1">IF($BI122&lt;&gt;"",IF('Capacity summary'!$C$14="Yes",IF(COUNTBLANK('Capacity summary'!$H34:$BG34)&lt;52,IF('Capacity summary'!AL34&lt;&gt;"",IF(LOWER('Capacity summary'!AL34)="x",$BI122*AL122,VALUE('Capacity summary'!AL34)),0),AL122*$BI122),AL122*$BI122),0)</f>
        <v>0</v>
      </c>
      <c r="CP122" s="5">
        <f ca="1">IF($BI122&lt;&gt;"",IF('Capacity summary'!$C$14="Yes",IF(COUNTBLANK('Capacity summary'!$H34:$BG34)&lt;52,IF('Capacity summary'!AM34&lt;&gt;"",IF(LOWER('Capacity summary'!AM34)="x",$BI122*AM122,VALUE('Capacity summary'!AM34)),0),AM122*$BI122),AM122*$BI122),0)</f>
        <v>0</v>
      </c>
      <c r="CQ122" s="5">
        <f ca="1">IF($BI122&lt;&gt;"",IF('Capacity summary'!$C$14="Yes",IF(COUNTBLANK('Capacity summary'!$H34:$BG34)&lt;52,IF('Capacity summary'!AN34&lt;&gt;"",IF(LOWER('Capacity summary'!AN34)="x",$BI122*AN122,VALUE('Capacity summary'!AN34)),0),AN122*$BI122),AN122*$BI122),0)</f>
        <v>0</v>
      </c>
      <c r="CR122" s="5">
        <f ca="1">IF($BI122&lt;&gt;"",IF('Capacity summary'!$C$14="Yes",IF(COUNTBLANK('Capacity summary'!$H34:$BG34)&lt;52,IF('Capacity summary'!AO34&lt;&gt;"",IF(LOWER('Capacity summary'!AO34)="x",$BI122*AO122,VALUE('Capacity summary'!AO34)),0),AO122*$BI122),AO122*$BI122),0)</f>
        <v>0</v>
      </c>
      <c r="CS122" s="5">
        <f ca="1">IF($BI122&lt;&gt;"",IF('Capacity summary'!$C$14="Yes",IF(COUNTBLANK('Capacity summary'!$H34:$BG34)&lt;52,IF('Capacity summary'!AP34&lt;&gt;"",IF(LOWER('Capacity summary'!AP34)="x",$BI122*AP122,VALUE('Capacity summary'!AP34)),0),AP122*$BI122),AP122*$BI122),0)</f>
        <v>0</v>
      </c>
      <c r="CT122" s="5">
        <f ca="1">IF($BI122&lt;&gt;"",IF('Capacity summary'!$C$14="Yes",IF(COUNTBLANK('Capacity summary'!$H34:$BG34)&lt;52,IF('Capacity summary'!AQ34&lt;&gt;"",IF(LOWER('Capacity summary'!AQ34)="x",$BI122*AQ122,VALUE('Capacity summary'!AQ34)),0),AQ122*$BI122),AQ122*$BI122),0)</f>
        <v>0</v>
      </c>
      <c r="CU122" s="5">
        <f ca="1">IF($BI122&lt;&gt;"",IF('Capacity summary'!$C$14="Yes",IF(COUNTBLANK('Capacity summary'!$H34:$BG34)&lt;52,IF('Capacity summary'!AR34&lt;&gt;"",IF(LOWER('Capacity summary'!AR34)="x",$BI122*AR122,VALUE('Capacity summary'!AR34)),0),AR122*$BI122),AR122*$BI122),0)</f>
        <v>0</v>
      </c>
      <c r="CV122" s="5">
        <f ca="1">IF($BI122&lt;&gt;"",IF('Capacity summary'!$C$14="Yes",IF(COUNTBLANK('Capacity summary'!$H34:$BG34)&lt;52,IF('Capacity summary'!AS34&lt;&gt;"",IF(LOWER('Capacity summary'!AS34)="x",$BI122*AS122,VALUE('Capacity summary'!AS34)),0),AS122*$BI122),AS122*$BI122),0)</f>
        <v>0</v>
      </c>
      <c r="CW122" s="5">
        <f ca="1">IF($BI122&lt;&gt;"",IF('Capacity summary'!$C$14="Yes",IF(COUNTBLANK('Capacity summary'!$H34:$BG34)&lt;52,IF('Capacity summary'!AT34&lt;&gt;"",IF(LOWER('Capacity summary'!AT34)="x",$BI122*AT122,VALUE('Capacity summary'!AT34)),0),AT122*$BI122),AT122*$BI122),0)</f>
        <v>0</v>
      </c>
      <c r="CX122" s="5">
        <f ca="1">IF($BI122&lt;&gt;"",IF('Capacity summary'!$C$14="Yes",IF(COUNTBLANK('Capacity summary'!$H34:$BG34)&lt;52,IF('Capacity summary'!AU34&lt;&gt;"",IF(LOWER('Capacity summary'!AU34)="x",$BI122*AU122,VALUE('Capacity summary'!AU34)),0),AU122*$BI122),AU122*$BI122),0)</f>
        <v>0</v>
      </c>
      <c r="CY122" s="5">
        <f ca="1">IF($BI122&lt;&gt;"",IF('Capacity summary'!$C$14="Yes",IF(COUNTBLANK('Capacity summary'!$H34:$BG34)&lt;52,IF('Capacity summary'!AV34&lt;&gt;"",IF(LOWER('Capacity summary'!AV34)="x",$BI122*AV122,VALUE('Capacity summary'!AV34)),0),AV122*$BI122),AV122*$BI122),0)</f>
        <v>0</v>
      </c>
      <c r="CZ122" s="5">
        <f ca="1">IF($BI122&lt;&gt;"",IF('Capacity summary'!$C$14="Yes",IF(COUNTBLANK('Capacity summary'!$H34:$BG34)&lt;52,IF('Capacity summary'!AW34&lt;&gt;"",IF(LOWER('Capacity summary'!AW34)="x",$BI122*AW122,VALUE('Capacity summary'!AW34)),0),AW122*$BI122),AW122*$BI122),0)</f>
        <v>0</v>
      </c>
      <c r="DA122" s="5">
        <f ca="1">IF($BI122&lt;&gt;"",IF('Capacity summary'!$C$14="Yes",IF(COUNTBLANK('Capacity summary'!$H34:$BG34)&lt;52,IF('Capacity summary'!AX34&lt;&gt;"",IF(LOWER('Capacity summary'!AX34)="x",$BI122*AX122,VALUE('Capacity summary'!AX34)),0),AX122*$BI122),AX122*$BI122),0)</f>
        <v>0</v>
      </c>
      <c r="DB122" s="5">
        <f ca="1">IF($BI122&lt;&gt;"",IF('Capacity summary'!$C$14="Yes",IF(COUNTBLANK('Capacity summary'!$H34:$BG34)&lt;52,IF('Capacity summary'!AY34&lt;&gt;"",IF(LOWER('Capacity summary'!AY34)="x",$BI122*AY122,VALUE('Capacity summary'!AY34)),0),AY122*$BI122),AY122*$BI122),0)</f>
        <v>0</v>
      </c>
      <c r="DC122" s="5">
        <f ca="1">IF($BI122&lt;&gt;"",IF('Capacity summary'!$C$14="Yes",IF(COUNTBLANK('Capacity summary'!$H34:$BG34)&lt;52,IF('Capacity summary'!AZ34&lt;&gt;"",IF(LOWER('Capacity summary'!AZ34)="x",$BI122*AZ122,VALUE('Capacity summary'!AZ34)),0),AZ122*$BI122),AZ122*$BI122),0)</f>
        <v>0</v>
      </c>
      <c r="DD122" s="5">
        <f ca="1">IF($BI122&lt;&gt;"",IF('Capacity summary'!$C$14="Yes",IF(COUNTBLANK('Capacity summary'!$H34:$BG34)&lt;52,IF('Capacity summary'!BA34&lt;&gt;"",IF(LOWER('Capacity summary'!BA34)="x",$BI122*BA122,VALUE('Capacity summary'!BA34)),0),BA122*$BI122),BA122*$BI122),0)</f>
        <v>0</v>
      </c>
      <c r="DE122" s="5">
        <f ca="1">IF($BI122&lt;&gt;"",IF('Capacity summary'!$C$14="Yes",IF(COUNTBLANK('Capacity summary'!$H34:$BG34)&lt;52,IF('Capacity summary'!BB34&lt;&gt;"",IF(LOWER('Capacity summary'!BB34)="x",$BI122*BB122,VALUE('Capacity summary'!BB34)),0),BB122*$BI122),BB122*$BI122),0)</f>
        <v>0</v>
      </c>
      <c r="DF122" s="5">
        <f ca="1">IF($BI122&lt;&gt;"",IF('Capacity summary'!$C$14="Yes",IF(COUNTBLANK('Capacity summary'!$H34:$BG34)&lt;52,IF('Capacity summary'!BC34&lt;&gt;"",IF(LOWER('Capacity summary'!BC34)="x",$BI122*BC122,VALUE('Capacity summary'!BC34)),0),BC122*$BI122),BC122*$BI122),0)</f>
        <v>0</v>
      </c>
      <c r="DG122" s="5">
        <f ca="1">IF($BI122&lt;&gt;"",IF('Capacity summary'!$C$14="Yes",IF(COUNTBLANK('Capacity summary'!$H34:$BG34)&lt;52,IF('Capacity summary'!BD34&lt;&gt;"",IF(LOWER('Capacity summary'!BD34)="x",$BI122*BD122,VALUE('Capacity summary'!BD34)),0),BD122*$BI122),BD122*$BI122),0)</f>
        <v>0</v>
      </c>
      <c r="DH122" s="5">
        <f ca="1">IF($BI122&lt;&gt;"",IF('Capacity summary'!$C$14="Yes",IF(COUNTBLANK('Capacity summary'!$H34:$BG34)&lt;52,IF('Capacity summary'!BE34&lt;&gt;"",IF(LOWER('Capacity summary'!BE34)="x",$BI122*BE122,VALUE('Capacity summary'!BE34)),0),BE122*$BI122),BE122*$BI122),0)</f>
        <v>0</v>
      </c>
      <c r="DI122" s="5">
        <f ca="1">IF($BI122&lt;&gt;"",IF('Capacity summary'!$C$14="Yes",IF(COUNTBLANK('Capacity summary'!$H34:$BG34)&lt;52,IF('Capacity summary'!BF34&lt;&gt;"",IF(LOWER('Capacity summary'!BF34)="x",$BI122*BF122,VALUE('Capacity summary'!BF34)),0),BF122*$BI122),BF122*$BI122),0)</f>
        <v>0</v>
      </c>
      <c r="DJ122" s="5">
        <f ca="1">IF($BI122&lt;&gt;"",IF('Capacity summary'!$C$14="Yes",IF(COUNTBLANK('Capacity summary'!$H34:$BG34)&lt;52,IF('Capacity summary'!BG34&lt;&gt;"",IF(LOWER('Capacity summary'!BG34)="x",$BI122*BG122,VALUE('Capacity summary'!BG34)),0),BG122*$BI122),BG122*$BI122),0)</f>
        <v>0</v>
      </c>
      <c r="DK122" s="5">
        <f t="shared" ca="1" si="6"/>
        <v>0</v>
      </c>
    </row>
    <row r="123" spans="3:115" x14ac:dyDescent="0.25">
      <c r="C123" s="67" t="str">
        <f>ROW(A12)&amp;". "&amp;Capacity!N28</f>
        <v>12. a</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 ca="1">IF(ROW(A12)&lt;=Capacity!$M$16,IF('Capacity summary'!$C$14="No",SUM(H123:BG123),'Capacity summary'!$E35),0)</f>
        <v>52</v>
      </c>
      <c r="BI123" s="67">
        <f ca="1">IF(BH123&gt;0,IF(BH123&lt;Capacity!Q28,Capacity!R28,Capacity!T28/'Capacity calculation (hide)'!BH123),"")</f>
        <v>0</v>
      </c>
      <c r="BJ123" s="5"/>
      <c r="BK123" s="5">
        <f ca="1">IF($BI123&lt;&gt;"",IF('Capacity summary'!$C$14="Yes",IF(COUNTBLANK('Capacity summary'!$H35:$BG35)&lt;52,IF('Capacity summary'!H35&lt;&gt;"",IF(LOWER('Capacity summary'!H35)="x",$BI123*H123,VALUE('Capacity summary'!H35)),0),H123*$BI123),H123*$BI123),0)</f>
        <v>0</v>
      </c>
      <c r="BL123" s="5">
        <f ca="1">IF($BI123&lt;&gt;"",IF('Capacity summary'!$C$14="Yes",IF(COUNTBLANK('Capacity summary'!$H35:$BG35)&lt;52,IF('Capacity summary'!I35&lt;&gt;"",IF(LOWER('Capacity summary'!I35)="x",$BI123*I123,VALUE('Capacity summary'!I35)),0),I123*$BI123),I123*$BI123),0)</f>
        <v>0</v>
      </c>
      <c r="BM123" s="5">
        <f ca="1">IF($BI123&lt;&gt;"",IF('Capacity summary'!$C$14="Yes",IF(COUNTBLANK('Capacity summary'!$H35:$BG35)&lt;52,IF('Capacity summary'!J35&lt;&gt;"",IF(LOWER('Capacity summary'!J35)="x",$BI123*J123,VALUE('Capacity summary'!J35)),0),J123*$BI123),J123*$BI123),0)</f>
        <v>0</v>
      </c>
      <c r="BN123" s="5">
        <f ca="1">IF($BI123&lt;&gt;"",IF('Capacity summary'!$C$14="Yes",IF(COUNTBLANK('Capacity summary'!$H35:$BG35)&lt;52,IF('Capacity summary'!K35&lt;&gt;"",IF(LOWER('Capacity summary'!K35)="x",$BI123*K123,VALUE('Capacity summary'!K35)),0),K123*$BI123),K123*$BI123),0)</f>
        <v>0</v>
      </c>
      <c r="BO123" s="5">
        <f ca="1">IF($BI123&lt;&gt;"",IF('Capacity summary'!$C$14="Yes",IF(COUNTBLANK('Capacity summary'!$H35:$BG35)&lt;52,IF('Capacity summary'!L35&lt;&gt;"",IF(LOWER('Capacity summary'!L35)="x",$BI123*L123,VALUE('Capacity summary'!L35)),0),L123*$BI123),L123*$BI123),0)</f>
        <v>0</v>
      </c>
      <c r="BP123" s="5">
        <f ca="1">IF($BI123&lt;&gt;"",IF('Capacity summary'!$C$14="Yes",IF(COUNTBLANK('Capacity summary'!$H35:$BG35)&lt;52,IF('Capacity summary'!M35&lt;&gt;"",IF(LOWER('Capacity summary'!M35)="x",$BI123*M123,VALUE('Capacity summary'!M35)),0),M123*$BI123),M123*$BI123),0)</f>
        <v>0</v>
      </c>
      <c r="BQ123" s="5">
        <f ca="1">IF($BI123&lt;&gt;"",IF('Capacity summary'!$C$14="Yes",IF(COUNTBLANK('Capacity summary'!$H35:$BG35)&lt;52,IF('Capacity summary'!N35&lt;&gt;"",IF(LOWER('Capacity summary'!N35)="x",$BI123*N123,VALUE('Capacity summary'!N35)),0),N123*$BI123),N123*$BI123),0)</f>
        <v>0</v>
      </c>
      <c r="BR123" s="5">
        <f ca="1">IF($BI123&lt;&gt;"",IF('Capacity summary'!$C$14="Yes",IF(COUNTBLANK('Capacity summary'!$H35:$BG35)&lt;52,IF('Capacity summary'!O35&lt;&gt;"",IF(LOWER('Capacity summary'!O35)="x",$BI123*O123,VALUE('Capacity summary'!O35)),0),O123*$BI123),O123*$BI123),0)</f>
        <v>0</v>
      </c>
      <c r="BS123" s="5">
        <f ca="1">IF($BI123&lt;&gt;"",IF('Capacity summary'!$C$14="Yes",IF(COUNTBLANK('Capacity summary'!$H35:$BG35)&lt;52,IF('Capacity summary'!P35&lt;&gt;"",IF(LOWER('Capacity summary'!P35)="x",$BI123*P123,VALUE('Capacity summary'!P35)),0),P123*$BI123),P123*$BI123),0)</f>
        <v>0</v>
      </c>
      <c r="BT123" s="5">
        <f ca="1">IF($BI123&lt;&gt;"",IF('Capacity summary'!$C$14="Yes",IF(COUNTBLANK('Capacity summary'!$H35:$BG35)&lt;52,IF('Capacity summary'!Q35&lt;&gt;"",IF(LOWER('Capacity summary'!Q35)="x",$BI123*Q123,VALUE('Capacity summary'!Q35)),0),Q123*$BI123),Q123*$BI123),0)</f>
        <v>0</v>
      </c>
      <c r="BU123" s="5">
        <f ca="1">IF($BI123&lt;&gt;"",IF('Capacity summary'!$C$14="Yes",IF(COUNTBLANK('Capacity summary'!$H35:$BG35)&lt;52,IF('Capacity summary'!R35&lt;&gt;"",IF(LOWER('Capacity summary'!R35)="x",$BI123*R123,VALUE('Capacity summary'!R35)),0),R123*$BI123),R123*$BI123),0)</f>
        <v>0</v>
      </c>
      <c r="BV123" s="5">
        <f ca="1">IF($BI123&lt;&gt;"",IF('Capacity summary'!$C$14="Yes",IF(COUNTBLANK('Capacity summary'!$H35:$BG35)&lt;52,IF('Capacity summary'!S35&lt;&gt;"",IF(LOWER('Capacity summary'!S35)="x",$BI123*S123,VALUE('Capacity summary'!S35)),0),S123*$BI123),S123*$BI123),0)</f>
        <v>0</v>
      </c>
      <c r="BW123" s="5">
        <f ca="1">IF($BI123&lt;&gt;"",IF('Capacity summary'!$C$14="Yes",IF(COUNTBLANK('Capacity summary'!$H35:$BG35)&lt;52,IF('Capacity summary'!T35&lt;&gt;"",IF(LOWER('Capacity summary'!T35)="x",$BI123*T123,VALUE('Capacity summary'!T35)),0),T123*$BI123),T123*$BI123),0)</f>
        <v>0</v>
      </c>
      <c r="BX123" s="5">
        <f ca="1">IF($BI123&lt;&gt;"",IF('Capacity summary'!$C$14="Yes",IF(COUNTBLANK('Capacity summary'!$H35:$BG35)&lt;52,IF('Capacity summary'!U35&lt;&gt;"",IF(LOWER('Capacity summary'!U35)="x",$BI123*U123,VALUE('Capacity summary'!U35)),0),U123*$BI123),U123*$BI123),0)</f>
        <v>0</v>
      </c>
      <c r="BY123" s="5">
        <f ca="1">IF($BI123&lt;&gt;"",IF('Capacity summary'!$C$14="Yes",IF(COUNTBLANK('Capacity summary'!$H35:$BG35)&lt;52,IF('Capacity summary'!V35&lt;&gt;"",IF(LOWER('Capacity summary'!V35)="x",$BI123*V123,VALUE('Capacity summary'!V35)),0),V123*$BI123),V123*$BI123),0)</f>
        <v>0</v>
      </c>
      <c r="BZ123" s="5">
        <f ca="1">IF($BI123&lt;&gt;"",IF('Capacity summary'!$C$14="Yes",IF(COUNTBLANK('Capacity summary'!$H35:$BG35)&lt;52,IF('Capacity summary'!W35&lt;&gt;"",IF(LOWER('Capacity summary'!W35)="x",$BI123*W123,VALUE('Capacity summary'!W35)),0),W123*$BI123),W123*$BI123),0)</f>
        <v>0</v>
      </c>
      <c r="CA123" s="5">
        <f ca="1">IF($BI123&lt;&gt;"",IF('Capacity summary'!$C$14="Yes",IF(COUNTBLANK('Capacity summary'!$H35:$BG35)&lt;52,IF('Capacity summary'!X35&lt;&gt;"",IF(LOWER('Capacity summary'!X35)="x",$BI123*X123,VALUE('Capacity summary'!X35)),0),X123*$BI123),X123*$BI123),0)</f>
        <v>0</v>
      </c>
      <c r="CB123" s="5">
        <f ca="1">IF($BI123&lt;&gt;"",IF('Capacity summary'!$C$14="Yes",IF(COUNTBLANK('Capacity summary'!$H35:$BG35)&lt;52,IF('Capacity summary'!Y35&lt;&gt;"",IF(LOWER('Capacity summary'!Y35)="x",$BI123*Y123,VALUE('Capacity summary'!Y35)),0),Y123*$BI123),Y123*$BI123),0)</f>
        <v>0</v>
      </c>
      <c r="CC123" s="5">
        <f ca="1">IF($BI123&lt;&gt;"",IF('Capacity summary'!$C$14="Yes",IF(COUNTBLANK('Capacity summary'!$H35:$BG35)&lt;52,IF('Capacity summary'!Z35&lt;&gt;"",IF(LOWER('Capacity summary'!Z35)="x",$BI123*Z123,VALUE('Capacity summary'!Z35)),0),Z123*$BI123),Z123*$BI123),0)</f>
        <v>0</v>
      </c>
      <c r="CD123" s="5">
        <f ca="1">IF($BI123&lt;&gt;"",IF('Capacity summary'!$C$14="Yes",IF(COUNTBLANK('Capacity summary'!$H35:$BG35)&lt;52,IF('Capacity summary'!AA35&lt;&gt;"",IF(LOWER('Capacity summary'!AA35)="x",$BI123*AA123,VALUE('Capacity summary'!AA35)),0),AA123*$BI123),AA123*$BI123),0)</f>
        <v>0</v>
      </c>
      <c r="CE123" s="5">
        <f ca="1">IF($BI123&lt;&gt;"",IF('Capacity summary'!$C$14="Yes",IF(COUNTBLANK('Capacity summary'!$H35:$BG35)&lt;52,IF('Capacity summary'!AB35&lt;&gt;"",IF(LOWER('Capacity summary'!AB35)="x",$BI123*AB123,VALUE('Capacity summary'!AB35)),0),AB123*$BI123),AB123*$BI123),0)</f>
        <v>0</v>
      </c>
      <c r="CF123" s="5">
        <f ca="1">IF($BI123&lt;&gt;"",IF('Capacity summary'!$C$14="Yes",IF(COUNTBLANK('Capacity summary'!$H35:$BG35)&lt;52,IF('Capacity summary'!AC35&lt;&gt;"",IF(LOWER('Capacity summary'!AC35)="x",$BI123*AC123,VALUE('Capacity summary'!AC35)),0),AC123*$BI123),AC123*$BI123),0)</f>
        <v>0</v>
      </c>
      <c r="CG123" s="5">
        <f ca="1">IF($BI123&lt;&gt;"",IF('Capacity summary'!$C$14="Yes",IF(COUNTBLANK('Capacity summary'!$H35:$BG35)&lt;52,IF('Capacity summary'!AD35&lt;&gt;"",IF(LOWER('Capacity summary'!AD35)="x",$BI123*AD123,VALUE('Capacity summary'!AD35)),0),AD123*$BI123),AD123*$BI123),0)</f>
        <v>0</v>
      </c>
      <c r="CH123" s="5">
        <f ca="1">IF($BI123&lt;&gt;"",IF('Capacity summary'!$C$14="Yes",IF(COUNTBLANK('Capacity summary'!$H35:$BG35)&lt;52,IF('Capacity summary'!AE35&lt;&gt;"",IF(LOWER('Capacity summary'!AE35)="x",$BI123*AE123,VALUE('Capacity summary'!AE35)),0),AE123*$BI123),AE123*$BI123),0)</f>
        <v>0</v>
      </c>
      <c r="CI123" s="5">
        <f ca="1">IF($BI123&lt;&gt;"",IF('Capacity summary'!$C$14="Yes",IF(COUNTBLANK('Capacity summary'!$H35:$BG35)&lt;52,IF('Capacity summary'!AF35&lt;&gt;"",IF(LOWER('Capacity summary'!AF35)="x",$BI123*AF123,VALUE('Capacity summary'!AF35)),0),AF123*$BI123),AF123*$BI123),0)</f>
        <v>0</v>
      </c>
      <c r="CJ123" s="5">
        <f ca="1">IF($BI123&lt;&gt;"",IF('Capacity summary'!$C$14="Yes",IF(COUNTBLANK('Capacity summary'!$H35:$BG35)&lt;52,IF('Capacity summary'!AG35&lt;&gt;"",IF(LOWER('Capacity summary'!AG35)="x",$BI123*AG123,VALUE('Capacity summary'!AG35)),0),AG123*$BI123),AG123*$BI123),0)</f>
        <v>0</v>
      </c>
      <c r="CK123" s="5">
        <f ca="1">IF($BI123&lt;&gt;"",IF('Capacity summary'!$C$14="Yes",IF(COUNTBLANK('Capacity summary'!$H35:$BG35)&lt;52,IF('Capacity summary'!AH35&lt;&gt;"",IF(LOWER('Capacity summary'!AH35)="x",$BI123*AH123,VALUE('Capacity summary'!AH35)),0),AH123*$BI123),AH123*$BI123),0)</f>
        <v>0</v>
      </c>
      <c r="CL123" s="5">
        <f ca="1">IF($BI123&lt;&gt;"",IF('Capacity summary'!$C$14="Yes",IF(COUNTBLANK('Capacity summary'!$H35:$BG35)&lt;52,IF('Capacity summary'!AI35&lt;&gt;"",IF(LOWER('Capacity summary'!AI35)="x",$BI123*AI123,VALUE('Capacity summary'!AI35)),0),AI123*$BI123),AI123*$BI123),0)</f>
        <v>0</v>
      </c>
      <c r="CM123" s="5">
        <f ca="1">IF($BI123&lt;&gt;"",IF('Capacity summary'!$C$14="Yes",IF(COUNTBLANK('Capacity summary'!$H35:$BG35)&lt;52,IF('Capacity summary'!AJ35&lt;&gt;"",IF(LOWER('Capacity summary'!AJ35)="x",$BI123*AJ123,VALUE('Capacity summary'!AJ35)),0),AJ123*$BI123),AJ123*$BI123),0)</f>
        <v>0</v>
      </c>
      <c r="CN123" s="5">
        <f ca="1">IF($BI123&lt;&gt;"",IF('Capacity summary'!$C$14="Yes",IF(COUNTBLANK('Capacity summary'!$H35:$BG35)&lt;52,IF('Capacity summary'!AK35&lt;&gt;"",IF(LOWER('Capacity summary'!AK35)="x",$BI123*AK123,VALUE('Capacity summary'!AK35)),0),AK123*$BI123),AK123*$BI123),0)</f>
        <v>0</v>
      </c>
      <c r="CO123" s="5">
        <f ca="1">IF($BI123&lt;&gt;"",IF('Capacity summary'!$C$14="Yes",IF(COUNTBLANK('Capacity summary'!$H35:$BG35)&lt;52,IF('Capacity summary'!AL35&lt;&gt;"",IF(LOWER('Capacity summary'!AL35)="x",$BI123*AL123,VALUE('Capacity summary'!AL35)),0),AL123*$BI123),AL123*$BI123),0)</f>
        <v>0</v>
      </c>
      <c r="CP123" s="5">
        <f ca="1">IF($BI123&lt;&gt;"",IF('Capacity summary'!$C$14="Yes",IF(COUNTBLANK('Capacity summary'!$H35:$BG35)&lt;52,IF('Capacity summary'!AM35&lt;&gt;"",IF(LOWER('Capacity summary'!AM35)="x",$BI123*AM123,VALUE('Capacity summary'!AM35)),0),AM123*$BI123),AM123*$BI123),0)</f>
        <v>0</v>
      </c>
      <c r="CQ123" s="5">
        <f ca="1">IF($BI123&lt;&gt;"",IF('Capacity summary'!$C$14="Yes",IF(COUNTBLANK('Capacity summary'!$H35:$BG35)&lt;52,IF('Capacity summary'!AN35&lt;&gt;"",IF(LOWER('Capacity summary'!AN35)="x",$BI123*AN123,VALUE('Capacity summary'!AN35)),0),AN123*$BI123),AN123*$BI123),0)</f>
        <v>0</v>
      </c>
      <c r="CR123" s="5">
        <f ca="1">IF($BI123&lt;&gt;"",IF('Capacity summary'!$C$14="Yes",IF(COUNTBLANK('Capacity summary'!$H35:$BG35)&lt;52,IF('Capacity summary'!AO35&lt;&gt;"",IF(LOWER('Capacity summary'!AO35)="x",$BI123*AO123,VALUE('Capacity summary'!AO35)),0),AO123*$BI123),AO123*$BI123),0)</f>
        <v>0</v>
      </c>
      <c r="CS123" s="5">
        <f ca="1">IF($BI123&lt;&gt;"",IF('Capacity summary'!$C$14="Yes",IF(COUNTBLANK('Capacity summary'!$H35:$BG35)&lt;52,IF('Capacity summary'!AP35&lt;&gt;"",IF(LOWER('Capacity summary'!AP35)="x",$BI123*AP123,VALUE('Capacity summary'!AP35)),0),AP123*$BI123),AP123*$BI123),0)</f>
        <v>0</v>
      </c>
      <c r="CT123" s="5">
        <f ca="1">IF($BI123&lt;&gt;"",IF('Capacity summary'!$C$14="Yes",IF(COUNTBLANK('Capacity summary'!$H35:$BG35)&lt;52,IF('Capacity summary'!AQ35&lt;&gt;"",IF(LOWER('Capacity summary'!AQ35)="x",$BI123*AQ123,VALUE('Capacity summary'!AQ35)),0),AQ123*$BI123),AQ123*$BI123),0)</f>
        <v>0</v>
      </c>
      <c r="CU123" s="5">
        <f ca="1">IF($BI123&lt;&gt;"",IF('Capacity summary'!$C$14="Yes",IF(COUNTBLANK('Capacity summary'!$H35:$BG35)&lt;52,IF('Capacity summary'!AR35&lt;&gt;"",IF(LOWER('Capacity summary'!AR35)="x",$BI123*AR123,VALUE('Capacity summary'!AR35)),0),AR123*$BI123),AR123*$BI123),0)</f>
        <v>0</v>
      </c>
      <c r="CV123" s="5">
        <f ca="1">IF($BI123&lt;&gt;"",IF('Capacity summary'!$C$14="Yes",IF(COUNTBLANK('Capacity summary'!$H35:$BG35)&lt;52,IF('Capacity summary'!AS35&lt;&gt;"",IF(LOWER('Capacity summary'!AS35)="x",$BI123*AS123,VALUE('Capacity summary'!AS35)),0),AS123*$BI123),AS123*$BI123),0)</f>
        <v>0</v>
      </c>
      <c r="CW123" s="5">
        <f ca="1">IF($BI123&lt;&gt;"",IF('Capacity summary'!$C$14="Yes",IF(COUNTBLANK('Capacity summary'!$H35:$BG35)&lt;52,IF('Capacity summary'!AT35&lt;&gt;"",IF(LOWER('Capacity summary'!AT35)="x",$BI123*AT123,VALUE('Capacity summary'!AT35)),0),AT123*$BI123),AT123*$BI123),0)</f>
        <v>0</v>
      </c>
      <c r="CX123" s="5">
        <f ca="1">IF($BI123&lt;&gt;"",IF('Capacity summary'!$C$14="Yes",IF(COUNTBLANK('Capacity summary'!$H35:$BG35)&lt;52,IF('Capacity summary'!AU35&lt;&gt;"",IF(LOWER('Capacity summary'!AU35)="x",$BI123*AU123,VALUE('Capacity summary'!AU35)),0),AU123*$BI123),AU123*$BI123),0)</f>
        <v>0</v>
      </c>
      <c r="CY123" s="5">
        <f ca="1">IF($BI123&lt;&gt;"",IF('Capacity summary'!$C$14="Yes",IF(COUNTBLANK('Capacity summary'!$H35:$BG35)&lt;52,IF('Capacity summary'!AV35&lt;&gt;"",IF(LOWER('Capacity summary'!AV35)="x",$BI123*AV123,VALUE('Capacity summary'!AV35)),0),AV123*$BI123),AV123*$BI123),0)</f>
        <v>0</v>
      </c>
      <c r="CZ123" s="5">
        <f ca="1">IF($BI123&lt;&gt;"",IF('Capacity summary'!$C$14="Yes",IF(COUNTBLANK('Capacity summary'!$H35:$BG35)&lt;52,IF('Capacity summary'!AW35&lt;&gt;"",IF(LOWER('Capacity summary'!AW35)="x",$BI123*AW123,VALUE('Capacity summary'!AW35)),0),AW123*$BI123),AW123*$BI123),0)</f>
        <v>0</v>
      </c>
      <c r="DA123" s="5">
        <f ca="1">IF($BI123&lt;&gt;"",IF('Capacity summary'!$C$14="Yes",IF(COUNTBLANK('Capacity summary'!$H35:$BG35)&lt;52,IF('Capacity summary'!AX35&lt;&gt;"",IF(LOWER('Capacity summary'!AX35)="x",$BI123*AX123,VALUE('Capacity summary'!AX35)),0),AX123*$BI123),AX123*$BI123),0)</f>
        <v>0</v>
      </c>
      <c r="DB123" s="5">
        <f ca="1">IF($BI123&lt;&gt;"",IF('Capacity summary'!$C$14="Yes",IF(COUNTBLANK('Capacity summary'!$H35:$BG35)&lt;52,IF('Capacity summary'!AY35&lt;&gt;"",IF(LOWER('Capacity summary'!AY35)="x",$BI123*AY123,VALUE('Capacity summary'!AY35)),0),AY123*$BI123),AY123*$BI123),0)</f>
        <v>0</v>
      </c>
      <c r="DC123" s="5">
        <f ca="1">IF($BI123&lt;&gt;"",IF('Capacity summary'!$C$14="Yes",IF(COUNTBLANK('Capacity summary'!$H35:$BG35)&lt;52,IF('Capacity summary'!AZ35&lt;&gt;"",IF(LOWER('Capacity summary'!AZ35)="x",$BI123*AZ123,VALUE('Capacity summary'!AZ35)),0),AZ123*$BI123),AZ123*$BI123),0)</f>
        <v>0</v>
      </c>
      <c r="DD123" s="5">
        <f ca="1">IF($BI123&lt;&gt;"",IF('Capacity summary'!$C$14="Yes",IF(COUNTBLANK('Capacity summary'!$H35:$BG35)&lt;52,IF('Capacity summary'!BA35&lt;&gt;"",IF(LOWER('Capacity summary'!BA35)="x",$BI123*BA123,VALUE('Capacity summary'!BA35)),0),BA123*$BI123),BA123*$BI123),0)</f>
        <v>0</v>
      </c>
      <c r="DE123" s="5">
        <f ca="1">IF($BI123&lt;&gt;"",IF('Capacity summary'!$C$14="Yes",IF(COUNTBLANK('Capacity summary'!$H35:$BG35)&lt;52,IF('Capacity summary'!BB35&lt;&gt;"",IF(LOWER('Capacity summary'!BB35)="x",$BI123*BB123,VALUE('Capacity summary'!BB35)),0),BB123*$BI123),BB123*$BI123),0)</f>
        <v>0</v>
      </c>
      <c r="DF123" s="5">
        <f ca="1">IF($BI123&lt;&gt;"",IF('Capacity summary'!$C$14="Yes",IF(COUNTBLANK('Capacity summary'!$H35:$BG35)&lt;52,IF('Capacity summary'!BC35&lt;&gt;"",IF(LOWER('Capacity summary'!BC35)="x",$BI123*BC123,VALUE('Capacity summary'!BC35)),0),BC123*$BI123),BC123*$BI123),0)</f>
        <v>0</v>
      </c>
      <c r="DG123" s="5">
        <f ca="1">IF($BI123&lt;&gt;"",IF('Capacity summary'!$C$14="Yes",IF(COUNTBLANK('Capacity summary'!$H35:$BG35)&lt;52,IF('Capacity summary'!BD35&lt;&gt;"",IF(LOWER('Capacity summary'!BD35)="x",$BI123*BD123,VALUE('Capacity summary'!BD35)),0),BD123*$BI123),BD123*$BI123),0)</f>
        <v>0</v>
      </c>
      <c r="DH123" s="5">
        <f ca="1">IF($BI123&lt;&gt;"",IF('Capacity summary'!$C$14="Yes",IF(COUNTBLANK('Capacity summary'!$H35:$BG35)&lt;52,IF('Capacity summary'!BE35&lt;&gt;"",IF(LOWER('Capacity summary'!BE35)="x",$BI123*BE123,VALUE('Capacity summary'!BE35)),0),BE123*$BI123),BE123*$BI123),0)</f>
        <v>0</v>
      </c>
      <c r="DI123" s="5">
        <f ca="1">IF($BI123&lt;&gt;"",IF('Capacity summary'!$C$14="Yes",IF(COUNTBLANK('Capacity summary'!$H35:$BG35)&lt;52,IF('Capacity summary'!BF35&lt;&gt;"",IF(LOWER('Capacity summary'!BF35)="x",$BI123*BF123,VALUE('Capacity summary'!BF35)),0),BF123*$BI123),BF123*$BI123),0)</f>
        <v>0</v>
      </c>
      <c r="DJ123" s="5">
        <f ca="1">IF($BI123&lt;&gt;"",IF('Capacity summary'!$C$14="Yes",IF(COUNTBLANK('Capacity summary'!$H35:$BG35)&lt;52,IF('Capacity summary'!BG35&lt;&gt;"",IF(LOWER('Capacity summary'!BG35)="x",$BI123*BG123,VALUE('Capacity summary'!BG35)),0),BG123*$BI123),BG123*$BI123),0)</f>
        <v>0</v>
      </c>
      <c r="DK123" s="5">
        <f t="shared" ca="1" si="6"/>
        <v>0</v>
      </c>
    </row>
    <row r="124" spans="3:115" x14ac:dyDescent="0.25">
      <c r="C124" s="67" t="str">
        <f>ROW(A13)&amp;". "&amp;Capacity!N29</f>
        <v>13. a</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 ca="1">IF(ROW(A13)&lt;=Capacity!$M$16,IF('Capacity summary'!$C$14="No",SUM(H124:BG124),'Capacity summary'!$E36),0)</f>
        <v>52</v>
      </c>
      <c r="BI124" s="67">
        <f ca="1">IF(BH124&gt;0,IF(BH124&lt;Capacity!Q29,Capacity!R29,Capacity!T29/'Capacity calculation (hide)'!BH124),"")</f>
        <v>0</v>
      </c>
      <c r="BJ124" s="5"/>
      <c r="BK124" s="5">
        <f ca="1">IF($BI124&lt;&gt;"",IF('Capacity summary'!$C$14="Yes",IF(COUNTBLANK('Capacity summary'!$H36:$BG36)&lt;52,IF('Capacity summary'!H36&lt;&gt;"",IF(LOWER('Capacity summary'!H36)="x",$BI124*H124,VALUE('Capacity summary'!H36)),0),H124*$BI124),H124*$BI124),0)</f>
        <v>0</v>
      </c>
      <c r="BL124" s="5">
        <f ca="1">IF($BI124&lt;&gt;"",IF('Capacity summary'!$C$14="Yes",IF(COUNTBLANK('Capacity summary'!$H36:$BG36)&lt;52,IF('Capacity summary'!I36&lt;&gt;"",IF(LOWER('Capacity summary'!I36)="x",$BI124*I124,VALUE('Capacity summary'!I36)),0),I124*$BI124),I124*$BI124),0)</f>
        <v>0</v>
      </c>
      <c r="BM124" s="5">
        <f ca="1">IF($BI124&lt;&gt;"",IF('Capacity summary'!$C$14="Yes",IF(COUNTBLANK('Capacity summary'!$H36:$BG36)&lt;52,IF('Capacity summary'!J36&lt;&gt;"",IF(LOWER('Capacity summary'!J36)="x",$BI124*J124,VALUE('Capacity summary'!J36)),0),J124*$BI124),J124*$BI124),0)</f>
        <v>0</v>
      </c>
      <c r="BN124" s="5">
        <f ca="1">IF($BI124&lt;&gt;"",IF('Capacity summary'!$C$14="Yes",IF(COUNTBLANK('Capacity summary'!$H36:$BG36)&lt;52,IF('Capacity summary'!K36&lt;&gt;"",IF(LOWER('Capacity summary'!K36)="x",$BI124*K124,VALUE('Capacity summary'!K36)),0),K124*$BI124),K124*$BI124),0)</f>
        <v>0</v>
      </c>
      <c r="BO124" s="5">
        <f ca="1">IF($BI124&lt;&gt;"",IF('Capacity summary'!$C$14="Yes",IF(COUNTBLANK('Capacity summary'!$H36:$BG36)&lt;52,IF('Capacity summary'!L36&lt;&gt;"",IF(LOWER('Capacity summary'!L36)="x",$BI124*L124,VALUE('Capacity summary'!L36)),0),L124*$BI124),L124*$BI124),0)</f>
        <v>0</v>
      </c>
      <c r="BP124" s="5">
        <f ca="1">IF($BI124&lt;&gt;"",IF('Capacity summary'!$C$14="Yes",IF(COUNTBLANK('Capacity summary'!$H36:$BG36)&lt;52,IF('Capacity summary'!M36&lt;&gt;"",IF(LOWER('Capacity summary'!M36)="x",$BI124*M124,VALUE('Capacity summary'!M36)),0),M124*$BI124),M124*$BI124),0)</f>
        <v>0</v>
      </c>
      <c r="BQ124" s="5">
        <f ca="1">IF($BI124&lt;&gt;"",IF('Capacity summary'!$C$14="Yes",IF(COUNTBLANK('Capacity summary'!$H36:$BG36)&lt;52,IF('Capacity summary'!N36&lt;&gt;"",IF(LOWER('Capacity summary'!N36)="x",$BI124*N124,VALUE('Capacity summary'!N36)),0),N124*$BI124),N124*$BI124),0)</f>
        <v>0</v>
      </c>
      <c r="BR124" s="5">
        <f ca="1">IF($BI124&lt;&gt;"",IF('Capacity summary'!$C$14="Yes",IF(COUNTBLANK('Capacity summary'!$H36:$BG36)&lt;52,IF('Capacity summary'!O36&lt;&gt;"",IF(LOWER('Capacity summary'!O36)="x",$BI124*O124,VALUE('Capacity summary'!O36)),0),O124*$BI124),O124*$BI124),0)</f>
        <v>0</v>
      </c>
      <c r="BS124" s="5">
        <f ca="1">IF($BI124&lt;&gt;"",IF('Capacity summary'!$C$14="Yes",IF(COUNTBLANK('Capacity summary'!$H36:$BG36)&lt;52,IF('Capacity summary'!P36&lt;&gt;"",IF(LOWER('Capacity summary'!P36)="x",$BI124*P124,VALUE('Capacity summary'!P36)),0),P124*$BI124),P124*$BI124),0)</f>
        <v>0</v>
      </c>
      <c r="BT124" s="5">
        <f ca="1">IF($BI124&lt;&gt;"",IF('Capacity summary'!$C$14="Yes",IF(COUNTBLANK('Capacity summary'!$H36:$BG36)&lt;52,IF('Capacity summary'!Q36&lt;&gt;"",IF(LOWER('Capacity summary'!Q36)="x",$BI124*Q124,VALUE('Capacity summary'!Q36)),0),Q124*$BI124),Q124*$BI124),0)</f>
        <v>0</v>
      </c>
      <c r="BU124" s="5">
        <f ca="1">IF($BI124&lt;&gt;"",IF('Capacity summary'!$C$14="Yes",IF(COUNTBLANK('Capacity summary'!$H36:$BG36)&lt;52,IF('Capacity summary'!R36&lt;&gt;"",IF(LOWER('Capacity summary'!R36)="x",$BI124*R124,VALUE('Capacity summary'!R36)),0),R124*$BI124),R124*$BI124),0)</f>
        <v>0</v>
      </c>
      <c r="BV124" s="5">
        <f ca="1">IF($BI124&lt;&gt;"",IF('Capacity summary'!$C$14="Yes",IF(COUNTBLANK('Capacity summary'!$H36:$BG36)&lt;52,IF('Capacity summary'!S36&lt;&gt;"",IF(LOWER('Capacity summary'!S36)="x",$BI124*S124,VALUE('Capacity summary'!S36)),0),S124*$BI124),S124*$BI124),0)</f>
        <v>0</v>
      </c>
      <c r="BW124" s="5">
        <f ca="1">IF($BI124&lt;&gt;"",IF('Capacity summary'!$C$14="Yes",IF(COUNTBLANK('Capacity summary'!$H36:$BG36)&lt;52,IF('Capacity summary'!T36&lt;&gt;"",IF(LOWER('Capacity summary'!T36)="x",$BI124*T124,VALUE('Capacity summary'!T36)),0),T124*$BI124),T124*$BI124),0)</f>
        <v>0</v>
      </c>
      <c r="BX124" s="5">
        <f ca="1">IF($BI124&lt;&gt;"",IF('Capacity summary'!$C$14="Yes",IF(COUNTBLANK('Capacity summary'!$H36:$BG36)&lt;52,IF('Capacity summary'!U36&lt;&gt;"",IF(LOWER('Capacity summary'!U36)="x",$BI124*U124,VALUE('Capacity summary'!U36)),0),U124*$BI124),U124*$BI124),0)</f>
        <v>0</v>
      </c>
      <c r="BY124" s="5">
        <f ca="1">IF($BI124&lt;&gt;"",IF('Capacity summary'!$C$14="Yes",IF(COUNTBLANK('Capacity summary'!$H36:$BG36)&lt;52,IF('Capacity summary'!V36&lt;&gt;"",IF(LOWER('Capacity summary'!V36)="x",$BI124*V124,VALUE('Capacity summary'!V36)),0),V124*$BI124),V124*$BI124),0)</f>
        <v>0</v>
      </c>
      <c r="BZ124" s="5">
        <f ca="1">IF($BI124&lt;&gt;"",IF('Capacity summary'!$C$14="Yes",IF(COUNTBLANK('Capacity summary'!$H36:$BG36)&lt;52,IF('Capacity summary'!W36&lt;&gt;"",IF(LOWER('Capacity summary'!W36)="x",$BI124*W124,VALUE('Capacity summary'!W36)),0),W124*$BI124),W124*$BI124),0)</f>
        <v>0</v>
      </c>
      <c r="CA124" s="5">
        <f ca="1">IF($BI124&lt;&gt;"",IF('Capacity summary'!$C$14="Yes",IF(COUNTBLANK('Capacity summary'!$H36:$BG36)&lt;52,IF('Capacity summary'!X36&lt;&gt;"",IF(LOWER('Capacity summary'!X36)="x",$BI124*X124,VALUE('Capacity summary'!X36)),0),X124*$BI124),X124*$BI124),0)</f>
        <v>0</v>
      </c>
      <c r="CB124" s="5">
        <f ca="1">IF($BI124&lt;&gt;"",IF('Capacity summary'!$C$14="Yes",IF(COUNTBLANK('Capacity summary'!$H36:$BG36)&lt;52,IF('Capacity summary'!Y36&lt;&gt;"",IF(LOWER('Capacity summary'!Y36)="x",$BI124*Y124,VALUE('Capacity summary'!Y36)),0),Y124*$BI124),Y124*$BI124),0)</f>
        <v>0</v>
      </c>
      <c r="CC124" s="5">
        <f ca="1">IF($BI124&lt;&gt;"",IF('Capacity summary'!$C$14="Yes",IF(COUNTBLANK('Capacity summary'!$H36:$BG36)&lt;52,IF('Capacity summary'!Z36&lt;&gt;"",IF(LOWER('Capacity summary'!Z36)="x",$BI124*Z124,VALUE('Capacity summary'!Z36)),0),Z124*$BI124),Z124*$BI124),0)</f>
        <v>0</v>
      </c>
      <c r="CD124" s="5">
        <f ca="1">IF($BI124&lt;&gt;"",IF('Capacity summary'!$C$14="Yes",IF(COUNTBLANK('Capacity summary'!$H36:$BG36)&lt;52,IF('Capacity summary'!AA36&lt;&gt;"",IF(LOWER('Capacity summary'!AA36)="x",$BI124*AA124,VALUE('Capacity summary'!AA36)),0),AA124*$BI124),AA124*$BI124),0)</f>
        <v>0</v>
      </c>
      <c r="CE124" s="5">
        <f ca="1">IF($BI124&lt;&gt;"",IF('Capacity summary'!$C$14="Yes",IF(COUNTBLANK('Capacity summary'!$H36:$BG36)&lt;52,IF('Capacity summary'!AB36&lt;&gt;"",IF(LOWER('Capacity summary'!AB36)="x",$BI124*AB124,VALUE('Capacity summary'!AB36)),0),AB124*$BI124),AB124*$BI124),0)</f>
        <v>0</v>
      </c>
      <c r="CF124" s="5">
        <f ca="1">IF($BI124&lt;&gt;"",IF('Capacity summary'!$C$14="Yes",IF(COUNTBLANK('Capacity summary'!$H36:$BG36)&lt;52,IF('Capacity summary'!AC36&lt;&gt;"",IF(LOWER('Capacity summary'!AC36)="x",$BI124*AC124,VALUE('Capacity summary'!AC36)),0),AC124*$BI124),AC124*$BI124),0)</f>
        <v>0</v>
      </c>
      <c r="CG124" s="5">
        <f ca="1">IF($BI124&lt;&gt;"",IF('Capacity summary'!$C$14="Yes",IF(COUNTBLANK('Capacity summary'!$H36:$BG36)&lt;52,IF('Capacity summary'!AD36&lt;&gt;"",IF(LOWER('Capacity summary'!AD36)="x",$BI124*AD124,VALUE('Capacity summary'!AD36)),0),AD124*$BI124),AD124*$BI124),0)</f>
        <v>0</v>
      </c>
      <c r="CH124" s="5">
        <f ca="1">IF($BI124&lt;&gt;"",IF('Capacity summary'!$C$14="Yes",IF(COUNTBLANK('Capacity summary'!$H36:$BG36)&lt;52,IF('Capacity summary'!AE36&lt;&gt;"",IF(LOWER('Capacity summary'!AE36)="x",$BI124*AE124,VALUE('Capacity summary'!AE36)),0),AE124*$BI124),AE124*$BI124),0)</f>
        <v>0</v>
      </c>
      <c r="CI124" s="5">
        <f ca="1">IF($BI124&lt;&gt;"",IF('Capacity summary'!$C$14="Yes",IF(COUNTBLANK('Capacity summary'!$H36:$BG36)&lt;52,IF('Capacity summary'!AF36&lt;&gt;"",IF(LOWER('Capacity summary'!AF36)="x",$BI124*AF124,VALUE('Capacity summary'!AF36)),0),AF124*$BI124),AF124*$BI124),0)</f>
        <v>0</v>
      </c>
      <c r="CJ124" s="5">
        <f ca="1">IF($BI124&lt;&gt;"",IF('Capacity summary'!$C$14="Yes",IF(COUNTBLANK('Capacity summary'!$H36:$BG36)&lt;52,IF('Capacity summary'!AG36&lt;&gt;"",IF(LOWER('Capacity summary'!AG36)="x",$BI124*AG124,VALUE('Capacity summary'!AG36)),0),AG124*$BI124),AG124*$BI124),0)</f>
        <v>0</v>
      </c>
      <c r="CK124" s="5">
        <f ca="1">IF($BI124&lt;&gt;"",IF('Capacity summary'!$C$14="Yes",IF(COUNTBLANK('Capacity summary'!$H36:$BG36)&lt;52,IF('Capacity summary'!AH36&lt;&gt;"",IF(LOWER('Capacity summary'!AH36)="x",$BI124*AH124,VALUE('Capacity summary'!AH36)),0),AH124*$BI124),AH124*$BI124),0)</f>
        <v>0</v>
      </c>
      <c r="CL124" s="5">
        <f ca="1">IF($BI124&lt;&gt;"",IF('Capacity summary'!$C$14="Yes",IF(COUNTBLANK('Capacity summary'!$H36:$BG36)&lt;52,IF('Capacity summary'!AI36&lt;&gt;"",IF(LOWER('Capacity summary'!AI36)="x",$BI124*AI124,VALUE('Capacity summary'!AI36)),0),AI124*$BI124),AI124*$BI124),0)</f>
        <v>0</v>
      </c>
      <c r="CM124" s="5">
        <f ca="1">IF($BI124&lt;&gt;"",IF('Capacity summary'!$C$14="Yes",IF(COUNTBLANK('Capacity summary'!$H36:$BG36)&lt;52,IF('Capacity summary'!AJ36&lt;&gt;"",IF(LOWER('Capacity summary'!AJ36)="x",$BI124*AJ124,VALUE('Capacity summary'!AJ36)),0),AJ124*$BI124),AJ124*$BI124),0)</f>
        <v>0</v>
      </c>
      <c r="CN124" s="5">
        <f ca="1">IF($BI124&lt;&gt;"",IF('Capacity summary'!$C$14="Yes",IF(COUNTBLANK('Capacity summary'!$H36:$BG36)&lt;52,IF('Capacity summary'!AK36&lt;&gt;"",IF(LOWER('Capacity summary'!AK36)="x",$BI124*AK124,VALUE('Capacity summary'!AK36)),0),AK124*$BI124),AK124*$BI124),0)</f>
        <v>0</v>
      </c>
      <c r="CO124" s="5">
        <f ca="1">IF($BI124&lt;&gt;"",IF('Capacity summary'!$C$14="Yes",IF(COUNTBLANK('Capacity summary'!$H36:$BG36)&lt;52,IF('Capacity summary'!AL36&lt;&gt;"",IF(LOWER('Capacity summary'!AL36)="x",$BI124*AL124,VALUE('Capacity summary'!AL36)),0),AL124*$BI124),AL124*$BI124),0)</f>
        <v>0</v>
      </c>
      <c r="CP124" s="5">
        <f ca="1">IF($BI124&lt;&gt;"",IF('Capacity summary'!$C$14="Yes",IF(COUNTBLANK('Capacity summary'!$H36:$BG36)&lt;52,IF('Capacity summary'!AM36&lt;&gt;"",IF(LOWER('Capacity summary'!AM36)="x",$BI124*AM124,VALUE('Capacity summary'!AM36)),0),AM124*$BI124),AM124*$BI124),0)</f>
        <v>0</v>
      </c>
      <c r="CQ124" s="5">
        <f ca="1">IF($BI124&lt;&gt;"",IF('Capacity summary'!$C$14="Yes",IF(COUNTBLANK('Capacity summary'!$H36:$BG36)&lt;52,IF('Capacity summary'!AN36&lt;&gt;"",IF(LOWER('Capacity summary'!AN36)="x",$BI124*AN124,VALUE('Capacity summary'!AN36)),0),AN124*$BI124),AN124*$BI124),0)</f>
        <v>0</v>
      </c>
      <c r="CR124" s="5">
        <f ca="1">IF($BI124&lt;&gt;"",IF('Capacity summary'!$C$14="Yes",IF(COUNTBLANK('Capacity summary'!$H36:$BG36)&lt;52,IF('Capacity summary'!AO36&lt;&gt;"",IF(LOWER('Capacity summary'!AO36)="x",$BI124*AO124,VALUE('Capacity summary'!AO36)),0),AO124*$BI124),AO124*$BI124),0)</f>
        <v>0</v>
      </c>
      <c r="CS124" s="5">
        <f ca="1">IF($BI124&lt;&gt;"",IF('Capacity summary'!$C$14="Yes",IF(COUNTBLANK('Capacity summary'!$H36:$BG36)&lt;52,IF('Capacity summary'!AP36&lt;&gt;"",IF(LOWER('Capacity summary'!AP36)="x",$BI124*AP124,VALUE('Capacity summary'!AP36)),0),AP124*$BI124),AP124*$BI124),0)</f>
        <v>0</v>
      </c>
      <c r="CT124" s="5">
        <f ca="1">IF($BI124&lt;&gt;"",IF('Capacity summary'!$C$14="Yes",IF(COUNTBLANK('Capacity summary'!$H36:$BG36)&lt;52,IF('Capacity summary'!AQ36&lt;&gt;"",IF(LOWER('Capacity summary'!AQ36)="x",$BI124*AQ124,VALUE('Capacity summary'!AQ36)),0),AQ124*$BI124),AQ124*$BI124),0)</f>
        <v>0</v>
      </c>
      <c r="CU124" s="5">
        <f ca="1">IF($BI124&lt;&gt;"",IF('Capacity summary'!$C$14="Yes",IF(COUNTBLANK('Capacity summary'!$H36:$BG36)&lt;52,IF('Capacity summary'!AR36&lt;&gt;"",IF(LOWER('Capacity summary'!AR36)="x",$BI124*AR124,VALUE('Capacity summary'!AR36)),0),AR124*$BI124),AR124*$BI124),0)</f>
        <v>0</v>
      </c>
      <c r="CV124" s="5">
        <f ca="1">IF($BI124&lt;&gt;"",IF('Capacity summary'!$C$14="Yes",IF(COUNTBLANK('Capacity summary'!$H36:$BG36)&lt;52,IF('Capacity summary'!AS36&lt;&gt;"",IF(LOWER('Capacity summary'!AS36)="x",$BI124*AS124,VALUE('Capacity summary'!AS36)),0),AS124*$BI124),AS124*$BI124),0)</f>
        <v>0</v>
      </c>
      <c r="CW124" s="5">
        <f ca="1">IF($BI124&lt;&gt;"",IF('Capacity summary'!$C$14="Yes",IF(COUNTBLANK('Capacity summary'!$H36:$BG36)&lt;52,IF('Capacity summary'!AT36&lt;&gt;"",IF(LOWER('Capacity summary'!AT36)="x",$BI124*AT124,VALUE('Capacity summary'!AT36)),0),AT124*$BI124),AT124*$BI124),0)</f>
        <v>0</v>
      </c>
      <c r="CX124" s="5">
        <f ca="1">IF($BI124&lt;&gt;"",IF('Capacity summary'!$C$14="Yes",IF(COUNTBLANK('Capacity summary'!$H36:$BG36)&lt;52,IF('Capacity summary'!AU36&lt;&gt;"",IF(LOWER('Capacity summary'!AU36)="x",$BI124*AU124,VALUE('Capacity summary'!AU36)),0),AU124*$BI124),AU124*$BI124),0)</f>
        <v>0</v>
      </c>
      <c r="CY124" s="5">
        <f ca="1">IF($BI124&lt;&gt;"",IF('Capacity summary'!$C$14="Yes",IF(COUNTBLANK('Capacity summary'!$H36:$BG36)&lt;52,IF('Capacity summary'!AV36&lt;&gt;"",IF(LOWER('Capacity summary'!AV36)="x",$BI124*AV124,VALUE('Capacity summary'!AV36)),0),AV124*$BI124),AV124*$BI124),0)</f>
        <v>0</v>
      </c>
      <c r="CZ124" s="5">
        <f ca="1">IF($BI124&lt;&gt;"",IF('Capacity summary'!$C$14="Yes",IF(COUNTBLANK('Capacity summary'!$H36:$BG36)&lt;52,IF('Capacity summary'!AW36&lt;&gt;"",IF(LOWER('Capacity summary'!AW36)="x",$BI124*AW124,VALUE('Capacity summary'!AW36)),0),AW124*$BI124),AW124*$BI124),0)</f>
        <v>0</v>
      </c>
      <c r="DA124" s="5">
        <f ca="1">IF($BI124&lt;&gt;"",IF('Capacity summary'!$C$14="Yes",IF(COUNTBLANK('Capacity summary'!$H36:$BG36)&lt;52,IF('Capacity summary'!AX36&lt;&gt;"",IF(LOWER('Capacity summary'!AX36)="x",$BI124*AX124,VALUE('Capacity summary'!AX36)),0),AX124*$BI124),AX124*$BI124),0)</f>
        <v>0</v>
      </c>
      <c r="DB124" s="5">
        <f ca="1">IF($BI124&lt;&gt;"",IF('Capacity summary'!$C$14="Yes",IF(COUNTBLANK('Capacity summary'!$H36:$BG36)&lt;52,IF('Capacity summary'!AY36&lt;&gt;"",IF(LOWER('Capacity summary'!AY36)="x",$BI124*AY124,VALUE('Capacity summary'!AY36)),0),AY124*$BI124),AY124*$BI124),0)</f>
        <v>0</v>
      </c>
      <c r="DC124" s="5">
        <f ca="1">IF($BI124&lt;&gt;"",IF('Capacity summary'!$C$14="Yes",IF(COUNTBLANK('Capacity summary'!$H36:$BG36)&lt;52,IF('Capacity summary'!AZ36&lt;&gt;"",IF(LOWER('Capacity summary'!AZ36)="x",$BI124*AZ124,VALUE('Capacity summary'!AZ36)),0),AZ124*$BI124),AZ124*$BI124),0)</f>
        <v>0</v>
      </c>
      <c r="DD124" s="5">
        <f ca="1">IF($BI124&lt;&gt;"",IF('Capacity summary'!$C$14="Yes",IF(COUNTBLANK('Capacity summary'!$H36:$BG36)&lt;52,IF('Capacity summary'!BA36&lt;&gt;"",IF(LOWER('Capacity summary'!BA36)="x",$BI124*BA124,VALUE('Capacity summary'!BA36)),0),BA124*$BI124),BA124*$BI124),0)</f>
        <v>0</v>
      </c>
      <c r="DE124" s="5">
        <f ca="1">IF($BI124&lt;&gt;"",IF('Capacity summary'!$C$14="Yes",IF(COUNTBLANK('Capacity summary'!$H36:$BG36)&lt;52,IF('Capacity summary'!BB36&lt;&gt;"",IF(LOWER('Capacity summary'!BB36)="x",$BI124*BB124,VALUE('Capacity summary'!BB36)),0),BB124*$BI124),BB124*$BI124),0)</f>
        <v>0</v>
      </c>
      <c r="DF124" s="5">
        <f ca="1">IF($BI124&lt;&gt;"",IF('Capacity summary'!$C$14="Yes",IF(COUNTBLANK('Capacity summary'!$H36:$BG36)&lt;52,IF('Capacity summary'!BC36&lt;&gt;"",IF(LOWER('Capacity summary'!BC36)="x",$BI124*BC124,VALUE('Capacity summary'!BC36)),0),BC124*$BI124),BC124*$BI124),0)</f>
        <v>0</v>
      </c>
      <c r="DG124" s="5">
        <f ca="1">IF($BI124&lt;&gt;"",IF('Capacity summary'!$C$14="Yes",IF(COUNTBLANK('Capacity summary'!$H36:$BG36)&lt;52,IF('Capacity summary'!BD36&lt;&gt;"",IF(LOWER('Capacity summary'!BD36)="x",$BI124*BD124,VALUE('Capacity summary'!BD36)),0),BD124*$BI124),BD124*$BI124),0)</f>
        <v>0</v>
      </c>
      <c r="DH124" s="5">
        <f ca="1">IF($BI124&lt;&gt;"",IF('Capacity summary'!$C$14="Yes",IF(COUNTBLANK('Capacity summary'!$H36:$BG36)&lt;52,IF('Capacity summary'!BE36&lt;&gt;"",IF(LOWER('Capacity summary'!BE36)="x",$BI124*BE124,VALUE('Capacity summary'!BE36)),0),BE124*$BI124),BE124*$BI124),0)</f>
        <v>0</v>
      </c>
      <c r="DI124" s="5">
        <f ca="1">IF($BI124&lt;&gt;"",IF('Capacity summary'!$C$14="Yes",IF(COUNTBLANK('Capacity summary'!$H36:$BG36)&lt;52,IF('Capacity summary'!BF36&lt;&gt;"",IF(LOWER('Capacity summary'!BF36)="x",$BI124*BF124,VALUE('Capacity summary'!BF36)),0),BF124*$BI124),BF124*$BI124),0)</f>
        <v>0</v>
      </c>
      <c r="DJ124" s="5">
        <f ca="1">IF($BI124&lt;&gt;"",IF('Capacity summary'!$C$14="Yes",IF(COUNTBLANK('Capacity summary'!$H36:$BG36)&lt;52,IF('Capacity summary'!BG36&lt;&gt;"",IF(LOWER('Capacity summary'!BG36)="x",$BI124*BG124,VALUE('Capacity summary'!BG36)),0),BG124*$BI124),BG124*$BI124),0)</f>
        <v>0</v>
      </c>
      <c r="DK124" s="5">
        <f t="shared" ca="1" si="6"/>
        <v>0</v>
      </c>
    </row>
    <row r="125" spans="3:115" x14ac:dyDescent="0.25">
      <c r="C125" s="67" t="str">
        <f>ROW(A14)&amp;". "&amp;Capacity!N30</f>
        <v>14. a</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 ca="1">IF(ROW(A14)&lt;=Capacity!$M$16,IF('Capacity summary'!$C$14="No",SUM(H125:BG125),'Capacity summary'!$E37),0)</f>
        <v>52</v>
      </c>
      <c r="BI125" s="67">
        <f ca="1">IF(BH125&gt;0,IF(BH125&lt;Capacity!Q30,Capacity!R30,Capacity!T30/'Capacity calculation (hide)'!BH125),"")</f>
        <v>0</v>
      </c>
      <c r="BJ125" s="5"/>
      <c r="BK125" s="5">
        <f ca="1">IF($BI125&lt;&gt;"",IF('Capacity summary'!$C$14="Yes",IF(COUNTBLANK('Capacity summary'!$H37:$BG37)&lt;52,IF('Capacity summary'!H37&lt;&gt;"",IF(LOWER('Capacity summary'!H37)="x",$BI125*H125,VALUE('Capacity summary'!H37)),0),H125*$BI125),H125*$BI125),0)</f>
        <v>0</v>
      </c>
      <c r="BL125" s="5">
        <f ca="1">IF($BI125&lt;&gt;"",IF('Capacity summary'!$C$14="Yes",IF(COUNTBLANK('Capacity summary'!$H37:$BG37)&lt;52,IF('Capacity summary'!I37&lt;&gt;"",IF(LOWER('Capacity summary'!I37)="x",$BI125*I125,VALUE('Capacity summary'!I37)),0),I125*$BI125),I125*$BI125),0)</f>
        <v>0</v>
      </c>
      <c r="BM125" s="5">
        <f ca="1">IF($BI125&lt;&gt;"",IF('Capacity summary'!$C$14="Yes",IF(COUNTBLANK('Capacity summary'!$H37:$BG37)&lt;52,IF('Capacity summary'!J37&lt;&gt;"",IF(LOWER('Capacity summary'!J37)="x",$BI125*J125,VALUE('Capacity summary'!J37)),0),J125*$BI125),J125*$BI125),0)</f>
        <v>0</v>
      </c>
      <c r="BN125" s="5">
        <f ca="1">IF($BI125&lt;&gt;"",IF('Capacity summary'!$C$14="Yes",IF(COUNTBLANK('Capacity summary'!$H37:$BG37)&lt;52,IF('Capacity summary'!K37&lt;&gt;"",IF(LOWER('Capacity summary'!K37)="x",$BI125*K125,VALUE('Capacity summary'!K37)),0),K125*$BI125),K125*$BI125),0)</f>
        <v>0</v>
      </c>
      <c r="BO125" s="5">
        <f ca="1">IF($BI125&lt;&gt;"",IF('Capacity summary'!$C$14="Yes",IF(COUNTBLANK('Capacity summary'!$H37:$BG37)&lt;52,IF('Capacity summary'!L37&lt;&gt;"",IF(LOWER('Capacity summary'!L37)="x",$BI125*L125,VALUE('Capacity summary'!L37)),0),L125*$BI125),L125*$BI125),0)</f>
        <v>0</v>
      </c>
      <c r="BP125" s="5">
        <f ca="1">IF($BI125&lt;&gt;"",IF('Capacity summary'!$C$14="Yes",IF(COUNTBLANK('Capacity summary'!$H37:$BG37)&lt;52,IF('Capacity summary'!M37&lt;&gt;"",IF(LOWER('Capacity summary'!M37)="x",$BI125*M125,VALUE('Capacity summary'!M37)),0),M125*$BI125),M125*$BI125),0)</f>
        <v>0</v>
      </c>
      <c r="BQ125" s="5">
        <f ca="1">IF($BI125&lt;&gt;"",IF('Capacity summary'!$C$14="Yes",IF(COUNTBLANK('Capacity summary'!$H37:$BG37)&lt;52,IF('Capacity summary'!N37&lt;&gt;"",IF(LOWER('Capacity summary'!N37)="x",$BI125*N125,VALUE('Capacity summary'!N37)),0),N125*$BI125),N125*$BI125),0)</f>
        <v>0</v>
      </c>
      <c r="BR125" s="5">
        <f ca="1">IF($BI125&lt;&gt;"",IF('Capacity summary'!$C$14="Yes",IF(COUNTBLANK('Capacity summary'!$H37:$BG37)&lt;52,IF('Capacity summary'!O37&lt;&gt;"",IF(LOWER('Capacity summary'!O37)="x",$BI125*O125,VALUE('Capacity summary'!O37)),0),O125*$BI125),O125*$BI125),0)</f>
        <v>0</v>
      </c>
      <c r="BS125" s="5">
        <f ca="1">IF($BI125&lt;&gt;"",IF('Capacity summary'!$C$14="Yes",IF(COUNTBLANK('Capacity summary'!$H37:$BG37)&lt;52,IF('Capacity summary'!P37&lt;&gt;"",IF(LOWER('Capacity summary'!P37)="x",$BI125*P125,VALUE('Capacity summary'!P37)),0),P125*$BI125),P125*$BI125),0)</f>
        <v>0</v>
      </c>
      <c r="BT125" s="5">
        <f ca="1">IF($BI125&lt;&gt;"",IF('Capacity summary'!$C$14="Yes",IF(COUNTBLANK('Capacity summary'!$H37:$BG37)&lt;52,IF('Capacity summary'!Q37&lt;&gt;"",IF(LOWER('Capacity summary'!Q37)="x",$BI125*Q125,VALUE('Capacity summary'!Q37)),0),Q125*$BI125),Q125*$BI125),0)</f>
        <v>0</v>
      </c>
      <c r="BU125" s="5">
        <f ca="1">IF($BI125&lt;&gt;"",IF('Capacity summary'!$C$14="Yes",IF(COUNTBLANK('Capacity summary'!$H37:$BG37)&lt;52,IF('Capacity summary'!R37&lt;&gt;"",IF(LOWER('Capacity summary'!R37)="x",$BI125*R125,VALUE('Capacity summary'!R37)),0),R125*$BI125),R125*$BI125),0)</f>
        <v>0</v>
      </c>
      <c r="BV125" s="5">
        <f ca="1">IF($BI125&lt;&gt;"",IF('Capacity summary'!$C$14="Yes",IF(COUNTBLANK('Capacity summary'!$H37:$BG37)&lt;52,IF('Capacity summary'!S37&lt;&gt;"",IF(LOWER('Capacity summary'!S37)="x",$BI125*S125,VALUE('Capacity summary'!S37)),0),S125*$BI125),S125*$BI125),0)</f>
        <v>0</v>
      </c>
      <c r="BW125" s="5">
        <f ca="1">IF($BI125&lt;&gt;"",IF('Capacity summary'!$C$14="Yes",IF(COUNTBLANK('Capacity summary'!$H37:$BG37)&lt;52,IF('Capacity summary'!T37&lt;&gt;"",IF(LOWER('Capacity summary'!T37)="x",$BI125*T125,VALUE('Capacity summary'!T37)),0),T125*$BI125),T125*$BI125),0)</f>
        <v>0</v>
      </c>
      <c r="BX125" s="5">
        <f ca="1">IF($BI125&lt;&gt;"",IF('Capacity summary'!$C$14="Yes",IF(COUNTBLANK('Capacity summary'!$H37:$BG37)&lt;52,IF('Capacity summary'!U37&lt;&gt;"",IF(LOWER('Capacity summary'!U37)="x",$BI125*U125,VALUE('Capacity summary'!U37)),0),U125*$BI125),U125*$BI125),0)</f>
        <v>0</v>
      </c>
      <c r="BY125" s="5">
        <f ca="1">IF($BI125&lt;&gt;"",IF('Capacity summary'!$C$14="Yes",IF(COUNTBLANK('Capacity summary'!$H37:$BG37)&lt;52,IF('Capacity summary'!V37&lt;&gt;"",IF(LOWER('Capacity summary'!V37)="x",$BI125*V125,VALUE('Capacity summary'!V37)),0),V125*$BI125),V125*$BI125),0)</f>
        <v>0</v>
      </c>
      <c r="BZ125" s="5">
        <f ca="1">IF($BI125&lt;&gt;"",IF('Capacity summary'!$C$14="Yes",IF(COUNTBLANK('Capacity summary'!$H37:$BG37)&lt;52,IF('Capacity summary'!W37&lt;&gt;"",IF(LOWER('Capacity summary'!W37)="x",$BI125*W125,VALUE('Capacity summary'!W37)),0),W125*$BI125),W125*$BI125),0)</f>
        <v>0</v>
      </c>
      <c r="CA125" s="5">
        <f ca="1">IF($BI125&lt;&gt;"",IF('Capacity summary'!$C$14="Yes",IF(COUNTBLANK('Capacity summary'!$H37:$BG37)&lt;52,IF('Capacity summary'!X37&lt;&gt;"",IF(LOWER('Capacity summary'!X37)="x",$BI125*X125,VALUE('Capacity summary'!X37)),0),X125*$BI125),X125*$BI125),0)</f>
        <v>0</v>
      </c>
      <c r="CB125" s="5">
        <f ca="1">IF($BI125&lt;&gt;"",IF('Capacity summary'!$C$14="Yes",IF(COUNTBLANK('Capacity summary'!$H37:$BG37)&lt;52,IF('Capacity summary'!Y37&lt;&gt;"",IF(LOWER('Capacity summary'!Y37)="x",$BI125*Y125,VALUE('Capacity summary'!Y37)),0),Y125*$BI125),Y125*$BI125),0)</f>
        <v>0</v>
      </c>
      <c r="CC125" s="5">
        <f ca="1">IF($BI125&lt;&gt;"",IF('Capacity summary'!$C$14="Yes",IF(COUNTBLANK('Capacity summary'!$H37:$BG37)&lt;52,IF('Capacity summary'!Z37&lt;&gt;"",IF(LOWER('Capacity summary'!Z37)="x",$BI125*Z125,VALUE('Capacity summary'!Z37)),0),Z125*$BI125),Z125*$BI125),0)</f>
        <v>0</v>
      </c>
      <c r="CD125" s="5">
        <f ca="1">IF($BI125&lt;&gt;"",IF('Capacity summary'!$C$14="Yes",IF(COUNTBLANK('Capacity summary'!$H37:$BG37)&lt;52,IF('Capacity summary'!AA37&lt;&gt;"",IF(LOWER('Capacity summary'!AA37)="x",$BI125*AA125,VALUE('Capacity summary'!AA37)),0),AA125*$BI125),AA125*$BI125),0)</f>
        <v>0</v>
      </c>
      <c r="CE125" s="5">
        <f ca="1">IF($BI125&lt;&gt;"",IF('Capacity summary'!$C$14="Yes",IF(COUNTBLANK('Capacity summary'!$H37:$BG37)&lt;52,IF('Capacity summary'!AB37&lt;&gt;"",IF(LOWER('Capacity summary'!AB37)="x",$BI125*AB125,VALUE('Capacity summary'!AB37)),0),AB125*$BI125),AB125*$BI125),0)</f>
        <v>0</v>
      </c>
      <c r="CF125" s="5">
        <f ca="1">IF($BI125&lt;&gt;"",IF('Capacity summary'!$C$14="Yes",IF(COUNTBLANK('Capacity summary'!$H37:$BG37)&lt;52,IF('Capacity summary'!AC37&lt;&gt;"",IF(LOWER('Capacity summary'!AC37)="x",$BI125*AC125,VALUE('Capacity summary'!AC37)),0),AC125*$BI125),AC125*$BI125),0)</f>
        <v>0</v>
      </c>
      <c r="CG125" s="5">
        <f ca="1">IF($BI125&lt;&gt;"",IF('Capacity summary'!$C$14="Yes",IF(COUNTBLANK('Capacity summary'!$H37:$BG37)&lt;52,IF('Capacity summary'!AD37&lt;&gt;"",IF(LOWER('Capacity summary'!AD37)="x",$BI125*AD125,VALUE('Capacity summary'!AD37)),0),AD125*$BI125),AD125*$BI125),0)</f>
        <v>0</v>
      </c>
      <c r="CH125" s="5">
        <f ca="1">IF($BI125&lt;&gt;"",IF('Capacity summary'!$C$14="Yes",IF(COUNTBLANK('Capacity summary'!$H37:$BG37)&lt;52,IF('Capacity summary'!AE37&lt;&gt;"",IF(LOWER('Capacity summary'!AE37)="x",$BI125*AE125,VALUE('Capacity summary'!AE37)),0),AE125*$BI125),AE125*$BI125),0)</f>
        <v>0</v>
      </c>
      <c r="CI125" s="5">
        <f ca="1">IF($BI125&lt;&gt;"",IF('Capacity summary'!$C$14="Yes",IF(COUNTBLANK('Capacity summary'!$H37:$BG37)&lt;52,IF('Capacity summary'!AF37&lt;&gt;"",IF(LOWER('Capacity summary'!AF37)="x",$BI125*AF125,VALUE('Capacity summary'!AF37)),0),AF125*$BI125),AF125*$BI125),0)</f>
        <v>0</v>
      </c>
      <c r="CJ125" s="5">
        <f ca="1">IF($BI125&lt;&gt;"",IF('Capacity summary'!$C$14="Yes",IF(COUNTBLANK('Capacity summary'!$H37:$BG37)&lt;52,IF('Capacity summary'!AG37&lt;&gt;"",IF(LOWER('Capacity summary'!AG37)="x",$BI125*AG125,VALUE('Capacity summary'!AG37)),0),AG125*$BI125),AG125*$BI125),0)</f>
        <v>0</v>
      </c>
      <c r="CK125" s="5">
        <f ca="1">IF($BI125&lt;&gt;"",IF('Capacity summary'!$C$14="Yes",IF(COUNTBLANK('Capacity summary'!$H37:$BG37)&lt;52,IF('Capacity summary'!AH37&lt;&gt;"",IF(LOWER('Capacity summary'!AH37)="x",$BI125*AH125,VALUE('Capacity summary'!AH37)),0),AH125*$BI125),AH125*$BI125),0)</f>
        <v>0</v>
      </c>
      <c r="CL125" s="5">
        <f ca="1">IF($BI125&lt;&gt;"",IF('Capacity summary'!$C$14="Yes",IF(COUNTBLANK('Capacity summary'!$H37:$BG37)&lt;52,IF('Capacity summary'!AI37&lt;&gt;"",IF(LOWER('Capacity summary'!AI37)="x",$BI125*AI125,VALUE('Capacity summary'!AI37)),0),AI125*$BI125),AI125*$BI125),0)</f>
        <v>0</v>
      </c>
      <c r="CM125" s="5">
        <f ca="1">IF($BI125&lt;&gt;"",IF('Capacity summary'!$C$14="Yes",IF(COUNTBLANK('Capacity summary'!$H37:$BG37)&lt;52,IF('Capacity summary'!AJ37&lt;&gt;"",IF(LOWER('Capacity summary'!AJ37)="x",$BI125*AJ125,VALUE('Capacity summary'!AJ37)),0),AJ125*$BI125),AJ125*$BI125),0)</f>
        <v>0</v>
      </c>
      <c r="CN125" s="5">
        <f ca="1">IF($BI125&lt;&gt;"",IF('Capacity summary'!$C$14="Yes",IF(COUNTBLANK('Capacity summary'!$H37:$BG37)&lt;52,IF('Capacity summary'!AK37&lt;&gt;"",IF(LOWER('Capacity summary'!AK37)="x",$BI125*AK125,VALUE('Capacity summary'!AK37)),0),AK125*$BI125),AK125*$BI125),0)</f>
        <v>0</v>
      </c>
      <c r="CO125" s="5">
        <f ca="1">IF($BI125&lt;&gt;"",IF('Capacity summary'!$C$14="Yes",IF(COUNTBLANK('Capacity summary'!$H37:$BG37)&lt;52,IF('Capacity summary'!AL37&lt;&gt;"",IF(LOWER('Capacity summary'!AL37)="x",$BI125*AL125,VALUE('Capacity summary'!AL37)),0),AL125*$BI125),AL125*$BI125),0)</f>
        <v>0</v>
      </c>
      <c r="CP125" s="5">
        <f ca="1">IF($BI125&lt;&gt;"",IF('Capacity summary'!$C$14="Yes",IF(COUNTBLANK('Capacity summary'!$H37:$BG37)&lt;52,IF('Capacity summary'!AM37&lt;&gt;"",IF(LOWER('Capacity summary'!AM37)="x",$BI125*AM125,VALUE('Capacity summary'!AM37)),0),AM125*$BI125),AM125*$BI125),0)</f>
        <v>0</v>
      </c>
      <c r="CQ125" s="5">
        <f ca="1">IF($BI125&lt;&gt;"",IF('Capacity summary'!$C$14="Yes",IF(COUNTBLANK('Capacity summary'!$H37:$BG37)&lt;52,IF('Capacity summary'!AN37&lt;&gt;"",IF(LOWER('Capacity summary'!AN37)="x",$BI125*AN125,VALUE('Capacity summary'!AN37)),0),AN125*$BI125),AN125*$BI125),0)</f>
        <v>0</v>
      </c>
      <c r="CR125" s="5">
        <f ca="1">IF($BI125&lt;&gt;"",IF('Capacity summary'!$C$14="Yes",IF(COUNTBLANK('Capacity summary'!$H37:$BG37)&lt;52,IF('Capacity summary'!AO37&lt;&gt;"",IF(LOWER('Capacity summary'!AO37)="x",$BI125*AO125,VALUE('Capacity summary'!AO37)),0),AO125*$BI125),AO125*$BI125),0)</f>
        <v>0</v>
      </c>
      <c r="CS125" s="5">
        <f ca="1">IF($BI125&lt;&gt;"",IF('Capacity summary'!$C$14="Yes",IF(COUNTBLANK('Capacity summary'!$H37:$BG37)&lt;52,IF('Capacity summary'!AP37&lt;&gt;"",IF(LOWER('Capacity summary'!AP37)="x",$BI125*AP125,VALUE('Capacity summary'!AP37)),0),AP125*$BI125),AP125*$BI125),0)</f>
        <v>0</v>
      </c>
      <c r="CT125" s="5">
        <f ca="1">IF($BI125&lt;&gt;"",IF('Capacity summary'!$C$14="Yes",IF(COUNTBLANK('Capacity summary'!$H37:$BG37)&lt;52,IF('Capacity summary'!AQ37&lt;&gt;"",IF(LOWER('Capacity summary'!AQ37)="x",$BI125*AQ125,VALUE('Capacity summary'!AQ37)),0),AQ125*$BI125),AQ125*$BI125),0)</f>
        <v>0</v>
      </c>
      <c r="CU125" s="5">
        <f ca="1">IF($BI125&lt;&gt;"",IF('Capacity summary'!$C$14="Yes",IF(COUNTBLANK('Capacity summary'!$H37:$BG37)&lt;52,IF('Capacity summary'!AR37&lt;&gt;"",IF(LOWER('Capacity summary'!AR37)="x",$BI125*AR125,VALUE('Capacity summary'!AR37)),0),AR125*$BI125),AR125*$BI125),0)</f>
        <v>0</v>
      </c>
      <c r="CV125" s="5">
        <f ca="1">IF($BI125&lt;&gt;"",IF('Capacity summary'!$C$14="Yes",IF(COUNTBLANK('Capacity summary'!$H37:$BG37)&lt;52,IF('Capacity summary'!AS37&lt;&gt;"",IF(LOWER('Capacity summary'!AS37)="x",$BI125*AS125,VALUE('Capacity summary'!AS37)),0),AS125*$BI125),AS125*$BI125),0)</f>
        <v>0</v>
      </c>
      <c r="CW125" s="5">
        <f ca="1">IF($BI125&lt;&gt;"",IF('Capacity summary'!$C$14="Yes",IF(COUNTBLANK('Capacity summary'!$H37:$BG37)&lt;52,IF('Capacity summary'!AT37&lt;&gt;"",IF(LOWER('Capacity summary'!AT37)="x",$BI125*AT125,VALUE('Capacity summary'!AT37)),0),AT125*$BI125),AT125*$BI125),0)</f>
        <v>0</v>
      </c>
      <c r="CX125" s="5">
        <f ca="1">IF($BI125&lt;&gt;"",IF('Capacity summary'!$C$14="Yes",IF(COUNTBLANK('Capacity summary'!$H37:$BG37)&lt;52,IF('Capacity summary'!AU37&lt;&gt;"",IF(LOWER('Capacity summary'!AU37)="x",$BI125*AU125,VALUE('Capacity summary'!AU37)),0),AU125*$BI125),AU125*$BI125),0)</f>
        <v>0</v>
      </c>
      <c r="CY125" s="5">
        <f ca="1">IF($BI125&lt;&gt;"",IF('Capacity summary'!$C$14="Yes",IF(COUNTBLANK('Capacity summary'!$H37:$BG37)&lt;52,IF('Capacity summary'!AV37&lt;&gt;"",IF(LOWER('Capacity summary'!AV37)="x",$BI125*AV125,VALUE('Capacity summary'!AV37)),0),AV125*$BI125),AV125*$BI125),0)</f>
        <v>0</v>
      </c>
      <c r="CZ125" s="5">
        <f ca="1">IF($BI125&lt;&gt;"",IF('Capacity summary'!$C$14="Yes",IF(COUNTBLANK('Capacity summary'!$H37:$BG37)&lt;52,IF('Capacity summary'!AW37&lt;&gt;"",IF(LOWER('Capacity summary'!AW37)="x",$BI125*AW125,VALUE('Capacity summary'!AW37)),0),AW125*$BI125),AW125*$BI125),0)</f>
        <v>0</v>
      </c>
      <c r="DA125" s="5">
        <f ca="1">IF($BI125&lt;&gt;"",IF('Capacity summary'!$C$14="Yes",IF(COUNTBLANK('Capacity summary'!$H37:$BG37)&lt;52,IF('Capacity summary'!AX37&lt;&gt;"",IF(LOWER('Capacity summary'!AX37)="x",$BI125*AX125,VALUE('Capacity summary'!AX37)),0),AX125*$BI125),AX125*$BI125),0)</f>
        <v>0</v>
      </c>
      <c r="DB125" s="5">
        <f ca="1">IF($BI125&lt;&gt;"",IF('Capacity summary'!$C$14="Yes",IF(COUNTBLANK('Capacity summary'!$H37:$BG37)&lt;52,IF('Capacity summary'!AY37&lt;&gt;"",IF(LOWER('Capacity summary'!AY37)="x",$BI125*AY125,VALUE('Capacity summary'!AY37)),0),AY125*$BI125),AY125*$BI125),0)</f>
        <v>0</v>
      </c>
      <c r="DC125" s="5">
        <f ca="1">IF($BI125&lt;&gt;"",IF('Capacity summary'!$C$14="Yes",IF(COUNTBLANK('Capacity summary'!$H37:$BG37)&lt;52,IF('Capacity summary'!AZ37&lt;&gt;"",IF(LOWER('Capacity summary'!AZ37)="x",$BI125*AZ125,VALUE('Capacity summary'!AZ37)),0),AZ125*$BI125),AZ125*$BI125),0)</f>
        <v>0</v>
      </c>
      <c r="DD125" s="5">
        <f ca="1">IF($BI125&lt;&gt;"",IF('Capacity summary'!$C$14="Yes",IF(COUNTBLANK('Capacity summary'!$H37:$BG37)&lt;52,IF('Capacity summary'!BA37&lt;&gt;"",IF(LOWER('Capacity summary'!BA37)="x",$BI125*BA125,VALUE('Capacity summary'!BA37)),0),BA125*$BI125),BA125*$BI125),0)</f>
        <v>0</v>
      </c>
      <c r="DE125" s="5">
        <f ca="1">IF($BI125&lt;&gt;"",IF('Capacity summary'!$C$14="Yes",IF(COUNTBLANK('Capacity summary'!$H37:$BG37)&lt;52,IF('Capacity summary'!BB37&lt;&gt;"",IF(LOWER('Capacity summary'!BB37)="x",$BI125*BB125,VALUE('Capacity summary'!BB37)),0),BB125*$BI125),BB125*$BI125),0)</f>
        <v>0</v>
      </c>
      <c r="DF125" s="5">
        <f ca="1">IF($BI125&lt;&gt;"",IF('Capacity summary'!$C$14="Yes",IF(COUNTBLANK('Capacity summary'!$H37:$BG37)&lt;52,IF('Capacity summary'!BC37&lt;&gt;"",IF(LOWER('Capacity summary'!BC37)="x",$BI125*BC125,VALUE('Capacity summary'!BC37)),0),BC125*$BI125),BC125*$BI125),0)</f>
        <v>0</v>
      </c>
      <c r="DG125" s="5">
        <f ca="1">IF($BI125&lt;&gt;"",IF('Capacity summary'!$C$14="Yes",IF(COUNTBLANK('Capacity summary'!$H37:$BG37)&lt;52,IF('Capacity summary'!BD37&lt;&gt;"",IF(LOWER('Capacity summary'!BD37)="x",$BI125*BD125,VALUE('Capacity summary'!BD37)),0),BD125*$BI125),BD125*$BI125),0)</f>
        <v>0</v>
      </c>
      <c r="DH125" s="5">
        <f ca="1">IF($BI125&lt;&gt;"",IF('Capacity summary'!$C$14="Yes",IF(COUNTBLANK('Capacity summary'!$H37:$BG37)&lt;52,IF('Capacity summary'!BE37&lt;&gt;"",IF(LOWER('Capacity summary'!BE37)="x",$BI125*BE125,VALUE('Capacity summary'!BE37)),0),BE125*$BI125),BE125*$BI125),0)</f>
        <v>0</v>
      </c>
      <c r="DI125" s="5">
        <f ca="1">IF($BI125&lt;&gt;"",IF('Capacity summary'!$C$14="Yes",IF(COUNTBLANK('Capacity summary'!$H37:$BG37)&lt;52,IF('Capacity summary'!BF37&lt;&gt;"",IF(LOWER('Capacity summary'!BF37)="x",$BI125*BF125,VALUE('Capacity summary'!BF37)),0),BF125*$BI125),BF125*$BI125),0)</f>
        <v>0</v>
      </c>
      <c r="DJ125" s="5">
        <f ca="1">IF($BI125&lt;&gt;"",IF('Capacity summary'!$C$14="Yes",IF(COUNTBLANK('Capacity summary'!$H37:$BG37)&lt;52,IF('Capacity summary'!BG37&lt;&gt;"",IF(LOWER('Capacity summary'!BG37)="x",$BI125*BG125,VALUE('Capacity summary'!BG37)),0),BG125*$BI125),BG125*$BI125),0)</f>
        <v>0</v>
      </c>
      <c r="DK125" s="5">
        <f t="shared" ca="1" si="6"/>
        <v>0</v>
      </c>
    </row>
    <row r="126" spans="3:115" x14ac:dyDescent="0.25">
      <c r="C126" s="67" t="str">
        <f>ROW(A15)&amp;". "&amp;Capacity!N31</f>
        <v>15. a</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 ca="1">IF(ROW(A15)&lt;=Capacity!$M$16,IF('Capacity summary'!$C$14="No",SUM(H126:BG126),'Capacity summary'!$E38),0)</f>
        <v>52</v>
      </c>
      <c r="BI126" s="67">
        <f ca="1">IF(BH126&gt;0,IF(BH126&lt;Capacity!Q31,Capacity!R31,Capacity!T31/'Capacity calculation (hide)'!BH126),"")</f>
        <v>0</v>
      </c>
      <c r="BJ126" s="5"/>
      <c r="BK126" s="5">
        <f ca="1">IF($BI126&lt;&gt;"",IF('Capacity summary'!$C$14="Yes",IF(COUNTBLANK('Capacity summary'!$H38:$BG38)&lt;52,IF('Capacity summary'!H38&lt;&gt;"",IF(LOWER('Capacity summary'!H38)="x",$BI126*H126,VALUE('Capacity summary'!H38)),0),H126*$BI126),H126*$BI126),0)</f>
        <v>0</v>
      </c>
      <c r="BL126" s="5">
        <f ca="1">IF($BI126&lt;&gt;"",IF('Capacity summary'!$C$14="Yes",IF(COUNTBLANK('Capacity summary'!$H38:$BG38)&lt;52,IF('Capacity summary'!I38&lt;&gt;"",IF(LOWER('Capacity summary'!I38)="x",$BI126*I126,VALUE('Capacity summary'!I38)),0),I126*$BI126),I126*$BI126),0)</f>
        <v>0</v>
      </c>
      <c r="BM126" s="5">
        <f ca="1">IF($BI126&lt;&gt;"",IF('Capacity summary'!$C$14="Yes",IF(COUNTBLANK('Capacity summary'!$H38:$BG38)&lt;52,IF('Capacity summary'!J38&lt;&gt;"",IF(LOWER('Capacity summary'!J38)="x",$BI126*J126,VALUE('Capacity summary'!J38)),0),J126*$BI126),J126*$BI126),0)</f>
        <v>0</v>
      </c>
      <c r="BN126" s="5">
        <f ca="1">IF($BI126&lt;&gt;"",IF('Capacity summary'!$C$14="Yes",IF(COUNTBLANK('Capacity summary'!$H38:$BG38)&lt;52,IF('Capacity summary'!K38&lt;&gt;"",IF(LOWER('Capacity summary'!K38)="x",$BI126*K126,VALUE('Capacity summary'!K38)),0),K126*$BI126),K126*$BI126),0)</f>
        <v>0</v>
      </c>
      <c r="BO126" s="5">
        <f ca="1">IF($BI126&lt;&gt;"",IF('Capacity summary'!$C$14="Yes",IF(COUNTBLANK('Capacity summary'!$H38:$BG38)&lt;52,IF('Capacity summary'!L38&lt;&gt;"",IF(LOWER('Capacity summary'!L38)="x",$BI126*L126,VALUE('Capacity summary'!L38)),0),L126*$BI126),L126*$BI126),0)</f>
        <v>0</v>
      </c>
      <c r="BP126" s="5">
        <f ca="1">IF($BI126&lt;&gt;"",IF('Capacity summary'!$C$14="Yes",IF(COUNTBLANK('Capacity summary'!$H38:$BG38)&lt;52,IF('Capacity summary'!M38&lt;&gt;"",IF(LOWER('Capacity summary'!M38)="x",$BI126*M126,VALUE('Capacity summary'!M38)),0),M126*$BI126),M126*$BI126),0)</f>
        <v>0</v>
      </c>
      <c r="BQ126" s="5">
        <f ca="1">IF($BI126&lt;&gt;"",IF('Capacity summary'!$C$14="Yes",IF(COUNTBLANK('Capacity summary'!$H38:$BG38)&lt;52,IF('Capacity summary'!N38&lt;&gt;"",IF(LOWER('Capacity summary'!N38)="x",$BI126*N126,VALUE('Capacity summary'!N38)),0),N126*$BI126),N126*$BI126),0)</f>
        <v>0</v>
      </c>
      <c r="BR126" s="5">
        <f ca="1">IF($BI126&lt;&gt;"",IF('Capacity summary'!$C$14="Yes",IF(COUNTBLANK('Capacity summary'!$H38:$BG38)&lt;52,IF('Capacity summary'!O38&lt;&gt;"",IF(LOWER('Capacity summary'!O38)="x",$BI126*O126,VALUE('Capacity summary'!O38)),0),O126*$BI126),O126*$BI126),0)</f>
        <v>0</v>
      </c>
      <c r="BS126" s="5">
        <f ca="1">IF($BI126&lt;&gt;"",IF('Capacity summary'!$C$14="Yes",IF(COUNTBLANK('Capacity summary'!$H38:$BG38)&lt;52,IF('Capacity summary'!P38&lt;&gt;"",IF(LOWER('Capacity summary'!P38)="x",$BI126*P126,VALUE('Capacity summary'!P38)),0),P126*$BI126),P126*$BI126),0)</f>
        <v>0</v>
      </c>
      <c r="BT126" s="5">
        <f ca="1">IF($BI126&lt;&gt;"",IF('Capacity summary'!$C$14="Yes",IF(COUNTBLANK('Capacity summary'!$H38:$BG38)&lt;52,IF('Capacity summary'!Q38&lt;&gt;"",IF(LOWER('Capacity summary'!Q38)="x",$BI126*Q126,VALUE('Capacity summary'!Q38)),0),Q126*$BI126),Q126*$BI126),0)</f>
        <v>0</v>
      </c>
      <c r="BU126" s="5">
        <f ca="1">IF($BI126&lt;&gt;"",IF('Capacity summary'!$C$14="Yes",IF(COUNTBLANK('Capacity summary'!$H38:$BG38)&lt;52,IF('Capacity summary'!R38&lt;&gt;"",IF(LOWER('Capacity summary'!R38)="x",$BI126*R126,VALUE('Capacity summary'!R38)),0),R126*$BI126),R126*$BI126),0)</f>
        <v>0</v>
      </c>
      <c r="BV126" s="5">
        <f ca="1">IF($BI126&lt;&gt;"",IF('Capacity summary'!$C$14="Yes",IF(COUNTBLANK('Capacity summary'!$H38:$BG38)&lt;52,IF('Capacity summary'!S38&lt;&gt;"",IF(LOWER('Capacity summary'!S38)="x",$BI126*S126,VALUE('Capacity summary'!S38)),0),S126*$BI126),S126*$BI126),0)</f>
        <v>0</v>
      </c>
      <c r="BW126" s="5">
        <f ca="1">IF($BI126&lt;&gt;"",IF('Capacity summary'!$C$14="Yes",IF(COUNTBLANK('Capacity summary'!$H38:$BG38)&lt;52,IF('Capacity summary'!T38&lt;&gt;"",IF(LOWER('Capacity summary'!T38)="x",$BI126*T126,VALUE('Capacity summary'!T38)),0),T126*$BI126),T126*$BI126),0)</f>
        <v>0</v>
      </c>
      <c r="BX126" s="5">
        <f ca="1">IF($BI126&lt;&gt;"",IF('Capacity summary'!$C$14="Yes",IF(COUNTBLANK('Capacity summary'!$H38:$BG38)&lt;52,IF('Capacity summary'!U38&lt;&gt;"",IF(LOWER('Capacity summary'!U38)="x",$BI126*U126,VALUE('Capacity summary'!U38)),0),U126*$BI126),U126*$BI126),0)</f>
        <v>0</v>
      </c>
      <c r="BY126" s="5">
        <f ca="1">IF($BI126&lt;&gt;"",IF('Capacity summary'!$C$14="Yes",IF(COUNTBLANK('Capacity summary'!$H38:$BG38)&lt;52,IF('Capacity summary'!V38&lt;&gt;"",IF(LOWER('Capacity summary'!V38)="x",$BI126*V126,VALUE('Capacity summary'!V38)),0),V126*$BI126),V126*$BI126),0)</f>
        <v>0</v>
      </c>
      <c r="BZ126" s="5">
        <f ca="1">IF($BI126&lt;&gt;"",IF('Capacity summary'!$C$14="Yes",IF(COUNTBLANK('Capacity summary'!$H38:$BG38)&lt;52,IF('Capacity summary'!W38&lt;&gt;"",IF(LOWER('Capacity summary'!W38)="x",$BI126*W126,VALUE('Capacity summary'!W38)),0),W126*$BI126),W126*$BI126),0)</f>
        <v>0</v>
      </c>
      <c r="CA126" s="5">
        <f ca="1">IF($BI126&lt;&gt;"",IF('Capacity summary'!$C$14="Yes",IF(COUNTBLANK('Capacity summary'!$H38:$BG38)&lt;52,IF('Capacity summary'!X38&lt;&gt;"",IF(LOWER('Capacity summary'!X38)="x",$BI126*X126,VALUE('Capacity summary'!X38)),0),X126*$BI126),X126*$BI126),0)</f>
        <v>0</v>
      </c>
      <c r="CB126" s="5">
        <f ca="1">IF($BI126&lt;&gt;"",IF('Capacity summary'!$C$14="Yes",IF(COUNTBLANK('Capacity summary'!$H38:$BG38)&lt;52,IF('Capacity summary'!Y38&lt;&gt;"",IF(LOWER('Capacity summary'!Y38)="x",$BI126*Y126,VALUE('Capacity summary'!Y38)),0),Y126*$BI126),Y126*$BI126),0)</f>
        <v>0</v>
      </c>
      <c r="CC126" s="5">
        <f ca="1">IF($BI126&lt;&gt;"",IF('Capacity summary'!$C$14="Yes",IF(COUNTBLANK('Capacity summary'!$H38:$BG38)&lt;52,IF('Capacity summary'!Z38&lt;&gt;"",IF(LOWER('Capacity summary'!Z38)="x",$BI126*Z126,VALUE('Capacity summary'!Z38)),0),Z126*$BI126),Z126*$BI126),0)</f>
        <v>0</v>
      </c>
      <c r="CD126" s="5">
        <f ca="1">IF($BI126&lt;&gt;"",IF('Capacity summary'!$C$14="Yes",IF(COUNTBLANK('Capacity summary'!$H38:$BG38)&lt;52,IF('Capacity summary'!AA38&lt;&gt;"",IF(LOWER('Capacity summary'!AA38)="x",$BI126*AA126,VALUE('Capacity summary'!AA38)),0),AA126*$BI126),AA126*$BI126),0)</f>
        <v>0</v>
      </c>
      <c r="CE126" s="5">
        <f ca="1">IF($BI126&lt;&gt;"",IF('Capacity summary'!$C$14="Yes",IF(COUNTBLANK('Capacity summary'!$H38:$BG38)&lt;52,IF('Capacity summary'!AB38&lt;&gt;"",IF(LOWER('Capacity summary'!AB38)="x",$BI126*AB126,VALUE('Capacity summary'!AB38)),0),AB126*$BI126),AB126*$BI126),0)</f>
        <v>0</v>
      </c>
      <c r="CF126" s="5">
        <f ca="1">IF($BI126&lt;&gt;"",IF('Capacity summary'!$C$14="Yes",IF(COUNTBLANK('Capacity summary'!$H38:$BG38)&lt;52,IF('Capacity summary'!AC38&lt;&gt;"",IF(LOWER('Capacity summary'!AC38)="x",$BI126*AC126,VALUE('Capacity summary'!AC38)),0),AC126*$BI126),AC126*$BI126),0)</f>
        <v>0</v>
      </c>
      <c r="CG126" s="5">
        <f ca="1">IF($BI126&lt;&gt;"",IF('Capacity summary'!$C$14="Yes",IF(COUNTBLANK('Capacity summary'!$H38:$BG38)&lt;52,IF('Capacity summary'!AD38&lt;&gt;"",IF(LOWER('Capacity summary'!AD38)="x",$BI126*AD126,VALUE('Capacity summary'!AD38)),0),AD126*$BI126),AD126*$BI126),0)</f>
        <v>0</v>
      </c>
      <c r="CH126" s="5">
        <f ca="1">IF($BI126&lt;&gt;"",IF('Capacity summary'!$C$14="Yes",IF(COUNTBLANK('Capacity summary'!$H38:$BG38)&lt;52,IF('Capacity summary'!AE38&lt;&gt;"",IF(LOWER('Capacity summary'!AE38)="x",$BI126*AE126,VALUE('Capacity summary'!AE38)),0),AE126*$BI126),AE126*$BI126),0)</f>
        <v>0</v>
      </c>
      <c r="CI126" s="5">
        <f ca="1">IF($BI126&lt;&gt;"",IF('Capacity summary'!$C$14="Yes",IF(COUNTBLANK('Capacity summary'!$H38:$BG38)&lt;52,IF('Capacity summary'!AF38&lt;&gt;"",IF(LOWER('Capacity summary'!AF38)="x",$BI126*AF126,VALUE('Capacity summary'!AF38)),0),AF126*$BI126),AF126*$BI126),0)</f>
        <v>0</v>
      </c>
      <c r="CJ126" s="5">
        <f ca="1">IF($BI126&lt;&gt;"",IF('Capacity summary'!$C$14="Yes",IF(COUNTBLANK('Capacity summary'!$H38:$BG38)&lt;52,IF('Capacity summary'!AG38&lt;&gt;"",IF(LOWER('Capacity summary'!AG38)="x",$BI126*AG126,VALUE('Capacity summary'!AG38)),0),AG126*$BI126),AG126*$BI126),0)</f>
        <v>0</v>
      </c>
      <c r="CK126" s="5">
        <f ca="1">IF($BI126&lt;&gt;"",IF('Capacity summary'!$C$14="Yes",IF(COUNTBLANK('Capacity summary'!$H38:$BG38)&lt;52,IF('Capacity summary'!AH38&lt;&gt;"",IF(LOWER('Capacity summary'!AH38)="x",$BI126*AH126,VALUE('Capacity summary'!AH38)),0),AH126*$BI126),AH126*$BI126),0)</f>
        <v>0</v>
      </c>
      <c r="CL126" s="5">
        <f ca="1">IF($BI126&lt;&gt;"",IF('Capacity summary'!$C$14="Yes",IF(COUNTBLANK('Capacity summary'!$H38:$BG38)&lt;52,IF('Capacity summary'!AI38&lt;&gt;"",IF(LOWER('Capacity summary'!AI38)="x",$BI126*AI126,VALUE('Capacity summary'!AI38)),0),AI126*$BI126),AI126*$BI126),0)</f>
        <v>0</v>
      </c>
      <c r="CM126" s="5">
        <f ca="1">IF($BI126&lt;&gt;"",IF('Capacity summary'!$C$14="Yes",IF(COUNTBLANK('Capacity summary'!$H38:$BG38)&lt;52,IF('Capacity summary'!AJ38&lt;&gt;"",IF(LOWER('Capacity summary'!AJ38)="x",$BI126*AJ126,VALUE('Capacity summary'!AJ38)),0),AJ126*$BI126),AJ126*$BI126),0)</f>
        <v>0</v>
      </c>
      <c r="CN126" s="5">
        <f ca="1">IF($BI126&lt;&gt;"",IF('Capacity summary'!$C$14="Yes",IF(COUNTBLANK('Capacity summary'!$H38:$BG38)&lt;52,IF('Capacity summary'!AK38&lt;&gt;"",IF(LOWER('Capacity summary'!AK38)="x",$BI126*AK126,VALUE('Capacity summary'!AK38)),0),AK126*$BI126),AK126*$BI126),0)</f>
        <v>0</v>
      </c>
      <c r="CO126" s="5">
        <f ca="1">IF($BI126&lt;&gt;"",IF('Capacity summary'!$C$14="Yes",IF(COUNTBLANK('Capacity summary'!$H38:$BG38)&lt;52,IF('Capacity summary'!AL38&lt;&gt;"",IF(LOWER('Capacity summary'!AL38)="x",$BI126*AL126,VALUE('Capacity summary'!AL38)),0),AL126*$BI126),AL126*$BI126),0)</f>
        <v>0</v>
      </c>
      <c r="CP126" s="5">
        <f ca="1">IF($BI126&lt;&gt;"",IF('Capacity summary'!$C$14="Yes",IF(COUNTBLANK('Capacity summary'!$H38:$BG38)&lt;52,IF('Capacity summary'!AM38&lt;&gt;"",IF(LOWER('Capacity summary'!AM38)="x",$BI126*AM126,VALUE('Capacity summary'!AM38)),0),AM126*$BI126),AM126*$BI126),0)</f>
        <v>0</v>
      </c>
      <c r="CQ126" s="5">
        <f ca="1">IF($BI126&lt;&gt;"",IF('Capacity summary'!$C$14="Yes",IF(COUNTBLANK('Capacity summary'!$H38:$BG38)&lt;52,IF('Capacity summary'!AN38&lt;&gt;"",IF(LOWER('Capacity summary'!AN38)="x",$BI126*AN126,VALUE('Capacity summary'!AN38)),0),AN126*$BI126),AN126*$BI126),0)</f>
        <v>0</v>
      </c>
      <c r="CR126" s="5">
        <f ca="1">IF($BI126&lt;&gt;"",IF('Capacity summary'!$C$14="Yes",IF(COUNTBLANK('Capacity summary'!$H38:$BG38)&lt;52,IF('Capacity summary'!AO38&lt;&gt;"",IF(LOWER('Capacity summary'!AO38)="x",$BI126*AO126,VALUE('Capacity summary'!AO38)),0),AO126*$BI126),AO126*$BI126),0)</f>
        <v>0</v>
      </c>
      <c r="CS126" s="5">
        <f ca="1">IF($BI126&lt;&gt;"",IF('Capacity summary'!$C$14="Yes",IF(COUNTBLANK('Capacity summary'!$H38:$BG38)&lt;52,IF('Capacity summary'!AP38&lt;&gt;"",IF(LOWER('Capacity summary'!AP38)="x",$BI126*AP126,VALUE('Capacity summary'!AP38)),0),AP126*$BI126),AP126*$BI126),0)</f>
        <v>0</v>
      </c>
      <c r="CT126" s="5">
        <f ca="1">IF($BI126&lt;&gt;"",IF('Capacity summary'!$C$14="Yes",IF(COUNTBLANK('Capacity summary'!$H38:$BG38)&lt;52,IF('Capacity summary'!AQ38&lt;&gt;"",IF(LOWER('Capacity summary'!AQ38)="x",$BI126*AQ126,VALUE('Capacity summary'!AQ38)),0),AQ126*$BI126),AQ126*$BI126),0)</f>
        <v>0</v>
      </c>
      <c r="CU126" s="5">
        <f ca="1">IF($BI126&lt;&gt;"",IF('Capacity summary'!$C$14="Yes",IF(COUNTBLANK('Capacity summary'!$H38:$BG38)&lt;52,IF('Capacity summary'!AR38&lt;&gt;"",IF(LOWER('Capacity summary'!AR38)="x",$BI126*AR126,VALUE('Capacity summary'!AR38)),0),AR126*$BI126),AR126*$BI126),0)</f>
        <v>0</v>
      </c>
      <c r="CV126" s="5">
        <f ca="1">IF($BI126&lt;&gt;"",IF('Capacity summary'!$C$14="Yes",IF(COUNTBLANK('Capacity summary'!$H38:$BG38)&lt;52,IF('Capacity summary'!AS38&lt;&gt;"",IF(LOWER('Capacity summary'!AS38)="x",$BI126*AS126,VALUE('Capacity summary'!AS38)),0),AS126*$BI126),AS126*$BI126),0)</f>
        <v>0</v>
      </c>
      <c r="CW126" s="5">
        <f ca="1">IF($BI126&lt;&gt;"",IF('Capacity summary'!$C$14="Yes",IF(COUNTBLANK('Capacity summary'!$H38:$BG38)&lt;52,IF('Capacity summary'!AT38&lt;&gt;"",IF(LOWER('Capacity summary'!AT38)="x",$BI126*AT126,VALUE('Capacity summary'!AT38)),0),AT126*$BI126),AT126*$BI126),0)</f>
        <v>0</v>
      </c>
      <c r="CX126" s="5">
        <f ca="1">IF($BI126&lt;&gt;"",IF('Capacity summary'!$C$14="Yes",IF(COUNTBLANK('Capacity summary'!$H38:$BG38)&lt;52,IF('Capacity summary'!AU38&lt;&gt;"",IF(LOWER('Capacity summary'!AU38)="x",$BI126*AU126,VALUE('Capacity summary'!AU38)),0),AU126*$BI126),AU126*$BI126),0)</f>
        <v>0</v>
      </c>
      <c r="CY126" s="5">
        <f ca="1">IF($BI126&lt;&gt;"",IF('Capacity summary'!$C$14="Yes",IF(COUNTBLANK('Capacity summary'!$H38:$BG38)&lt;52,IF('Capacity summary'!AV38&lt;&gt;"",IF(LOWER('Capacity summary'!AV38)="x",$BI126*AV126,VALUE('Capacity summary'!AV38)),0),AV126*$BI126),AV126*$BI126),0)</f>
        <v>0</v>
      </c>
      <c r="CZ126" s="5">
        <f ca="1">IF($BI126&lt;&gt;"",IF('Capacity summary'!$C$14="Yes",IF(COUNTBLANK('Capacity summary'!$H38:$BG38)&lt;52,IF('Capacity summary'!AW38&lt;&gt;"",IF(LOWER('Capacity summary'!AW38)="x",$BI126*AW126,VALUE('Capacity summary'!AW38)),0),AW126*$BI126),AW126*$BI126),0)</f>
        <v>0</v>
      </c>
      <c r="DA126" s="5">
        <f ca="1">IF($BI126&lt;&gt;"",IF('Capacity summary'!$C$14="Yes",IF(COUNTBLANK('Capacity summary'!$H38:$BG38)&lt;52,IF('Capacity summary'!AX38&lt;&gt;"",IF(LOWER('Capacity summary'!AX38)="x",$BI126*AX126,VALUE('Capacity summary'!AX38)),0),AX126*$BI126),AX126*$BI126),0)</f>
        <v>0</v>
      </c>
      <c r="DB126" s="5">
        <f ca="1">IF($BI126&lt;&gt;"",IF('Capacity summary'!$C$14="Yes",IF(COUNTBLANK('Capacity summary'!$H38:$BG38)&lt;52,IF('Capacity summary'!AY38&lt;&gt;"",IF(LOWER('Capacity summary'!AY38)="x",$BI126*AY126,VALUE('Capacity summary'!AY38)),0),AY126*$BI126),AY126*$BI126),0)</f>
        <v>0</v>
      </c>
      <c r="DC126" s="5">
        <f ca="1">IF($BI126&lt;&gt;"",IF('Capacity summary'!$C$14="Yes",IF(COUNTBLANK('Capacity summary'!$H38:$BG38)&lt;52,IF('Capacity summary'!AZ38&lt;&gt;"",IF(LOWER('Capacity summary'!AZ38)="x",$BI126*AZ126,VALUE('Capacity summary'!AZ38)),0),AZ126*$BI126),AZ126*$BI126),0)</f>
        <v>0</v>
      </c>
      <c r="DD126" s="5">
        <f ca="1">IF($BI126&lt;&gt;"",IF('Capacity summary'!$C$14="Yes",IF(COUNTBLANK('Capacity summary'!$H38:$BG38)&lt;52,IF('Capacity summary'!BA38&lt;&gt;"",IF(LOWER('Capacity summary'!BA38)="x",$BI126*BA126,VALUE('Capacity summary'!BA38)),0),BA126*$BI126),BA126*$BI126),0)</f>
        <v>0</v>
      </c>
      <c r="DE126" s="5">
        <f ca="1">IF($BI126&lt;&gt;"",IF('Capacity summary'!$C$14="Yes",IF(COUNTBLANK('Capacity summary'!$H38:$BG38)&lt;52,IF('Capacity summary'!BB38&lt;&gt;"",IF(LOWER('Capacity summary'!BB38)="x",$BI126*BB126,VALUE('Capacity summary'!BB38)),0),BB126*$BI126),BB126*$BI126),0)</f>
        <v>0</v>
      </c>
      <c r="DF126" s="5">
        <f ca="1">IF($BI126&lt;&gt;"",IF('Capacity summary'!$C$14="Yes",IF(COUNTBLANK('Capacity summary'!$H38:$BG38)&lt;52,IF('Capacity summary'!BC38&lt;&gt;"",IF(LOWER('Capacity summary'!BC38)="x",$BI126*BC126,VALUE('Capacity summary'!BC38)),0),BC126*$BI126),BC126*$BI126),0)</f>
        <v>0</v>
      </c>
      <c r="DG126" s="5">
        <f ca="1">IF($BI126&lt;&gt;"",IF('Capacity summary'!$C$14="Yes",IF(COUNTBLANK('Capacity summary'!$H38:$BG38)&lt;52,IF('Capacity summary'!BD38&lt;&gt;"",IF(LOWER('Capacity summary'!BD38)="x",$BI126*BD126,VALUE('Capacity summary'!BD38)),0),BD126*$BI126),BD126*$BI126),0)</f>
        <v>0</v>
      </c>
      <c r="DH126" s="5">
        <f ca="1">IF($BI126&lt;&gt;"",IF('Capacity summary'!$C$14="Yes",IF(COUNTBLANK('Capacity summary'!$H38:$BG38)&lt;52,IF('Capacity summary'!BE38&lt;&gt;"",IF(LOWER('Capacity summary'!BE38)="x",$BI126*BE126,VALUE('Capacity summary'!BE38)),0),BE126*$BI126),BE126*$BI126),0)</f>
        <v>0</v>
      </c>
      <c r="DI126" s="5">
        <f ca="1">IF($BI126&lt;&gt;"",IF('Capacity summary'!$C$14="Yes",IF(COUNTBLANK('Capacity summary'!$H38:$BG38)&lt;52,IF('Capacity summary'!BF38&lt;&gt;"",IF(LOWER('Capacity summary'!BF38)="x",$BI126*BF126,VALUE('Capacity summary'!BF38)),0),BF126*$BI126),BF126*$BI126),0)</f>
        <v>0</v>
      </c>
      <c r="DJ126" s="5">
        <f ca="1">IF($BI126&lt;&gt;"",IF('Capacity summary'!$C$14="Yes",IF(COUNTBLANK('Capacity summary'!$H38:$BG38)&lt;52,IF('Capacity summary'!BG38&lt;&gt;"",IF(LOWER('Capacity summary'!BG38)="x",$BI126*BG126,VALUE('Capacity summary'!BG38)),0),BG126*$BI126),BG126*$BI126),0)</f>
        <v>0</v>
      </c>
      <c r="DK126" s="5">
        <f t="shared" ca="1" si="6"/>
        <v>0</v>
      </c>
    </row>
    <row r="127" spans="3:115" x14ac:dyDescent="0.25">
      <c r="C127" s="67" t="str">
        <f>ROW(A16)&amp;". "&amp;Capacity!N32</f>
        <v>16. a</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 ca="1">IF(ROW(A16)&lt;=Capacity!$M$16,IF('Capacity summary'!$C$14="No",SUM(H127:BG127),'Capacity summary'!$E39),0)</f>
        <v>52</v>
      </c>
      <c r="BI127" s="67">
        <f ca="1">IF(BH127&gt;0,IF(BH127&lt;Capacity!Q32,Capacity!R32,Capacity!T32/'Capacity calculation (hide)'!BH127),"")</f>
        <v>0</v>
      </c>
      <c r="BJ127" s="5"/>
      <c r="BK127" s="5">
        <f ca="1">IF($BI127&lt;&gt;"",IF('Capacity summary'!$C$14="Yes",IF(COUNTBLANK('Capacity summary'!$H39:$BG39)&lt;52,IF('Capacity summary'!H39&lt;&gt;"",IF(LOWER('Capacity summary'!H39)="x",$BI127*H127,VALUE('Capacity summary'!H39)),0),H127*$BI127),H127*$BI127),0)</f>
        <v>0</v>
      </c>
      <c r="BL127" s="5">
        <f ca="1">IF($BI127&lt;&gt;"",IF('Capacity summary'!$C$14="Yes",IF(COUNTBLANK('Capacity summary'!$H39:$BG39)&lt;52,IF('Capacity summary'!I39&lt;&gt;"",IF(LOWER('Capacity summary'!I39)="x",$BI127*I127,VALUE('Capacity summary'!I39)),0),I127*$BI127),I127*$BI127),0)</f>
        <v>0</v>
      </c>
      <c r="BM127" s="5">
        <f ca="1">IF($BI127&lt;&gt;"",IF('Capacity summary'!$C$14="Yes",IF(COUNTBLANK('Capacity summary'!$H39:$BG39)&lt;52,IF('Capacity summary'!J39&lt;&gt;"",IF(LOWER('Capacity summary'!J39)="x",$BI127*J127,VALUE('Capacity summary'!J39)),0),J127*$BI127),J127*$BI127),0)</f>
        <v>0</v>
      </c>
      <c r="BN127" s="5">
        <f ca="1">IF($BI127&lt;&gt;"",IF('Capacity summary'!$C$14="Yes",IF(COUNTBLANK('Capacity summary'!$H39:$BG39)&lt;52,IF('Capacity summary'!K39&lt;&gt;"",IF(LOWER('Capacity summary'!K39)="x",$BI127*K127,VALUE('Capacity summary'!K39)),0),K127*$BI127),K127*$BI127),0)</f>
        <v>0</v>
      </c>
      <c r="BO127" s="5">
        <f ca="1">IF($BI127&lt;&gt;"",IF('Capacity summary'!$C$14="Yes",IF(COUNTBLANK('Capacity summary'!$H39:$BG39)&lt;52,IF('Capacity summary'!L39&lt;&gt;"",IF(LOWER('Capacity summary'!L39)="x",$BI127*L127,VALUE('Capacity summary'!L39)),0),L127*$BI127),L127*$BI127),0)</f>
        <v>0</v>
      </c>
      <c r="BP127" s="5">
        <f ca="1">IF($BI127&lt;&gt;"",IF('Capacity summary'!$C$14="Yes",IF(COUNTBLANK('Capacity summary'!$H39:$BG39)&lt;52,IF('Capacity summary'!M39&lt;&gt;"",IF(LOWER('Capacity summary'!M39)="x",$BI127*M127,VALUE('Capacity summary'!M39)),0),M127*$BI127),M127*$BI127),0)</f>
        <v>0</v>
      </c>
      <c r="BQ127" s="5">
        <f ca="1">IF($BI127&lt;&gt;"",IF('Capacity summary'!$C$14="Yes",IF(COUNTBLANK('Capacity summary'!$H39:$BG39)&lt;52,IF('Capacity summary'!N39&lt;&gt;"",IF(LOWER('Capacity summary'!N39)="x",$BI127*N127,VALUE('Capacity summary'!N39)),0),N127*$BI127),N127*$BI127),0)</f>
        <v>0</v>
      </c>
      <c r="BR127" s="5">
        <f ca="1">IF($BI127&lt;&gt;"",IF('Capacity summary'!$C$14="Yes",IF(COUNTBLANK('Capacity summary'!$H39:$BG39)&lt;52,IF('Capacity summary'!O39&lt;&gt;"",IF(LOWER('Capacity summary'!O39)="x",$BI127*O127,VALUE('Capacity summary'!O39)),0),O127*$BI127),O127*$BI127),0)</f>
        <v>0</v>
      </c>
      <c r="BS127" s="5">
        <f ca="1">IF($BI127&lt;&gt;"",IF('Capacity summary'!$C$14="Yes",IF(COUNTBLANK('Capacity summary'!$H39:$BG39)&lt;52,IF('Capacity summary'!P39&lt;&gt;"",IF(LOWER('Capacity summary'!P39)="x",$BI127*P127,VALUE('Capacity summary'!P39)),0),P127*$BI127),P127*$BI127),0)</f>
        <v>0</v>
      </c>
      <c r="BT127" s="5">
        <f ca="1">IF($BI127&lt;&gt;"",IF('Capacity summary'!$C$14="Yes",IF(COUNTBLANK('Capacity summary'!$H39:$BG39)&lt;52,IF('Capacity summary'!Q39&lt;&gt;"",IF(LOWER('Capacity summary'!Q39)="x",$BI127*Q127,VALUE('Capacity summary'!Q39)),0),Q127*$BI127),Q127*$BI127),0)</f>
        <v>0</v>
      </c>
      <c r="BU127" s="5">
        <f ca="1">IF($BI127&lt;&gt;"",IF('Capacity summary'!$C$14="Yes",IF(COUNTBLANK('Capacity summary'!$H39:$BG39)&lt;52,IF('Capacity summary'!R39&lt;&gt;"",IF(LOWER('Capacity summary'!R39)="x",$BI127*R127,VALUE('Capacity summary'!R39)),0),R127*$BI127),R127*$BI127),0)</f>
        <v>0</v>
      </c>
      <c r="BV127" s="5">
        <f ca="1">IF($BI127&lt;&gt;"",IF('Capacity summary'!$C$14="Yes",IF(COUNTBLANK('Capacity summary'!$H39:$BG39)&lt;52,IF('Capacity summary'!S39&lt;&gt;"",IF(LOWER('Capacity summary'!S39)="x",$BI127*S127,VALUE('Capacity summary'!S39)),0),S127*$BI127),S127*$BI127),0)</f>
        <v>0</v>
      </c>
      <c r="BW127" s="5">
        <f ca="1">IF($BI127&lt;&gt;"",IF('Capacity summary'!$C$14="Yes",IF(COUNTBLANK('Capacity summary'!$H39:$BG39)&lt;52,IF('Capacity summary'!T39&lt;&gt;"",IF(LOWER('Capacity summary'!T39)="x",$BI127*T127,VALUE('Capacity summary'!T39)),0),T127*$BI127),T127*$BI127),0)</f>
        <v>0</v>
      </c>
      <c r="BX127" s="5">
        <f ca="1">IF($BI127&lt;&gt;"",IF('Capacity summary'!$C$14="Yes",IF(COUNTBLANK('Capacity summary'!$H39:$BG39)&lt;52,IF('Capacity summary'!U39&lt;&gt;"",IF(LOWER('Capacity summary'!U39)="x",$BI127*U127,VALUE('Capacity summary'!U39)),0),U127*$BI127),U127*$BI127),0)</f>
        <v>0</v>
      </c>
      <c r="BY127" s="5">
        <f ca="1">IF($BI127&lt;&gt;"",IF('Capacity summary'!$C$14="Yes",IF(COUNTBLANK('Capacity summary'!$H39:$BG39)&lt;52,IF('Capacity summary'!V39&lt;&gt;"",IF(LOWER('Capacity summary'!V39)="x",$BI127*V127,VALUE('Capacity summary'!V39)),0),V127*$BI127),V127*$BI127),0)</f>
        <v>0</v>
      </c>
      <c r="BZ127" s="5">
        <f ca="1">IF($BI127&lt;&gt;"",IF('Capacity summary'!$C$14="Yes",IF(COUNTBLANK('Capacity summary'!$H39:$BG39)&lt;52,IF('Capacity summary'!W39&lt;&gt;"",IF(LOWER('Capacity summary'!W39)="x",$BI127*W127,VALUE('Capacity summary'!W39)),0),W127*$BI127),W127*$BI127),0)</f>
        <v>0</v>
      </c>
      <c r="CA127" s="5">
        <f ca="1">IF($BI127&lt;&gt;"",IF('Capacity summary'!$C$14="Yes",IF(COUNTBLANK('Capacity summary'!$H39:$BG39)&lt;52,IF('Capacity summary'!X39&lt;&gt;"",IF(LOWER('Capacity summary'!X39)="x",$BI127*X127,VALUE('Capacity summary'!X39)),0),X127*$BI127),X127*$BI127),0)</f>
        <v>0</v>
      </c>
      <c r="CB127" s="5">
        <f ca="1">IF($BI127&lt;&gt;"",IF('Capacity summary'!$C$14="Yes",IF(COUNTBLANK('Capacity summary'!$H39:$BG39)&lt;52,IF('Capacity summary'!Y39&lt;&gt;"",IF(LOWER('Capacity summary'!Y39)="x",$BI127*Y127,VALUE('Capacity summary'!Y39)),0),Y127*$BI127),Y127*$BI127),0)</f>
        <v>0</v>
      </c>
      <c r="CC127" s="5">
        <f ca="1">IF($BI127&lt;&gt;"",IF('Capacity summary'!$C$14="Yes",IF(COUNTBLANK('Capacity summary'!$H39:$BG39)&lt;52,IF('Capacity summary'!Z39&lt;&gt;"",IF(LOWER('Capacity summary'!Z39)="x",$BI127*Z127,VALUE('Capacity summary'!Z39)),0),Z127*$BI127),Z127*$BI127),0)</f>
        <v>0</v>
      </c>
      <c r="CD127" s="5">
        <f ca="1">IF($BI127&lt;&gt;"",IF('Capacity summary'!$C$14="Yes",IF(COUNTBLANK('Capacity summary'!$H39:$BG39)&lt;52,IF('Capacity summary'!AA39&lt;&gt;"",IF(LOWER('Capacity summary'!AA39)="x",$BI127*AA127,VALUE('Capacity summary'!AA39)),0),AA127*$BI127),AA127*$BI127),0)</f>
        <v>0</v>
      </c>
      <c r="CE127" s="5">
        <f ca="1">IF($BI127&lt;&gt;"",IF('Capacity summary'!$C$14="Yes",IF(COUNTBLANK('Capacity summary'!$H39:$BG39)&lt;52,IF('Capacity summary'!AB39&lt;&gt;"",IF(LOWER('Capacity summary'!AB39)="x",$BI127*AB127,VALUE('Capacity summary'!AB39)),0),AB127*$BI127),AB127*$BI127),0)</f>
        <v>0</v>
      </c>
      <c r="CF127" s="5">
        <f ca="1">IF($BI127&lt;&gt;"",IF('Capacity summary'!$C$14="Yes",IF(COUNTBLANK('Capacity summary'!$H39:$BG39)&lt;52,IF('Capacity summary'!AC39&lt;&gt;"",IF(LOWER('Capacity summary'!AC39)="x",$BI127*AC127,VALUE('Capacity summary'!AC39)),0),AC127*$BI127),AC127*$BI127),0)</f>
        <v>0</v>
      </c>
      <c r="CG127" s="5">
        <f ca="1">IF($BI127&lt;&gt;"",IF('Capacity summary'!$C$14="Yes",IF(COUNTBLANK('Capacity summary'!$H39:$BG39)&lt;52,IF('Capacity summary'!AD39&lt;&gt;"",IF(LOWER('Capacity summary'!AD39)="x",$BI127*AD127,VALUE('Capacity summary'!AD39)),0),AD127*$BI127),AD127*$BI127),0)</f>
        <v>0</v>
      </c>
      <c r="CH127" s="5">
        <f ca="1">IF($BI127&lt;&gt;"",IF('Capacity summary'!$C$14="Yes",IF(COUNTBLANK('Capacity summary'!$H39:$BG39)&lt;52,IF('Capacity summary'!AE39&lt;&gt;"",IF(LOWER('Capacity summary'!AE39)="x",$BI127*AE127,VALUE('Capacity summary'!AE39)),0),AE127*$BI127),AE127*$BI127),0)</f>
        <v>0</v>
      </c>
      <c r="CI127" s="5">
        <f ca="1">IF($BI127&lt;&gt;"",IF('Capacity summary'!$C$14="Yes",IF(COUNTBLANK('Capacity summary'!$H39:$BG39)&lt;52,IF('Capacity summary'!AF39&lt;&gt;"",IF(LOWER('Capacity summary'!AF39)="x",$BI127*AF127,VALUE('Capacity summary'!AF39)),0),AF127*$BI127),AF127*$BI127),0)</f>
        <v>0</v>
      </c>
      <c r="CJ127" s="5">
        <f ca="1">IF($BI127&lt;&gt;"",IF('Capacity summary'!$C$14="Yes",IF(COUNTBLANK('Capacity summary'!$H39:$BG39)&lt;52,IF('Capacity summary'!AG39&lt;&gt;"",IF(LOWER('Capacity summary'!AG39)="x",$BI127*AG127,VALUE('Capacity summary'!AG39)),0),AG127*$BI127),AG127*$BI127),0)</f>
        <v>0</v>
      </c>
      <c r="CK127" s="5">
        <f ca="1">IF($BI127&lt;&gt;"",IF('Capacity summary'!$C$14="Yes",IF(COUNTBLANK('Capacity summary'!$H39:$BG39)&lt;52,IF('Capacity summary'!AH39&lt;&gt;"",IF(LOWER('Capacity summary'!AH39)="x",$BI127*AH127,VALUE('Capacity summary'!AH39)),0),AH127*$BI127),AH127*$BI127),0)</f>
        <v>0</v>
      </c>
      <c r="CL127" s="5">
        <f ca="1">IF($BI127&lt;&gt;"",IF('Capacity summary'!$C$14="Yes",IF(COUNTBLANK('Capacity summary'!$H39:$BG39)&lt;52,IF('Capacity summary'!AI39&lt;&gt;"",IF(LOWER('Capacity summary'!AI39)="x",$BI127*AI127,VALUE('Capacity summary'!AI39)),0),AI127*$BI127),AI127*$BI127),0)</f>
        <v>0</v>
      </c>
      <c r="CM127" s="5">
        <f ca="1">IF($BI127&lt;&gt;"",IF('Capacity summary'!$C$14="Yes",IF(COUNTBLANK('Capacity summary'!$H39:$BG39)&lt;52,IF('Capacity summary'!AJ39&lt;&gt;"",IF(LOWER('Capacity summary'!AJ39)="x",$BI127*AJ127,VALUE('Capacity summary'!AJ39)),0),AJ127*$BI127),AJ127*$BI127),0)</f>
        <v>0</v>
      </c>
      <c r="CN127" s="5">
        <f ca="1">IF($BI127&lt;&gt;"",IF('Capacity summary'!$C$14="Yes",IF(COUNTBLANK('Capacity summary'!$H39:$BG39)&lt;52,IF('Capacity summary'!AK39&lt;&gt;"",IF(LOWER('Capacity summary'!AK39)="x",$BI127*AK127,VALUE('Capacity summary'!AK39)),0),AK127*$BI127),AK127*$BI127),0)</f>
        <v>0</v>
      </c>
      <c r="CO127" s="5">
        <f ca="1">IF($BI127&lt;&gt;"",IF('Capacity summary'!$C$14="Yes",IF(COUNTBLANK('Capacity summary'!$H39:$BG39)&lt;52,IF('Capacity summary'!AL39&lt;&gt;"",IF(LOWER('Capacity summary'!AL39)="x",$BI127*AL127,VALUE('Capacity summary'!AL39)),0),AL127*$BI127),AL127*$BI127),0)</f>
        <v>0</v>
      </c>
      <c r="CP127" s="5">
        <f ca="1">IF($BI127&lt;&gt;"",IF('Capacity summary'!$C$14="Yes",IF(COUNTBLANK('Capacity summary'!$H39:$BG39)&lt;52,IF('Capacity summary'!AM39&lt;&gt;"",IF(LOWER('Capacity summary'!AM39)="x",$BI127*AM127,VALUE('Capacity summary'!AM39)),0),AM127*$BI127),AM127*$BI127),0)</f>
        <v>0</v>
      </c>
      <c r="CQ127" s="5">
        <f ca="1">IF($BI127&lt;&gt;"",IF('Capacity summary'!$C$14="Yes",IF(COUNTBLANK('Capacity summary'!$H39:$BG39)&lt;52,IF('Capacity summary'!AN39&lt;&gt;"",IF(LOWER('Capacity summary'!AN39)="x",$BI127*AN127,VALUE('Capacity summary'!AN39)),0),AN127*$BI127),AN127*$BI127),0)</f>
        <v>0</v>
      </c>
      <c r="CR127" s="5">
        <f ca="1">IF($BI127&lt;&gt;"",IF('Capacity summary'!$C$14="Yes",IF(COUNTBLANK('Capacity summary'!$H39:$BG39)&lt;52,IF('Capacity summary'!AO39&lt;&gt;"",IF(LOWER('Capacity summary'!AO39)="x",$BI127*AO127,VALUE('Capacity summary'!AO39)),0),AO127*$BI127),AO127*$BI127),0)</f>
        <v>0</v>
      </c>
      <c r="CS127" s="5">
        <f ca="1">IF($BI127&lt;&gt;"",IF('Capacity summary'!$C$14="Yes",IF(COUNTBLANK('Capacity summary'!$H39:$BG39)&lt;52,IF('Capacity summary'!AP39&lt;&gt;"",IF(LOWER('Capacity summary'!AP39)="x",$BI127*AP127,VALUE('Capacity summary'!AP39)),0),AP127*$BI127),AP127*$BI127),0)</f>
        <v>0</v>
      </c>
      <c r="CT127" s="5">
        <f ca="1">IF($BI127&lt;&gt;"",IF('Capacity summary'!$C$14="Yes",IF(COUNTBLANK('Capacity summary'!$H39:$BG39)&lt;52,IF('Capacity summary'!AQ39&lt;&gt;"",IF(LOWER('Capacity summary'!AQ39)="x",$BI127*AQ127,VALUE('Capacity summary'!AQ39)),0),AQ127*$BI127),AQ127*$BI127),0)</f>
        <v>0</v>
      </c>
      <c r="CU127" s="5">
        <f ca="1">IF($BI127&lt;&gt;"",IF('Capacity summary'!$C$14="Yes",IF(COUNTBLANK('Capacity summary'!$H39:$BG39)&lt;52,IF('Capacity summary'!AR39&lt;&gt;"",IF(LOWER('Capacity summary'!AR39)="x",$BI127*AR127,VALUE('Capacity summary'!AR39)),0),AR127*$BI127),AR127*$BI127),0)</f>
        <v>0</v>
      </c>
      <c r="CV127" s="5">
        <f ca="1">IF($BI127&lt;&gt;"",IF('Capacity summary'!$C$14="Yes",IF(COUNTBLANK('Capacity summary'!$H39:$BG39)&lt;52,IF('Capacity summary'!AS39&lt;&gt;"",IF(LOWER('Capacity summary'!AS39)="x",$BI127*AS127,VALUE('Capacity summary'!AS39)),0),AS127*$BI127),AS127*$BI127),0)</f>
        <v>0</v>
      </c>
      <c r="CW127" s="5">
        <f ca="1">IF($BI127&lt;&gt;"",IF('Capacity summary'!$C$14="Yes",IF(COUNTBLANK('Capacity summary'!$H39:$BG39)&lt;52,IF('Capacity summary'!AT39&lt;&gt;"",IF(LOWER('Capacity summary'!AT39)="x",$BI127*AT127,VALUE('Capacity summary'!AT39)),0),AT127*$BI127),AT127*$BI127),0)</f>
        <v>0</v>
      </c>
      <c r="CX127" s="5">
        <f ca="1">IF($BI127&lt;&gt;"",IF('Capacity summary'!$C$14="Yes",IF(COUNTBLANK('Capacity summary'!$H39:$BG39)&lt;52,IF('Capacity summary'!AU39&lt;&gt;"",IF(LOWER('Capacity summary'!AU39)="x",$BI127*AU127,VALUE('Capacity summary'!AU39)),0),AU127*$BI127),AU127*$BI127),0)</f>
        <v>0</v>
      </c>
      <c r="CY127" s="5">
        <f ca="1">IF($BI127&lt;&gt;"",IF('Capacity summary'!$C$14="Yes",IF(COUNTBLANK('Capacity summary'!$H39:$BG39)&lt;52,IF('Capacity summary'!AV39&lt;&gt;"",IF(LOWER('Capacity summary'!AV39)="x",$BI127*AV127,VALUE('Capacity summary'!AV39)),0),AV127*$BI127),AV127*$BI127),0)</f>
        <v>0</v>
      </c>
      <c r="CZ127" s="5">
        <f ca="1">IF($BI127&lt;&gt;"",IF('Capacity summary'!$C$14="Yes",IF(COUNTBLANK('Capacity summary'!$H39:$BG39)&lt;52,IF('Capacity summary'!AW39&lt;&gt;"",IF(LOWER('Capacity summary'!AW39)="x",$BI127*AW127,VALUE('Capacity summary'!AW39)),0),AW127*$BI127),AW127*$BI127),0)</f>
        <v>0</v>
      </c>
      <c r="DA127" s="5">
        <f ca="1">IF($BI127&lt;&gt;"",IF('Capacity summary'!$C$14="Yes",IF(COUNTBLANK('Capacity summary'!$H39:$BG39)&lt;52,IF('Capacity summary'!AX39&lt;&gt;"",IF(LOWER('Capacity summary'!AX39)="x",$BI127*AX127,VALUE('Capacity summary'!AX39)),0),AX127*$BI127),AX127*$BI127),0)</f>
        <v>0</v>
      </c>
      <c r="DB127" s="5">
        <f ca="1">IF($BI127&lt;&gt;"",IF('Capacity summary'!$C$14="Yes",IF(COUNTBLANK('Capacity summary'!$H39:$BG39)&lt;52,IF('Capacity summary'!AY39&lt;&gt;"",IF(LOWER('Capacity summary'!AY39)="x",$BI127*AY127,VALUE('Capacity summary'!AY39)),0),AY127*$BI127),AY127*$BI127),0)</f>
        <v>0</v>
      </c>
      <c r="DC127" s="5">
        <f ca="1">IF($BI127&lt;&gt;"",IF('Capacity summary'!$C$14="Yes",IF(COUNTBLANK('Capacity summary'!$H39:$BG39)&lt;52,IF('Capacity summary'!AZ39&lt;&gt;"",IF(LOWER('Capacity summary'!AZ39)="x",$BI127*AZ127,VALUE('Capacity summary'!AZ39)),0),AZ127*$BI127),AZ127*$BI127),0)</f>
        <v>0</v>
      </c>
      <c r="DD127" s="5">
        <f ca="1">IF($BI127&lt;&gt;"",IF('Capacity summary'!$C$14="Yes",IF(COUNTBLANK('Capacity summary'!$H39:$BG39)&lt;52,IF('Capacity summary'!BA39&lt;&gt;"",IF(LOWER('Capacity summary'!BA39)="x",$BI127*BA127,VALUE('Capacity summary'!BA39)),0),BA127*$BI127),BA127*$BI127),0)</f>
        <v>0</v>
      </c>
      <c r="DE127" s="5">
        <f ca="1">IF($BI127&lt;&gt;"",IF('Capacity summary'!$C$14="Yes",IF(COUNTBLANK('Capacity summary'!$H39:$BG39)&lt;52,IF('Capacity summary'!BB39&lt;&gt;"",IF(LOWER('Capacity summary'!BB39)="x",$BI127*BB127,VALUE('Capacity summary'!BB39)),0),BB127*$BI127),BB127*$BI127),0)</f>
        <v>0</v>
      </c>
      <c r="DF127" s="5">
        <f ca="1">IF($BI127&lt;&gt;"",IF('Capacity summary'!$C$14="Yes",IF(COUNTBLANK('Capacity summary'!$H39:$BG39)&lt;52,IF('Capacity summary'!BC39&lt;&gt;"",IF(LOWER('Capacity summary'!BC39)="x",$BI127*BC127,VALUE('Capacity summary'!BC39)),0),BC127*$BI127),BC127*$BI127),0)</f>
        <v>0</v>
      </c>
      <c r="DG127" s="5">
        <f ca="1">IF($BI127&lt;&gt;"",IF('Capacity summary'!$C$14="Yes",IF(COUNTBLANK('Capacity summary'!$H39:$BG39)&lt;52,IF('Capacity summary'!BD39&lt;&gt;"",IF(LOWER('Capacity summary'!BD39)="x",$BI127*BD127,VALUE('Capacity summary'!BD39)),0),BD127*$BI127),BD127*$BI127),0)</f>
        <v>0</v>
      </c>
      <c r="DH127" s="5">
        <f ca="1">IF($BI127&lt;&gt;"",IF('Capacity summary'!$C$14="Yes",IF(COUNTBLANK('Capacity summary'!$H39:$BG39)&lt;52,IF('Capacity summary'!BE39&lt;&gt;"",IF(LOWER('Capacity summary'!BE39)="x",$BI127*BE127,VALUE('Capacity summary'!BE39)),0),BE127*$BI127),BE127*$BI127),0)</f>
        <v>0</v>
      </c>
      <c r="DI127" s="5">
        <f ca="1">IF($BI127&lt;&gt;"",IF('Capacity summary'!$C$14="Yes",IF(COUNTBLANK('Capacity summary'!$H39:$BG39)&lt;52,IF('Capacity summary'!BF39&lt;&gt;"",IF(LOWER('Capacity summary'!BF39)="x",$BI127*BF127,VALUE('Capacity summary'!BF39)),0),BF127*$BI127),BF127*$BI127),0)</f>
        <v>0</v>
      </c>
      <c r="DJ127" s="5">
        <f ca="1">IF($BI127&lt;&gt;"",IF('Capacity summary'!$C$14="Yes",IF(COUNTBLANK('Capacity summary'!$H39:$BG39)&lt;52,IF('Capacity summary'!BG39&lt;&gt;"",IF(LOWER('Capacity summary'!BG39)="x",$BI127*BG127,VALUE('Capacity summary'!BG39)),0),BG127*$BI127),BG127*$BI127),0)</f>
        <v>0</v>
      </c>
      <c r="DK127" s="5">
        <f t="shared" ca="1" si="6"/>
        <v>0</v>
      </c>
    </row>
    <row r="128" spans="3:115" x14ac:dyDescent="0.25">
      <c r="C128" s="67" t="str">
        <f>ROW(A17)&amp;". "&amp;Capacity!N33</f>
        <v>17. a</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 ca="1">IF(ROW(A17)&lt;=Capacity!$M$16,IF('Capacity summary'!$C$14="No",SUM(H128:BG128),'Capacity summary'!$E40),0)</f>
        <v>52</v>
      </c>
      <c r="BI128" s="67">
        <f ca="1">IF(BH128&gt;0,IF(BH128&lt;Capacity!Q33,Capacity!R33,Capacity!T33/'Capacity calculation (hide)'!BH128),"")</f>
        <v>0</v>
      </c>
      <c r="BJ128" s="5"/>
      <c r="BK128" s="5">
        <f ca="1">IF($BI128&lt;&gt;"",IF('Capacity summary'!$C$14="Yes",IF(COUNTBLANK('Capacity summary'!$H40:$BG40)&lt;52,IF('Capacity summary'!H40&lt;&gt;"",IF(LOWER('Capacity summary'!H40)="x",$BI128*H128,VALUE('Capacity summary'!H40)),0),H128*$BI128),H128*$BI128),0)</f>
        <v>0</v>
      </c>
      <c r="BL128" s="5">
        <f ca="1">IF($BI128&lt;&gt;"",IF('Capacity summary'!$C$14="Yes",IF(COUNTBLANK('Capacity summary'!$H40:$BG40)&lt;52,IF('Capacity summary'!I40&lt;&gt;"",IF(LOWER('Capacity summary'!I40)="x",$BI128*I128,VALUE('Capacity summary'!I40)),0),I128*$BI128),I128*$BI128),0)</f>
        <v>0</v>
      </c>
      <c r="BM128" s="5">
        <f ca="1">IF($BI128&lt;&gt;"",IF('Capacity summary'!$C$14="Yes",IF(COUNTBLANK('Capacity summary'!$H40:$BG40)&lt;52,IF('Capacity summary'!J40&lt;&gt;"",IF(LOWER('Capacity summary'!J40)="x",$BI128*J128,VALUE('Capacity summary'!J40)),0),J128*$BI128),J128*$BI128),0)</f>
        <v>0</v>
      </c>
      <c r="BN128" s="5">
        <f ca="1">IF($BI128&lt;&gt;"",IF('Capacity summary'!$C$14="Yes",IF(COUNTBLANK('Capacity summary'!$H40:$BG40)&lt;52,IF('Capacity summary'!K40&lt;&gt;"",IF(LOWER('Capacity summary'!K40)="x",$BI128*K128,VALUE('Capacity summary'!K40)),0),K128*$BI128),K128*$BI128),0)</f>
        <v>0</v>
      </c>
      <c r="BO128" s="5">
        <f ca="1">IF($BI128&lt;&gt;"",IF('Capacity summary'!$C$14="Yes",IF(COUNTBLANK('Capacity summary'!$H40:$BG40)&lt;52,IF('Capacity summary'!L40&lt;&gt;"",IF(LOWER('Capacity summary'!L40)="x",$BI128*L128,VALUE('Capacity summary'!L40)),0),L128*$BI128),L128*$BI128),0)</f>
        <v>0</v>
      </c>
      <c r="BP128" s="5">
        <f ca="1">IF($BI128&lt;&gt;"",IF('Capacity summary'!$C$14="Yes",IF(COUNTBLANK('Capacity summary'!$H40:$BG40)&lt;52,IF('Capacity summary'!M40&lt;&gt;"",IF(LOWER('Capacity summary'!M40)="x",$BI128*M128,VALUE('Capacity summary'!M40)),0),M128*$BI128),M128*$BI128),0)</f>
        <v>0</v>
      </c>
      <c r="BQ128" s="5">
        <f ca="1">IF($BI128&lt;&gt;"",IF('Capacity summary'!$C$14="Yes",IF(COUNTBLANK('Capacity summary'!$H40:$BG40)&lt;52,IF('Capacity summary'!N40&lt;&gt;"",IF(LOWER('Capacity summary'!N40)="x",$BI128*N128,VALUE('Capacity summary'!N40)),0),N128*$BI128),N128*$BI128),0)</f>
        <v>0</v>
      </c>
      <c r="BR128" s="5">
        <f ca="1">IF($BI128&lt;&gt;"",IF('Capacity summary'!$C$14="Yes",IF(COUNTBLANK('Capacity summary'!$H40:$BG40)&lt;52,IF('Capacity summary'!O40&lt;&gt;"",IF(LOWER('Capacity summary'!O40)="x",$BI128*O128,VALUE('Capacity summary'!O40)),0),O128*$BI128),O128*$BI128),0)</f>
        <v>0</v>
      </c>
      <c r="BS128" s="5">
        <f ca="1">IF($BI128&lt;&gt;"",IF('Capacity summary'!$C$14="Yes",IF(COUNTBLANK('Capacity summary'!$H40:$BG40)&lt;52,IF('Capacity summary'!P40&lt;&gt;"",IF(LOWER('Capacity summary'!P40)="x",$BI128*P128,VALUE('Capacity summary'!P40)),0),P128*$BI128),P128*$BI128),0)</f>
        <v>0</v>
      </c>
      <c r="BT128" s="5">
        <f ca="1">IF($BI128&lt;&gt;"",IF('Capacity summary'!$C$14="Yes",IF(COUNTBLANK('Capacity summary'!$H40:$BG40)&lt;52,IF('Capacity summary'!Q40&lt;&gt;"",IF(LOWER('Capacity summary'!Q40)="x",$BI128*Q128,VALUE('Capacity summary'!Q40)),0),Q128*$BI128),Q128*$BI128),0)</f>
        <v>0</v>
      </c>
      <c r="BU128" s="5">
        <f ca="1">IF($BI128&lt;&gt;"",IF('Capacity summary'!$C$14="Yes",IF(COUNTBLANK('Capacity summary'!$H40:$BG40)&lt;52,IF('Capacity summary'!R40&lt;&gt;"",IF(LOWER('Capacity summary'!R40)="x",$BI128*R128,VALUE('Capacity summary'!R40)),0),R128*$BI128),R128*$BI128),0)</f>
        <v>0</v>
      </c>
      <c r="BV128" s="5">
        <f ca="1">IF($BI128&lt;&gt;"",IF('Capacity summary'!$C$14="Yes",IF(COUNTBLANK('Capacity summary'!$H40:$BG40)&lt;52,IF('Capacity summary'!S40&lt;&gt;"",IF(LOWER('Capacity summary'!S40)="x",$BI128*S128,VALUE('Capacity summary'!S40)),0),S128*$BI128),S128*$BI128),0)</f>
        <v>0</v>
      </c>
      <c r="BW128" s="5">
        <f ca="1">IF($BI128&lt;&gt;"",IF('Capacity summary'!$C$14="Yes",IF(COUNTBLANK('Capacity summary'!$H40:$BG40)&lt;52,IF('Capacity summary'!T40&lt;&gt;"",IF(LOWER('Capacity summary'!T40)="x",$BI128*T128,VALUE('Capacity summary'!T40)),0),T128*$BI128),T128*$BI128),0)</f>
        <v>0</v>
      </c>
      <c r="BX128" s="5">
        <f ca="1">IF($BI128&lt;&gt;"",IF('Capacity summary'!$C$14="Yes",IF(COUNTBLANK('Capacity summary'!$H40:$BG40)&lt;52,IF('Capacity summary'!U40&lt;&gt;"",IF(LOWER('Capacity summary'!U40)="x",$BI128*U128,VALUE('Capacity summary'!U40)),0),U128*$BI128),U128*$BI128),0)</f>
        <v>0</v>
      </c>
      <c r="BY128" s="5">
        <f ca="1">IF($BI128&lt;&gt;"",IF('Capacity summary'!$C$14="Yes",IF(COUNTBLANK('Capacity summary'!$H40:$BG40)&lt;52,IF('Capacity summary'!V40&lt;&gt;"",IF(LOWER('Capacity summary'!V40)="x",$BI128*V128,VALUE('Capacity summary'!V40)),0),V128*$BI128),V128*$BI128),0)</f>
        <v>0</v>
      </c>
      <c r="BZ128" s="5">
        <f ca="1">IF($BI128&lt;&gt;"",IF('Capacity summary'!$C$14="Yes",IF(COUNTBLANK('Capacity summary'!$H40:$BG40)&lt;52,IF('Capacity summary'!W40&lt;&gt;"",IF(LOWER('Capacity summary'!W40)="x",$BI128*W128,VALUE('Capacity summary'!W40)),0),W128*$BI128),W128*$BI128),0)</f>
        <v>0</v>
      </c>
      <c r="CA128" s="5">
        <f ca="1">IF($BI128&lt;&gt;"",IF('Capacity summary'!$C$14="Yes",IF(COUNTBLANK('Capacity summary'!$H40:$BG40)&lt;52,IF('Capacity summary'!X40&lt;&gt;"",IF(LOWER('Capacity summary'!X40)="x",$BI128*X128,VALUE('Capacity summary'!X40)),0),X128*$BI128),X128*$BI128),0)</f>
        <v>0</v>
      </c>
      <c r="CB128" s="5">
        <f ca="1">IF($BI128&lt;&gt;"",IF('Capacity summary'!$C$14="Yes",IF(COUNTBLANK('Capacity summary'!$H40:$BG40)&lt;52,IF('Capacity summary'!Y40&lt;&gt;"",IF(LOWER('Capacity summary'!Y40)="x",$BI128*Y128,VALUE('Capacity summary'!Y40)),0),Y128*$BI128),Y128*$BI128),0)</f>
        <v>0</v>
      </c>
      <c r="CC128" s="5">
        <f ca="1">IF($BI128&lt;&gt;"",IF('Capacity summary'!$C$14="Yes",IF(COUNTBLANK('Capacity summary'!$H40:$BG40)&lt;52,IF('Capacity summary'!Z40&lt;&gt;"",IF(LOWER('Capacity summary'!Z40)="x",$BI128*Z128,VALUE('Capacity summary'!Z40)),0),Z128*$BI128),Z128*$BI128),0)</f>
        <v>0</v>
      </c>
      <c r="CD128" s="5">
        <f ca="1">IF($BI128&lt;&gt;"",IF('Capacity summary'!$C$14="Yes",IF(COUNTBLANK('Capacity summary'!$H40:$BG40)&lt;52,IF('Capacity summary'!AA40&lt;&gt;"",IF(LOWER('Capacity summary'!AA40)="x",$BI128*AA128,VALUE('Capacity summary'!AA40)),0),AA128*$BI128),AA128*$BI128),0)</f>
        <v>0</v>
      </c>
      <c r="CE128" s="5">
        <f ca="1">IF($BI128&lt;&gt;"",IF('Capacity summary'!$C$14="Yes",IF(COUNTBLANK('Capacity summary'!$H40:$BG40)&lt;52,IF('Capacity summary'!AB40&lt;&gt;"",IF(LOWER('Capacity summary'!AB40)="x",$BI128*AB128,VALUE('Capacity summary'!AB40)),0),AB128*$BI128),AB128*$BI128),0)</f>
        <v>0</v>
      </c>
      <c r="CF128" s="5">
        <f ca="1">IF($BI128&lt;&gt;"",IF('Capacity summary'!$C$14="Yes",IF(COUNTBLANK('Capacity summary'!$H40:$BG40)&lt;52,IF('Capacity summary'!AC40&lt;&gt;"",IF(LOWER('Capacity summary'!AC40)="x",$BI128*AC128,VALUE('Capacity summary'!AC40)),0),AC128*$BI128),AC128*$BI128),0)</f>
        <v>0</v>
      </c>
      <c r="CG128" s="5">
        <f ca="1">IF($BI128&lt;&gt;"",IF('Capacity summary'!$C$14="Yes",IF(COUNTBLANK('Capacity summary'!$H40:$BG40)&lt;52,IF('Capacity summary'!AD40&lt;&gt;"",IF(LOWER('Capacity summary'!AD40)="x",$BI128*AD128,VALUE('Capacity summary'!AD40)),0),AD128*$BI128),AD128*$BI128),0)</f>
        <v>0</v>
      </c>
      <c r="CH128" s="5">
        <f ca="1">IF($BI128&lt;&gt;"",IF('Capacity summary'!$C$14="Yes",IF(COUNTBLANK('Capacity summary'!$H40:$BG40)&lt;52,IF('Capacity summary'!AE40&lt;&gt;"",IF(LOWER('Capacity summary'!AE40)="x",$BI128*AE128,VALUE('Capacity summary'!AE40)),0),AE128*$BI128),AE128*$BI128),0)</f>
        <v>0</v>
      </c>
      <c r="CI128" s="5">
        <f ca="1">IF($BI128&lt;&gt;"",IF('Capacity summary'!$C$14="Yes",IF(COUNTBLANK('Capacity summary'!$H40:$BG40)&lt;52,IF('Capacity summary'!AF40&lt;&gt;"",IF(LOWER('Capacity summary'!AF40)="x",$BI128*AF128,VALUE('Capacity summary'!AF40)),0),AF128*$BI128),AF128*$BI128),0)</f>
        <v>0</v>
      </c>
      <c r="CJ128" s="5">
        <f ca="1">IF($BI128&lt;&gt;"",IF('Capacity summary'!$C$14="Yes",IF(COUNTBLANK('Capacity summary'!$H40:$BG40)&lt;52,IF('Capacity summary'!AG40&lt;&gt;"",IF(LOWER('Capacity summary'!AG40)="x",$BI128*AG128,VALUE('Capacity summary'!AG40)),0),AG128*$BI128),AG128*$BI128),0)</f>
        <v>0</v>
      </c>
      <c r="CK128" s="5">
        <f ca="1">IF($BI128&lt;&gt;"",IF('Capacity summary'!$C$14="Yes",IF(COUNTBLANK('Capacity summary'!$H40:$BG40)&lt;52,IF('Capacity summary'!AH40&lt;&gt;"",IF(LOWER('Capacity summary'!AH40)="x",$BI128*AH128,VALUE('Capacity summary'!AH40)),0),AH128*$BI128),AH128*$BI128),0)</f>
        <v>0</v>
      </c>
      <c r="CL128" s="5">
        <f ca="1">IF($BI128&lt;&gt;"",IF('Capacity summary'!$C$14="Yes",IF(COUNTBLANK('Capacity summary'!$H40:$BG40)&lt;52,IF('Capacity summary'!AI40&lt;&gt;"",IF(LOWER('Capacity summary'!AI40)="x",$BI128*AI128,VALUE('Capacity summary'!AI40)),0),AI128*$BI128),AI128*$BI128),0)</f>
        <v>0</v>
      </c>
      <c r="CM128" s="5">
        <f ca="1">IF($BI128&lt;&gt;"",IF('Capacity summary'!$C$14="Yes",IF(COUNTBLANK('Capacity summary'!$H40:$BG40)&lt;52,IF('Capacity summary'!AJ40&lt;&gt;"",IF(LOWER('Capacity summary'!AJ40)="x",$BI128*AJ128,VALUE('Capacity summary'!AJ40)),0),AJ128*$BI128),AJ128*$BI128),0)</f>
        <v>0</v>
      </c>
      <c r="CN128" s="5">
        <f ca="1">IF($BI128&lt;&gt;"",IF('Capacity summary'!$C$14="Yes",IF(COUNTBLANK('Capacity summary'!$H40:$BG40)&lt;52,IF('Capacity summary'!AK40&lt;&gt;"",IF(LOWER('Capacity summary'!AK40)="x",$BI128*AK128,VALUE('Capacity summary'!AK40)),0),AK128*$BI128),AK128*$BI128),0)</f>
        <v>0</v>
      </c>
      <c r="CO128" s="5">
        <f ca="1">IF($BI128&lt;&gt;"",IF('Capacity summary'!$C$14="Yes",IF(COUNTBLANK('Capacity summary'!$H40:$BG40)&lt;52,IF('Capacity summary'!AL40&lt;&gt;"",IF(LOWER('Capacity summary'!AL40)="x",$BI128*AL128,VALUE('Capacity summary'!AL40)),0),AL128*$BI128),AL128*$BI128),0)</f>
        <v>0</v>
      </c>
      <c r="CP128" s="5">
        <f ca="1">IF($BI128&lt;&gt;"",IF('Capacity summary'!$C$14="Yes",IF(COUNTBLANK('Capacity summary'!$H40:$BG40)&lt;52,IF('Capacity summary'!AM40&lt;&gt;"",IF(LOWER('Capacity summary'!AM40)="x",$BI128*AM128,VALUE('Capacity summary'!AM40)),0),AM128*$BI128),AM128*$BI128),0)</f>
        <v>0</v>
      </c>
      <c r="CQ128" s="5">
        <f ca="1">IF($BI128&lt;&gt;"",IF('Capacity summary'!$C$14="Yes",IF(COUNTBLANK('Capacity summary'!$H40:$BG40)&lt;52,IF('Capacity summary'!AN40&lt;&gt;"",IF(LOWER('Capacity summary'!AN40)="x",$BI128*AN128,VALUE('Capacity summary'!AN40)),0),AN128*$BI128),AN128*$BI128),0)</f>
        <v>0</v>
      </c>
      <c r="CR128" s="5">
        <f ca="1">IF($BI128&lt;&gt;"",IF('Capacity summary'!$C$14="Yes",IF(COUNTBLANK('Capacity summary'!$H40:$BG40)&lt;52,IF('Capacity summary'!AO40&lt;&gt;"",IF(LOWER('Capacity summary'!AO40)="x",$BI128*AO128,VALUE('Capacity summary'!AO40)),0),AO128*$BI128),AO128*$BI128),0)</f>
        <v>0</v>
      </c>
      <c r="CS128" s="5">
        <f ca="1">IF($BI128&lt;&gt;"",IF('Capacity summary'!$C$14="Yes",IF(COUNTBLANK('Capacity summary'!$H40:$BG40)&lt;52,IF('Capacity summary'!AP40&lt;&gt;"",IF(LOWER('Capacity summary'!AP40)="x",$BI128*AP128,VALUE('Capacity summary'!AP40)),0),AP128*$BI128),AP128*$BI128),0)</f>
        <v>0</v>
      </c>
      <c r="CT128" s="5">
        <f ca="1">IF($BI128&lt;&gt;"",IF('Capacity summary'!$C$14="Yes",IF(COUNTBLANK('Capacity summary'!$H40:$BG40)&lt;52,IF('Capacity summary'!AQ40&lt;&gt;"",IF(LOWER('Capacity summary'!AQ40)="x",$BI128*AQ128,VALUE('Capacity summary'!AQ40)),0),AQ128*$BI128),AQ128*$BI128),0)</f>
        <v>0</v>
      </c>
      <c r="CU128" s="5">
        <f ca="1">IF($BI128&lt;&gt;"",IF('Capacity summary'!$C$14="Yes",IF(COUNTBLANK('Capacity summary'!$H40:$BG40)&lt;52,IF('Capacity summary'!AR40&lt;&gt;"",IF(LOWER('Capacity summary'!AR40)="x",$BI128*AR128,VALUE('Capacity summary'!AR40)),0),AR128*$BI128),AR128*$BI128),0)</f>
        <v>0</v>
      </c>
      <c r="CV128" s="5">
        <f ca="1">IF($BI128&lt;&gt;"",IF('Capacity summary'!$C$14="Yes",IF(COUNTBLANK('Capacity summary'!$H40:$BG40)&lt;52,IF('Capacity summary'!AS40&lt;&gt;"",IF(LOWER('Capacity summary'!AS40)="x",$BI128*AS128,VALUE('Capacity summary'!AS40)),0),AS128*$BI128),AS128*$BI128),0)</f>
        <v>0</v>
      </c>
      <c r="CW128" s="5">
        <f ca="1">IF($BI128&lt;&gt;"",IF('Capacity summary'!$C$14="Yes",IF(COUNTBLANK('Capacity summary'!$H40:$BG40)&lt;52,IF('Capacity summary'!AT40&lt;&gt;"",IF(LOWER('Capacity summary'!AT40)="x",$BI128*AT128,VALUE('Capacity summary'!AT40)),0),AT128*$BI128),AT128*$BI128),0)</f>
        <v>0</v>
      </c>
      <c r="CX128" s="5">
        <f ca="1">IF($BI128&lt;&gt;"",IF('Capacity summary'!$C$14="Yes",IF(COUNTBLANK('Capacity summary'!$H40:$BG40)&lt;52,IF('Capacity summary'!AU40&lt;&gt;"",IF(LOWER('Capacity summary'!AU40)="x",$BI128*AU128,VALUE('Capacity summary'!AU40)),0),AU128*$BI128),AU128*$BI128),0)</f>
        <v>0</v>
      </c>
      <c r="CY128" s="5">
        <f ca="1">IF($BI128&lt;&gt;"",IF('Capacity summary'!$C$14="Yes",IF(COUNTBLANK('Capacity summary'!$H40:$BG40)&lt;52,IF('Capacity summary'!AV40&lt;&gt;"",IF(LOWER('Capacity summary'!AV40)="x",$BI128*AV128,VALUE('Capacity summary'!AV40)),0),AV128*$BI128),AV128*$BI128),0)</f>
        <v>0</v>
      </c>
      <c r="CZ128" s="5">
        <f ca="1">IF($BI128&lt;&gt;"",IF('Capacity summary'!$C$14="Yes",IF(COUNTBLANK('Capacity summary'!$H40:$BG40)&lt;52,IF('Capacity summary'!AW40&lt;&gt;"",IF(LOWER('Capacity summary'!AW40)="x",$BI128*AW128,VALUE('Capacity summary'!AW40)),0),AW128*$BI128),AW128*$BI128),0)</f>
        <v>0</v>
      </c>
      <c r="DA128" s="5">
        <f ca="1">IF($BI128&lt;&gt;"",IF('Capacity summary'!$C$14="Yes",IF(COUNTBLANK('Capacity summary'!$H40:$BG40)&lt;52,IF('Capacity summary'!AX40&lt;&gt;"",IF(LOWER('Capacity summary'!AX40)="x",$BI128*AX128,VALUE('Capacity summary'!AX40)),0),AX128*$BI128),AX128*$BI128),0)</f>
        <v>0</v>
      </c>
      <c r="DB128" s="5">
        <f ca="1">IF($BI128&lt;&gt;"",IF('Capacity summary'!$C$14="Yes",IF(COUNTBLANK('Capacity summary'!$H40:$BG40)&lt;52,IF('Capacity summary'!AY40&lt;&gt;"",IF(LOWER('Capacity summary'!AY40)="x",$BI128*AY128,VALUE('Capacity summary'!AY40)),0),AY128*$BI128),AY128*$BI128),0)</f>
        <v>0</v>
      </c>
      <c r="DC128" s="5">
        <f ca="1">IF($BI128&lt;&gt;"",IF('Capacity summary'!$C$14="Yes",IF(COUNTBLANK('Capacity summary'!$H40:$BG40)&lt;52,IF('Capacity summary'!AZ40&lt;&gt;"",IF(LOWER('Capacity summary'!AZ40)="x",$BI128*AZ128,VALUE('Capacity summary'!AZ40)),0),AZ128*$BI128),AZ128*$BI128),0)</f>
        <v>0</v>
      </c>
      <c r="DD128" s="5">
        <f ca="1">IF($BI128&lt;&gt;"",IF('Capacity summary'!$C$14="Yes",IF(COUNTBLANK('Capacity summary'!$H40:$BG40)&lt;52,IF('Capacity summary'!BA40&lt;&gt;"",IF(LOWER('Capacity summary'!BA40)="x",$BI128*BA128,VALUE('Capacity summary'!BA40)),0),BA128*$BI128),BA128*$BI128),0)</f>
        <v>0</v>
      </c>
      <c r="DE128" s="5">
        <f ca="1">IF($BI128&lt;&gt;"",IF('Capacity summary'!$C$14="Yes",IF(COUNTBLANK('Capacity summary'!$H40:$BG40)&lt;52,IF('Capacity summary'!BB40&lt;&gt;"",IF(LOWER('Capacity summary'!BB40)="x",$BI128*BB128,VALUE('Capacity summary'!BB40)),0),BB128*$BI128),BB128*$BI128),0)</f>
        <v>0</v>
      </c>
      <c r="DF128" s="5">
        <f ca="1">IF($BI128&lt;&gt;"",IF('Capacity summary'!$C$14="Yes",IF(COUNTBLANK('Capacity summary'!$H40:$BG40)&lt;52,IF('Capacity summary'!BC40&lt;&gt;"",IF(LOWER('Capacity summary'!BC40)="x",$BI128*BC128,VALUE('Capacity summary'!BC40)),0),BC128*$BI128),BC128*$BI128),0)</f>
        <v>0</v>
      </c>
      <c r="DG128" s="5">
        <f ca="1">IF($BI128&lt;&gt;"",IF('Capacity summary'!$C$14="Yes",IF(COUNTBLANK('Capacity summary'!$H40:$BG40)&lt;52,IF('Capacity summary'!BD40&lt;&gt;"",IF(LOWER('Capacity summary'!BD40)="x",$BI128*BD128,VALUE('Capacity summary'!BD40)),0),BD128*$BI128),BD128*$BI128),0)</f>
        <v>0</v>
      </c>
      <c r="DH128" s="5">
        <f ca="1">IF($BI128&lt;&gt;"",IF('Capacity summary'!$C$14="Yes",IF(COUNTBLANK('Capacity summary'!$H40:$BG40)&lt;52,IF('Capacity summary'!BE40&lt;&gt;"",IF(LOWER('Capacity summary'!BE40)="x",$BI128*BE128,VALUE('Capacity summary'!BE40)),0),BE128*$BI128),BE128*$BI128),0)</f>
        <v>0</v>
      </c>
      <c r="DI128" s="5">
        <f ca="1">IF($BI128&lt;&gt;"",IF('Capacity summary'!$C$14="Yes",IF(COUNTBLANK('Capacity summary'!$H40:$BG40)&lt;52,IF('Capacity summary'!BF40&lt;&gt;"",IF(LOWER('Capacity summary'!BF40)="x",$BI128*BF128,VALUE('Capacity summary'!BF40)),0),BF128*$BI128),BF128*$BI128),0)</f>
        <v>0</v>
      </c>
      <c r="DJ128" s="5">
        <f ca="1">IF($BI128&lt;&gt;"",IF('Capacity summary'!$C$14="Yes",IF(COUNTBLANK('Capacity summary'!$H40:$BG40)&lt;52,IF('Capacity summary'!BG40&lt;&gt;"",IF(LOWER('Capacity summary'!BG40)="x",$BI128*BG128,VALUE('Capacity summary'!BG40)),0),BG128*$BI128),BG128*$BI128),0)</f>
        <v>0</v>
      </c>
      <c r="DK128" s="5">
        <f t="shared" ca="1" si="6"/>
        <v>0</v>
      </c>
    </row>
    <row r="129" spans="3:115" x14ac:dyDescent="0.25">
      <c r="C129" s="67" t="str">
        <f>ROW(A18)&amp;". "&amp;Capacity!N34</f>
        <v>18. a</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 ca="1">IF(ROW(A18)&lt;=Capacity!$M$16,IF('Capacity summary'!$C$14="No",SUM(H129:BG129),'Capacity summary'!$E41),0)</f>
        <v>52</v>
      </c>
      <c r="BI129" s="67">
        <f ca="1">IF(BH129&gt;0,IF(BH129&lt;Capacity!Q34,Capacity!R34,Capacity!T34/'Capacity calculation (hide)'!BH129),"")</f>
        <v>0</v>
      </c>
      <c r="BJ129" s="5"/>
      <c r="BK129" s="5">
        <f ca="1">IF($BI129&lt;&gt;"",IF('Capacity summary'!$C$14="Yes",IF(COUNTBLANK('Capacity summary'!$H41:$BG41)&lt;52,IF('Capacity summary'!H41&lt;&gt;"",IF(LOWER('Capacity summary'!H41)="x",$BI129*H129,VALUE('Capacity summary'!H41)),0),H129*$BI129),H129*$BI129),0)</f>
        <v>0</v>
      </c>
      <c r="BL129" s="5">
        <f ca="1">IF($BI129&lt;&gt;"",IF('Capacity summary'!$C$14="Yes",IF(COUNTBLANK('Capacity summary'!$H41:$BG41)&lt;52,IF('Capacity summary'!I41&lt;&gt;"",IF(LOWER('Capacity summary'!I41)="x",$BI129*I129,VALUE('Capacity summary'!I41)),0),I129*$BI129),I129*$BI129),0)</f>
        <v>0</v>
      </c>
      <c r="BM129" s="5">
        <f ca="1">IF($BI129&lt;&gt;"",IF('Capacity summary'!$C$14="Yes",IF(COUNTBLANK('Capacity summary'!$H41:$BG41)&lt;52,IF('Capacity summary'!J41&lt;&gt;"",IF(LOWER('Capacity summary'!J41)="x",$BI129*J129,VALUE('Capacity summary'!J41)),0),J129*$BI129),J129*$BI129),0)</f>
        <v>0</v>
      </c>
      <c r="BN129" s="5">
        <f ca="1">IF($BI129&lt;&gt;"",IF('Capacity summary'!$C$14="Yes",IF(COUNTBLANK('Capacity summary'!$H41:$BG41)&lt;52,IF('Capacity summary'!K41&lt;&gt;"",IF(LOWER('Capacity summary'!K41)="x",$BI129*K129,VALUE('Capacity summary'!K41)),0),K129*$BI129),K129*$BI129),0)</f>
        <v>0</v>
      </c>
      <c r="BO129" s="5">
        <f ca="1">IF($BI129&lt;&gt;"",IF('Capacity summary'!$C$14="Yes",IF(COUNTBLANK('Capacity summary'!$H41:$BG41)&lt;52,IF('Capacity summary'!L41&lt;&gt;"",IF(LOWER('Capacity summary'!L41)="x",$BI129*L129,VALUE('Capacity summary'!L41)),0),L129*$BI129),L129*$BI129),0)</f>
        <v>0</v>
      </c>
      <c r="BP129" s="5">
        <f ca="1">IF($BI129&lt;&gt;"",IF('Capacity summary'!$C$14="Yes",IF(COUNTBLANK('Capacity summary'!$H41:$BG41)&lt;52,IF('Capacity summary'!M41&lt;&gt;"",IF(LOWER('Capacity summary'!M41)="x",$BI129*M129,VALUE('Capacity summary'!M41)),0),M129*$BI129),M129*$BI129),0)</f>
        <v>0</v>
      </c>
      <c r="BQ129" s="5">
        <f ca="1">IF($BI129&lt;&gt;"",IF('Capacity summary'!$C$14="Yes",IF(COUNTBLANK('Capacity summary'!$H41:$BG41)&lt;52,IF('Capacity summary'!N41&lt;&gt;"",IF(LOWER('Capacity summary'!N41)="x",$BI129*N129,VALUE('Capacity summary'!N41)),0),N129*$BI129),N129*$BI129),0)</f>
        <v>0</v>
      </c>
      <c r="BR129" s="5">
        <f ca="1">IF($BI129&lt;&gt;"",IF('Capacity summary'!$C$14="Yes",IF(COUNTBLANK('Capacity summary'!$H41:$BG41)&lt;52,IF('Capacity summary'!O41&lt;&gt;"",IF(LOWER('Capacity summary'!O41)="x",$BI129*O129,VALUE('Capacity summary'!O41)),0),O129*$BI129),O129*$BI129),0)</f>
        <v>0</v>
      </c>
      <c r="BS129" s="5">
        <f ca="1">IF($BI129&lt;&gt;"",IF('Capacity summary'!$C$14="Yes",IF(COUNTBLANK('Capacity summary'!$H41:$BG41)&lt;52,IF('Capacity summary'!P41&lt;&gt;"",IF(LOWER('Capacity summary'!P41)="x",$BI129*P129,VALUE('Capacity summary'!P41)),0),P129*$BI129),P129*$BI129),0)</f>
        <v>0</v>
      </c>
      <c r="BT129" s="5">
        <f ca="1">IF($BI129&lt;&gt;"",IF('Capacity summary'!$C$14="Yes",IF(COUNTBLANK('Capacity summary'!$H41:$BG41)&lt;52,IF('Capacity summary'!Q41&lt;&gt;"",IF(LOWER('Capacity summary'!Q41)="x",$BI129*Q129,VALUE('Capacity summary'!Q41)),0),Q129*$BI129),Q129*$BI129),0)</f>
        <v>0</v>
      </c>
      <c r="BU129" s="5">
        <f ca="1">IF($BI129&lt;&gt;"",IF('Capacity summary'!$C$14="Yes",IF(COUNTBLANK('Capacity summary'!$H41:$BG41)&lt;52,IF('Capacity summary'!R41&lt;&gt;"",IF(LOWER('Capacity summary'!R41)="x",$BI129*R129,VALUE('Capacity summary'!R41)),0),R129*$BI129),R129*$BI129),0)</f>
        <v>0</v>
      </c>
      <c r="BV129" s="5">
        <f ca="1">IF($BI129&lt;&gt;"",IF('Capacity summary'!$C$14="Yes",IF(COUNTBLANK('Capacity summary'!$H41:$BG41)&lt;52,IF('Capacity summary'!S41&lt;&gt;"",IF(LOWER('Capacity summary'!S41)="x",$BI129*S129,VALUE('Capacity summary'!S41)),0),S129*$BI129),S129*$BI129),0)</f>
        <v>0</v>
      </c>
      <c r="BW129" s="5">
        <f ca="1">IF($BI129&lt;&gt;"",IF('Capacity summary'!$C$14="Yes",IF(COUNTBLANK('Capacity summary'!$H41:$BG41)&lt;52,IF('Capacity summary'!T41&lt;&gt;"",IF(LOWER('Capacity summary'!T41)="x",$BI129*T129,VALUE('Capacity summary'!T41)),0),T129*$BI129),T129*$BI129),0)</f>
        <v>0</v>
      </c>
      <c r="BX129" s="5">
        <f ca="1">IF($BI129&lt;&gt;"",IF('Capacity summary'!$C$14="Yes",IF(COUNTBLANK('Capacity summary'!$H41:$BG41)&lt;52,IF('Capacity summary'!U41&lt;&gt;"",IF(LOWER('Capacity summary'!U41)="x",$BI129*U129,VALUE('Capacity summary'!U41)),0),U129*$BI129),U129*$BI129),0)</f>
        <v>0</v>
      </c>
      <c r="BY129" s="5">
        <f ca="1">IF($BI129&lt;&gt;"",IF('Capacity summary'!$C$14="Yes",IF(COUNTBLANK('Capacity summary'!$H41:$BG41)&lt;52,IF('Capacity summary'!V41&lt;&gt;"",IF(LOWER('Capacity summary'!V41)="x",$BI129*V129,VALUE('Capacity summary'!V41)),0),V129*$BI129),V129*$BI129),0)</f>
        <v>0</v>
      </c>
      <c r="BZ129" s="5">
        <f ca="1">IF($BI129&lt;&gt;"",IF('Capacity summary'!$C$14="Yes",IF(COUNTBLANK('Capacity summary'!$H41:$BG41)&lt;52,IF('Capacity summary'!W41&lt;&gt;"",IF(LOWER('Capacity summary'!W41)="x",$BI129*W129,VALUE('Capacity summary'!W41)),0),W129*$BI129),W129*$BI129),0)</f>
        <v>0</v>
      </c>
      <c r="CA129" s="5">
        <f ca="1">IF($BI129&lt;&gt;"",IF('Capacity summary'!$C$14="Yes",IF(COUNTBLANK('Capacity summary'!$H41:$BG41)&lt;52,IF('Capacity summary'!X41&lt;&gt;"",IF(LOWER('Capacity summary'!X41)="x",$BI129*X129,VALUE('Capacity summary'!X41)),0),X129*$BI129),X129*$BI129),0)</f>
        <v>0</v>
      </c>
      <c r="CB129" s="5">
        <f ca="1">IF($BI129&lt;&gt;"",IF('Capacity summary'!$C$14="Yes",IF(COUNTBLANK('Capacity summary'!$H41:$BG41)&lt;52,IF('Capacity summary'!Y41&lt;&gt;"",IF(LOWER('Capacity summary'!Y41)="x",$BI129*Y129,VALUE('Capacity summary'!Y41)),0),Y129*$BI129),Y129*$BI129),0)</f>
        <v>0</v>
      </c>
      <c r="CC129" s="5">
        <f ca="1">IF($BI129&lt;&gt;"",IF('Capacity summary'!$C$14="Yes",IF(COUNTBLANK('Capacity summary'!$H41:$BG41)&lt;52,IF('Capacity summary'!Z41&lt;&gt;"",IF(LOWER('Capacity summary'!Z41)="x",$BI129*Z129,VALUE('Capacity summary'!Z41)),0),Z129*$BI129),Z129*$BI129),0)</f>
        <v>0</v>
      </c>
      <c r="CD129" s="5">
        <f ca="1">IF($BI129&lt;&gt;"",IF('Capacity summary'!$C$14="Yes",IF(COUNTBLANK('Capacity summary'!$H41:$BG41)&lt;52,IF('Capacity summary'!AA41&lt;&gt;"",IF(LOWER('Capacity summary'!AA41)="x",$BI129*AA129,VALUE('Capacity summary'!AA41)),0),AA129*$BI129),AA129*$BI129),0)</f>
        <v>0</v>
      </c>
      <c r="CE129" s="5">
        <f ca="1">IF($BI129&lt;&gt;"",IF('Capacity summary'!$C$14="Yes",IF(COUNTBLANK('Capacity summary'!$H41:$BG41)&lt;52,IF('Capacity summary'!AB41&lt;&gt;"",IF(LOWER('Capacity summary'!AB41)="x",$BI129*AB129,VALUE('Capacity summary'!AB41)),0),AB129*$BI129),AB129*$BI129),0)</f>
        <v>0</v>
      </c>
      <c r="CF129" s="5">
        <f ca="1">IF($BI129&lt;&gt;"",IF('Capacity summary'!$C$14="Yes",IF(COUNTBLANK('Capacity summary'!$H41:$BG41)&lt;52,IF('Capacity summary'!AC41&lt;&gt;"",IF(LOWER('Capacity summary'!AC41)="x",$BI129*AC129,VALUE('Capacity summary'!AC41)),0),AC129*$BI129),AC129*$BI129),0)</f>
        <v>0</v>
      </c>
      <c r="CG129" s="5">
        <f ca="1">IF($BI129&lt;&gt;"",IF('Capacity summary'!$C$14="Yes",IF(COUNTBLANK('Capacity summary'!$H41:$BG41)&lt;52,IF('Capacity summary'!AD41&lt;&gt;"",IF(LOWER('Capacity summary'!AD41)="x",$BI129*AD129,VALUE('Capacity summary'!AD41)),0),AD129*$BI129),AD129*$BI129),0)</f>
        <v>0</v>
      </c>
      <c r="CH129" s="5">
        <f ca="1">IF($BI129&lt;&gt;"",IF('Capacity summary'!$C$14="Yes",IF(COUNTBLANK('Capacity summary'!$H41:$BG41)&lt;52,IF('Capacity summary'!AE41&lt;&gt;"",IF(LOWER('Capacity summary'!AE41)="x",$BI129*AE129,VALUE('Capacity summary'!AE41)),0),AE129*$BI129),AE129*$BI129),0)</f>
        <v>0</v>
      </c>
      <c r="CI129" s="5">
        <f ca="1">IF($BI129&lt;&gt;"",IF('Capacity summary'!$C$14="Yes",IF(COUNTBLANK('Capacity summary'!$H41:$BG41)&lt;52,IF('Capacity summary'!AF41&lt;&gt;"",IF(LOWER('Capacity summary'!AF41)="x",$BI129*AF129,VALUE('Capacity summary'!AF41)),0),AF129*$BI129),AF129*$BI129),0)</f>
        <v>0</v>
      </c>
      <c r="CJ129" s="5">
        <f ca="1">IF($BI129&lt;&gt;"",IF('Capacity summary'!$C$14="Yes",IF(COUNTBLANK('Capacity summary'!$H41:$BG41)&lt;52,IF('Capacity summary'!AG41&lt;&gt;"",IF(LOWER('Capacity summary'!AG41)="x",$BI129*AG129,VALUE('Capacity summary'!AG41)),0),AG129*$BI129),AG129*$BI129),0)</f>
        <v>0</v>
      </c>
      <c r="CK129" s="5">
        <f ca="1">IF($BI129&lt;&gt;"",IF('Capacity summary'!$C$14="Yes",IF(COUNTBLANK('Capacity summary'!$H41:$BG41)&lt;52,IF('Capacity summary'!AH41&lt;&gt;"",IF(LOWER('Capacity summary'!AH41)="x",$BI129*AH129,VALUE('Capacity summary'!AH41)),0),AH129*$BI129),AH129*$BI129),0)</f>
        <v>0</v>
      </c>
      <c r="CL129" s="5">
        <f ca="1">IF($BI129&lt;&gt;"",IF('Capacity summary'!$C$14="Yes",IF(COUNTBLANK('Capacity summary'!$H41:$BG41)&lt;52,IF('Capacity summary'!AI41&lt;&gt;"",IF(LOWER('Capacity summary'!AI41)="x",$BI129*AI129,VALUE('Capacity summary'!AI41)),0),AI129*$BI129),AI129*$BI129),0)</f>
        <v>0</v>
      </c>
      <c r="CM129" s="5">
        <f ca="1">IF($BI129&lt;&gt;"",IF('Capacity summary'!$C$14="Yes",IF(COUNTBLANK('Capacity summary'!$H41:$BG41)&lt;52,IF('Capacity summary'!AJ41&lt;&gt;"",IF(LOWER('Capacity summary'!AJ41)="x",$BI129*AJ129,VALUE('Capacity summary'!AJ41)),0),AJ129*$BI129),AJ129*$BI129),0)</f>
        <v>0</v>
      </c>
      <c r="CN129" s="5">
        <f ca="1">IF($BI129&lt;&gt;"",IF('Capacity summary'!$C$14="Yes",IF(COUNTBLANK('Capacity summary'!$H41:$BG41)&lt;52,IF('Capacity summary'!AK41&lt;&gt;"",IF(LOWER('Capacity summary'!AK41)="x",$BI129*AK129,VALUE('Capacity summary'!AK41)),0),AK129*$BI129),AK129*$BI129),0)</f>
        <v>0</v>
      </c>
      <c r="CO129" s="5">
        <f ca="1">IF($BI129&lt;&gt;"",IF('Capacity summary'!$C$14="Yes",IF(COUNTBLANK('Capacity summary'!$H41:$BG41)&lt;52,IF('Capacity summary'!AL41&lt;&gt;"",IF(LOWER('Capacity summary'!AL41)="x",$BI129*AL129,VALUE('Capacity summary'!AL41)),0),AL129*$BI129),AL129*$BI129),0)</f>
        <v>0</v>
      </c>
      <c r="CP129" s="5">
        <f ca="1">IF($BI129&lt;&gt;"",IF('Capacity summary'!$C$14="Yes",IF(COUNTBLANK('Capacity summary'!$H41:$BG41)&lt;52,IF('Capacity summary'!AM41&lt;&gt;"",IF(LOWER('Capacity summary'!AM41)="x",$BI129*AM129,VALUE('Capacity summary'!AM41)),0),AM129*$BI129),AM129*$BI129),0)</f>
        <v>0</v>
      </c>
      <c r="CQ129" s="5">
        <f ca="1">IF($BI129&lt;&gt;"",IF('Capacity summary'!$C$14="Yes",IF(COUNTBLANK('Capacity summary'!$H41:$BG41)&lt;52,IF('Capacity summary'!AN41&lt;&gt;"",IF(LOWER('Capacity summary'!AN41)="x",$BI129*AN129,VALUE('Capacity summary'!AN41)),0),AN129*$BI129),AN129*$BI129),0)</f>
        <v>0</v>
      </c>
      <c r="CR129" s="5">
        <f ca="1">IF($BI129&lt;&gt;"",IF('Capacity summary'!$C$14="Yes",IF(COUNTBLANK('Capacity summary'!$H41:$BG41)&lt;52,IF('Capacity summary'!AO41&lt;&gt;"",IF(LOWER('Capacity summary'!AO41)="x",$BI129*AO129,VALUE('Capacity summary'!AO41)),0),AO129*$BI129),AO129*$BI129),0)</f>
        <v>0</v>
      </c>
      <c r="CS129" s="5">
        <f ca="1">IF($BI129&lt;&gt;"",IF('Capacity summary'!$C$14="Yes",IF(COUNTBLANK('Capacity summary'!$H41:$BG41)&lt;52,IF('Capacity summary'!AP41&lt;&gt;"",IF(LOWER('Capacity summary'!AP41)="x",$BI129*AP129,VALUE('Capacity summary'!AP41)),0),AP129*$BI129),AP129*$BI129),0)</f>
        <v>0</v>
      </c>
      <c r="CT129" s="5">
        <f ca="1">IF($BI129&lt;&gt;"",IF('Capacity summary'!$C$14="Yes",IF(COUNTBLANK('Capacity summary'!$H41:$BG41)&lt;52,IF('Capacity summary'!AQ41&lt;&gt;"",IF(LOWER('Capacity summary'!AQ41)="x",$BI129*AQ129,VALUE('Capacity summary'!AQ41)),0),AQ129*$BI129),AQ129*$BI129),0)</f>
        <v>0</v>
      </c>
      <c r="CU129" s="5">
        <f ca="1">IF($BI129&lt;&gt;"",IF('Capacity summary'!$C$14="Yes",IF(COUNTBLANK('Capacity summary'!$H41:$BG41)&lt;52,IF('Capacity summary'!AR41&lt;&gt;"",IF(LOWER('Capacity summary'!AR41)="x",$BI129*AR129,VALUE('Capacity summary'!AR41)),0),AR129*$BI129),AR129*$BI129),0)</f>
        <v>0</v>
      </c>
      <c r="CV129" s="5">
        <f ca="1">IF($BI129&lt;&gt;"",IF('Capacity summary'!$C$14="Yes",IF(COUNTBLANK('Capacity summary'!$H41:$BG41)&lt;52,IF('Capacity summary'!AS41&lt;&gt;"",IF(LOWER('Capacity summary'!AS41)="x",$BI129*AS129,VALUE('Capacity summary'!AS41)),0),AS129*$BI129),AS129*$BI129),0)</f>
        <v>0</v>
      </c>
      <c r="CW129" s="5">
        <f ca="1">IF($BI129&lt;&gt;"",IF('Capacity summary'!$C$14="Yes",IF(COUNTBLANK('Capacity summary'!$H41:$BG41)&lt;52,IF('Capacity summary'!AT41&lt;&gt;"",IF(LOWER('Capacity summary'!AT41)="x",$BI129*AT129,VALUE('Capacity summary'!AT41)),0),AT129*$BI129),AT129*$BI129),0)</f>
        <v>0</v>
      </c>
      <c r="CX129" s="5">
        <f ca="1">IF($BI129&lt;&gt;"",IF('Capacity summary'!$C$14="Yes",IF(COUNTBLANK('Capacity summary'!$H41:$BG41)&lt;52,IF('Capacity summary'!AU41&lt;&gt;"",IF(LOWER('Capacity summary'!AU41)="x",$BI129*AU129,VALUE('Capacity summary'!AU41)),0),AU129*$BI129),AU129*$BI129),0)</f>
        <v>0</v>
      </c>
      <c r="CY129" s="5">
        <f ca="1">IF($BI129&lt;&gt;"",IF('Capacity summary'!$C$14="Yes",IF(COUNTBLANK('Capacity summary'!$H41:$BG41)&lt;52,IF('Capacity summary'!AV41&lt;&gt;"",IF(LOWER('Capacity summary'!AV41)="x",$BI129*AV129,VALUE('Capacity summary'!AV41)),0),AV129*$BI129),AV129*$BI129),0)</f>
        <v>0</v>
      </c>
      <c r="CZ129" s="5">
        <f ca="1">IF($BI129&lt;&gt;"",IF('Capacity summary'!$C$14="Yes",IF(COUNTBLANK('Capacity summary'!$H41:$BG41)&lt;52,IF('Capacity summary'!AW41&lt;&gt;"",IF(LOWER('Capacity summary'!AW41)="x",$BI129*AW129,VALUE('Capacity summary'!AW41)),0),AW129*$BI129),AW129*$BI129),0)</f>
        <v>0</v>
      </c>
      <c r="DA129" s="5">
        <f ca="1">IF($BI129&lt;&gt;"",IF('Capacity summary'!$C$14="Yes",IF(COUNTBLANK('Capacity summary'!$H41:$BG41)&lt;52,IF('Capacity summary'!AX41&lt;&gt;"",IF(LOWER('Capacity summary'!AX41)="x",$BI129*AX129,VALUE('Capacity summary'!AX41)),0),AX129*$BI129),AX129*$BI129),0)</f>
        <v>0</v>
      </c>
      <c r="DB129" s="5">
        <f ca="1">IF($BI129&lt;&gt;"",IF('Capacity summary'!$C$14="Yes",IF(COUNTBLANK('Capacity summary'!$H41:$BG41)&lt;52,IF('Capacity summary'!AY41&lt;&gt;"",IF(LOWER('Capacity summary'!AY41)="x",$BI129*AY129,VALUE('Capacity summary'!AY41)),0),AY129*$BI129),AY129*$BI129),0)</f>
        <v>0</v>
      </c>
      <c r="DC129" s="5">
        <f ca="1">IF($BI129&lt;&gt;"",IF('Capacity summary'!$C$14="Yes",IF(COUNTBLANK('Capacity summary'!$H41:$BG41)&lt;52,IF('Capacity summary'!AZ41&lt;&gt;"",IF(LOWER('Capacity summary'!AZ41)="x",$BI129*AZ129,VALUE('Capacity summary'!AZ41)),0),AZ129*$BI129),AZ129*$BI129),0)</f>
        <v>0</v>
      </c>
      <c r="DD129" s="5">
        <f ca="1">IF($BI129&lt;&gt;"",IF('Capacity summary'!$C$14="Yes",IF(COUNTBLANK('Capacity summary'!$H41:$BG41)&lt;52,IF('Capacity summary'!BA41&lt;&gt;"",IF(LOWER('Capacity summary'!BA41)="x",$BI129*BA129,VALUE('Capacity summary'!BA41)),0),BA129*$BI129),BA129*$BI129),0)</f>
        <v>0</v>
      </c>
      <c r="DE129" s="5">
        <f ca="1">IF($BI129&lt;&gt;"",IF('Capacity summary'!$C$14="Yes",IF(COUNTBLANK('Capacity summary'!$H41:$BG41)&lt;52,IF('Capacity summary'!BB41&lt;&gt;"",IF(LOWER('Capacity summary'!BB41)="x",$BI129*BB129,VALUE('Capacity summary'!BB41)),0),BB129*$BI129),BB129*$BI129),0)</f>
        <v>0</v>
      </c>
      <c r="DF129" s="5">
        <f ca="1">IF($BI129&lt;&gt;"",IF('Capacity summary'!$C$14="Yes",IF(COUNTBLANK('Capacity summary'!$H41:$BG41)&lt;52,IF('Capacity summary'!BC41&lt;&gt;"",IF(LOWER('Capacity summary'!BC41)="x",$BI129*BC129,VALUE('Capacity summary'!BC41)),0),BC129*$BI129),BC129*$BI129),0)</f>
        <v>0</v>
      </c>
      <c r="DG129" s="5">
        <f ca="1">IF($BI129&lt;&gt;"",IF('Capacity summary'!$C$14="Yes",IF(COUNTBLANK('Capacity summary'!$H41:$BG41)&lt;52,IF('Capacity summary'!BD41&lt;&gt;"",IF(LOWER('Capacity summary'!BD41)="x",$BI129*BD129,VALUE('Capacity summary'!BD41)),0),BD129*$BI129),BD129*$BI129),0)</f>
        <v>0</v>
      </c>
      <c r="DH129" s="5">
        <f ca="1">IF($BI129&lt;&gt;"",IF('Capacity summary'!$C$14="Yes",IF(COUNTBLANK('Capacity summary'!$H41:$BG41)&lt;52,IF('Capacity summary'!BE41&lt;&gt;"",IF(LOWER('Capacity summary'!BE41)="x",$BI129*BE129,VALUE('Capacity summary'!BE41)),0),BE129*$BI129),BE129*$BI129),0)</f>
        <v>0</v>
      </c>
      <c r="DI129" s="5">
        <f ca="1">IF($BI129&lt;&gt;"",IF('Capacity summary'!$C$14="Yes",IF(COUNTBLANK('Capacity summary'!$H41:$BG41)&lt;52,IF('Capacity summary'!BF41&lt;&gt;"",IF(LOWER('Capacity summary'!BF41)="x",$BI129*BF129,VALUE('Capacity summary'!BF41)),0),BF129*$BI129),BF129*$BI129),0)</f>
        <v>0</v>
      </c>
      <c r="DJ129" s="5">
        <f ca="1">IF($BI129&lt;&gt;"",IF('Capacity summary'!$C$14="Yes",IF(COUNTBLANK('Capacity summary'!$H41:$BG41)&lt;52,IF('Capacity summary'!BG41&lt;&gt;"",IF(LOWER('Capacity summary'!BG41)="x",$BI129*BG129,VALUE('Capacity summary'!BG41)),0),BG129*$BI129),BG129*$BI129),0)</f>
        <v>0</v>
      </c>
      <c r="DK129" s="5">
        <f t="shared" ca="1" si="6"/>
        <v>0</v>
      </c>
    </row>
    <row r="130" spans="3:115" x14ac:dyDescent="0.25">
      <c r="C130" s="67" t="str">
        <f>ROW(A19)&amp;". "&amp;Capacity!N35</f>
        <v>19. a</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 ca="1">IF(ROW(A19)&lt;=Capacity!$M$16,IF('Capacity summary'!$C$14="No",SUM(H130:BG130),'Capacity summary'!$E42),0)</f>
        <v>52</v>
      </c>
      <c r="BI130" s="67">
        <f ca="1">IF(BH130&gt;0,IF(BH130&lt;Capacity!Q35,Capacity!R35,Capacity!T35/'Capacity calculation (hide)'!BH130),"")</f>
        <v>0</v>
      </c>
      <c r="BJ130" s="5"/>
      <c r="BK130" s="5">
        <f ca="1">IF($BI130&lt;&gt;"",IF('Capacity summary'!$C$14="Yes",IF(COUNTBLANK('Capacity summary'!$H42:$BG42)&lt;52,IF('Capacity summary'!H42&lt;&gt;"",IF(LOWER('Capacity summary'!H42)="x",$BI130*H130,VALUE('Capacity summary'!H42)),0),H130*$BI130),H130*$BI130),0)</f>
        <v>0</v>
      </c>
      <c r="BL130" s="5">
        <f ca="1">IF($BI130&lt;&gt;"",IF('Capacity summary'!$C$14="Yes",IF(COUNTBLANK('Capacity summary'!$H42:$BG42)&lt;52,IF('Capacity summary'!I42&lt;&gt;"",IF(LOWER('Capacity summary'!I42)="x",$BI130*I130,VALUE('Capacity summary'!I42)),0),I130*$BI130),I130*$BI130),0)</f>
        <v>0</v>
      </c>
      <c r="BM130" s="5">
        <f ca="1">IF($BI130&lt;&gt;"",IF('Capacity summary'!$C$14="Yes",IF(COUNTBLANK('Capacity summary'!$H42:$BG42)&lt;52,IF('Capacity summary'!J42&lt;&gt;"",IF(LOWER('Capacity summary'!J42)="x",$BI130*J130,VALUE('Capacity summary'!J42)),0),J130*$BI130),J130*$BI130),0)</f>
        <v>0</v>
      </c>
      <c r="BN130" s="5">
        <f ca="1">IF($BI130&lt;&gt;"",IF('Capacity summary'!$C$14="Yes",IF(COUNTBLANK('Capacity summary'!$H42:$BG42)&lt;52,IF('Capacity summary'!K42&lt;&gt;"",IF(LOWER('Capacity summary'!K42)="x",$BI130*K130,VALUE('Capacity summary'!K42)),0),K130*$BI130),K130*$BI130),0)</f>
        <v>0</v>
      </c>
      <c r="BO130" s="5">
        <f ca="1">IF($BI130&lt;&gt;"",IF('Capacity summary'!$C$14="Yes",IF(COUNTBLANK('Capacity summary'!$H42:$BG42)&lt;52,IF('Capacity summary'!L42&lt;&gt;"",IF(LOWER('Capacity summary'!L42)="x",$BI130*L130,VALUE('Capacity summary'!L42)),0),L130*$BI130),L130*$BI130),0)</f>
        <v>0</v>
      </c>
      <c r="BP130" s="5">
        <f ca="1">IF($BI130&lt;&gt;"",IF('Capacity summary'!$C$14="Yes",IF(COUNTBLANK('Capacity summary'!$H42:$BG42)&lt;52,IF('Capacity summary'!M42&lt;&gt;"",IF(LOWER('Capacity summary'!M42)="x",$BI130*M130,VALUE('Capacity summary'!M42)),0),M130*$BI130),M130*$BI130),0)</f>
        <v>0</v>
      </c>
      <c r="BQ130" s="5">
        <f ca="1">IF($BI130&lt;&gt;"",IF('Capacity summary'!$C$14="Yes",IF(COUNTBLANK('Capacity summary'!$H42:$BG42)&lt;52,IF('Capacity summary'!N42&lt;&gt;"",IF(LOWER('Capacity summary'!N42)="x",$BI130*N130,VALUE('Capacity summary'!N42)),0),N130*$BI130),N130*$BI130),0)</f>
        <v>0</v>
      </c>
      <c r="BR130" s="5">
        <f ca="1">IF($BI130&lt;&gt;"",IF('Capacity summary'!$C$14="Yes",IF(COUNTBLANK('Capacity summary'!$H42:$BG42)&lt;52,IF('Capacity summary'!O42&lt;&gt;"",IF(LOWER('Capacity summary'!O42)="x",$BI130*O130,VALUE('Capacity summary'!O42)),0),O130*$BI130),O130*$BI130),0)</f>
        <v>0</v>
      </c>
      <c r="BS130" s="5">
        <f ca="1">IF($BI130&lt;&gt;"",IF('Capacity summary'!$C$14="Yes",IF(COUNTBLANK('Capacity summary'!$H42:$BG42)&lt;52,IF('Capacity summary'!P42&lt;&gt;"",IF(LOWER('Capacity summary'!P42)="x",$BI130*P130,VALUE('Capacity summary'!P42)),0),P130*$BI130),P130*$BI130),0)</f>
        <v>0</v>
      </c>
      <c r="BT130" s="5">
        <f ca="1">IF($BI130&lt;&gt;"",IF('Capacity summary'!$C$14="Yes",IF(COUNTBLANK('Capacity summary'!$H42:$BG42)&lt;52,IF('Capacity summary'!Q42&lt;&gt;"",IF(LOWER('Capacity summary'!Q42)="x",$BI130*Q130,VALUE('Capacity summary'!Q42)),0),Q130*$BI130),Q130*$BI130),0)</f>
        <v>0</v>
      </c>
      <c r="BU130" s="5">
        <f ca="1">IF($BI130&lt;&gt;"",IF('Capacity summary'!$C$14="Yes",IF(COUNTBLANK('Capacity summary'!$H42:$BG42)&lt;52,IF('Capacity summary'!R42&lt;&gt;"",IF(LOWER('Capacity summary'!R42)="x",$BI130*R130,VALUE('Capacity summary'!R42)),0),R130*$BI130),R130*$BI130),0)</f>
        <v>0</v>
      </c>
      <c r="BV130" s="5">
        <f ca="1">IF($BI130&lt;&gt;"",IF('Capacity summary'!$C$14="Yes",IF(COUNTBLANK('Capacity summary'!$H42:$BG42)&lt;52,IF('Capacity summary'!S42&lt;&gt;"",IF(LOWER('Capacity summary'!S42)="x",$BI130*S130,VALUE('Capacity summary'!S42)),0),S130*$BI130),S130*$BI130),0)</f>
        <v>0</v>
      </c>
      <c r="BW130" s="5">
        <f ca="1">IF($BI130&lt;&gt;"",IF('Capacity summary'!$C$14="Yes",IF(COUNTBLANK('Capacity summary'!$H42:$BG42)&lt;52,IF('Capacity summary'!T42&lt;&gt;"",IF(LOWER('Capacity summary'!T42)="x",$BI130*T130,VALUE('Capacity summary'!T42)),0),T130*$BI130),T130*$BI130),0)</f>
        <v>0</v>
      </c>
      <c r="BX130" s="5">
        <f ca="1">IF($BI130&lt;&gt;"",IF('Capacity summary'!$C$14="Yes",IF(COUNTBLANK('Capacity summary'!$H42:$BG42)&lt;52,IF('Capacity summary'!U42&lt;&gt;"",IF(LOWER('Capacity summary'!U42)="x",$BI130*U130,VALUE('Capacity summary'!U42)),0),U130*$BI130),U130*$BI130),0)</f>
        <v>0</v>
      </c>
      <c r="BY130" s="5">
        <f ca="1">IF($BI130&lt;&gt;"",IF('Capacity summary'!$C$14="Yes",IF(COUNTBLANK('Capacity summary'!$H42:$BG42)&lt;52,IF('Capacity summary'!V42&lt;&gt;"",IF(LOWER('Capacity summary'!V42)="x",$BI130*V130,VALUE('Capacity summary'!V42)),0),V130*$BI130),V130*$BI130),0)</f>
        <v>0</v>
      </c>
      <c r="BZ130" s="5">
        <f ca="1">IF($BI130&lt;&gt;"",IF('Capacity summary'!$C$14="Yes",IF(COUNTBLANK('Capacity summary'!$H42:$BG42)&lt;52,IF('Capacity summary'!W42&lt;&gt;"",IF(LOWER('Capacity summary'!W42)="x",$BI130*W130,VALUE('Capacity summary'!W42)),0),W130*$BI130),W130*$BI130),0)</f>
        <v>0</v>
      </c>
      <c r="CA130" s="5">
        <f ca="1">IF($BI130&lt;&gt;"",IF('Capacity summary'!$C$14="Yes",IF(COUNTBLANK('Capacity summary'!$H42:$BG42)&lt;52,IF('Capacity summary'!X42&lt;&gt;"",IF(LOWER('Capacity summary'!X42)="x",$BI130*X130,VALUE('Capacity summary'!X42)),0),X130*$BI130),X130*$BI130),0)</f>
        <v>0</v>
      </c>
      <c r="CB130" s="5">
        <f ca="1">IF($BI130&lt;&gt;"",IF('Capacity summary'!$C$14="Yes",IF(COUNTBLANK('Capacity summary'!$H42:$BG42)&lt;52,IF('Capacity summary'!Y42&lt;&gt;"",IF(LOWER('Capacity summary'!Y42)="x",$BI130*Y130,VALUE('Capacity summary'!Y42)),0),Y130*$BI130),Y130*$BI130),0)</f>
        <v>0</v>
      </c>
      <c r="CC130" s="5">
        <f ca="1">IF($BI130&lt;&gt;"",IF('Capacity summary'!$C$14="Yes",IF(COUNTBLANK('Capacity summary'!$H42:$BG42)&lt;52,IF('Capacity summary'!Z42&lt;&gt;"",IF(LOWER('Capacity summary'!Z42)="x",$BI130*Z130,VALUE('Capacity summary'!Z42)),0),Z130*$BI130),Z130*$BI130),0)</f>
        <v>0</v>
      </c>
      <c r="CD130" s="5">
        <f ca="1">IF($BI130&lt;&gt;"",IF('Capacity summary'!$C$14="Yes",IF(COUNTBLANK('Capacity summary'!$H42:$BG42)&lt;52,IF('Capacity summary'!AA42&lt;&gt;"",IF(LOWER('Capacity summary'!AA42)="x",$BI130*AA130,VALUE('Capacity summary'!AA42)),0),AA130*$BI130),AA130*$BI130),0)</f>
        <v>0</v>
      </c>
      <c r="CE130" s="5">
        <f ca="1">IF($BI130&lt;&gt;"",IF('Capacity summary'!$C$14="Yes",IF(COUNTBLANK('Capacity summary'!$H42:$BG42)&lt;52,IF('Capacity summary'!AB42&lt;&gt;"",IF(LOWER('Capacity summary'!AB42)="x",$BI130*AB130,VALUE('Capacity summary'!AB42)),0),AB130*$BI130),AB130*$BI130),0)</f>
        <v>0</v>
      </c>
      <c r="CF130" s="5">
        <f ca="1">IF($BI130&lt;&gt;"",IF('Capacity summary'!$C$14="Yes",IF(COUNTBLANK('Capacity summary'!$H42:$BG42)&lt;52,IF('Capacity summary'!AC42&lt;&gt;"",IF(LOWER('Capacity summary'!AC42)="x",$BI130*AC130,VALUE('Capacity summary'!AC42)),0),AC130*$BI130),AC130*$BI130),0)</f>
        <v>0</v>
      </c>
      <c r="CG130" s="5">
        <f ca="1">IF($BI130&lt;&gt;"",IF('Capacity summary'!$C$14="Yes",IF(COUNTBLANK('Capacity summary'!$H42:$BG42)&lt;52,IF('Capacity summary'!AD42&lt;&gt;"",IF(LOWER('Capacity summary'!AD42)="x",$BI130*AD130,VALUE('Capacity summary'!AD42)),0),AD130*$BI130),AD130*$BI130),0)</f>
        <v>0</v>
      </c>
      <c r="CH130" s="5">
        <f ca="1">IF($BI130&lt;&gt;"",IF('Capacity summary'!$C$14="Yes",IF(COUNTBLANK('Capacity summary'!$H42:$BG42)&lt;52,IF('Capacity summary'!AE42&lt;&gt;"",IF(LOWER('Capacity summary'!AE42)="x",$BI130*AE130,VALUE('Capacity summary'!AE42)),0),AE130*$BI130),AE130*$BI130),0)</f>
        <v>0</v>
      </c>
      <c r="CI130" s="5">
        <f ca="1">IF($BI130&lt;&gt;"",IF('Capacity summary'!$C$14="Yes",IF(COUNTBLANK('Capacity summary'!$H42:$BG42)&lt;52,IF('Capacity summary'!AF42&lt;&gt;"",IF(LOWER('Capacity summary'!AF42)="x",$BI130*AF130,VALUE('Capacity summary'!AF42)),0),AF130*$BI130),AF130*$BI130),0)</f>
        <v>0</v>
      </c>
      <c r="CJ130" s="5">
        <f ca="1">IF($BI130&lt;&gt;"",IF('Capacity summary'!$C$14="Yes",IF(COUNTBLANK('Capacity summary'!$H42:$BG42)&lt;52,IF('Capacity summary'!AG42&lt;&gt;"",IF(LOWER('Capacity summary'!AG42)="x",$BI130*AG130,VALUE('Capacity summary'!AG42)),0),AG130*$BI130),AG130*$BI130),0)</f>
        <v>0</v>
      </c>
      <c r="CK130" s="5">
        <f ca="1">IF($BI130&lt;&gt;"",IF('Capacity summary'!$C$14="Yes",IF(COUNTBLANK('Capacity summary'!$H42:$BG42)&lt;52,IF('Capacity summary'!AH42&lt;&gt;"",IF(LOWER('Capacity summary'!AH42)="x",$BI130*AH130,VALUE('Capacity summary'!AH42)),0),AH130*$BI130),AH130*$BI130),0)</f>
        <v>0</v>
      </c>
      <c r="CL130" s="5">
        <f ca="1">IF($BI130&lt;&gt;"",IF('Capacity summary'!$C$14="Yes",IF(COUNTBLANK('Capacity summary'!$H42:$BG42)&lt;52,IF('Capacity summary'!AI42&lt;&gt;"",IF(LOWER('Capacity summary'!AI42)="x",$BI130*AI130,VALUE('Capacity summary'!AI42)),0),AI130*$BI130),AI130*$BI130),0)</f>
        <v>0</v>
      </c>
      <c r="CM130" s="5">
        <f ca="1">IF($BI130&lt;&gt;"",IF('Capacity summary'!$C$14="Yes",IF(COUNTBLANK('Capacity summary'!$H42:$BG42)&lt;52,IF('Capacity summary'!AJ42&lt;&gt;"",IF(LOWER('Capacity summary'!AJ42)="x",$BI130*AJ130,VALUE('Capacity summary'!AJ42)),0),AJ130*$BI130),AJ130*$BI130),0)</f>
        <v>0</v>
      </c>
      <c r="CN130" s="5">
        <f ca="1">IF($BI130&lt;&gt;"",IF('Capacity summary'!$C$14="Yes",IF(COUNTBLANK('Capacity summary'!$H42:$BG42)&lt;52,IF('Capacity summary'!AK42&lt;&gt;"",IF(LOWER('Capacity summary'!AK42)="x",$BI130*AK130,VALUE('Capacity summary'!AK42)),0),AK130*$BI130),AK130*$BI130),0)</f>
        <v>0</v>
      </c>
      <c r="CO130" s="5">
        <f ca="1">IF($BI130&lt;&gt;"",IF('Capacity summary'!$C$14="Yes",IF(COUNTBLANK('Capacity summary'!$H42:$BG42)&lt;52,IF('Capacity summary'!AL42&lt;&gt;"",IF(LOWER('Capacity summary'!AL42)="x",$BI130*AL130,VALUE('Capacity summary'!AL42)),0),AL130*$BI130),AL130*$BI130),0)</f>
        <v>0</v>
      </c>
      <c r="CP130" s="5">
        <f ca="1">IF($BI130&lt;&gt;"",IF('Capacity summary'!$C$14="Yes",IF(COUNTBLANK('Capacity summary'!$H42:$BG42)&lt;52,IF('Capacity summary'!AM42&lt;&gt;"",IF(LOWER('Capacity summary'!AM42)="x",$BI130*AM130,VALUE('Capacity summary'!AM42)),0),AM130*$BI130),AM130*$BI130),0)</f>
        <v>0</v>
      </c>
      <c r="CQ130" s="5">
        <f ca="1">IF($BI130&lt;&gt;"",IF('Capacity summary'!$C$14="Yes",IF(COUNTBLANK('Capacity summary'!$H42:$BG42)&lt;52,IF('Capacity summary'!AN42&lt;&gt;"",IF(LOWER('Capacity summary'!AN42)="x",$BI130*AN130,VALUE('Capacity summary'!AN42)),0),AN130*$BI130),AN130*$BI130),0)</f>
        <v>0</v>
      </c>
      <c r="CR130" s="5">
        <f ca="1">IF($BI130&lt;&gt;"",IF('Capacity summary'!$C$14="Yes",IF(COUNTBLANK('Capacity summary'!$H42:$BG42)&lt;52,IF('Capacity summary'!AO42&lt;&gt;"",IF(LOWER('Capacity summary'!AO42)="x",$BI130*AO130,VALUE('Capacity summary'!AO42)),0),AO130*$BI130),AO130*$BI130),0)</f>
        <v>0</v>
      </c>
      <c r="CS130" s="5">
        <f ca="1">IF($BI130&lt;&gt;"",IF('Capacity summary'!$C$14="Yes",IF(COUNTBLANK('Capacity summary'!$H42:$BG42)&lt;52,IF('Capacity summary'!AP42&lt;&gt;"",IF(LOWER('Capacity summary'!AP42)="x",$BI130*AP130,VALUE('Capacity summary'!AP42)),0),AP130*$BI130),AP130*$BI130),0)</f>
        <v>0</v>
      </c>
      <c r="CT130" s="5">
        <f ca="1">IF($BI130&lt;&gt;"",IF('Capacity summary'!$C$14="Yes",IF(COUNTBLANK('Capacity summary'!$H42:$BG42)&lt;52,IF('Capacity summary'!AQ42&lt;&gt;"",IF(LOWER('Capacity summary'!AQ42)="x",$BI130*AQ130,VALUE('Capacity summary'!AQ42)),0),AQ130*$BI130),AQ130*$BI130),0)</f>
        <v>0</v>
      </c>
      <c r="CU130" s="5">
        <f ca="1">IF($BI130&lt;&gt;"",IF('Capacity summary'!$C$14="Yes",IF(COUNTBLANK('Capacity summary'!$H42:$BG42)&lt;52,IF('Capacity summary'!AR42&lt;&gt;"",IF(LOWER('Capacity summary'!AR42)="x",$BI130*AR130,VALUE('Capacity summary'!AR42)),0),AR130*$BI130),AR130*$BI130),0)</f>
        <v>0</v>
      </c>
      <c r="CV130" s="5">
        <f ca="1">IF($BI130&lt;&gt;"",IF('Capacity summary'!$C$14="Yes",IF(COUNTBLANK('Capacity summary'!$H42:$BG42)&lt;52,IF('Capacity summary'!AS42&lt;&gt;"",IF(LOWER('Capacity summary'!AS42)="x",$BI130*AS130,VALUE('Capacity summary'!AS42)),0),AS130*$BI130),AS130*$BI130),0)</f>
        <v>0</v>
      </c>
      <c r="CW130" s="5">
        <f ca="1">IF($BI130&lt;&gt;"",IF('Capacity summary'!$C$14="Yes",IF(COUNTBLANK('Capacity summary'!$H42:$BG42)&lt;52,IF('Capacity summary'!AT42&lt;&gt;"",IF(LOWER('Capacity summary'!AT42)="x",$BI130*AT130,VALUE('Capacity summary'!AT42)),0),AT130*$BI130),AT130*$BI130),0)</f>
        <v>0</v>
      </c>
      <c r="CX130" s="5">
        <f ca="1">IF($BI130&lt;&gt;"",IF('Capacity summary'!$C$14="Yes",IF(COUNTBLANK('Capacity summary'!$H42:$BG42)&lt;52,IF('Capacity summary'!AU42&lt;&gt;"",IF(LOWER('Capacity summary'!AU42)="x",$BI130*AU130,VALUE('Capacity summary'!AU42)),0),AU130*$BI130),AU130*$BI130),0)</f>
        <v>0</v>
      </c>
      <c r="CY130" s="5">
        <f ca="1">IF($BI130&lt;&gt;"",IF('Capacity summary'!$C$14="Yes",IF(COUNTBLANK('Capacity summary'!$H42:$BG42)&lt;52,IF('Capacity summary'!AV42&lt;&gt;"",IF(LOWER('Capacity summary'!AV42)="x",$BI130*AV130,VALUE('Capacity summary'!AV42)),0),AV130*$BI130),AV130*$BI130),0)</f>
        <v>0</v>
      </c>
      <c r="CZ130" s="5">
        <f ca="1">IF($BI130&lt;&gt;"",IF('Capacity summary'!$C$14="Yes",IF(COUNTBLANK('Capacity summary'!$H42:$BG42)&lt;52,IF('Capacity summary'!AW42&lt;&gt;"",IF(LOWER('Capacity summary'!AW42)="x",$BI130*AW130,VALUE('Capacity summary'!AW42)),0),AW130*$BI130),AW130*$BI130),0)</f>
        <v>0</v>
      </c>
      <c r="DA130" s="5">
        <f ca="1">IF($BI130&lt;&gt;"",IF('Capacity summary'!$C$14="Yes",IF(COUNTBLANK('Capacity summary'!$H42:$BG42)&lt;52,IF('Capacity summary'!AX42&lt;&gt;"",IF(LOWER('Capacity summary'!AX42)="x",$BI130*AX130,VALUE('Capacity summary'!AX42)),0),AX130*$BI130),AX130*$BI130),0)</f>
        <v>0</v>
      </c>
      <c r="DB130" s="5">
        <f ca="1">IF($BI130&lt;&gt;"",IF('Capacity summary'!$C$14="Yes",IF(COUNTBLANK('Capacity summary'!$H42:$BG42)&lt;52,IF('Capacity summary'!AY42&lt;&gt;"",IF(LOWER('Capacity summary'!AY42)="x",$BI130*AY130,VALUE('Capacity summary'!AY42)),0),AY130*$BI130),AY130*$BI130),0)</f>
        <v>0</v>
      </c>
      <c r="DC130" s="5">
        <f ca="1">IF($BI130&lt;&gt;"",IF('Capacity summary'!$C$14="Yes",IF(COUNTBLANK('Capacity summary'!$H42:$BG42)&lt;52,IF('Capacity summary'!AZ42&lt;&gt;"",IF(LOWER('Capacity summary'!AZ42)="x",$BI130*AZ130,VALUE('Capacity summary'!AZ42)),0),AZ130*$BI130),AZ130*$BI130),0)</f>
        <v>0</v>
      </c>
      <c r="DD130" s="5">
        <f ca="1">IF($BI130&lt;&gt;"",IF('Capacity summary'!$C$14="Yes",IF(COUNTBLANK('Capacity summary'!$H42:$BG42)&lt;52,IF('Capacity summary'!BA42&lt;&gt;"",IF(LOWER('Capacity summary'!BA42)="x",$BI130*BA130,VALUE('Capacity summary'!BA42)),0),BA130*$BI130),BA130*$BI130),0)</f>
        <v>0</v>
      </c>
      <c r="DE130" s="5">
        <f ca="1">IF($BI130&lt;&gt;"",IF('Capacity summary'!$C$14="Yes",IF(COUNTBLANK('Capacity summary'!$H42:$BG42)&lt;52,IF('Capacity summary'!BB42&lt;&gt;"",IF(LOWER('Capacity summary'!BB42)="x",$BI130*BB130,VALUE('Capacity summary'!BB42)),0),BB130*$BI130),BB130*$BI130),0)</f>
        <v>0</v>
      </c>
      <c r="DF130" s="5">
        <f ca="1">IF($BI130&lt;&gt;"",IF('Capacity summary'!$C$14="Yes",IF(COUNTBLANK('Capacity summary'!$H42:$BG42)&lt;52,IF('Capacity summary'!BC42&lt;&gt;"",IF(LOWER('Capacity summary'!BC42)="x",$BI130*BC130,VALUE('Capacity summary'!BC42)),0),BC130*$BI130),BC130*$BI130),0)</f>
        <v>0</v>
      </c>
      <c r="DG130" s="5">
        <f ca="1">IF($BI130&lt;&gt;"",IF('Capacity summary'!$C$14="Yes",IF(COUNTBLANK('Capacity summary'!$H42:$BG42)&lt;52,IF('Capacity summary'!BD42&lt;&gt;"",IF(LOWER('Capacity summary'!BD42)="x",$BI130*BD130,VALUE('Capacity summary'!BD42)),0),BD130*$BI130),BD130*$BI130),0)</f>
        <v>0</v>
      </c>
      <c r="DH130" s="5">
        <f ca="1">IF($BI130&lt;&gt;"",IF('Capacity summary'!$C$14="Yes",IF(COUNTBLANK('Capacity summary'!$H42:$BG42)&lt;52,IF('Capacity summary'!BE42&lt;&gt;"",IF(LOWER('Capacity summary'!BE42)="x",$BI130*BE130,VALUE('Capacity summary'!BE42)),0),BE130*$BI130),BE130*$BI130),0)</f>
        <v>0</v>
      </c>
      <c r="DI130" s="5">
        <f ca="1">IF($BI130&lt;&gt;"",IF('Capacity summary'!$C$14="Yes",IF(COUNTBLANK('Capacity summary'!$H42:$BG42)&lt;52,IF('Capacity summary'!BF42&lt;&gt;"",IF(LOWER('Capacity summary'!BF42)="x",$BI130*BF130,VALUE('Capacity summary'!BF42)),0),BF130*$BI130),BF130*$BI130),0)</f>
        <v>0</v>
      </c>
      <c r="DJ130" s="5">
        <f ca="1">IF($BI130&lt;&gt;"",IF('Capacity summary'!$C$14="Yes",IF(COUNTBLANK('Capacity summary'!$H42:$BG42)&lt;52,IF('Capacity summary'!BG42&lt;&gt;"",IF(LOWER('Capacity summary'!BG42)="x",$BI130*BG130,VALUE('Capacity summary'!BG42)),0),BG130*$BI130),BG130*$BI130),0)</f>
        <v>0</v>
      </c>
      <c r="DK130" s="5">
        <f t="shared" ca="1" si="6"/>
        <v>0</v>
      </c>
    </row>
    <row r="131" spans="3:115" x14ac:dyDescent="0.25">
      <c r="C131" s="67" t="str">
        <f>ROW(A20)&amp;". "&amp;Capacity!N36</f>
        <v>20. a</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 ca="1">IF(ROW(A20)&lt;=Capacity!$M$16,IF('Capacity summary'!$C$14="No",SUM(H131:BG131),'Capacity summary'!$E43),0)</f>
        <v>52</v>
      </c>
      <c r="BI131" s="67">
        <f ca="1">IF(BH131&gt;0,IF(BH131&lt;Capacity!Q36,Capacity!R36,Capacity!T36/'Capacity calculation (hide)'!BH131),"")</f>
        <v>0</v>
      </c>
      <c r="BJ131" s="5"/>
      <c r="BK131" s="5">
        <f ca="1">IF($BI131&lt;&gt;"",IF('Capacity summary'!$C$14="Yes",IF(COUNTBLANK('Capacity summary'!$H43:$BG43)&lt;52,IF('Capacity summary'!H43&lt;&gt;"",IF(LOWER('Capacity summary'!H43)="x",$BI131*H131,VALUE('Capacity summary'!H43)),0),H131*$BI131),H131*$BI131),0)</f>
        <v>0</v>
      </c>
      <c r="BL131" s="5">
        <f ca="1">IF($BI131&lt;&gt;"",IF('Capacity summary'!$C$14="Yes",IF(COUNTBLANK('Capacity summary'!$H43:$BG43)&lt;52,IF('Capacity summary'!I43&lt;&gt;"",IF(LOWER('Capacity summary'!I43)="x",$BI131*I131,VALUE('Capacity summary'!I43)),0),I131*$BI131),I131*$BI131),0)</f>
        <v>0</v>
      </c>
      <c r="BM131" s="5">
        <f ca="1">IF($BI131&lt;&gt;"",IF('Capacity summary'!$C$14="Yes",IF(COUNTBLANK('Capacity summary'!$H43:$BG43)&lt;52,IF('Capacity summary'!J43&lt;&gt;"",IF(LOWER('Capacity summary'!J43)="x",$BI131*J131,VALUE('Capacity summary'!J43)),0),J131*$BI131),J131*$BI131),0)</f>
        <v>0</v>
      </c>
      <c r="BN131" s="5">
        <f ca="1">IF($BI131&lt;&gt;"",IF('Capacity summary'!$C$14="Yes",IF(COUNTBLANK('Capacity summary'!$H43:$BG43)&lt;52,IF('Capacity summary'!K43&lt;&gt;"",IF(LOWER('Capacity summary'!K43)="x",$BI131*K131,VALUE('Capacity summary'!K43)),0),K131*$BI131),K131*$BI131),0)</f>
        <v>0</v>
      </c>
      <c r="BO131" s="5">
        <f ca="1">IF($BI131&lt;&gt;"",IF('Capacity summary'!$C$14="Yes",IF(COUNTBLANK('Capacity summary'!$H43:$BG43)&lt;52,IF('Capacity summary'!L43&lt;&gt;"",IF(LOWER('Capacity summary'!L43)="x",$BI131*L131,VALUE('Capacity summary'!L43)),0),L131*$BI131),L131*$BI131),0)</f>
        <v>0</v>
      </c>
      <c r="BP131" s="5">
        <f ca="1">IF($BI131&lt;&gt;"",IF('Capacity summary'!$C$14="Yes",IF(COUNTBLANK('Capacity summary'!$H43:$BG43)&lt;52,IF('Capacity summary'!M43&lt;&gt;"",IF(LOWER('Capacity summary'!M43)="x",$BI131*M131,VALUE('Capacity summary'!M43)),0),M131*$BI131),M131*$BI131),0)</f>
        <v>0</v>
      </c>
      <c r="BQ131" s="5">
        <f ca="1">IF($BI131&lt;&gt;"",IF('Capacity summary'!$C$14="Yes",IF(COUNTBLANK('Capacity summary'!$H43:$BG43)&lt;52,IF('Capacity summary'!N43&lt;&gt;"",IF(LOWER('Capacity summary'!N43)="x",$BI131*N131,VALUE('Capacity summary'!N43)),0),N131*$BI131),N131*$BI131),0)</f>
        <v>0</v>
      </c>
      <c r="BR131" s="5">
        <f ca="1">IF($BI131&lt;&gt;"",IF('Capacity summary'!$C$14="Yes",IF(COUNTBLANK('Capacity summary'!$H43:$BG43)&lt;52,IF('Capacity summary'!O43&lt;&gt;"",IF(LOWER('Capacity summary'!O43)="x",$BI131*O131,VALUE('Capacity summary'!O43)),0),O131*$BI131),O131*$BI131),0)</f>
        <v>0</v>
      </c>
      <c r="BS131" s="5">
        <f ca="1">IF($BI131&lt;&gt;"",IF('Capacity summary'!$C$14="Yes",IF(COUNTBLANK('Capacity summary'!$H43:$BG43)&lt;52,IF('Capacity summary'!P43&lt;&gt;"",IF(LOWER('Capacity summary'!P43)="x",$BI131*P131,VALUE('Capacity summary'!P43)),0),P131*$BI131),P131*$BI131),0)</f>
        <v>0</v>
      </c>
      <c r="BT131" s="5">
        <f ca="1">IF($BI131&lt;&gt;"",IF('Capacity summary'!$C$14="Yes",IF(COUNTBLANK('Capacity summary'!$H43:$BG43)&lt;52,IF('Capacity summary'!Q43&lt;&gt;"",IF(LOWER('Capacity summary'!Q43)="x",$BI131*Q131,VALUE('Capacity summary'!Q43)),0),Q131*$BI131),Q131*$BI131),0)</f>
        <v>0</v>
      </c>
      <c r="BU131" s="5">
        <f ca="1">IF($BI131&lt;&gt;"",IF('Capacity summary'!$C$14="Yes",IF(COUNTBLANK('Capacity summary'!$H43:$BG43)&lt;52,IF('Capacity summary'!R43&lt;&gt;"",IF(LOWER('Capacity summary'!R43)="x",$BI131*R131,VALUE('Capacity summary'!R43)),0),R131*$BI131),R131*$BI131),0)</f>
        <v>0</v>
      </c>
      <c r="BV131" s="5">
        <f ca="1">IF($BI131&lt;&gt;"",IF('Capacity summary'!$C$14="Yes",IF(COUNTBLANK('Capacity summary'!$H43:$BG43)&lt;52,IF('Capacity summary'!S43&lt;&gt;"",IF(LOWER('Capacity summary'!S43)="x",$BI131*S131,VALUE('Capacity summary'!S43)),0),S131*$BI131),S131*$BI131),0)</f>
        <v>0</v>
      </c>
      <c r="BW131" s="5">
        <f ca="1">IF($BI131&lt;&gt;"",IF('Capacity summary'!$C$14="Yes",IF(COUNTBLANK('Capacity summary'!$H43:$BG43)&lt;52,IF('Capacity summary'!T43&lt;&gt;"",IF(LOWER('Capacity summary'!T43)="x",$BI131*T131,VALUE('Capacity summary'!T43)),0),T131*$BI131),T131*$BI131),0)</f>
        <v>0</v>
      </c>
      <c r="BX131" s="5">
        <f ca="1">IF($BI131&lt;&gt;"",IF('Capacity summary'!$C$14="Yes",IF(COUNTBLANK('Capacity summary'!$H43:$BG43)&lt;52,IF('Capacity summary'!U43&lt;&gt;"",IF(LOWER('Capacity summary'!U43)="x",$BI131*U131,VALUE('Capacity summary'!U43)),0),U131*$BI131),U131*$BI131),0)</f>
        <v>0</v>
      </c>
      <c r="BY131" s="5">
        <f ca="1">IF($BI131&lt;&gt;"",IF('Capacity summary'!$C$14="Yes",IF(COUNTBLANK('Capacity summary'!$H43:$BG43)&lt;52,IF('Capacity summary'!V43&lt;&gt;"",IF(LOWER('Capacity summary'!V43)="x",$BI131*V131,VALUE('Capacity summary'!V43)),0),V131*$BI131),V131*$BI131),0)</f>
        <v>0</v>
      </c>
      <c r="BZ131" s="5">
        <f ca="1">IF($BI131&lt;&gt;"",IF('Capacity summary'!$C$14="Yes",IF(COUNTBLANK('Capacity summary'!$H43:$BG43)&lt;52,IF('Capacity summary'!W43&lt;&gt;"",IF(LOWER('Capacity summary'!W43)="x",$BI131*W131,VALUE('Capacity summary'!W43)),0),W131*$BI131),W131*$BI131),0)</f>
        <v>0</v>
      </c>
      <c r="CA131" s="5">
        <f ca="1">IF($BI131&lt;&gt;"",IF('Capacity summary'!$C$14="Yes",IF(COUNTBLANK('Capacity summary'!$H43:$BG43)&lt;52,IF('Capacity summary'!X43&lt;&gt;"",IF(LOWER('Capacity summary'!X43)="x",$BI131*X131,VALUE('Capacity summary'!X43)),0),X131*$BI131),X131*$BI131),0)</f>
        <v>0</v>
      </c>
      <c r="CB131" s="5">
        <f ca="1">IF($BI131&lt;&gt;"",IF('Capacity summary'!$C$14="Yes",IF(COUNTBLANK('Capacity summary'!$H43:$BG43)&lt;52,IF('Capacity summary'!Y43&lt;&gt;"",IF(LOWER('Capacity summary'!Y43)="x",$BI131*Y131,VALUE('Capacity summary'!Y43)),0),Y131*$BI131),Y131*$BI131),0)</f>
        <v>0</v>
      </c>
      <c r="CC131" s="5">
        <f ca="1">IF($BI131&lt;&gt;"",IF('Capacity summary'!$C$14="Yes",IF(COUNTBLANK('Capacity summary'!$H43:$BG43)&lt;52,IF('Capacity summary'!Z43&lt;&gt;"",IF(LOWER('Capacity summary'!Z43)="x",$BI131*Z131,VALUE('Capacity summary'!Z43)),0),Z131*$BI131),Z131*$BI131),0)</f>
        <v>0</v>
      </c>
      <c r="CD131" s="5">
        <f ca="1">IF($BI131&lt;&gt;"",IF('Capacity summary'!$C$14="Yes",IF(COUNTBLANK('Capacity summary'!$H43:$BG43)&lt;52,IF('Capacity summary'!AA43&lt;&gt;"",IF(LOWER('Capacity summary'!AA43)="x",$BI131*AA131,VALUE('Capacity summary'!AA43)),0),AA131*$BI131),AA131*$BI131),0)</f>
        <v>0</v>
      </c>
      <c r="CE131" s="5">
        <f ca="1">IF($BI131&lt;&gt;"",IF('Capacity summary'!$C$14="Yes",IF(COUNTBLANK('Capacity summary'!$H43:$BG43)&lt;52,IF('Capacity summary'!AB43&lt;&gt;"",IF(LOWER('Capacity summary'!AB43)="x",$BI131*AB131,VALUE('Capacity summary'!AB43)),0),AB131*$BI131),AB131*$BI131),0)</f>
        <v>0</v>
      </c>
      <c r="CF131" s="5">
        <f ca="1">IF($BI131&lt;&gt;"",IF('Capacity summary'!$C$14="Yes",IF(COUNTBLANK('Capacity summary'!$H43:$BG43)&lt;52,IF('Capacity summary'!AC43&lt;&gt;"",IF(LOWER('Capacity summary'!AC43)="x",$BI131*AC131,VALUE('Capacity summary'!AC43)),0),AC131*$BI131),AC131*$BI131),0)</f>
        <v>0</v>
      </c>
      <c r="CG131" s="5">
        <f ca="1">IF($BI131&lt;&gt;"",IF('Capacity summary'!$C$14="Yes",IF(COUNTBLANK('Capacity summary'!$H43:$BG43)&lt;52,IF('Capacity summary'!AD43&lt;&gt;"",IF(LOWER('Capacity summary'!AD43)="x",$BI131*AD131,VALUE('Capacity summary'!AD43)),0),AD131*$BI131),AD131*$BI131),0)</f>
        <v>0</v>
      </c>
      <c r="CH131" s="5">
        <f ca="1">IF($BI131&lt;&gt;"",IF('Capacity summary'!$C$14="Yes",IF(COUNTBLANK('Capacity summary'!$H43:$BG43)&lt;52,IF('Capacity summary'!AE43&lt;&gt;"",IF(LOWER('Capacity summary'!AE43)="x",$BI131*AE131,VALUE('Capacity summary'!AE43)),0),AE131*$BI131),AE131*$BI131),0)</f>
        <v>0</v>
      </c>
      <c r="CI131" s="5">
        <f ca="1">IF($BI131&lt;&gt;"",IF('Capacity summary'!$C$14="Yes",IF(COUNTBLANK('Capacity summary'!$H43:$BG43)&lt;52,IF('Capacity summary'!AF43&lt;&gt;"",IF(LOWER('Capacity summary'!AF43)="x",$BI131*AF131,VALUE('Capacity summary'!AF43)),0),AF131*$BI131),AF131*$BI131),0)</f>
        <v>0</v>
      </c>
      <c r="CJ131" s="5">
        <f ca="1">IF($BI131&lt;&gt;"",IF('Capacity summary'!$C$14="Yes",IF(COUNTBLANK('Capacity summary'!$H43:$BG43)&lt;52,IF('Capacity summary'!AG43&lt;&gt;"",IF(LOWER('Capacity summary'!AG43)="x",$BI131*AG131,VALUE('Capacity summary'!AG43)),0),AG131*$BI131),AG131*$BI131),0)</f>
        <v>0</v>
      </c>
      <c r="CK131" s="5">
        <f ca="1">IF($BI131&lt;&gt;"",IF('Capacity summary'!$C$14="Yes",IF(COUNTBLANK('Capacity summary'!$H43:$BG43)&lt;52,IF('Capacity summary'!AH43&lt;&gt;"",IF(LOWER('Capacity summary'!AH43)="x",$BI131*AH131,VALUE('Capacity summary'!AH43)),0),AH131*$BI131),AH131*$BI131),0)</f>
        <v>0</v>
      </c>
      <c r="CL131" s="5">
        <f ca="1">IF($BI131&lt;&gt;"",IF('Capacity summary'!$C$14="Yes",IF(COUNTBLANK('Capacity summary'!$H43:$BG43)&lt;52,IF('Capacity summary'!AI43&lt;&gt;"",IF(LOWER('Capacity summary'!AI43)="x",$BI131*AI131,VALUE('Capacity summary'!AI43)),0),AI131*$BI131),AI131*$BI131),0)</f>
        <v>0</v>
      </c>
      <c r="CM131" s="5">
        <f ca="1">IF($BI131&lt;&gt;"",IF('Capacity summary'!$C$14="Yes",IF(COUNTBLANK('Capacity summary'!$H43:$BG43)&lt;52,IF('Capacity summary'!AJ43&lt;&gt;"",IF(LOWER('Capacity summary'!AJ43)="x",$BI131*AJ131,VALUE('Capacity summary'!AJ43)),0),AJ131*$BI131),AJ131*$BI131),0)</f>
        <v>0</v>
      </c>
      <c r="CN131" s="5">
        <f ca="1">IF($BI131&lt;&gt;"",IF('Capacity summary'!$C$14="Yes",IF(COUNTBLANK('Capacity summary'!$H43:$BG43)&lt;52,IF('Capacity summary'!AK43&lt;&gt;"",IF(LOWER('Capacity summary'!AK43)="x",$BI131*AK131,VALUE('Capacity summary'!AK43)),0),AK131*$BI131),AK131*$BI131),0)</f>
        <v>0</v>
      </c>
      <c r="CO131" s="5">
        <f ca="1">IF($BI131&lt;&gt;"",IF('Capacity summary'!$C$14="Yes",IF(COUNTBLANK('Capacity summary'!$H43:$BG43)&lt;52,IF('Capacity summary'!AL43&lt;&gt;"",IF(LOWER('Capacity summary'!AL43)="x",$BI131*AL131,VALUE('Capacity summary'!AL43)),0),AL131*$BI131),AL131*$BI131),0)</f>
        <v>0</v>
      </c>
      <c r="CP131" s="5">
        <f ca="1">IF($BI131&lt;&gt;"",IF('Capacity summary'!$C$14="Yes",IF(COUNTBLANK('Capacity summary'!$H43:$BG43)&lt;52,IF('Capacity summary'!AM43&lt;&gt;"",IF(LOWER('Capacity summary'!AM43)="x",$BI131*AM131,VALUE('Capacity summary'!AM43)),0),AM131*$BI131),AM131*$BI131),0)</f>
        <v>0</v>
      </c>
      <c r="CQ131" s="5">
        <f ca="1">IF($BI131&lt;&gt;"",IF('Capacity summary'!$C$14="Yes",IF(COUNTBLANK('Capacity summary'!$H43:$BG43)&lt;52,IF('Capacity summary'!AN43&lt;&gt;"",IF(LOWER('Capacity summary'!AN43)="x",$BI131*AN131,VALUE('Capacity summary'!AN43)),0),AN131*$BI131),AN131*$BI131),0)</f>
        <v>0</v>
      </c>
      <c r="CR131" s="5">
        <f ca="1">IF($BI131&lt;&gt;"",IF('Capacity summary'!$C$14="Yes",IF(COUNTBLANK('Capacity summary'!$H43:$BG43)&lt;52,IF('Capacity summary'!AO43&lt;&gt;"",IF(LOWER('Capacity summary'!AO43)="x",$BI131*AO131,VALUE('Capacity summary'!AO43)),0),AO131*$BI131),AO131*$BI131),0)</f>
        <v>0</v>
      </c>
      <c r="CS131" s="5">
        <f ca="1">IF($BI131&lt;&gt;"",IF('Capacity summary'!$C$14="Yes",IF(COUNTBLANK('Capacity summary'!$H43:$BG43)&lt;52,IF('Capacity summary'!AP43&lt;&gt;"",IF(LOWER('Capacity summary'!AP43)="x",$BI131*AP131,VALUE('Capacity summary'!AP43)),0),AP131*$BI131),AP131*$BI131),0)</f>
        <v>0</v>
      </c>
      <c r="CT131" s="5">
        <f ca="1">IF($BI131&lt;&gt;"",IF('Capacity summary'!$C$14="Yes",IF(COUNTBLANK('Capacity summary'!$H43:$BG43)&lt;52,IF('Capacity summary'!AQ43&lt;&gt;"",IF(LOWER('Capacity summary'!AQ43)="x",$BI131*AQ131,VALUE('Capacity summary'!AQ43)),0),AQ131*$BI131),AQ131*$BI131),0)</f>
        <v>0</v>
      </c>
      <c r="CU131" s="5">
        <f ca="1">IF($BI131&lt;&gt;"",IF('Capacity summary'!$C$14="Yes",IF(COUNTBLANK('Capacity summary'!$H43:$BG43)&lt;52,IF('Capacity summary'!AR43&lt;&gt;"",IF(LOWER('Capacity summary'!AR43)="x",$BI131*AR131,VALUE('Capacity summary'!AR43)),0),AR131*$BI131),AR131*$BI131),0)</f>
        <v>0</v>
      </c>
      <c r="CV131" s="5">
        <f ca="1">IF($BI131&lt;&gt;"",IF('Capacity summary'!$C$14="Yes",IF(COUNTBLANK('Capacity summary'!$H43:$BG43)&lt;52,IF('Capacity summary'!AS43&lt;&gt;"",IF(LOWER('Capacity summary'!AS43)="x",$BI131*AS131,VALUE('Capacity summary'!AS43)),0),AS131*$BI131),AS131*$BI131),0)</f>
        <v>0</v>
      </c>
      <c r="CW131" s="5">
        <f ca="1">IF($BI131&lt;&gt;"",IF('Capacity summary'!$C$14="Yes",IF(COUNTBLANK('Capacity summary'!$H43:$BG43)&lt;52,IF('Capacity summary'!AT43&lt;&gt;"",IF(LOWER('Capacity summary'!AT43)="x",$BI131*AT131,VALUE('Capacity summary'!AT43)),0),AT131*$BI131),AT131*$BI131),0)</f>
        <v>0</v>
      </c>
      <c r="CX131" s="5">
        <f ca="1">IF($BI131&lt;&gt;"",IF('Capacity summary'!$C$14="Yes",IF(COUNTBLANK('Capacity summary'!$H43:$BG43)&lt;52,IF('Capacity summary'!AU43&lt;&gt;"",IF(LOWER('Capacity summary'!AU43)="x",$BI131*AU131,VALUE('Capacity summary'!AU43)),0),AU131*$BI131),AU131*$BI131),0)</f>
        <v>0</v>
      </c>
      <c r="CY131" s="5">
        <f ca="1">IF($BI131&lt;&gt;"",IF('Capacity summary'!$C$14="Yes",IF(COUNTBLANK('Capacity summary'!$H43:$BG43)&lt;52,IF('Capacity summary'!AV43&lt;&gt;"",IF(LOWER('Capacity summary'!AV43)="x",$BI131*AV131,VALUE('Capacity summary'!AV43)),0),AV131*$BI131),AV131*$BI131),0)</f>
        <v>0</v>
      </c>
      <c r="CZ131" s="5">
        <f ca="1">IF($BI131&lt;&gt;"",IF('Capacity summary'!$C$14="Yes",IF(COUNTBLANK('Capacity summary'!$H43:$BG43)&lt;52,IF('Capacity summary'!AW43&lt;&gt;"",IF(LOWER('Capacity summary'!AW43)="x",$BI131*AW131,VALUE('Capacity summary'!AW43)),0),AW131*$BI131),AW131*$BI131),0)</f>
        <v>0</v>
      </c>
      <c r="DA131" s="5">
        <f ca="1">IF($BI131&lt;&gt;"",IF('Capacity summary'!$C$14="Yes",IF(COUNTBLANK('Capacity summary'!$H43:$BG43)&lt;52,IF('Capacity summary'!AX43&lt;&gt;"",IF(LOWER('Capacity summary'!AX43)="x",$BI131*AX131,VALUE('Capacity summary'!AX43)),0),AX131*$BI131),AX131*$BI131),0)</f>
        <v>0</v>
      </c>
      <c r="DB131" s="5">
        <f ca="1">IF($BI131&lt;&gt;"",IF('Capacity summary'!$C$14="Yes",IF(COUNTBLANK('Capacity summary'!$H43:$BG43)&lt;52,IF('Capacity summary'!AY43&lt;&gt;"",IF(LOWER('Capacity summary'!AY43)="x",$BI131*AY131,VALUE('Capacity summary'!AY43)),0),AY131*$BI131),AY131*$BI131),0)</f>
        <v>0</v>
      </c>
      <c r="DC131" s="5">
        <f ca="1">IF($BI131&lt;&gt;"",IF('Capacity summary'!$C$14="Yes",IF(COUNTBLANK('Capacity summary'!$H43:$BG43)&lt;52,IF('Capacity summary'!AZ43&lt;&gt;"",IF(LOWER('Capacity summary'!AZ43)="x",$BI131*AZ131,VALUE('Capacity summary'!AZ43)),0),AZ131*$BI131),AZ131*$BI131),0)</f>
        <v>0</v>
      </c>
      <c r="DD131" s="5">
        <f ca="1">IF($BI131&lt;&gt;"",IF('Capacity summary'!$C$14="Yes",IF(COUNTBLANK('Capacity summary'!$H43:$BG43)&lt;52,IF('Capacity summary'!BA43&lt;&gt;"",IF(LOWER('Capacity summary'!BA43)="x",$BI131*BA131,VALUE('Capacity summary'!BA43)),0),BA131*$BI131),BA131*$BI131),0)</f>
        <v>0</v>
      </c>
      <c r="DE131" s="5">
        <f ca="1">IF($BI131&lt;&gt;"",IF('Capacity summary'!$C$14="Yes",IF(COUNTBLANK('Capacity summary'!$H43:$BG43)&lt;52,IF('Capacity summary'!BB43&lt;&gt;"",IF(LOWER('Capacity summary'!BB43)="x",$BI131*BB131,VALUE('Capacity summary'!BB43)),0),BB131*$BI131),BB131*$BI131),0)</f>
        <v>0</v>
      </c>
      <c r="DF131" s="5">
        <f ca="1">IF($BI131&lt;&gt;"",IF('Capacity summary'!$C$14="Yes",IF(COUNTBLANK('Capacity summary'!$H43:$BG43)&lt;52,IF('Capacity summary'!BC43&lt;&gt;"",IF(LOWER('Capacity summary'!BC43)="x",$BI131*BC131,VALUE('Capacity summary'!BC43)),0),BC131*$BI131),BC131*$BI131),0)</f>
        <v>0</v>
      </c>
      <c r="DG131" s="5">
        <f ca="1">IF($BI131&lt;&gt;"",IF('Capacity summary'!$C$14="Yes",IF(COUNTBLANK('Capacity summary'!$H43:$BG43)&lt;52,IF('Capacity summary'!BD43&lt;&gt;"",IF(LOWER('Capacity summary'!BD43)="x",$BI131*BD131,VALUE('Capacity summary'!BD43)),0),BD131*$BI131),BD131*$BI131),0)</f>
        <v>0</v>
      </c>
      <c r="DH131" s="5">
        <f ca="1">IF($BI131&lt;&gt;"",IF('Capacity summary'!$C$14="Yes",IF(COUNTBLANK('Capacity summary'!$H43:$BG43)&lt;52,IF('Capacity summary'!BE43&lt;&gt;"",IF(LOWER('Capacity summary'!BE43)="x",$BI131*BE131,VALUE('Capacity summary'!BE43)),0),BE131*$BI131),BE131*$BI131),0)</f>
        <v>0</v>
      </c>
      <c r="DI131" s="5">
        <f ca="1">IF($BI131&lt;&gt;"",IF('Capacity summary'!$C$14="Yes",IF(COUNTBLANK('Capacity summary'!$H43:$BG43)&lt;52,IF('Capacity summary'!BF43&lt;&gt;"",IF(LOWER('Capacity summary'!BF43)="x",$BI131*BF131,VALUE('Capacity summary'!BF43)),0),BF131*$BI131),BF131*$BI131),0)</f>
        <v>0</v>
      </c>
      <c r="DJ131" s="5">
        <f ca="1">IF($BI131&lt;&gt;"",IF('Capacity summary'!$C$14="Yes",IF(COUNTBLANK('Capacity summary'!$H43:$BG43)&lt;52,IF('Capacity summary'!BG43&lt;&gt;"",IF(LOWER('Capacity summary'!BG43)="x",$BI131*BG131,VALUE('Capacity summary'!BG43)),0),BG131*$BI131),BG131*$BI131),0)</f>
        <v>0</v>
      </c>
      <c r="DK131" s="5">
        <f t="shared" ca="1" si="6"/>
        <v>0</v>
      </c>
    </row>
    <row r="132" spans="3:115" x14ac:dyDescent="0.25">
      <c r="C132" s="67" t="str">
        <f>ROW(A21)&amp;". "&amp;Capacity!N37</f>
        <v>21. a</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 ca="1">IF(ROW(A21)&lt;=Capacity!$M$16,IF('Capacity summary'!$C$14="No",SUM(H132:BG132),'Capacity summary'!$E44),0)</f>
        <v>52</v>
      </c>
      <c r="BI132" s="67">
        <f ca="1">IF(BH132&gt;0,IF(BH132&lt;Capacity!Q37,Capacity!R37,Capacity!T37/'Capacity calculation (hide)'!BH132),"")</f>
        <v>0</v>
      </c>
      <c r="BJ132" s="5"/>
      <c r="BK132" s="5">
        <f ca="1">IF($BI132&lt;&gt;"",IF('Capacity summary'!$C$14="Yes",IF(COUNTBLANK('Capacity summary'!$H44:$BG44)&lt;52,IF('Capacity summary'!H44&lt;&gt;"",IF(LOWER('Capacity summary'!H44)="x",$BI132*H132,VALUE('Capacity summary'!H44)),0),H132*$BI132),H132*$BI132),0)</f>
        <v>0</v>
      </c>
      <c r="BL132" s="5">
        <f ca="1">IF($BI132&lt;&gt;"",IF('Capacity summary'!$C$14="Yes",IF(COUNTBLANK('Capacity summary'!$H44:$BG44)&lt;52,IF('Capacity summary'!I44&lt;&gt;"",IF(LOWER('Capacity summary'!I44)="x",$BI132*I132,VALUE('Capacity summary'!I44)),0),I132*$BI132),I132*$BI132),0)</f>
        <v>0</v>
      </c>
      <c r="BM132" s="5">
        <f ca="1">IF($BI132&lt;&gt;"",IF('Capacity summary'!$C$14="Yes",IF(COUNTBLANK('Capacity summary'!$H44:$BG44)&lt;52,IF('Capacity summary'!J44&lt;&gt;"",IF(LOWER('Capacity summary'!J44)="x",$BI132*J132,VALUE('Capacity summary'!J44)),0),J132*$BI132),J132*$BI132),0)</f>
        <v>0</v>
      </c>
      <c r="BN132" s="5">
        <f ca="1">IF($BI132&lt;&gt;"",IF('Capacity summary'!$C$14="Yes",IF(COUNTBLANK('Capacity summary'!$H44:$BG44)&lt;52,IF('Capacity summary'!K44&lt;&gt;"",IF(LOWER('Capacity summary'!K44)="x",$BI132*K132,VALUE('Capacity summary'!K44)),0),K132*$BI132),K132*$BI132),0)</f>
        <v>0</v>
      </c>
      <c r="BO132" s="5">
        <f ca="1">IF($BI132&lt;&gt;"",IF('Capacity summary'!$C$14="Yes",IF(COUNTBLANK('Capacity summary'!$H44:$BG44)&lt;52,IF('Capacity summary'!L44&lt;&gt;"",IF(LOWER('Capacity summary'!L44)="x",$BI132*L132,VALUE('Capacity summary'!L44)),0),L132*$BI132),L132*$BI132),0)</f>
        <v>0</v>
      </c>
      <c r="BP132" s="5">
        <f ca="1">IF($BI132&lt;&gt;"",IF('Capacity summary'!$C$14="Yes",IF(COUNTBLANK('Capacity summary'!$H44:$BG44)&lt;52,IF('Capacity summary'!M44&lt;&gt;"",IF(LOWER('Capacity summary'!M44)="x",$BI132*M132,VALUE('Capacity summary'!M44)),0),M132*$BI132),M132*$BI132),0)</f>
        <v>0</v>
      </c>
      <c r="BQ132" s="5">
        <f ca="1">IF($BI132&lt;&gt;"",IF('Capacity summary'!$C$14="Yes",IF(COUNTBLANK('Capacity summary'!$H44:$BG44)&lt;52,IF('Capacity summary'!N44&lt;&gt;"",IF(LOWER('Capacity summary'!N44)="x",$BI132*N132,VALUE('Capacity summary'!N44)),0),N132*$BI132),N132*$BI132),0)</f>
        <v>0</v>
      </c>
      <c r="BR132" s="5">
        <f ca="1">IF($BI132&lt;&gt;"",IF('Capacity summary'!$C$14="Yes",IF(COUNTBLANK('Capacity summary'!$H44:$BG44)&lt;52,IF('Capacity summary'!O44&lt;&gt;"",IF(LOWER('Capacity summary'!O44)="x",$BI132*O132,VALUE('Capacity summary'!O44)),0),O132*$BI132),O132*$BI132),0)</f>
        <v>0</v>
      </c>
      <c r="BS132" s="5">
        <f ca="1">IF($BI132&lt;&gt;"",IF('Capacity summary'!$C$14="Yes",IF(COUNTBLANK('Capacity summary'!$H44:$BG44)&lt;52,IF('Capacity summary'!P44&lt;&gt;"",IF(LOWER('Capacity summary'!P44)="x",$BI132*P132,VALUE('Capacity summary'!P44)),0),P132*$BI132),P132*$BI132),0)</f>
        <v>0</v>
      </c>
      <c r="BT132" s="5">
        <f ca="1">IF($BI132&lt;&gt;"",IF('Capacity summary'!$C$14="Yes",IF(COUNTBLANK('Capacity summary'!$H44:$BG44)&lt;52,IF('Capacity summary'!Q44&lt;&gt;"",IF(LOWER('Capacity summary'!Q44)="x",$BI132*Q132,VALUE('Capacity summary'!Q44)),0),Q132*$BI132),Q132*$BI132),0)</f>
        <v>0</v>
      </c>
      <c r="BU132" s="5">
        <f ca="1">IF($BI132&lt;&gt;"",IF('Capacity summary'!$C$14="Yes",IF(COUNTBLANK('Capacity summary'!$H44:$BG44)&lt;52,IF('Capacity summary'!R44&lt;&gt;"",IF(LOWER('Capacity summary'!R44)="x",$BI132*R132,VALUE('Capacity summary'!R44)),0),R132*$BI132),R132*$BI132),0)</f>
        <v>0</v>
      </c>
      <c r="BV132" s="5">
        <f ca="1">IF($BI132&lt;&gt;"",IF('Capacity summary'!$C$14="Yes",IF(COUNTBLANK('Capacity summary'!$H44:$BG44)&lt;52,IF('Capacity summary'!S44&lt;&gt;"",IF(LOWER('Capacity summary'!S44)="x",$BI132*S132,VALUE('Capacity summary'!S44)),0),S132*$BI132),S132*$BI132),0)</f>
        <v>0</v>
      </c>
      <c r="BW132" s="5">
        <f ca="1">IF($BI132&lt;&gt;"",IF('Capacity summary'!$C$14="Yes",IF(COUNTBLANK('Capacity summary'!$H44:$BG44)&lt;52,IF('Capacity summary'!T44&lt;&gt;"",IF(LOWER('Capacity summary'!T44)="x",$BI132*T132,VALUE('Capacity summary'!T44)),0),T132*$BI132),T132*$BI132),0)</f>
        <v>0</v>
      </c>
      <c r="BX132" s="5">
        <f ca="1">IF($BI132&lt;&gt;"",IF('Capacity summary'!$C$14="Yes",IF(COUNTBLANK('Capacity summary'!$H44:$BG44)&lt;52,IF('Capacity summary'!U44&lt;&gt;"",IF(LOWER('Capacity summary'!U44)="x",$BI132*U132,VALUE('Capacity summary'!U44)),0),U132*$BI132),U132*$BI132),0)</f>
        <v>0</v>
      </c>
      <c r="BY132" s="5">
        <f ca="1">IF($BI132&lt;&gt;"",IF('Capacity summary'!$C$14="Yes",IF(COUNTBLANK('Capacity summary'!$H44:$BG44)&lt;52,IF('Capacity summary'!V44&lt;&gt;"",IF(LOWER('Capacity summary'!V44)="x",$BI132*V132,VALUE('Capacity summary'!V44)),0),V132*$BI132),V132*$BI132),0)</f>
        <v>0</v>
      </c>
      <c r="BZ132" s="5">
        <f ca="1">IF($BI132&lt;&gt;"",IF('Capacity summary'!$C$14="Yes",IF(COUNTBLANK('Capacity summary'!$H44:$BG44)&lt;52,IF('Capacity summary'!W44&lt;&gt;"",IF(LOWER('Capacity summary'!W44)="x",$BI132*W132,VALUE('Capacity summary'!W44)),0),W132*$BI132),W132*$BI132),0)</f>
        <v>0</v>
      </c>
      <c r="CA132" s="5">
        <f ca="1">IF($BI132&lt;&gt;"",IF('Capacity summary'!$C$14="Yes",IF(COUNTBLANK('Capacity summary'!$H44:$BG44)&lt;52,IF('Capacity summary'!X44&lt;&gt;"",IF(LOWER('Capacity summary'!X44)="x",$BI132*X132,VALUE('Capacity summary'!X44)),0),X132*$BI132),X132*$BI132),0)</f>
        <v>0</v>
      </c>
      <c r="CB132" s="5">
        <f ca="1">IF($BI132&lt;&gt;"",IF('Capacity summary'!$C$14="Yes",IF(COUNTBLANK('Capacity summary'!$H44:$BG44)&lt;52,IF('Capacity summary'!Y44&lt;&gt;"",IF(LOWER('Capacity summary'!Y44)="x",$BI132*Y132,VALUE('Capacity summary'!Y44)),0),Y132*$BI132),Y132*$BI132),0)</f>
        <v>0</v>
      </c>
      <c r="CC132" s="5">
        <f ca="1">IF($BI132&lt;&gt;"",IF('Capacity summary'!$C$14="Yes",IF(COUNTBLANK('Capacity summary'!$H44:$BG44)&lt;52,IF('Capacity summary'!Z44&lt;&gt;"",IF(LOWER('Capacity summary'!Z44)="x",$BI132*Z132,VALUE('Capacity summary'!Z44)),0),Z132*$BI132),Z132*$BI132),0)</f>
        <v>0</v>
      </c>
      <c r="CD132" s="5">
        <f ca="1">IF($BI132&lt;&gt;"",IF('Capacity summary'!$C$14="Yes",IF(COUNTBLANK('Capacity summary'!$H44:$BG44)&lt;52,IF('Capacity summary'!AA44&lt;&gt;"",IF(LOWER('Capacity summary'!AA44)="x",$BI132*AA132,VALUE('Capacity summary'!AA44)),0),AA132*$BI132),AA132*$BI132),0)</f>
        <v>0</v>
      </c>
      <c r="CE132" s="5">
        <f ca="1">IF($BI132&lt;&gt;"",IF('Capacity summary'!$C$14="Yes",IF(COUNTBLANK('Capacity summary'!$H44:$BG44)&lt;52,IF('Capacity summary'!AB44&lt;&gt;"",IF(LOWER('Capacity summary'!AB44)="x",$BI132*AB132,VALUE('Capacity summary'!AB44)),0),AB132*$BI132),AB132*$BI132),0)</f>
        <v>0</v>
      </c>
      <c r="CF132" s="5">
        <f ca="1">IF($BI132&lt;&gt;"",IF('Capacity summary'!$C$14="Yes",IF(COUNTBLANK('Capacity summary'!$H44:$BG44)&lt;52,IF('Capacity summary'!AC44&lt;&gt;"",IF(LOWER('Capacity summary'!AC44)="x",$BI132*AC132,VALUE('Capacity summary'!AC44)),0),AC132*$BI132),AC132*$BI132),0)</f>
        <v>0</v>
      </c>
      <c r="CG132" s="5">
        <f ca="1">IF($BI132&lt;&gt;"",IF('Capacity summary'!$C$14="Yes",IF(COUNTBLANK('Capacity summary'!$H44:$BG44)&lt;52,IF('Capacity summary'!AD44&lt;&gt;"",IF(LOWER('Capacity summary'!AD44)="x",$BI132*AD132,VALUE('Capacity summary'!AD44)),0),AD132*$BI132),AD132*$BI132),0)</f>
        <v>0</v>
      </c>
      <c r="CH132" s="5">
        <f ca="1">IF($BI132&lt;&gt;"",IF('Capacity summary'!$C$14="Yes",IF(COUNTBLANK('Capacity summary'!$H44:$BG44)&lt;52,IF('Capacity summary'!AE44&lt;&gt;"",IF(LOWER('Capacity summary'!AE44)="x",$BI132*AE132,VALUE('Capacity summary'!AE44)),0),AE132*$BI132),AE132*$BI132),0)</f>
        <v>0</v>
      </c>
      <c r="CI132" s="5">
        <f ca="1">IF($BI132&lt;&gt;"",IF('Capacity summary'!$C$14="Yes",IF(COUNTBLANK('Capacity summary'!$H44:$BG44)&lt;52,IF('Capacity summary'!AF44&lt;&gt;"",IF(LOWER('Capacity summary'!AF44)="x",$BI132*AF132,VALUE('Capacity summary'!AF44)),0),AF132*$BI132),AF132*$BI132),0)</f>
        <v>0</v>
      </c>
      <c r="CJ132" s="5">
        <f ca="1">IF($BI132&lt;&gt;"",IF('Capacity summary'!$C$14="Yes",IF(COUNTBLANK('Capacity summary'!$H44:$BG44)&lt;52,IF('Capacity summary'!AG44&lt;&gt;"",IF(LOWER('Capacity summary'!AG44)="x",$BI132*AG132,VALUE('Capacity summary'!AG44)),0),AG132*$BI132),AG132*$BI132),0)</f>
        <v>0</v>
      </c>
      <c r="CK132" s="5">
        <f ca="1">IF($BI132&lt;&gt;"",IF('Capacity summary'!$C$14="Yes",IF(COUNTBLANK('Capacity summary'!$H44:$BG44)&lt;52,IF('Capacity summary'!AH44&lt;&gt;"",IF(LOWER('Capacity summary'!AH44)="x",$BI132*AH132,VALUE('Capacity summary'!AH44)),0),AH132*$BI132),AH132*$BI132),0)</f>
        <v>0</v>
      </c>
      <c r="CL132" s="5">
        <f ca="1">IF($BI132&lt;&gt;"",IF('Capacity summary'!$C$14="Yes",IF(COUNTBLANK('Capacity summary'!$H44:$BG44)&lt;52,IF('Capacity summary'!AI44&lt;&gt;"",IF(LOWER('Capacity summary'!AI44)="x",$BI132*AI132,VALUE('Capacity summary'!AI44)),0),AI132*$BI132),AI132*$BI132),0)</f>
        <v>0</v>
      </c>
      <c r="CM132" s="5">
        <f ca="1">IF($BI132&lt;&gt;"",IF('Capacity summary'!$C$14="Yes",IF(COUNTBLANK('Capacity summary'!$H44:$BG44)&lt;52,IF('Capacity summary'!AJ44&lt;&gt;"",IF(LOWER('Capacity summary'!AJ44)="x",$BI132*AJ132,VALUE('Capacity summary'!AJ44)),0),AJ132*$BI132),AJ132*$BI132),0)</f>
        <v>0</v>
      </c>
      <c r="CN132" s="5">
        <f ca="1">IF($BI132&lt;&gt;"",IF('Capacity summary'!$C$14="Yes",IF(COUNTBLANK('Capacity summary'!$H44:$BG44)&lt;52,IF('Capacity summary'!AK44&lt;&gt;"",IF(LOWER('Capacity summary'!AK44)="x",$BI132*AK132,VALUE('Capacity summary'!AK44)),0),AK132*$BI132),AK132*$BI132),0)</f>
        <v>0</v>
      </c>
      <c r="CO132" s="5">
        <f ca="1">IF($BI132&lt;&gt;"",IF('Capacity summary'!$C$14="Yes",IF(COUNTBLANK('Capacity summary'!$H44:$BG44)&lt;52,IF('Capacity summary'!AL44&lt;&gt;"",IF(LOWER('Capacity summary'!AL44)="x",$BI132*AL132,VALUE('Capacity summary'!AL44)),0),AL132*$BI132),AL132*$BI132),0)</f>
        <v>0</v>
      </c>
      <c r="CP132" s="5">
        <f ca="1">IF($BI132&lt;&gt;"",IF('Capacity summary'!$C$14="Yes",IF(COUNTBLANK('Capacity summary'!$H44:$BG44)&lt;52,IF('Capacity summary'!AM44&lt;&gt;"",IF(LOWER('Capacity summary'!AM44)="x",$BI132*AM132,VALUE('Capacity summary'!AM44)),0),AM132*$BI132),AM132*$BI132),0)</f>
        <v>0</v>
      </c>
      <c r="CQ132" s="5">
        <f ca="1">IF($BI132&lt;&gt;"",IF('Capacity summary'!$C$14="Yes",IF(COUNTBLANK('Capacity summary'!$H44:$BG44)&lt;52,IF('Capacity summary'!AN44&lt;&gt;"",IF(LOWER('Capacity summary'!AN44)="x",$BI132*AN132,VALUE('Capacity summary'!AN44)),0),AN132*$BI132),AN132*$BI132),0)</f>
        <v>0</v>
      </c>
      <c r="CR132" s="5">
        <f ca="1">IF($BI132&lt;&gt;"",IF('Capacity summary'!$C$14="Yes",IF(COUNTBLANK('Capacity summary'!$H44:$BG44)&lt;52,IF('Capacity summary'!AO44&lt;&gt;"",IF(LOWER('Capacity summary'!AO44)="x",$BI132*AO132,VALUE('Capacity summary'!AO44)),0),AO132*$BI132),AO132*$BI132),0)</f>
        <v>0</v>
      </c>
      <c r="CS132" s="5">
        <f ca="1">IF($BI132&lt;&gt;"",IF('Capacity summary'!$C$14="Yes",IF(COUNTBLANK('Capacity summary'!$H44:$BG44)&lt;52,IF('Capacity summary'!AP44&lt;&gt;"",IF(LOWER('Capacity summary'!AP44)="x",$BI132*AP132,VALUE('Capacity summary'!AP44)),0),AP132*$BI132),AP132*$BI132),0)</f>
        <v>0</v>
      </c>
      <c r="CT132" s="5">
        <f ca="1">IF($BI132&lt;&gt;"",IF('Capacity summary'!$C$14="Yes",IF(COUNTBLANK('Capacity summary'!$H44:$BG44)&lt;52,IF('Capacity summary'!AQ44&lt;&gt;"",IF(LOWER('Capacity summary'!AQ44)="x",$BI132*AQ132,VALUE('Capacity summary'!AQ44)),0),AQ132*$BI132),AQ132*$BI132),0)</f>
        <v>0</v>
      </c>
      <c r="CU132" s="5">
        <f ca="1">IF($BI132&lt;&gt;"",IF('Capacity summary'!$C$14="Yes",IF(COUNTBLANK('Capacity summary'!$H44:$BG44)&lt;52,IF('Capacity summary'!AR44&lt;&gt;"",IF(LOWER('Capacity summary'!AR44)="x",$BI132*AR132,VALUE('Capacity summary'!AR44)),0),AR132*$BI132),AR132*$BI132),0)</f>
        <v>0</v>
      </c>
      <c r="CV132" s="5">
        <f ca="1">IF($BI132&lt;&gt;"",IF('Capacity summary'!$C$14="Yes",IF(COUNTBLANK('Capacity summary'!$H44:$BG44)&lt;52,IF('Capacity summary'!AS44&lt;&gt;"",IF(LOWER('Capacity summary'!AS44)="x",$BI132*AS132,VALUE('Capacity summary'!AS44)),0),AS132*$BI132),AS132*$BI132),0)</f>
        <v>0</v>
      </c>
      <c r="CW132" s="5">
        <f ca="1">IF($BI132&lt;&gt;"",IF('Capacity summary'!$C$14="Yes",IF(COUNTBLANK('Capacity summary'!$H44:$BG44)&lt;52,IF('Capacity summary'!AT44&lt;&gt;"",IF(LOWER('Capacity summary'!AT44)="x",$BI132*AT132,VALUE('Capacity summary'!AT44)),0),AT132*$BI132),AT132*$BI132),0)</f>
        <v>0</v>
      </c>
      <c r="CX132" s="5">
        <f ca="1">IF($BI132&lt;&gt;"",IF('Capacity summary'!$C$14="Yes",IF(COUNTBLANK('Capacity summary'!$H44:$BG44)&lt;52,IF('Capacity summary'!AU44&lt;&gt;"",IF(LOWER('Capacity summary'!AU44)="x",$BI132*AU132,VALUE('Capacity summary'!AU44)),0),AU132*$BI132),AU132*$BI132),0)</f>
        <v>0</v>
      </c>
      <c r="CY132" s="5">
        <f ca="1">IF($BI132&lt;&gt;"",IF('Capacity summary'!$C$14="Yes",IF(COUNTBLANK('Capacity summary'!$H44:$BG44)&lt;52,IF('Capacity summary'!AV44&lt;&gt;"",IF(LOWER('Capacity summary'!AV44)="x",$BI132*AV132,VALUE('Capacity summary'!AV44)),0),AV132*$BI132),AV132*$BI132),0)</f>
        <v>0</v>
      </c>
      <c r="CZ132" s="5">
        <f ca="1">IF($BI132&lt;&gt;"",IF('Capacity summary'!$C$14="Yes",IF(COUNTBLANK('Capacity summary'!$H44:$BG44)&lt;52,IF('Capacity summary'!AW44&lt;&gt;"",IF(LOWER('Capacity summary'!AW44)="x",$BI132*AW132,VALUE('Capacity summary'!AW44)),0),AW132*$BI132),AW132*$BI132),0)</f>
        <v>0</v>
      </c>
      <c r="DA132" s="5">
        <f ca="1">IF($BI132&lt;&gt;"",IF('Capacity summary'!$C$14="Yes",IF(COUNTBLANK('Capacity summary'!$H44:$BG44)&lt;52,IF('Capacity summary'!AX44&lt;&gt;"",IF(LOWER('Capacity summary'!AX44)="x",$BI132*AX132,VALUE('Capacity summary'!AX44)),0),AX132*$BI132),AX132*$BI132),0)</f>
        <v>0</v>
      </c>
      <c r="DB132" s="5">
        <f ca="1">IF($BI132&lt;&gt;"",IF('Capacity summary'!$C$14="Yes",IF(COUNTBLANK('Capacity summary'!$H44:$BG44)&lt;52,IF('Capacity summary'!AY44&lt;&gt;"",IF(LOWER('Capacity summary'!AY44)="x",$BI132*AY132,VALUE('Capacity summary'!AY44)),0),AY132*$BI132),AY132*$BI132),0)</f>
        <v>0</v>
      </c>
      <c r="DC132" s="5">
        <f ca="1">IF($BI132&lt;&gt;"",IF('Capacity summary'!$C$14="Yes",IF(COUNTBLANK('Capacity summary'!$H44:$BG44)&lt;52,IF('Capacity summary'!AZ44&lt;&gt;"",IF(LOWER('Capacity summary'!AZ44)="x",$BI132*AZ132,VALUE('Capacity summary'!AZ44)),0),AZ132*$BI132),AZ132*$BI132),0)</f>
        <v>0</v>
      </c>
      <c r="DD132" s="5">
        <f ca="1">IF($BI132&lt;&gt;"",IF('Capacity summary'!$C$14="Yes",IF(COUNTBLANK('Capacity summary'!$H44:$BG44)&lt;52,IF('Capacity summary'!BA44&lt;&gt;"",IF(LOWER('Capacity summary'!BA44)="x",$BI132*BA132,VALUE('Capacity summary'!BA44)),0),BA132*$BI132),BA132*$BI132),0)</f>
        <v>0</v>
      </c>
      <c r="DE132" s="5">
        <f ca="1">IF($BI132&lt;&gt;"",IF('Capacity summary'!$C$14="Yes",IF(COUNTBLANK('Capacity summary'!$H44:$BG44)&lt;52,IF('Capacity summary'!BB44&lt;&gt;"",IF(LOWER('Capacity summary'!BB44)="x",$BI132*BB132,VALUE('Capacity summary'!BB44)),0),BB132*$BI132),BB132*$BI132),0)</f>
        <v>0</v>
      </c>
      <c r="DF132" s="5">
        <f ca="1">IF($BI132&lt;&gt;"",IF('Capacity summary'!$C$14="Yes",IF(COUNTBLANK('Capacity summary'!$H44:$BG44)&lt;52,IF('Capacity summary'!BC44&lt;&gt;"",IF(LOWER('Capacity summary'!BC44)="x",$BI132*BC132,VALUE('Capacity summary'!BC44)),0),BC132*$BI132),BC132*$BI132),0)</f>
        <v>0</v>
      </c>
      <c r="DG132" s="5">
        <f ca="1">IF($BI132&lt;&gt;"",IF('Capacity summary'!$C$14="Yes",IF(COUNTBLANK('Capacity summary'!$H44:$BG44)&lt;52,IF('Capacity summary'!BD44&lt;&gt;"",IF(LOWER('Capacity summary'!BD44)="x",$BI132*BD132,VALUE('Capacity summary'!BD44)),0),BD132*$BI132),BD132*$BI132),0)</f>
        <v>0</v>
      </c>
      <c r="DH132" s="5">
        <f ca="1">IF($BI132&lt;&gt;"",IF('Capacity summary'!$C$14="Yes",IF(COUNTBLANK('Capacity summary'!$H44:$BG44)&lt;52,IF('Capacity summary'!BE44&lt;&gt;"",IF(LOWER('Capacity summary'!BE44)="x",$BI132*BE132,VALUE('Capacity summary'!BE44)),0),BE132*$BI132),BE132*$BI132),0)</f>
        <v>0</v>
      </c>
      <c r="DI132" s="5">
        <f ca="1">IF($BI132&lt;&gt;"",IF('Capacity summary'!$C$14="Yes",IF(COUNTBLANK('Capacity summary'!$H44:$BG44)&lt;52,IF('Capacity summary'!BF44&lt;&gt;"",IF(LOWER('Capacity summary'!BF44)="x",$BI132*BF132,VALUE('Capacity summary'!BF44)),0),BF132*$BI132),BF132*$BI132),0)</f>
        <v>0</v>
      </c>
      <c r="DJ132" s="5">
        <f ca="1">IF($BI132&lt;&gt;"",IF('Capacity summary'!$C$14="Yes",IF(COUNTBLANK('Capacity summary'!$H44:$BG44)&lt;52,IF('Capacity summary'!BG44&lt;&gt;"",IF(LOWER('Capacity summary'!BG44)="x",$BI132*BG132,VALUE('Capacity summary'!BG44)),0),BG132*$BI132),BG132*$BI132),0)</f>
        <v>0</v>
      </c>
      <c r="DK132" s="5">
        <f t="shared" ca="1" si="6"/>
        <v>0</v>
      </c>
    </row>
    <row r="133" spans="3:115" x14ac:dyDescent="0.25">
      <c r="C133" s="67" t="str">
        <f>ROW(A22)&amp;". "&amp;Capacity!N38</f>
        <v>22. a</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 ca="1">IF(ROW(A22)&lt;=Capacity!$M$16,IF('Capacity summary'!$C$14="No",SUM(H133:BG133),'Capacity summary'!$E45),0)</f>
        <v>52</v>
      </c>
      <c r="BI133" s="67">
        <f ca="1">IF(BH133&gt;0,IF(BH133&lt;Capacity!Q38,Capacity!R38,Capacity!T38/'Capacity calculation (hide)'!BH133),"")</f>
        <v>0</v>
      </c>
      <c r="BJ133" s="5"/>
      <c r="BK133" s="5">
        <f ca="1">IF($BI133&lt;&gt;"",IF('Capacity summary'!$C$14="Yes",IF(COUNTBLANK('Capacity summary'!$H45:$BG45)&lt;52,IF('Capacity summary'!H45&lt;&gt;"",IF(LOWER('Capacity summary'!H45)="x",$BI133*H133,VALUE('Capacity summary'!H45)),0),H133*$BI133),H133*$BI133),0)</f>
        <v>0</v>
      </c>
      <c r="BL133" s="5">
        <f ca="1">IF($BI133&lt;&gt;"",IF('Capacity summary'!$C$14="Yes",IF(COUNTBLANK('Capacity summary'!$H45:$BG45)&lt;52,IF('Capacity summary'!I45&lt;&gt;"",IF(LOWER('Capacity summary'!I45)="x",$BI133*I133,VALUE('Capacity summary'!I45)),0),I133*$BI133),I133*$BI133),0)</f>
        <v>0</v>
      </c>
      <c r="BM133" s="5">
        <f ca="1">IF($BI133&lt;&gt;"",IF('Capacity summary'!$C$14="Yes",IF(COUNTBLANK('Capacity summary'!$H45:$BG45)&lt;52,IF('Capacity summary'!J45&lt;&gt;"",IF(LOWER('Capacity summary'!J45)="x",$BI133*J133,VALUE('Capacity summary'!J45)),0),J133*$BI133),J133*$BI133),0)</f>
        <v>0</v>
      </c>
      <c r="BN133" s="5">
        <f ca="1">IF($BI133&lt;&gt;"",IF('Capacity summary'!$C$14="Yes",IF(COUNTBLANK('Capacity summary'!$H45:$BG45)&lt;52,IF('Capacity summary'!K45&lt;&gt;"",IF(LOWER('Capacity summary'!K45)="x",$BI133*K133,VALUE('Capacity summary'!K45)),0),K133*$BI133),K133*$BI133),0)</f>
        <v>0</v>
      </c>
      <c r="BO133" s="5">
        <f ca="1">IF($BI133&lt;&gt;"",IF('Capacity summary'!$C$14="Yes",IF(COUNTBLANK('Capacity summary'!$H45:$BG45)&lt;52,IF('Capacity summary'!L45&lt;&gt;"",IF(LOWER('Capacity summary'!L45)="x",$BI133*L133,VALUE('Capacity summary'!L45)),0),L133*$BI133),L133*$BI133),0)</f>
        <v>0</v>
      </c>
      <c r="BP133" s="5">
        <f ca="1">IF($BI133&lt;&gt;"",IF('Capacity summary'!$C$14="Yes",IF(COUNTBLANK('Capacity summary'!$H45:$BG45)&lt;52,IF('Capacity summary'!M45&lt;&gt;"",IF(LOWER('Capacity summary'!M45)="x",$BI133*M133,VALUE('Capacity summary'!M45)),0),M133*$BI133),M133*$BI133),0)</f>
        <v>0</v>
      </c>
      <c r="BQ133" s="5">
        <f ca="1">IF($BI133&lt;&gt;"",IF('Capacity summary'!$C$14="Yes",IF(COUNTBLANK('Capacity summary'!$H45:$BG45)&lt;52,IF('Capacity summary'!N45&lt;&gt;"",IF(LOWER('Capacity summary'!N45)="x",$BI133*N133,VALUE('Capacity summary'!N45)),0),N133*$BI133),N133*$BI133),0)</f>
        <v>0</v>
      </c>
      <c r="BR133" s="5">
        <f ca="1">IF($BI133&lt;&gt;"",IF('Capacity summary'!$C$14="Yes",IF(COUNTBLANK('Capacity summary'!$H45:$BG45)&lt;52,IF('Capacity summary'!O45&lt;&gt;"",IF(LOWER('Capacity summary'!O45)="x",$BI133*O133,VALUE('Capacity summary'!O45)),0),O133*$BI133),O133*$BI133),0)</f>
        <v>0</v>
      </c>
      <c r="BS133" s="5">
        <f ca="1">IF($BI133&lt;&gt;"",IF('Capacity summary'!$C$14="Yes",IF(COUNTBLANK('Capacity summary'!$H45:$BG45)&lt;52,IF('Capacity summary'!P45&lt;&gt;"",IF(LOWER('Capacity summary'!P45)="x",$BI133*P133,VALUE('Capacity summary'!P45)),0),P133*$BI133),P133*$BI133),0)</f>
        <v>0</v>
      </c>
      <c r="BT133" s="5">
        <f ca="1">IF($BI133&lt;&gt;"",IF('Capacity summary'!$C$14="Yes",IF(COUNTBLANK('Capacity summary'!$H45:$BG45)&lt;52,IF('Capacity summary'!Q45&lt;&gt;"",IF(LOWER('Capacity summary'!Q45)="x",$BI133*Q133,VALUE('Capacity summary'!Q45)),0),Q133*$BI133),Q133*$BI133),0)</f>
        <v>0</v>
      </c>
      <c r="BU133" s="5">
        <f ca="1">IF($BI133&lt;&gt;"",IF('Capacity summary'!$C$14="Yes",IF(COUNTBLANK('Capacity summary'!$H45:$BG45)&lt;52,IF('Capacity summary'!R45&lt;&gt;"",IF(LOWER('Capacity summary'!R45)="x",$BI133*R133,VALUE('Capacity summary'!R45)),0),R133*$BI133),R133*$BI133),0)</f>
        <v>0</v>
      </c>
      <c r="BV133" s="5">
        <f ca="1">IF($BI133&lt;&gt;"",IF('Capacity summary'!$C$14="Yes",IF(COUNTBLANK('Capacity summary'!$H45:$BG45)&lt;52,IF('Capacity summary'!S45&lt;&gt;"",IF(LOWER('Capacity summary'!S45)="x",$BI133*S133,VALUE('Capacity summary'!S45)),0),S133*$BI133),S133*$BI133),0)</f>
        <v>0</v>
      </c>
      <c r="BW133" s="5">
        <f ca="1">IF($BI133&lt;&gt;"",IF('Capacity summary'!$C$14="Yes",IF(COUNTBLANK('Capacity summary'!$H45:$BG45)&lt;52,IF('Capacity summary'!T45&lt;&gt;"",IF(LOWER('Capacity summary'!T45)="x",$BI133*T133,VALUE('Capacity summary'!T45)),0),T133*$BI133),T133*$BI133),0)</f>
        <v>0</v>
      </c>
      <c r="BX133" s="5">
        <f ca="1">IF($BI133&lt;&gt;"",IF('Capacity summary'!$C$14="Yes",IF(COUNTBLANK('Capacity summary'!$H45:$BG45)&lt;52,IF('Capacity summary'!U45&lt;&gt;"",IF(LOWER('Capacity summary'!U45)="x",$BI133*U133,VALUE('Capacity summary'!U45)),0),U133*$BI133),U133*$BI133),0)</f>
        <v>0</v>
      </c>
      <c r="BY133" s="5">
        <f ca="1">IF($BI133&lt;&gt;"",IF('Capacity summary'!$C$14="Yes",IF(COUNTBLANK('Capacity summary'!$H45:$BG45)&lt;52,IF('Capacity summary'!V45&lt;&gt;"",IF(LOWER('Capacity summary'!V45)="x",$BI133*V133,VALUE('Capacity summary'!V45)),0),V133*$BI133),V133*$BI133),0)</f>
        <v>0</v>
      </c>
      <c r="BZ133" s="5">
        <f ca="1">IF($BI133&lt;&gt;"",IF('Capacity summary'!$C$14="Yes",IF(COUNTBLANK('Capacity summary'!$H45:$BG45)&lt;52,IF('Capacity summary'!W45&lt;&gt;"",IF(LOWER('Capacity summary'!W45)="x",$BI133*W133,VALUE('Capacity summary'!W45)),0),W133*$BI133),W133*$BI133),0)</f>
        <v>0</v>
      </c>
      <c r="CA133" s="5">
        <f ca="1">IF($BI133&lt;&gt;"",IF('Capacity summary'!$C$14="Yes",IF(COUNTBLANK('Capacity summary'!$H45:$BG45)&lt;52,IF('Capacity summary'!X45&lt;&gt;"",IF(LOWER('Capacity summary'!X45)="x",$BI133*X133,VALUE('Capacity summary'!X45)),0),X133*$BI133),X133*$BI133),0)</f>
        <v>0</v>
      </c>
      <c r="CB133" s="5">
        <f ca="1">IF($BI133&lt;&gt;"",IF('Capacity summary'!$C$14="Yes",IF(COUNTBLANK('Capacity summary'!$H45:$BG45)&lt;52,IF('Capacity summary'!Y45&lt;&gt;"",IF(LOWER('Capacity summary'!Y45)="x",$BI133*Y133,VALUE('Capacity summary'!Y45)),0),Y133*$BI133),Y133*$BI133),0)</f>
        <v>0</v>
      </c>
      <c r="CC133" s="5">
        <f ca="1">IF($BI133&lt;&gt;"",IF('Capacity summary'!$C$14="Yes",IF(COUNTBLANK('Capacity summary'!$H45:$BG45)&lt;52,IF('Capacity summary'!Z45&lt;&gt;"",IF(LOWER('Capacity summary'!Z45)="x",$BI133*Z133,VALUE('Capacity summary'!Z45)),0),Z133*$BI133),Z133*$BI133),0)</f>
        <v>0</v>
      </c>
      <c r="CD133" s="5">
        <f ca="1">IF($BI133&lt;&gt;"",IF('Capacity summary'!$C$14="Yes",IF(COUNTBLANK('Capacity summary'!$H45:$BG45)&lt;52,IF('Capacity summary'!AA45&lt;&gt;"",IF(LOWER('Capacity summary'!AA45)="x",$BI133*AA133,VALUE('Capacity summary'!AA45)),0),AA133*$BI133),AA133*$BI133),0)</f>
        <v>0</v>
      </c>
      <c r="CE133" s="5">
        <f ca="1">IF($BI133&lt;&gt;"",IF('Capacity summary'!$C$14="Yes",IF(COUNTBLANK('Capacity summary'!$H45:$BG45)&lt;52,IF('Capacity summary'!AB45&lt;&gt;"",IF(LOWER('Capacity summary'!AB45)="x",$BI133*AB133,VALUE('Capacity summary'!AB45)),0),AB133*$BI133),AB133*$BI133),0)</f>
        <v>0</v>
      </c>
      <c r="CF133" s="5">
        <f ca="1">IF($BI133&lt;&gt;"",IF('Capacity summary'!$C$14="Yes",IF(COUNTBLANK('Capacity summary'!$H45:$BG45)&lt;52,IF('Capacity summary'!AC45&lt;&gt;"",IF(LOWER('Capacity summary'!AC45)="x",$BI133*AC133,VALUE('Capacity summary'!AC45)),0),AC133*$BI133),AC133*$BI133),0)</f>
        <v>0</v>
      </c>
      <c r="CG133" s="5">
        <f ca="1">IF($BI133&lt;&gt;"",IF('Capacity summary'!$C$14="Yes",IF(COUNTBLANK('Capacity summary'!$H45:$BG45)&lt;52,IF('Capacity summary'!AD45&lt;&gt;"",IF(LOWER('Capacity summary'!AD45)="x",$BI133*AD133,VALUE('Capacity summary'!AD45)),0),AD133*$BI133),AD133*$BI133),0)</f>
        <v>0</v>
      </c>
      <c r="CH133" s="5">
        <f ca="1">IF($BI133&lt;&gt;"",IF('Capacity summary'!$C$14="Yes",IF(COUNTBLANK('Capacity summary'!$H45:$BG45)&lt;52,IF('Capacity summary'!AE45&lt;&gt;"",IF(LOWER('Capacity summary'!AE45)="x",$BI133*AE133,VALUE('Capacity summary'!AE45)),0),AE133*$BI133),AE133*$BI133),0)</f>
        <v>0</v>
      </c>
      <c r="CI133" s="5">
        <f ca="1">IF($BI133&lt;&gt;"",IF('Capacity summary'!$C$14="Yes",IF(COUNTBLANK('Capacity summary'!$H45:$BG45)&lt;52,IF('Capacity summary'!AF45&lt;&gt;"",IF(LOWER('Capacity summary'!AF45)="x",$BI133*AF133,VALUE('Capacity summary'!AF45)),0),AF133*$BI133),AF133*$BI133),0)</f>
        <v>0</v>
      </c>
      <c r="CJ133" s="5">
        <f ca="1">IF($BI133&lt;&gt;"",IF('Capacity summary'!$C$14="Yes",IF(COUNTBLANK('Capacity summary'!$H45:$BG45)&lt;52,IF('Capacity summary'!AG45&lt;&gt;"",IF(LOWER('Capacity summary'!AG45)="x",$BI133*AG133,VALUE('Capacity summary'!AG45)),0),AG133*$BI133),AG133*$BI133),0)</f>
        <v>0</v>
      </c>
      <c r="CK133" s="5">
        <f ca="1">IF($BI133&lt;&gt;"",IF('Capacity summary'!$C$14="Yes",IF(COUNTBLANK('Capacity summary'!$H45:$BG45)&lt;52,IF('Capacity summary'!AH45&lt;&gt;"",IF(LOWER('Capacity summary'!AH45)="x",$BI133*AH133,VALUE('Capacity summary'!AH45)),0),AH133*$BI133),AH133*$BI133),0)</f>
        <v>0</v>
      </c>
      <c r="CL133" s="5">
        <f ca="1">IF($BI133&lt;&gt;"",IF('Capacity summary'!$C$14="Yes",IF(COUNTBLANK('Capacity summary'!$H45:$BG45)&lt;52,IF('Capacity summary'!AI45&lt;&gt;"",IF(LOWER('Capacity summary'!AI45)="x",$BI133*AI133,VALUE('Capacity summary'!AI45)),0),AI133*$BI133),AI133*$BI133),0)</f>
        <v>0</v>
      </c>
      <c r="CM133" s="5">
        <f ca="1">IF($BI133&lt;&gt;"",IF('Capacity summary'!$C$14="Yes",IF(COUNTBLANK('Capacity summary'!$H45:$BG45)&lt;52,IF('Capacity summary'!AJ45&lt;&gt;"",IF(LOWER('Capacity summary'!AJ45)="x",$BI133*AJ133,VALUE('Capacity summary'!AJ45)),0),AJ133*$BI133),AJ133*$BI133),0)</f>
        <v>0</v>
      </c>
      <c r="CN133" s="5">
        <f ca="1">IF($BI133&lt;&gt;"",IF('Capacity summary'!$C$14="Yes",IF(COUNTBLANK('Capacity summary'!$H45:$BG45)&lt;52,IF('Capacity summary'!AK45&lt;&gt;"",IF(LOWER('Capacity summary'!AK45)="x",$BI133*AK133,VALUE('Capacity summary'!AK45)),0),AK133*$BI133),AK133*$BI133),0)</f>
        <v>0</v>
      </c>
      <c r="CO133" s="5">
        <f ca="1">IF($BI133&lt;&gt;"",IF('Capacity summary'!$C$14="Yes",IF(COUNTBLANK('Capacity summary'!$H45:$BG45)&lt;52,IF('Capacity summary'!AL45&lt;&gt;"",IF(LOWER('Capacity summary'!AL45)="x",$BI133*AL133,VALUE('Capacity summary'!AL45)),0),AL133*$BI133),AL133*$BI133),0)</f>
        <v>0</v>
      </c>
      <c r="CP133" s="5">
        <f ca="1">IF($BI133&lt;&gt;"",IF('Capacity summary'!$C$14="Yes",IF(COUNTBLANK('Capacity summary'!$H45:$BG45)&lt;52,IF('Capacity summary'!AM45&lt;&gt;"",IF(LOWER('Capacity summary'!AM45)="x",$BI133*AM133,VALUE('Capacity summary'!AM45)),0),AM133*$BI133),AM133*$BI133),0)</f>
        <v>0</v>
      </c>
      <c r="CQ133" s="5">
        <f ca="1">IF($BI133&lt;&gt;"",IF('Capacity summary'!$C$14="Yes",IF(COUNTBLANK('Capacity summary'!$H45:$BG45)&lt;52,IF('Capacity summary'!AN45&lt;&gt;"",IF(LOWER('Capacity summary'!AN45)="x",$BI133*AN133,VALUE('Capacity summary'!AN45)),0),AN133*$BI133),AN133*$BI133),0)</f>
        <v>0</v>
      </c>
      <c r="CR133" s="5">
        <f ca="1">IF($BI133&lt;&gt;"",IF('Capacity summary'!$C$14="Yes",IF(COUNTBLANK('Capacity summary'!$H45:$BG45)&lt;52,IF('Capacity summary'!AO45&lt;&gt;"",IF(LOWER('Capacity summary'!AO45)="x",$BI133*AO133,VALUE('Capacity summary'!AO45)),0),AO133*$BI133),AO133*$BI133),0)</f>
        <v>0</v>
      </c>
      <c r="CS133" s="5">
        <f ca="1">IF($BI133&lt;&gt;"",IF('Capacity summary'!$C$14="Yes",IF(COUNTBLANK('Capacity summary'!$H45:$BG45)&lt;52,IF('Capacity summary'!AP45&lt;&gt;"",IF(LOWER('Capacity summary'!AP45)="x",$BI133*AP133,VALUE('Capacity summary'!AP45)),0),AP133*$BI133),AP133*$BI133),0)</f>
        <v>0</v>
      </c>
      <c r="CT133" s="5">
        <f ca="1">IF($BI133&lt;&gt;"",IF('Capacity summary'!$C$14="Yes",IF(COUNTBLANK('Capacity summary'!$H45:$BG45)&lt;52,IF('Capacity summary'!AQ45&lt;&gt;"",IF(LOWER('Capacity summary'!AQ45)="x",$BI133*AQ133,VALUE('Capacity summary'!AQ45)),0),AQ133*$BI133),AQ133*$BI133),0)</f>
        <v>0</v>
      </c>
      <c r="CU133" s="5">
        <f ca="1">IF($BI133&lt;&gt;"",IF('Capacity summary'!$C$14="Yes",IF(COUNTBLANK('Capacity summary'!$H45:$BG45)&lt;52,IF('Capacity summary'!AR45&lt;&gt;"",IF(LOWER('Capacity summary'!AR45)="x",$BI133*AR133,VALUE('Capacity summary'!AR45)),0),AR133*$BI133),AR133*$BI133),0)</f>
        <v>0</v>
      </c>
      <c r="CV133" s="5">
        <f ca="1">IF($BI133&lt;&gt;"",IF('Capacity summary'!$C$14="Yes",IF(COUNTBLANK('Capacity summary'!$H45:$BG45)&lt;52,IF('Capacity summary'!AS45&lt;&gt;"",IF(LOWER('Capacity summary'!AS45)="x",$BI133*AS133,VALUE('Capacity summary'!AS45)),0),AS133*$BI133),AS133*$BI133),0)</f>
        <v>0</v>
      </c>
      <c r="CW133" s="5">
        <f ca="1">IF($BI133&lt;&gt;"",IF('Capacity summary'!$C$14="Yes",IF(COUNTBLANK('Capacity summary'!$H45:$BG45)&lt;52,IF('Capacity summary'!AT45&lt;&gt;"",IF(LOWER('Capacity summary'!AT45)="x",$BI133*AT133,VALUE('Capacity summary'!AT45)),0),AT133*$BI133),AT133*$BI133),0)</f>
        <v>0</v>
      </c>
      <c r="CX133" s="5">
        <f ca="1">IF($BI133&lt;&gt;"",IF('Capacity summary'!$C$14="Yes",IF(COUNTBLANK('Capacity summary'!$H45:$BG45)&lt;52,IF('Capacity summary'!AU45&lt;&gt;"",IF(LOWER('Capacity summary'!AU45)="x",$BI133*AU133,VALUE('Capacity summary'!AU45)),0),AU133*$BI133),AU133*$BI133),0)</f>
        <v>0</v>
      </c>
      <c r="CY133" s="5">
        <f ca="1">IF($BI133&lt;&gt;"",IF('Capacity summary'!$C$14="Yes",IF(COUNTBLANK('Capacity summary'!$H45:$BG45)&lt;52,IF('Capacity summary'!AV45&lt;&gt;"",IF(LOWER('Capacity summary'!AV45)="x",$BI133*AV133,VALUE('Capacity summary'!AV45)),0),AV133*$BI133),AV133*$BI133),0)</f>
        <v>0</v>
      </c>
      <c r="CZ133" s="5">
        <f ca="1">IF($BI133&lt;&gt;"",IF('Capacity summary'!$C$14="Yes",IF(COUNTBLANK('Capacity summary'!$H45:$BG45)&lt;52,IF('Capacity summary'!AW45&lt;&gt;"",IF(LOWER('Capacity summary'!AW45)="x",$BI133*AW133,VALUE('Capacity summary'!AW45)),0),AW133*$BI133),AW133*$BI133),0)</f>
        <v>0</v>
      </c>
      <c r="DA133" s="5">
        <f ca="1">IF($BI133&lt;&gt;"",IF('Capacity summary'!$C$14="Yes",IF(COUNTBLANK('Capacity summary'!$H45:$BG45)&lt;52,IF('Capacity summary'!AX45&lt;&gt;"",IF(LOWER('Capacity summary'!AX45)="x",$BI133*AX133,VALUE('Capacity summary'!AX45)),0),AX133*$BI133),AX133*$BI133),0)</f>
        <v>0</v>
      </c>
      <c r="DB133" s="5">
        <f ca="1">IF($BI133&lt;&gt;"",IF('Capacity summary'!$C$14="Yes",IF(COUNTBLANK('Capacity summary'!$H45:$BG45)&lt;52,IF('Capacity summary'!AY45&lt;&gt;"",IF(LOWER('Capacity summary'!AY45)="x",$BI133*AY133,VALUE('Capacity summary'!AY45)),0),AY133*$BI133),AY133*$BI133),0)</f>
        <v>0</v>
      </c>
      <c r="DC133" s="5">
        <f ca="1">IF($BI133&lt;&gt;"",IF('Capacity summary'!$C$14="Yes",IF(COUNTBLANK('Capacity summary'!$H45:$BG45)&lt;52,IF('Capacity summary'!AZ45&lt;&gt;"",IF(LOWER('Capacity summary'!AZ45)="x",$BI133*AZ133,VALUE('Capacity summary'!AZ45)),0),AZ133*$BI133),AZ133*$BI133),0)</f>
        <v>0</v>
      </c>
      <c r="DD133" s="5">
        <f ca="1">IF($BI133&lt;&gt;"",IF('Capacity summary'!$C$14="Yes",IF(COUNTBLANK('Capacity summary'!$H45:$BG45)&lt;52,IF('Capacity summary'!BA45&lt;&gt;"",IF(LOWER('Capacity summary'!BA45)="x",$BI133*BA133,VALUE('Capacity summary'!BA45)),0),BA133*$BI133),BA133*$BI133),0)</f>
        <v>0</v>
      </c>
      <c r="DE133" s="5">
        <f ca="1">IF($BI133&lt;&gt;"",IF('Capacity summary'!$C$14="Yes",IF(COUNTBLANK('Capacity summary'!$H45:$BG45)&lt;52,IF('Capacity summary'!BB45&lt;&gt;"",IF(LOWER('Capacity summary'!BB45)="x",$BI133*BB133,VALUE('Capacity summary'!BB45)),0),BB133*$BI133),BB133*$BI133),0)</f>
        <v>0</v>
      </c>
      <c r="DF133" s="5">
        <f ca="1">IF($BI133&lt;&gt;"",IF('Capacity summary'!$C$14="Yes",IF(COUNTBLANK('Capacity summary'!$H45:$BG45)&lt;52,IF('Capacity summary'!BC45&lt;&gt;"",IF(LOWER('Capacity summary'!BC45)="x",$BI133*BC133,VALUE('Capacity summary'!BC45)),0),BC133*$BI133),BC133*$BI133),0)</f>
        <v>0</v>
      </c>
      <c r="DG133" s="5">
        <f ca="1">IF($BI133&lt;&gt;"",IF('Capacity summary'!$C$14="Yes",IF(COUNTBLANK('Capacity summary'!$H45:$BG45)&lt;52,IF('Capacity summary'!BD45&lt;&gt;"",IF(LOWER('Capacity summary'!BD45)="x",$BI133*BD133,VALUE('Capacity summary'!BD45)),0),BD133*$BI133),BD133*$BI133),0)</f>
        <v>0</v>
      </c>
      <c r="DH133" s="5">
        <f ca="1">IF($BI133&lt;&gt;"",IF('Capacity summary'!$C$14="Yes",IF(COUNTBLANK('Capacity summary'!$H45:$BG45)&lt;52,IF('Capacity summary'!BE45&lt;&gt;"",IF(LOWER('Capacity summary'!BE45)="x",$BI133*BE133,VALUE('Capacity summary'!BE45)),0),BE133*$BI133),BE133*$BI133),0)</f>
        <v>0</v>
      </c>
      <c r="DI133" s="5">
        <f ca="1">IF($BI133&lt;&gt;"",IF('Capacity summary'!$C$14="Yes",IF(COUNTBLANK('Capacity summary'!$H45:$BG45)&lt;52,IF('Capacity summary'!BF45&lt;&gt;"",IF(LOWER('Capacity summary'!BF45)="x",$BI133*BF133,VALUE('Capacity summary'!BF45)),0),BF133*$BI133),BF133*$BI133),0)</f>
        <v>0</v>
      </c>
      <c r="DJ133" s="5">
        <f ca="1">IF($BI133&lt;&gt;"",IF('Capacity summary'!$C$14="Yes",IF(COUNTBLANK('Capacity summary'!$H45:$BG45)&lt;52,IF('Capacity summary'!BG45&lt;&gt;"",IF(LOWER('Capacity summary'!BG45)="x",$BI133*BG133,VALUE('Capacity summary'!BG45)),0),BG133*$BI133),BG133*$BI133),0)</f>
        <v>0</v>
      </c>
      <c r="DK133" s="5">
        <f t="shared" ca="1" si="6"/>
        <v>0</v>
      </c>
    </row>
    <row r="134" spans="3:115" x14ac:dyDescent="0.25">
      <c r="C134" s="67" t="str">
        <f>ROW(A23)&amp;". "&amp;Capacity!N39</f>
        <v>23. a</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 ca="1">IF(ROW(A23)&lt;=Capacity!$M$16,IF('Capacity summary'!$C$14="No",SUM(H134:BG134),'Capacity summary'!$E46),0)</f>
        <v>52</v>
      </c>
      <c r="BI134" s="67">
        <f ca="1">IF(BH134&gt;0,IF(BH134&lt;Capacity!Q39,Capacity!R39,Capacity!T39/'Capacity calculation (hide)'!BH134),"")</f>
        <v>0</v>
      </c>
      <c r="BJ134" s="5"/>
      <c r="BK134" s="5">
        <f ca="1">IF($BI134&lt;&gt;"",IF('Capacity summary'!$C$14="Yes",IF(COUNTBLANK('Capacity summary'!$H46:$BG46)&lt;52,IF('Capacity summary'!H46&lt;&gt;"",IF(LOWER('Capacity summary'!H46)="x",$BI134*H134,VALUE('Capacity summary'!H46)),0),H134*$BI134),H134*$BI134),0)</f>
        <v>0</v>
      </c>
      <c r="BL134" s="5">
        <f ca="1">IF($BI134&lt;&gt;"",IF('Capacity summary'!$C$14="Yes",IF(COUNTBLANK('Capacity summary'!$H46:$BG46)&lt;52,IF('Capacity summary'!I46&lt;&gt;"",IF(LOWER('Capacity summary'!I46)="x",$BI134*I134,VALUE('Capacity summary'!I46)),0),I134*$BI134),I134*$BI134),0)</f>
        <v>0</v>
      </c>
      <c r="BM134" s="5">
        <f ca="1">IF($BI134&lt;&gt;"",IF('Capacity summary'!$C$14="Yes",IF(COUNTBLANK('Capacity summary'!$H46:$BG46)&lt;52,IF('Capacity summary'!J46&lt;&gt;"",IF(LOWER('Capacity summary'!J46)="x",$BI134*J134,VALUE('Capacity summary'!J46)),0),J134*$BI134),J134*$BI134),0)</f>
        <v>0</v>
      </c>
      <c r="BN134" s="5">
        <f ca="1">IF($BI134&lt;&gt;"",IF('Capacity summary'!$C$14="Yes",IF(COUNTBLANK('Capacity summary'!$H46:$BG46)&lt;52,IF('Capacity summary'!K46&lt;&gt;"",IF(LOWER('Capacity summary'!K46)="x",$BI134*K134,VALUE('Capacity summary'!K46)),0),K134*$BI134),K134*$BI134),0)</f>
        <v>0</v>
      </c>
      <c r="BO134" s="5">
        <f ca="1">IF($BI134&lt;&gt;"",IF('Capacity summary'!$C$14="Yes",IF(COUNTBLANK('Capacity summary'!$H46:$BG46)&lt;52,IF('Capacity summary'!L46&lt;&gt;"",IF(LOWER('Capacity summary'!L46)="x",$BI134*L134,VALUE('Capacity summary'!L46)),0),L134*$BI134),L134*$BI134),0)</f>
        <v>0</v>
      </c>
      <c r="BP134" s="5">
        <f ca="1">IF($BI134&lt;&gt;"",IF('Capacity summary'!$C$14="Yes",IF(COUNTBLANK('Capacity summary'!$H46:$BG46)&lt;52,IF('Capacity summary'!M46&lt;&gt;"",IF(LOWER('Capacity summary'!M46)="x",$BI134*M134,VALUE('Capacity summary'!M46)),0),M134*$BI134),M134*$BI134),0)</f>
        <v>0</v>
      </c>
      <c r="BQ134" s="5">
        <f ca="1">IF($BI134&lt;&gt;"",IF('Capacity summary'!$C$14="Yes",IF(COUNTBLANK('Capacity summary'!$H46:$BG46)&lt;52,IF('Capacity summary'!N46&lt;&gt;"",IF(LOWER('Capacity summary'!N46)="x",$BI134*N134,VALUE('Capacity summary'!N46)),0),N134*$BI134),N134*$BI134),0)</f>
        <v>0</v>
      </c>
      <c r="BR134" s="5">
        <f ca="1">IF($BI134&lt;&gt;"",IF('Capacity summary'!$C$14="Yes",IF(COUNTBLANK('Capacity summary'!$H46:$BG46)&lt;52,IF('Capacity summary'!O46&lt;&gt;"",IF(LOWER('Capacity summary'!O46)="x",$BI134*O134,VALUE('Capacity summary'!O46)),0),O134*$BI134),O134*$BI134),0)</f>
        <v>0</v>
      </c>
      <c r="BS134" s="5">
        <f ca="1">IF($BI134&lt;&gt;"",IF('Capacity summary'!$C$14="Yes",IF(COUNTBLANK('Capacity summary'!$H46:$BG46)&lt;52,IF('Capacity summary'!P46&lt;&gt;"",IF(LOWER('Capacity summary'!P46)="x",$BI134*P134,VALUE('Capacity summary'!P46)),0),P134*$BI134),P134*$BI134),0)</f>
        <v>0</v>
      </c>
      <c r="BT134" s="5">
        <f ca="1">IF($BI134&lt;&gt;"",IF('Capacity summary'!$C$14="Yes",IF(COUNTBLANK('Capacity summary'!$H46:$BG46)&lt;52,IF('Capacity summary'!Q46&lt;&gt;"",IF(LOWER('Capacity summary'!Q46)="x",$BI134*Q134,VALUE('Capacity summary'!Q46)),0),Q134*$BI134),Q134*$BI134),0)</f>
        <v>0</v>
      </c>
      <c r="BU134" s="5">
        <f ca="1">IF($BI134&lt;&gt;"",IF('Capacity summary'!$C$14="Yes",IF(COUNTBLANK('Capacity summary'!$H46:$BG46)&lt;52,IF('Capacity summary'!R46&lt;&gt;"",IF(LOWER('Capacity summary'!R46)="x",$BI134*R134,VALUE('Capacity summary'!R46)),0),R134*$BI134),R134*$BI134),0)</f>
        <v>0</v>
      </c>
      <c r="BV134" s="5">
        <f ca="1">IF($BI134&lt;&gt;"",IF('Capacity summary'!$C$14="Yes",IF(COUNTBLANK('Capacity summary'!$H46:$BG46)&lt;52,IF('Capacity summary'!S46&lt;&gt;"",IF(LOWER('Capacity summary'!S46)="x",$BI134*S134,VALUE('Capacity summary'!S46)),0),S134*$BI134),S134*$BI134),0)</f>
        <v>0</v>
      </c>
      <c r="BW134" s="5">
        <f ca="1">IF($BI134&lt;&gt;"",IF('Capacity summary'!$C$14="Yes",IF(COUNTBLANK('Capacity summary'!$H46:$BG46)&lt;52,IF('Capacity summary'!T46&lt;&gt;"",IF(LOWER('Capacity summary'!T46)="x",$BI134*T134,VALUE('Capacity summary'!T46)),0),T134*$BI134),T134*$BI134),0)</f>
        <v>0</v>
      </c>
      <c r="BX134" s="5">
        <f ca="1">IF($BI134&lt;&gt;"",IF('Capacity summary'!$C$14="Yes",IF(COUNTBLANK('Capacity summary'!$H46:$BG46)&lt;52,IF('Capacity summary'!U46&lt;&gt;"",IF(LOWER('Capacity summary'!U46)="x",$BI134*U134,VALUE('Capacity summary'!U46)),0),U134*$BI134),U134*$BI134),0)</f>
        <v>0</v>
      </c>
      <c r="BY134" s="5">
        <f ca="1">IF($BI134&lt;&gt;"",IF('Capacity summary'!$C$14="Yes",IF(COUNTBLANK('Capacity summary'!$H46:$BG46)&lt;52,IF('Capacity summary'!V46&lt;&gt;"",IF(LOWER('Capacity summary'!V46)="x",$BI134*V134,VALUE('Capacity summary'!V46)),0),V134*$BI134),V134*$BI134),0)</f>
        <v>0</v>
      </c>
      <c r="BZ134" s="5">
        <f ca="1">IF($BI134&lt;&gt;"",IF('Capacity summary'!$C$14="Yes",IF(COUNTBLANK('Capacity summary'!$H46:$BG46)&lt;52,IF('Capacity summary'!W46&lt;&gt;"",IF(LOWER('Capacity summary'!W46)="x",$BI134*W134,VALUE('Capacity summary'!W46)),0),W134*$BI134),W134*$BI134),0)</f>
        <v>0</v>
      </c>
      <c r="CA134" s="5">
        <f ca="1">IF($BI134&lt;&gt;"",IF('Capacity summary'!$C$14="Yes",IF(COUNTBLANK('Capacity summary'!$H46:$BG46)&lt;52,IF('Capacity summary'!X46&lt;&gt;"",IF(LOWER('Capacity summary'!X46)="x",$BI134*X134,VALUE('Capacity summary'!X46)),0),X134*$BI134),X134*$BI134),0)</f>
        <v>0</v>
      </c>
      <c r="CB134" s="5">
        <f ca="1">IF($BI134&lt;&gt;"",IF('Capacity summary'!$C$14="Yes",IF(COUNTBLANK('Capacity summary'!$H46:$BG46)&lt;52,IF('Capacity summary'!Y46&lt;&gt;"",IF(LOWER('Capacity summary'!Y46)="x",$BI134*Y134,VALUE('Capacity summary'!Y46)),0),Y134*$BI134),Y134*$BI134),0)</f>
        <v>0</v>
      </c>
      <c r="CC134" s="5">
        <f ca="1">IF($BI134&lt;&gt;"",IF('Capacity summary'!$C$14="Yes",IF(COUNTBLANK('Capacity summary'!$H46:$BG46)&lt;52,IF('Capacity summary'!Z46&lt;&gt;"",IF(LOWER('Capacity summary'!Z46)="x",$BI134*Z134,VALUE('Capacity summary'!Z46)),0),Z134*$BI134),Z134*$BI134),0)</f>
        <v>0</v>
      </c>
      <c r="CD134" s="5">
        <f ca="1">IF($BI134&lt;&gt;"",IF('Capacity summary'!$C$14="Yes",IF(COUNTBLANK('Capacity summary'!$H46:$BG46)&lt;52,IF('Capacity summary'!AA46&lt;&gt;"",IF(LOWER('Capacity summary'!AA46)="x",$BI134*AA134,VALUE('Capacity summary'!AA46)),0),AA134*$BI134),AA134*$BI134),0)</f>
        <v>0</v>
      </c>
      <c r="CE134" s="5">
        <f ca="1">IF($BI134&lt;&gt;"",IF('Capacity summary'!$C$14="Yes",IF(COUNTBLANK('Capacity summary'!$H46:$BG46)&lt;52,IF('Capacity summary'!AB46&lt;&gt;"",IF(LOWER('Capacity summary'!AB46)="x",$BI134*AB134,VALUE('Capacity summary'!AB46)),0),AB134*$BI134),AB134*$BI134),0)</f>
        <v>0</v>
      </c>
      <c r="CF134" s="5">
        <f ca="1">IF($BI134&lt;&gt;"",IF('Capacity summary'!$C$14="Yes",IF(COUNTBLANK('Capacity summary'!$H46:$BG46)&lt;52,IF('Capacity summary'!AC46&lt;&gt;"",IF(LOWER('Capacity summary'!AC46)="x",$BI134*AC134,VALUE('Capacity summary'!AC46)),0),AC134*$BI134),AC134*$BI134),0)</f>
        <v>0</v>
      </c>
      <c r="CG134" s="5">
        <f ca="1">IF($BI134&lt;&gt;"",IF('Capacity summary'!$C$14="Yes",IF(COUNTBLANK('Capacity summary'!$H46:$BG46)&lt;52,IF('Capacity summary'!AD46&lt;&gt;"",IF(LOWER('Capacity summary'!AD46)="x",$BI134*AD134,VALUE('Capacity summary'!AD46)),0),AD134*$BI134),AD134*$BI134),0)</f>
        <v>0</v>
      </c>
      <c r="CH134" s="5">
        <f ca="1">IF($BI134&lt;&gt;"",IF('Capacity summary'!$C$14="Yes",IF(COUNTBLANK('Capacity summary'!$H46:$BG46)&lt;52,IF('Capacity summary'!AE46&lt;&gt;"",IF(LOWER('Capacity summary'!AE46)="x",$BI134*AE134,VALUE('Capacity summary'!AE46)),0),AE134*$BI134),AE134*$BI134),0)</f>
        <v>0</v>
      </c>
      <c r="CI134" s="5">
        <f ca="1">IF($BI134&lt;&gt;"",IF('Capacity summary'!$C$14="Yes",IF(COUNTBLANK('Capacity summary'!$H46:$BG46)&lt;52,IF('Capacity summary'!AF46&lt;&gt;"",IF(LOWER('Capacity summary'!AF46)="x",$BI134*AF134,VALUE('Capacity summary'!AF46)),0),AF134*$BI134),AF134*$BI134),0)</f>
        <v>0</v>
      </c>
      <c r="CJ134" s="5">
        <f ca="1">IF($BI134&lt;&gt;"",IF('Capacity summary'!$C$14="Yes",IF(COUNTBLANK('Capacity summary'!$H46:$BG46)&lt;52,IF('Capacity summary'!AG46&lt;&gt;"",IF(LOWER('Capacity summary'!AG46)="x",$BI134*AG134,VALUE('Capacity summary'!AG46)),0),AG134*$BI134),AG134*$BI134),0)</f>
        <v>0</v>
      </c>
      <c r="CK134" s="5">
        <f ca="1">IF($BI134&lt;&gt;"",IF('Capacity summary'!$C$14="Yes",IF(COUNTBLANK('Capacity summary'!$H46:$BG46)&lt;52,IF('Capacity summary'!AH46&lt;&gt;"",IF(LOWER('Capacity summary'!AH46)="x",$BI134*AH134,VALUE('Capacity summary'!AH46)),0),AH134*$BI134),AH134*$BI134),0)</f>
        <v>0</v>
      </c>
      <c r="CL134" s="5">
        <f ca="1">IF($BI134&lt;&gt;"",IF('Capacity summary'!$C$14="Yes",IF(COUNTBLANK('Capacity summary'!$H46:$BG46)&lt;52,IF('Capacity summary'!AI46&lt;&gt;"",IF(LOWER('Capacity summary'!AI46)="x",$BI134*AI134,VALUE('Capacity summary'!AI46)),0),AI134*$BI134),AI134*$BI134),0)</f>
        <v>0</v>
      </c>
      <c r="CM134" s="5">
        <f ca="1">IF($BI134&lt;&gt;"",IF('Capacity summary'!$C$14="Yes",IF(COUNTBLANK('Capacity summary'!$H46:$BG46)&lt;52,IF('Capacity summary'!AJ46&lt;&gt;"",IF(LOWER('Capacity summary'!AJ46)="x",$BI134*AJ134,VALUE('Capacity summary'!AJ46)),0),AJ134*$BI134),AJ134*$BI134),0)</f>
        <v>0</v>
      </c>
      <c r="CN134" s="5">
        <f ca="1">IF($BI134&lt;&gt;"",IF('Capacity summary'!$C$14="Yes",IF(COUNTBLANK('Capacity summary'!$H46:$BG46)&lt;52,IF('Capacity summary'!AK46&lt;&gt;"",IF(LOWER('Capacity summary'!AK46)="x",$BI134*AK134,VALUE('Capacity summary'!AK46)),0),AK134*$BI134),AK134*$BI134),0)</f>
        <v>0</v>
      </c>
      <c r="CO134" s="5">
        <f ca="1">IF($BI134&lt;&gt;"",IF('Capacity summary'!$C$14="Yes",IF(COUNTBLANK('Capacity summary'!$H46:$BG46)&lt;52,IF('Capacity summary'!AL46&lt;&gt;"",IF(LOWER('Capacity summary'!AL46)="x",$BI134*AL134,VALUE('Capacity summary'!AL46)),0),AL134*$BI134),AL134*$BI134),0)</f>
        <v>0</v>
      </c>
      <c r="CP134" s="5">
        <f ca="1">IF($BI134&lt;&gt;"",IF('Capacity summary'!$C$14="Yes",IF(COUNTBLANK('Capacity summary'!$H46:$BG46)&lt;52,IF('Capacity summary'!AM46&lt;&gt;"",IF(LOWER('Capacity summary'!AM46)="x",$BI134*AM134,VALUE('Capacity summary'!AM46)),0),AM134*$BI134),AM134*$BI134),0)</f>
        <v>0</v>
      </c>
      <c r="CQ134" s="5">
        <f ca="1">IF($BI134&lt;&gt;"",IF('Capacity summary'!$C$14="Yes",IF(COUNTBLANK('Capacity summary'!$H46:$BG46)&lt;52,IF('Capacity summary'!AN46&lt;&gt;"",IF(LOWER('Capacity summary'!AN46)="x",$BI134*AN134,VALUE('Capacity summary'!AN46)),0),AN134*$BI134),AN134*$BI134),0)</f>
        <v>0</v>
      </c>
      <c r="CR134" s="5">
        <f ca="1">IF($BI134&lt;&gt;"",IF('Capacity summary'!$C$14="Yes",IF(COUNTBLANK('Capacity summary'!$H46:$BG46)&lt;52,IF('Capacity summary'!AO46&lt;&gt;"",IF(LOWER('Capacity summary'!AO46)="x",$BI134*AO134,VALUE('Capacity summary'!AO46)),0),AO134*$BI134),AO134*$BI134),0)</f>
        <v>0</v>
      </c>
      <c r="CS134" s="5">
        <f ca="1">IF($BI134&lt;&gt;"",IF('Capacity summary'!$C$14="Yes",IF(COUNTBLANK('Capacity summary'!$H46:$BG46)&lt;52,IF('Capacity summary'!AP46&lt;&gt;"",IF(LOWER('Capacity summary'!AP46)="x",$BI134*AP134,VALUE('Capacity summary'!AP46)),0),AP134*$BI134),AP134*$BI134),0)</f>
        <v>0</v>
      </c>
      <c r="CT134" s="5">
        <f ca="1">IF($BI134&lt;&gt;"",IF('Capacity summary'!$C$14="Yes",IF(COUNTBLANK('Capacity summary'!$H46:$BG46)&lt;52,IF('Capacity summary'!AQ46&lt;&gt;"",IF(LOWER('Capacity summary'!AQ46)="x",$BI134*AQ134,VALUE('Capacity summary'!AQ46)),0),AQ134*$BI134),AQ134*$BI134),0)</f>
        <v>0</v>
      </c>
      <c r="CU134" s="5">
        <f ca="1">IF($BI134&lt;&gt;"",IF('Capacity summary'!$C$14="Yes",IF(COUNTBLANK('Capacity summary'!$H46:$BG46)&lt;52,IF('Capacity summary'!AR46&lt;&gt;"",IF(LOWER('Capacity summary'!AR46)="x",$BI134*AR134,VALUE('Capacity summary'!AR46)),0),AR134*$BI134),AR134*$BI134),0)</f>
        <v>0</v>
      </c>
      <c r="CV134" s="5">
        <f ca="1">IF($BI134&lt;&gt;"",IF('Capacity summary'!$C$14="Yes",IF(COUNTBLANK('Capacity summary'!$H46:$BG46)&lt;52,IF('Capacity summary'!AS46&lt;&gt;"",IF(LOWER('Capacity summary'!AS46)="x",$BI134*AS134,VALUE('Capacity summary'!AS46)),0),AS134*$BI134),AS134*$BI134),0)</f>
        <v>0</v>
      </c>
      <c r="CW134" s="5">
        <f ca="1">IF($BI134&lt;&gt;"",IF('Capacity summary'!$C$14="Yes",IF(COUNTBLANK('Capacity summary'!$H46:$BG46)&lt;52,IF('Capacity summary'!AT46&lt;&gt;"",IF(LOWER('Capacity summary'!AT46)="x",$BI134*AT134,VALUE('Capacity summary'!AT46)),0),AT134*$BI134),AT134*$BI134),0)</f>
        <v>0</v>
      </c>
      <c r="CX134" s="5">
        <f ca="1">IF($BI134&lt;&gt;"",IF('Capacity summary'!$C$14="Yes",IF(COUNTBLANK('Capacity summary'!$H46:$BG46)&lt;52,IF('Capacity summary'!AU46&lt;&gt;"",IF(LOWER('Capacity summary'!AU46)="x",$BI134*AU134,VALUE('Capacity summary'!AU46)),0),AU134*$BI134),AU134*$BI134),0)</f>
        <v>0</v>
      </c>
      <c r="CY134" s="5">
        <f ca="1">IF($BI134&lt;&gt;"",IF('Capacity summary'!$C$14="Yes",IF(COUNTBLANK('Capacity summary'!$H46:$BG46)&lt;52,IF('Capacity summary'!AV46&lt;&gt;"",IF(LOWER('Capacity summary'!AV46)="x",$BI134*AV134,VALUE('Capacity summary'!AV46)),0),AV134*$BI134),AV134*$BI134),0)</f>
        <v>0</v>
      </c>
      <c r="CZ134" s="5">
        <f ca="1">IF($BI134&lt;&gt;"",IF('Capacity summary'!$C$14="Yes",IF(COUNTBLANK('Capacity summary'!$H46:$BG46)&lt;52,IF('Capacity summary'!AW46&lt;&gt;"",IF(LOWER('Capacity summary'!AW46)="x",$BI134*AW134,VALUE('Capacity summary'!AW46)),0),AW134*$BI134),AW134*$BI134),0)</f>
        <v>0</v>
      </c>
      <c r="DA134" s="5">
        <f ca="1">IF($BI134&lt;&gt;"",IF('Capacity summary'!$C$14="Yes",IF(COUNTBLANK('Capacity summary'!$H46:$BG46)&lt;52,IF('Capacity summary'!AX46&lt;&gt;"",IF(LOWER('Capacity summary'!AX46)="x",$BI134*AX134,VALUE('Capacity summary'!AX46)),0),AX134*$BI134),AX134*$BI134),0)</f>
        <v>0</v>
      </c>
      <c r="DB134" s="5">
        <f ca="1">IF($BI134&lt;&gt;"",IF('Capacity summary'!$C$14="Yes",IF(COUNTBLANK('Capacity summary'!$H46:$BG46)&lt;52,IF('Capacity summary'!AY46&lt;&gt;"",IF(LOWER('Capacity summary'!AY46)="x",$BI134*AY134,VALUE('Capacity summary'!AY46)),0),AY134*$BI134),AY134*$BI134),0)</f>
        <v>0</v>
      </c>
      <c r="DC134" s="5">
        <f ca="1">IF($BI134&lt;&gt;"",IF('Capacity summary'!$C$14="Yes",IF(COUNTBLANK('Capacity summary'!$H46:$BG46)&lt;52,IF('Capacity summary'!AZ46&lt;&gt;"",IF(LOWER('Capacity summary'!AZ46)="x",$BI134*AZ134,VALUE('Capacity summary'!AZ46)),0),AZ134*$BI134),AZ134*$BI134),0)</f>
        <v>0</v>
      </c>
      <c r="DD134" s="5">
        <f ca="1">IF($BI134&lt;&gt;"",IF('Capacity summary'!$C$14="Yes",IF(COUNTBLANK('Capacity summary'!$H46:$BG46)&lt;52,IF('Capacity summary'!BA46&lt;&gt;"",IF(LOWER('Capacity summary'!BA46)="x",$BI134*BA134,VALUE('Capacity summary'!BA46)),0),BA134*$BI134),BA134*$BI134),0)</f>
        <v>0</v>
      </c>
      <c r="DE134" s="5">
        <f ca="1">IF($BI134&lt;&gt;"",IF('Capacity summary'!$C$14="Yes",IF(COUNTBLANK('Capacity summary'!$H46:$BG46)&lt;52,IF('Capacity summary'!BB46&lt;&gt;"",IF(LOWER('Capacity summary'!BB46)="x",$BI134*BB134,VALUE('Capacity summary'!BB46)),0),BB134*$BI134),BB134*$BI134),0)</f>
        <v>0</v>
      </c>
      <c r="DF134" s="5">
        <f ca="1">IF($BI134&lt;&gt;"",IF('Capacity summary'!$C$14="Yes",IF(COUNTBLANK('Capacity summary'!$H46:$BG46)&lt;52,IF('Capacity summary'!BC46&lt;&gt;"",IF(LOWER('Capacity summary'!BC46)="x",$BI134*BC134,VALUE('Capacity summary'!BC46)),0),BC134*$BI134),BC134*$BI134),0)</f>
        <v>0</v>
      </c>
      <c r="DG134" s="5">
        <f ca="1">IF($BI134&lt;&gt;"",IF('Capacity summary'!$C$14="Yes",IF(COUNTBLANK('Capacity summary'!$H46:$BG46)&lt;52,IF('Capacity summary'!BD46&lt;&gt;"",IF(LOWER('Capacity summary'!BD46)="x",$BI134*BD134,VALUE('Capacity summary'!BD46)),0),BD134*$BI134),BD134*$BI134),0)</f>
        <v>0</v>
      </c>
      <c r="DH134" s="5">
        <f ca="1">IF($BI134&lt;&gt;"",IF('Capacity summary'!$C$14="Yes",IF(COUNTBLANK('Capacity summary'!$H46:$BG46)&lt;52,IF('Capacity summary'!BE46&lt;&gt;"",IF(LOWER('Capacity summary'!BE46)="x",$BI134*BE134,VALUE('Capacity summary'!BE46)),0),BE134*$BI134),BE134*$BI134),0)</f>
        <v>0</v>
      </c>
      <c r="DI134" s="5">
        <f ca="1">IF($BI134&lt;&gt;"",IF('Capacity summary'!$C$14="Yes",IF(COUNTBLANK('Capacity summary'!$H46:$BG46)&lt;52,IF('Capacity summary'!BF46&lt;&gt;"",IF(LOWER('Capacity summary'!BF46)="x",$BI134*BF134,VALUE('Capacity summary'!BF46)),0),BF134*$BI134),BF134*$BI134),0)</f>
        <v>0</v>
      </c>
      <c r="DJ134" s="5">
        <f ca="1">IF($BI134&lt;&gt;"",IF('Capacity summary'!$C$14="Yes",IF(COUNTBLANK('Capacity summary'!$H46:$BG46)&lt;52,IF('Capacity summary'!BG46&lt;&gt;"",IF(LOWER('Capacity summary'!BG46)="x",$BI134*BG134,VALUE('Capacity summary'!BG46)),0),BG134*$BI134),BG134*$BI134),0)</f>
        <v>0</v>
      </c>
      <c r="DK134" s="5">
        <f t="shared" ca="1" si="6"/>
        <v>0</v>
      </c>
    </row>
    <row r="135" spans="3:115" x14ac:dyDescent="0.25">
      <c r="C135" s="67" t="str">
        <f>ROW(A24)&amp;". "&amp;Capacity!N40</f>
        <v>24. a</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 ca="1">IF(ROW(A24)&lt;=Capacity!$M$16,IF('Capacity summary'!$C$14="No",SUM(H135:BG135),'Capacity summary'!$E47),0)</f>
        <v>52</v>
      </c>
      <c r="BI135" s="67">
        <f ca="1">IF(BH135&gt;0,IF(BH135&lt;Capacity!Q40,Capacity!R40,Capacity!T40/'Capacity calculation (hide)'!BH135),"")</f>
        <v>0</v>
      </c>
      <c r="BJ135" s="5"/>
      <c r="BK135" s="5">
        <f ca="1">IF($BI135&lt;&gt;"",IF('Capacity summary'!$C$14="Yes",IF(COUNTBLANK('Capacity summary'!$H47:$BG47)&lt;52,IF('Capacity summary'!H47&lt;&gt;"",IF(LOWER('Capacity summary'!H47)="x",$BI135*H135,VALUE('Capacity summary'!H47)),0),H135*$BI135),H135*$BI135),0)</f>
        <v>0</v>
      </c>
      <c r="BL135" s="5">
        <f ca="1">IF($BI135&lt;&gt;"",IF('Capacity summary'!$C$14="Yes",IF(COUNTBLANK('Capacity summary'!$H47:$BG47)&lt;52,IF('Capacity summary'!I47&lt;&gt;"",IF(LOWER('Capacity summary'!I47)="x",$BI135*I135,VALUE('Capacity summary'!I47)),0),I135*$BI135),I135*$BI135),0)</f>
        <v>0</v>
      </c>
      <c r="BM135" s="5">
        <f ca="1">IF($BI135&lt;&gt;"",IF('Capacity summary'!$C$14="Yes",IF(COUNTBLANK('Capacity summary'!$H47:$BG47)&lt;52,IF('Capacity summary'!J47&lt;&gt;"",IF(LOWER('Capacity summary'!J47)="x",$BI135*J135,VALUE('Capacity summary'!J47)),0),J135*$BI135),J135*$BI135),0)</f>
        <v>0</v>
      </c>
      <c r="BN135" s="5">
        <f ca="1">IF($BI135&lt;&gt;"",IF('Capacity summary'!$C$14="Yes",IF(COUNTBLANK('Capacity summary'!$H47:$BG47)&lt;52,IF('Capacity summary'!K47&lt;&gt;"",IF(LOWER('Capacity summary'!K47)="x",$BI135*K135,VALUE('Capacity summary'!K47)),0),K135*$BI135),K135*$BI135),0)</f>
        <v>0</v>
      </c>
      <c r="BO135" s="5">
        <f ca="1">IF($BI135&lt;&gt;"",IF('Capacity summary'!$C$14="Yes",IF(COUNTBLANK('Capacity summary'!$H47:$BG47)&lt;52,IF('Capacity summary'!L47&lt;&gt;"",IF(LOWER('Capacity summary'!L47)="x",$BI135*L135,VALUE('Capacity summary'!L47)),0),L135*$BI135),L135*$BI135),0)</f>
        <v>0</v>
      </c>
      <c r="BP135" s="5">
        <f ca="1">IF($BI135&lt;&gt;"",IF('Capacity summary'!$C$14="Yes",IF(COUNTBLANK('Capacity summary'!$H47:$BG47)&lt;52,IF('Capacity summary'!M47&lt;&gt;"",IF(LOWER('Capacity summary'!M47)="x",$BI135*M135,VALUE('Capacity summary'!M47)),0),M135*$BI135),M135*$BI135),0)</f>
        <v>0</v>
      </c>
      <c r="BQ135" s="5">
        <f ca="1">IF($BI135&lt;&gt;"",IF('Capacity summary'!$C$14="Yes",IF(COUNTBLANK('Capacity summary'!$H47:$BG47)&lt;52,IF('Capacity summary'!N47&lt;&gt;"",IF(LOWER('Capacity summary'!N47)="x",$BI135*N135,VALUE('Capacity summary'!N47)),0),N135*$BI135),N135*$BI135),0)</f>
        <v>0</v>
      </c>
      <c r="BR135" s="5">
        <f ca="1">IF($BI135&lt;&gt;"",IF('Capacity summary'!$C$14="Yes",IF(COUNTBLANK('Capacity summary'!$H47:$BG47)&lt;52,IF('Capacity summary'!O47&lt;&gt;"",IF(LOWER('Capacity summary'!O47)="x",$BI135*O135,VALUE('Capacity summary'!O47)),0),O135*$BI135),O135*$BI135),0)</f>
        <v>0</v>
      </c>
      <c r="BS135" s="5">
        <f ca="1">IF($BI135&lt;&gt;"",IF('Capacity summary'!$C$14="Yes",IF(COUNTBLANK('Capacity summary'!$H47:$BG47)&lt;52,IF('Capacity summary'!P47&lt;&gt;"",IF(LOWER('Capacity summary'!P47)="x",$BI135*P135,VALUE('Capacity summary'!P47)),0),P135*$BI135),P135*$BI135),0)</f>
        <v>0</v>
      </c>
      <c r="BT135" s="5">
        <f ca="1">IF($BI135&lt;&gt;"",IF('Capacity summary'!$C$14="Yes",IF(COUNTBLANK('Capacity summary'!$H47:$BG47)&lt;52,IF('Capacity summary'!Q47&lt;&gt;"",IF(LOWER('Capacity summary'!Q47)="x",$BI135*Q135,VALUE('Capacity summary'!Q47)),0),Q135*$BI135),Q135*$BI135),0)</f>
        <v>0</v>
      </c>
      <c r="BU135" s="5">
        <f ca="1">IF($BI135&lt;&gt;"",IF('Capacity summary'!$C$14="Yes",IF(COUNTBLANK('Capacity summary'!$H47:$BG47)&lt;52,IF('Capacity summary'!R47&lt;&gt;"",IF(LOWER('Capacity summary'!R47)="x",$BI135*R135,VALUE('Capacity summary'!R47)),0),R135*$BI135),R135*$BI135),0)</f>
        <v>0</v>
      </c>
      <c r="BV135" s="5">
        <f ca="1">IF($BI135&lt;&gt;"",IF('Capacity summary'!$C$14="Yes",IF(COUNTBLANK('Capacity summary'!$H47:$BG47)&lt;52,IF('Capacity summary'!S47&lt;&gt;"",IF(LOWER('Capacity summary'!S47)="x",$BI135*S135,VALUE('Capacity summary'!S47)),0),S135*$BI135),S135*$BI135),0)</f>
        <v>0</v>
      </c>
      <c r="BW135" s="5">
        <f ca="1">IF($BI135&lt;&gt;"",IF('Capacity summary'!$C$14="Yes",IF(COUNTBLANK('Capacity summary'!$H47:$BG47)&lt;52,IF('Capacity summary'!T47&lt;&gt;"",IF(LOWER('Capacity summary'!T47)="x",$BI135*T135,VALUE('Capacity summary'!T47)),0),T135*$BI135),T135*$BI135),0)</f>
        <v>0</v>
      </c>
      <c r="BX135" s="5">
        <f ca="1">IF($BI135&lt;&gt;"",IF('Capacity summary'!$C$14="Yes",IF(COUNTBLANK('Capacity summary'!$H47:$BG47)&lt;52,IF('Capacity summary'!U47&lt;&gt;"",IF(LOWER('Capacity summary'!U47)="x",$BI135*U135,VALUE('Capacity summary'!U47)),0),U135*$BI135),U135*$BI135),0)</f>
        <v>0</v>
      </c>
      <c r="BY135" s="5">
        <f ca="1">IF($BI135&lt;&gt;"",IF('Capacity summary'!$C$14="Yes",IF(COUNTBLANK('Capacity summary'!$H47:$BG47)&lt;52,IF('Capacity summary'!V47&lt;&gt;"",IF(LOWER('Capacity summary'!V47)="x",$BI135*V135,VALUE('Capacity summary'!V47)),0),V135*$BI135),V135*$BI135),0)</f>
        <v>0</v>
      </c>
      <c r="BZ135" s="5">
        <f ca="1">IF($BI135&lt;&gt;"",IF('Capacity summary'!$C$14="Yes",IF(COUNTBLANK('Capacity summary'!$H47:$BG47)&lt;52,IF('Capacity summary'!W47&lt;&gt;"",IF(LOWER('Capacity summary'!W47)="x",$BI135*W135,VALUE('Capacity summary'!W47)),0),W135*$BI135),W135*$BI135),0)</f>
        <v>0</v>
      </c>
      <c r="CA135" s="5">
        <f ca="1">IF($BI135&lt;&gt;"",IF('Capacity summary'!$C$14="Yes",IF(COUNTBLANK('Capacity summary'!$H47:$BG47)&lt;52,IF('Capacity summary'!X47&lt;&gt;"",IF(LOWER('Capacity summary'!X47)="x",$BI135*X135,VALUE('Capacity summary'!X47)),0),X135*$BI135),X135*$BI135),0)</f>
        <v>0</v>
      </c>
      <c r="CB135" s="5">
        <f ca="1">IF($BI135&lt;&gt;"",IF('Capacity summary'!$C$14="Yes",IF(COUNTBLANK('Capacity summary'!$H47:$BG47)&lt;52,IF('Capacity summary'!Y47&lt;&gt;"",IF(LOWER('Capacity summary'!Y47)="x",$BI135*Y135,VALUE('Capacity summary'!Y47)),0),Y135*$BI135),Y135*$BI135),0)</f>
        <v>0</v>
      </c>
      <c r="CC135" s="5">
        <f ca="1">IF($BI135&lt;&gt;"",IF('Capacity summary'!$C$14="Yes",IF(COUNTBLANK('Capacity summary'!$H47:$BG47)&lt;52,IF('Capacity summary'!Z47&lt;&gt;"",IF(LOWER('Capacity summary'!Z47)="x",$BI135*Z135,VALUE('Capacity summary'!Z47)),0),Z135*$BI135),Z135*$BI135),0)</f>
        <v>0</v>
      </c>
      <c r="CD135" s="5">
        <f ca="1">IF($BI135&lt;&gt;"",IF('Capacity summary'!$C$14="Yes",IF(COUNTBLANK('Capacity summary'!$H47:$BG47)&lt;52,IF('Capacity summary'!AA47&lt;&gt;"",IF(LOWER('Capacity summary'!AA47)="x",$BI135*AA135,VALUE('Capacity summary'!AA47)),0),AA135*$BI135),AA135*$BI135),0)</f>
        <v>0</v>
      </c>
      <c r="CE135" s="5">
        <f ca="1">IF($BI135&lt;&gt;"",IF('Capacity summary'!$C$14="Yes",IF(COUNTBLANK('Capacity summary'!$H47:$BG47)&lt;52,IF('Capacity summary'!AB47&lt;&gt;"",IF(LOWER('Capacity summary'!AB47)="x",$BI135*AB135,VALUE('Capacity summary'!AB47)),0),AB135*$BI135),AB135*$BI135),0)</f>
        <v>0</v>
      </c>
      <c r="CF135" s="5">
        <f ca="1">IF($BI135&lt;&gt;"",IF('Capacity summary'!$C$14="Yes",IF(COUNTBLANK('Capacity summary'!$H47:$BG47)&lt;52,IF('Capacity summary'!AC47&lt;&gt;"",IF(LOWER('Capacity summary'!AC47)="x",$BI135*AC135,VALUE('Capacity summary'!AC47)),0),AC135*$BI135),AC135*$BI135),0)</f>
        <v>0</v>
      </c>
      <c r="CG135" s="5">
        <f ca="1">IF($BI135&lt;&gt;"",IF('Capacity summary'!$C$14="Yes",IF(COUNTBLANK('Capacity summary'!$H47:$BG47)&lt;52,IF('Capacity summary'!AD47&lt;&gt;"",IF(LOWER('Capacity summary'!AD47)="x",$BI135*AD135,VALUE('Capacity summary'!AD47)),0),AD135*$BI135),AD135*$BI135),0)</f>
        <v>0</v>
      </c>
      <c r="CH135" s="5">
        <f ca="1">IF($BI135&lt;&gt;"",IF('Capacity summary'!$C$14="Yes",IF(COUNTBLANK('Capacity summary'!$H47:$BG47)&lt;52,IF('Capacity summary'!AE47&lt;&gt;"",IF(LOWER('Capacity summary'!AE47)="x",$BI135*AE135,VALUE('Capacity summary'!AE47)),0),AE135*$BI135),AE135*$BI135),0)</f>
        <v>0</v>
      </c>
      <c r="CI135" s="5">
        <f ca="1">IF($BI135&lt;&gt;"",IF('Capacity summary'!$C$14="Yes",IF(COUNTBLANK('Capacity summary'!$H47:$BG47)&lt;52,IF('Capacity summary'!AF47&lt;&gt;"",IF(LOWER('Capacity summary'!AF47)="x",$BI135*AF135,VALUE('Capacity summary'!AF47)),0),AF135*$BI135),AF135*$BI135),0)</f>
        <v>0</v>
      </c>
      <c r="CJ135" s="5">
        <f ca="1">IF($BI135&lt;&gt;"",IF('Capacity summary'!$C$14="Yes",IF(COUNTBLANK('Capacity summary'!$H47:$BG47)&lt;52,IF('Capacity summary'!AG47&lt;&gt;"",IF(LOWER('Capacity summary'!AG47)="x",$BI135*AG135,VALUE('Capacity summary'!AG47)),0),AG135*$BI135),AG135*$BI135),0)</f>
        <v>0</v>
      </c>
      <c r="CK135" s="5">
        <f ca="1">IF($BI135&lt;&gt;"",IF('Capacity summary'!$C$14="Yes",IF(COUNTBLANK('Capacity summary'!$H47:$BG47)&lt;52,IF('Capacity summary'!AH47&lt;&gt;"",IF(LOWER('Capacity summary'!AH47)="x",$BI135*AH135,VALUE('Capacity summary'!AH47)),0),AH135*$BI135),AH135*$BI135),0)</f>
        <v>0</v>
      </c>
      <c r="CL135" s="5">
        <f ca="1">IF($BI135&lt;&gt;"",IF('Capacity summary'!$C$14="Yes",IF(COUNTBLANK('Capacity summary'!$H47:$BG47)&lt;52,IF('Capacity summary'!AI47&lt;&gt;"",IF(LOWER('Capacity summary'!AI47)="x",$BI135*AI135,VALUE('Capacity summary'!AI47)),0),AI135*$BI135),AI135*$BI135),0)</f>
        <v>0</v>
      </c>
      <c r="CM135" s="5">
        <f ca="1">IF($BI135&lt;&gt;"",IF('Capacity summary'!$C$14="Yes",IF(COUNTBLANK('Capacity summary'!$H47:$BG47)&lt;52,IF('Capacity summary'!AJ47&lt;&gt;"",IF(LOWER('Capacity summary'!AJ47)="x",$BI135*AJ135,VALUE('Capacity summary'!AJ47)),0),AJ135*$BI135),AJ135*$BI135),0)</f>
        <v>0</v>
      </c>
      <c r="CN135" s="5">
        <f ca="1">IF($BI135&lt;&gt;"",IF('Capacity summary'!$C$14="Yes",IF(COUNTBLANK('Capacity summary'!$H47:$BG47)&lt;52,IF('Capacity summary'!AK47&lt;&gt;"",IF(LOWER('Capacity summary'!AK47)="x",$BI135*AK135,VALUE('Capacity summary'!AK47)),0),AK135*$BI135),AK135*$BI135),0)</f>
        <v>0</v>
      </c>
      <c r="CO135" s="5">
        <f ca="1">IF($BI135&lt;&gt;"",IF('Capacity summary'!$C$14="Yes",IF(COUNTBLANK('Capacity summary'!$H47:$BG47)&lt;52,IF('Capacity summary'!AL47&lt;&gt;"",IF(LOWER('Capacity summary'!AL47)="x",$BI135*AL135,VALUE('Capacity summary'!AL47)),0),AL135*$BI135),AL135*$BI135),0)</f>
        <v>0</v>
      </c>
      <c r="CP135" s="5">
        <f ca="1">IF($BI135&lt;&gt;"",IF('Capacity summary'!$C$14="Yes",IF(COUNTBLANK('Capacity summary'!$H47:$BG47)&lt;52,IF('Capacity summary'!AM47&lt;&gt;"",IF(LOWER('Capacity summary'!AM47)="x",$BI135*AM135,VALUE('Capacity summary'!AM47)),0),AM135*$BI135),AM135*$BI135),0)</f>
        <v>0</v>
      </c>
      <c r="CQ135" s="5">
        <f ca="1">IF($BI135&lt;&gt;"",IF('Capacity summary'!$C$14="Yes",IF(COUNTBLANK('Capacity summary'!$H47:$BG47)&lt;52,IF('Capacity summary'!AN47&lt;&gt;"",IF(LOWER('Capacity summary'!AN47)="x",$BI135*AN135,VALUE('Capacity summary'!AN47)),0),AN135*$BI135),AN135*$BI135),0)</f>
        <v>0</v>
      </c>
      <c r="CR135" s="5">
        <f ca="1">IF($BI135&lt;&gt;"",IF('Capacity summary'!$C$14="Yes",IF(COUNTBLANK('Capacity summary'!$H47:$BG47)&lt;52,IF('Capacity summary'!AO47&lt;&gt;"",IF(LOWER('Capacity summary'!AO47)="x",$BI135*AO135,VALUE('Capacity summary'!AO47)),0),AO135*$BI135),AO135*$BI135),0)</f>
        <v>0</v>
      </c>
      <c r="CS135" s="5">
        <f ca="1">IF($BI135&lt;&gt;"",IF('Capacity summary'!$C$14="Yes",IF(COUNTBLANK('Capacity summary'!$H47:$BG47)&lt;52,IF('Capacity summary'!AP47&lt;&gt;"",IF(LOWER('Capacity summary'!AP47)="x",$BI135*AP135,VALUE('Capacity summary'!AP47)),0),AP135*$BI135),AP135*$BI135),0)</f>
        <v>0</v>
      </c>
      <c r="CT135" s="5">
        <f ca="1">IF($BI135&lt;&gt;"",IF('Capacity summary'!$C$14="Yes",IF(COUNTBLANK('Capacity summary'!$H47:$BG47)&lt;52,IF('Capacity summary'!AQ47&lt;&gt;"",IF(LOWER('Capacity summary'!AQ47)="x",$BI135*AQ135,VALUE('Capacity summary'!AQ47)),0),AQ135*$BI135),AQ135*$BI135),0)</f>
        <v>0</v>
      </c>
      <c r="CU135" s="5">
        <f ca="1">IF($BI135&lt;&gt;"",IF('Capacity summary'!$C$14="Yes",IF(COUNTBLANK('Capacity summary'!$H47:$BG47)&lt;52,IF('Capacity summary'!AR47&lt;&gt;"",IF(LOWER('Capacity summary'!AR47)="x",$BI135*AR135,VALUE('Capacity summary'!AR47)),0),AR135*$BI135),AR135*$BI135),0)</f>
        <v>0</v>
      </c>
      <c r="CV135" s="5">
        <f ca="1">IF($BI135&lt;&gt;"",IF('Capacity summary'!$C$14="Yes",IF(COUNTBLANK('Capacity summary'!$H47:$BG47)&lt;52,IF('Capacity summary'!AS47&lt;&gt;"",IF(LOWER('Capacity summary'!AS47)="x",$BI135*AS135,VALUE('Capacity summary'!AS47)),0),AS135*$BI135),AS135*$BI135),0)</f>
        <v>0</v>
      </c>
      <c r="CW135" s="5">
        <f ca="1">IF($BI135&lt;&gt;"",IF('Capacity summary'!$C$14="Yes",IF(COUNTBLANK('Capacity summary'!$H47:$BG47)&lt;52,IF('Capacity summary'!AT47&lt;&gt;"",IF(LOWER('Capacity summary'!AT47)="x",$BI135*AT135,VALUE('Capacity summary'!AT47)),0),AT135*$BI135),AT135*$BI135),0)</f>
        <v>0</v>
      </c>
      <c r="CX135" s="5">
        <f ca="1">IF($BI135&lt;&gt;"",IF('Capacity summary'!$C$14="Yes",IF(COUNTBLANK('Capacity summary'!$H47:$BG47)&lt;52,IF('Capacity summary'!AU47&lt;&gt;"",IF(LOWER('Capacity summary'!AU47)="x",$BI135*AU135,VALUE('Capacity summary'!AU47)),0),AU135*$BI135),AU135*$BI135),0)</f>
        <v>0</v>
      </c>
      <c r="CY135" s="5">
        <f ca="1">IF($BI135&lt;&gt;"",IF('Capacity summary'!$C$14="Yes",IF(COUNTBLANK('Capacity summary'!$H47:$BG47)&lt;52,IF('Capacity summary'!AV47&lt;&gt;"",IF(LOWER('Capacity summary'!AV47)="x",$BI135*AV135,VALUE('Capacity summary'!AV47)),0),AV135*$BI135),AV135*$BI135),0)</f>
        <v>0</v>
      </c>
      <c r="CZ135" s="5">
        <f ca="1">IF($BI135&lt;&gt;"",IF('Capacity summary'!$C$14="Yes",IF(COUNTBLANK('Capacity summary'!$H47:$BG47)&lt;52,IF('Capacity summary'!AW47&lt;&gt;"",IF(LOWER('Capacity summary'!AW47)="x",$BI135*AW135,VALUE('Capacity summary'!AW47)),0),AW135*$BI135),AW135*$BI135),0)</f>
        <v>0</v>
      </c>
      <c r="DA135" s="5">
        <f ca="1">IF($BI135&lt;&gt;"",IF('Capacity summary'!$C$14="Yes",IF(COUNTBLANK('Capacity summary'!$H47:$BG47)&lt;52,IF('Capacity summary'!AX47&lt;&gt;"",IF(LOWER('Capacity summary'!AX47)="x",$BI135*AX135,VALUE('Capacity summary'!AX47)),0),AX135*$BI135),AX135*$BI135),0)</f>
        <v>0</v>
      </c>
      <c r="DB135" s="5">
        <f ca="1">IF($BI135&lt;&gt;"",IF('Capacity summary'!$C$14="Yes",IF(COUNTBLANK('Capacity summary'!$H47:$BG47)&lt;52,IF('Capacity summary'!AY47&lt;&gt;"",IF(LOWER('Capacity summary'!AY47)="x",$BI135*AY135,VALUE('Capacity summary'!AY47)),0),AY135*$BI135),AY135*$BI135),0)</f>
        <v>0</v>
      </c>
      <c r="DC135" s="5">
        <f ca="1">IF($BI135&lt;&gt;"",IF('Capacity summary'!$C$14="Yes",IF(COUNTBLANK('Capacity summary'!$H47:$BG47)&lt;52,IF('Capacity summary'!AZ47&lt;&gt;"",IF(LOWER('Capacity summary'!AZ47)="x",$BI135*AZ135,VALUE('Capacity summary'!AZ47)),0),AZ135*$BI135),AZ135*$BI135),0)</f>
        <v>0</v>
      </c>
      <c r="DD135" s="5">
        <f ca="1">IF($BI135&lt;&gt;"",IF('Capacity summary'!$C$14="Yes",IF(COUNTBLANK('Capacity summary'!$H47:$BG47)&lt;52,IF('Capacity summary'!BA47&lt;&gt;"",IF(LOWER('Capacity summary'!BA47)="x",$BI135*BA135,VALUE('Capacity summary'!BA47)),0),BA135*$BI135),BA135*$BI135),0)</f>
        <v>0</v>
      </c>
      <c r="DE135" s="5">
        <f ca="1">IF($BI135&lt;&gt;"",IF('Capacity summary'!$C$14="Yes",IF(COUNTBLANK('Capacity summary'!$H47:$BG47)&lt;52,IF('Capacity summary'!BB47&lt;&gt;"",IF(LOWER('Capacity summary'!BB47)="x",$BI135*BB135,VALUE('Capacity summary'!BB47)),0),BB135*$BI135),BB135*$BI135),0)</f>
        <v>0</v>
      </c>
      <c r="DF135" s="5">
        <f ca="1">IF($BI135&lt;&gt;"",IF('Capacity summary'!$C$14="Yes",IF(COUNTBLANK('Capacity summary'!$H47:$BG47)&lt;52,IF('Capacity summary'!BC47&lt;&gt;"",IF(LOWER('Capacity summary'!BC47)="x",$BI135*BC135,VALUE('Capacity summary'!BC47)),0),BC135*$BI135),BC135*$BI135),0)</f>
        <v>0</v>
      </c>
      <c r="DG135" s="5">
        <f ca="1">IF($BI135&lt;&gt;"",IF('Capacity summary'!$C$14="Yes",IF(COUNTBLANK('Capacity summary'!$H47:$BG47)&lt;52,IF('Capacity summary'!BD47&lt;&gt;"",IF(LOWER('Capacity summary'!BD47)="x",$BI135*BD135,VALUE('Capacity summary'!BD47)),0),BD135*$BI135),BD135*$BI135),0)</f>
        <v>0</v>
      </c>
      <c r="DH135" s="5">
        <f ca="1">IF($BI135&lt;&gt;"",IF('Capacity summary'!$C$14="Yes",IF(COUNTBLANK('Capacity summary'!$H47:$BG47)&lt;52,IF('Capacity summary'!BE47&lt;&gt;"",IF(LOWER('Capacity summary'!BE47)="x",$BI135*BE135,VALUE('Capacity summary'!BE47)),0),BE135*$BI135),BE135*$BI135),0)</f>
        <v>0</v>
      </c>
      <c r="DI135" s="5">
        <f ca="1">IF($BI135&lt;&gt;"",IF('Capacity summary'!$C$14="Yes",IF(COUNTBLANK('Capacity summary'!$H47:$BG47)&lt;52,IF('Capacity summary'!BF47&lt;&gt;"",IF(LOWER('Capacity summary'!BF47)="x",$BI135*BF135,VALUE('Capacity summary'!BF47)),0),BF135*$BI135),BF135*$BI135),0)</f>
        <v>0</v>
      </c>
      <c r="DJ135" s="5">
        <f ca="1">IF($BI135&lt;&gt;"",IF('Capacity summary'!$C$14="Yes",IF(COUNTBLANK('Capacity summary'!$H47:$BG47)&lt;52,IF('Capacity summary'!BG47&lt;&gt;"",IF(LOWER('Capacity summary'!BG47)="x",$BI135*BG135,VALUE('Capacity summary'!BG47)),0),BG135*$BI135),BG135*$BI135),0)</f>
        <v>0</v>
      </c>
      <c r="DK135" s="5">
        <f t="shared" ca="1" si="6"/>
        <v>0</v>
      </c>
    </row>
    <row r="136" spans="3:115" x14ac:dyDescent="0.25">
      <c r="C136" s="67" t="str">
        <f>ROW(A25)&amp;". "&amp;Capacity!N41</f>
        <v>25. a</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 ca="1">IF(ROW(A25)&lt;=Capacity!$M$16,IF('Capacity summary'!$C$14="No",SUM(H136:BG136),'Capacity summary'!$E48),0)</f>
        <v>52</v>
      </c>
      <c r="BI136" s="67">
        <f ca="1">IF(BH136&gt;0,IF(BH136&lt;Capacity!Q41,Capacity!R41,Capacity!T41/'Capacity calculation (hide)'!BH136),"")</f>
        <v>0</v>
      </c>
      <c r="BJ136" s="5"/>
      <c r="BK136" s="5">
        <f ca="1">IF($BI136&lt;&gt;"",IF('Capacity summary'!$C$14="Yes",IF(COUNTBLANK('Capacity summary'!$H48:$BG48)&lt;52,IF('Capacity summary'!H48&lt;&gt;"",IF(LOWER('Capacity summary'!H48)="x",$BI136*H136,VALUE('Capacity summary'!H48)),0),H136*$BI136),H136*$BI136),0)</f>
        <v>0</v>
      </c>
      <c r="BL136" s="5">
        <f ca="1">IF($BI136&lt;&gt;"",IF('Capacity summary'!$C$14="Yes",IF(COUNTBLANK('Capacity summary'!$H48:$BG48)&lt;52,IF('Capacity summary'!I48&lt;&gt;"",IF(LOWER('Capacity summary'!I48)="x",$BI136*I136,VALUE('Capacity summary'!I48)),0),I136*$BI136),I136*$BI136),0)</f>
        <v>0</v>
      </c>
      <c r="BM136" s="5">
        <f ca="1">IF($BI136&lt;&gt;"",IF('Capacity summary'!$C$14="Yes",IF(COUNTBLANK('Capacity summary'!$H48:$BG48)&lt;52,IF('Capacity summary'!J48&lt;&gt;"",IF(LOWER('Capacity summary'!J48)="x",$BI136*J136,VALUE('Capacity summary'!J48)),0),J136*$BI136),J136*$BI136),0)</f>
        <v>0</v>
      </c>
      <c r="BN136" s="5">
        <f ca="1">IF($BI136&lt;&gt;"",IF('Capacity summary'!$C$14="Yes",IF(COUNTBLANK('Capacity summary'!$H48:$BG48)&lt;52,IF('Capacity summary'!K48&lt;&gt;"",IF(LOWER('Capacity summary'!K48)="x",$BI136*K136,VALUE('Capacity summary'!K48)),0),K136*$BI136),K136*$BI136),0)</f>
        <v>0</v>
      </c>
      <c r="BO136" s="5">
        <f ca="1">IF($BI136&lt;&gt;"",IF('Capacity summary'!$C$14="Yes",IF(COUNTBLANK('Capacity summary'!$H48:$BG48)&lt;52,IF('Capacity summary'!L48&lt;&gt;"",IF(LOWER('Capacity summary'!L48)="x",$BI136*L136,VALUE('Capacity summary'!L48)),0),L136*$BI136),L136*$BI136),0)</f>
        <v>0</v>
      </c>
      <c r="BP136" s="5">
        <f ca="1">IF($BI136&lt;&gt;"",IF('Capacity summary'!$C$14="Yes",IF(COUNTBLANK('Capacity summary'!$H48:$BG48)&lt;52,IF('Capacity summary'!M48&lt;&gt;"",IF(LOWER('Capacity summary'!M48)="x",$BI136*M136,VALUE('Capacity summary'!M48)),0),M136*$BI136),M136*$BI136),0)</f>
        <v>0</v>
      </c>
      <c r="BQ136" s="5">
        <f ca="1">IF($BI136&lt;&gt;"",IF('Capacity summary'!$C$14="Yes",IF(COUNTBLANK('Capacity summary'!$H48:$BG48)&lt;52,IF('Capacity summary'!N48&lt;&gt;"",IF(LOWER('Capacity summary'!N48)="x",$BI136*N136,VALUE('Capacity summary'!N48)),0),N136*$BI136),N136*$BI136),0)</f>
        <v>0</v>
      </c>
      <c r="BR136" s="5">
        <f ca="1">IF($BI136&lt;&gt;"",IF('Capacity summary'!$C$14="Yes",IF(COUNTBLANK('Capacity summary'!$H48:$BG48)&lt;52,IF('Capacity summary'!O48&lt;&gt;"",IF(LOWER('Capacity summary'!O48)="x",$BI136*O136,VALUE('Capacity summary'!O48)),0),O136*$BI136),O136*$BI136),0)</f>
        <v>0</v>
      </c>
      <c r="BS136" s="5">
        <f ca="1">IF($BI136&lt;&gt;"",IF('Capacity summary'!$C$14="Yes",IF(COUNTBLANK('Capacity summary'!$H48:$BG48)&lt;52,IF('Capacity summary'!P48&lt;&gt;"",IF(LOWER('Capacity summary'!P48)="x",$BI136*P136,VALUE('Capacity summary'!P48)),0),P136*$BI136),P136*$BI136),0)</f>
        <v>0</v>
      </c>
      <c r="BT136" s="5">
        <f ca="1">IF($BI136&lt;&gt;"",IF('Capacity summary'!$C$14="Yes",IF(COUNTBLANK('Capacity summary'!$H48:$BG48)&lt;52,IF('Capacity summary'!Q48&lt;&gt;"",IF(LOWER('Capacity summary'!Q48)="x",$BI136*Q136,VALUE('Capacity summary'!Q48)),0),Q136*$BI136),Q136*$BI136),0)</f>
        <v>0</v>
      </c>
      <c r="BU136" s="5">
        <f ca="1">IF($BI136&lt;&gt;"",IF('Capacity summary'!$C$14="Yes",IF(COUNTBLANK('Capacity summary'!$H48:$BG48)&lt;52,IF('Capacity summary'!R48&lt;&gt;"",IF(LOWER('Capacity summary'!R48)="x",$BI136*R136,VALUE('Capacity summary'!R48)),0),R136*$BI136),R136*$BI136),0)</f>
        <v>0</v>
      </c>
      <c r="BV136" s="5">
        <f ca="1">IF($BI136&lt;&gt;"",IF('Capacity summary'!$C$14="Yes",IF(COUNTBLANK('Capacity summary'!$H48:$BG48)&lt;52,IF('Capacity summary'!S48&lt;&gt;"",IF(LOWER('Capacity summary'!S48)="x",$BI136*S136,VALUE('Capacity summary'!S48)),0),S136*$BI136),S136*$BI136),0)</f>
        <v>0</v>
      </c>
      <c r="BW136" s="5">
        <f ca="1">IF($BI136&lt;&gt;"",IF('Capacity summary'!$C$14="Yes",IF(COUNTBLANK('Capacity summary'!$H48:$BG48)&lt;52,IF('Capacity summary'!T48&lt;&gt;"",IF(LOWER('Capacity summary'!T48)="x",$BI136*T136,VALUE('Capacity summary'!T48)),0),T136*$BI136),T136*$BI136),0)</f>
        <v>0</v>
      </c>
      <c r="BX136" s="5">
        <f ca="1">IF($BI136&lt;&gt;"",IF('Capacity summary'!$C$14="Yes",IF(COUNTBLANK('Capacity summary'!$H48:$BG48)&lt;52,IF('Capacity summary'!U48&lt;&gt;"",IF(LOWER('Capacity summary'!U48)="x",$BI136*U136,VALUE('Capacity summary'!U48)),0),U136*$BI136),U136*$BI136),0)</f>
        <v>0</v>
      </c>
      <c r="BY136" s="5">
        <f ca="1">IF($BI136&lt;&gt;"",IF('Capacity summary'!$C$14="Yes",IF(COUNTBLANK('Capacity summary'!$H48:$BG48)&lt;52,IF('Capacity summary'!V48&lt;&gt;"",IF(LOWER('Capacity summary'!V48)="x",$BI136*V136,VALUE('Capacity summary'!V48)),0),V136*$BI136),V136*$BI136),0)</f>
        <v>0</v>
      </c>
      <c r="BZ136" s="5">
        <f ca="1">IF($BI136&lt;&gt;"",IF('Capacity summary'!$C$14="Yes",IF(COUNTBLANK('Capacity summary'!$H48:$BG48)&lt;52,IF('Capacity summary'!W48&lt;&gt;"",IF(LOWER('Capacity summary'!W48)="x",$BI136*W136,VALUE('Capacity summary'!W48)),0),W136*$BI136),W136*$BI136),0)</f>
        <v>0</v>
      </c>
      <c r="CA136" s="5">
        <f ca="1">IF($BI136&lt;&gt;"",IF('Capacity summary'!$C$14="Yes",IF(COUNTBLANK('Capacity summary'!$H48:$BG48)&lt;52,IF('Capacity summary'!X48&lt;&gt;"",IF(LOWER('Capacity summary'!X48)="x",$BI136*X136,VALUE('Capacity summary'!X48)),0),X136*$BI136),X136*$BI136),0)</f>
        <v>0</v>
      </c>
      <c r="CB136" s="5">
        <f ca="1">IF($BI136&lt;&gt;"",IF('Capacity summary'!$C$14="Yes",IF(COUNTBLANK('Capacity summary'!$H48:$BG48)&lt;52,IF('Capacity summary'!Y48&lt;&gt;"",IF(LOWER('Capacity summary'!Y48)="x",$BI136*Y136,VALUE('Capacity summary'!Y48)),0),Y136*$BI136),Y136*$BI136),0)</f>
        <v>0</v>
      </c>
      <c r="CC136" s="5">
        <f ca="1">IF($BI136&lt;&gt;"",IF('Capacity summary'!$C$14="Yes",IF(COUNTBLANK('Capacity summary'!$H48:$BG48)&lt;52,IF('Capacity summary'!Z48&lt;&gt;"",IF(LOWER('Capacity summary'!Z48)="x",$BI136*Z136,VALUE('Capacity summary'!Z48)),0),Z136*$BI136),Z136*$BI136),0)</f>
        <v>0</v>
      </c>
      <c r="CD136" s="5">
        <f ca="1">IF($BI136&lt;&gt;"",IF('Capacity summary'!$C$14="Yes",IF(COUNTBLANK('Capacity summary'!$H48:$BG48)&lt;52,IF('Capacity summary'!AA48&lt;&gt;"",IF(LOWER('Capacity summary'!AA48)="x",$BI136*AA136,VALUE('Capacity summary'!AA48)),0),AA136*$BI136),AA136*$BI136),0)</f>
        <v>0</v>
      </c>
      <c r="CE136" s="5">
        <f ca="1">IF($BI136&lt;&gt;"",IF('Capacity summary'!$C$14="Yes",IF(COUNTBLANK('Capacity summary'!$H48:$BG48)&lt;52,IF('Capacity summary'!AB48&lt;&gt;"",IF(LOWER('Capacity summary'!AB48)="x",$BI136*AB136,VALUE('Capacity summary'!AB48)),0),AB136*$BI136),AB136*$BI136),0)</f>
        <v>0</v>
      </c>
      <c r="CF136" s="5">
        <f ca="1">IF($BI136&lt;&gt;"",IF('Capacity summary'!$C$14="Yes",IF(COUNTBLANK('Capacity summary'!$H48:$BG48)&lt;52,IF('Capacity summary'!AC48&lt;&gt;"",IF(LOWER('Capacity summary'!AC48)="x",$BI136*AC136,VALUE('Capacity summary'!AC48)),0),AC136*$BI136),AC136*$BI136),0)</f>
        <v>0</v>
      </c>
      <c r="CG136" s="5">
        <f ca="1">IF($BI136&lt;&gt;"",IF('Capacity summary'!$C$14="Yes",IF(COUNTBLANK('Capacity summary'!$H48:$BG48)&lt;52,IF('Capacity summary'!AD48&lt;&gt;"",IF(LOWER('Capacity summary'!AD48)="x",$BI136*AD136,VALUE('Capacity summary'!AD48)),0),AD136*$BI136),AD136*$BI136),0)</f>
        <v>0</v>
      </c>
      <c r="CH136" s="5">
        <f ca="1">IF($BI136&lt;&gt;"",IF('Capacity summary'!$C$14="Yes",IF(COUNTBLANK('Capacity summary'!$H48:$BG48)&lt;52,IF('Capacity summary'!AE48&lt;&gt;"",IF(LOWER('Capacity summary'!AE48)="x",$BI136*AE136,VALUE('Capacity summary'!AE48)),0),AE136*$BI136),AE136*$BI136),0)</f>
        <v>0</v>
      </c>
      <c r="CI136" s="5">
        <f ca="1">IF($BI136&lt;&gt;"",IF('Capacity summary'!$C$14="Yes",IF(COUNTBLANK('Capacity summary'!$H48:$BG48)&lt;52,IF('Capacity summary'!AF48&lt;&gt;"",IF(LOWER('Capacity summary'!AF48)="x",$BI136*AF136,VALUE('Capacity summary'!AF48)),0),AF136*$BI136),AF136*$BI136),0)</f>
        <v>0</v>
      </c>
      <c r="CJ136" s="5">
        <f ca="1">IF($BI136&lt;&gt;"",IF('Capacity summary'!$C$14="Yes",IF(COUNTBLANK('Capacity summary'!$H48:$BG48)&lt;52,IF('Capacity summary'!AG48&lt;&gt;"",IF(LOWER('Capacity summary'!AG48)="x",$BI136*AG136,VALUE('Capacity summary'!AG48)),0),AG136*$BI136),AG136*$BI136),0)</f>
        <v>0</v>
      </c>
      <c r="CK136" s="5">
        <f ca="1">IF($BI136&lt;&gt;"",IF('Capacity summary'!$C$14="Yes",IF(COUNTBLANK('Capacity summary'!$H48:$BG48)&lt;52,IF('Capacity summary'!AH48&lt;&gt;"",IF(LOWER('Capacity summary'!AH48)="x",$BI136*AH136,VALUE('Capacity summary'!AH48)),0),AH136*$BI136),AH136*$BI136),0)</f>
        <v>0</v>
      </c>
      <c r="CL136" s="5">
        <f ca="1">IF($BI136&lt;&gt;"",IF('Capacity summary'!$C$14="Yes",IF(COUNTBLANK('Capacity summary'!$H48:$BG48)&lt;52,IF('Capacity summary'!AI48&lt;&gt;"",IF(LOWER('Capacity summary'!AI48)="x",$BI136*AI136,VALUE('Capacity summary'!AI48)),0),AI136*$BI136),AI136*$BI136),0)</f>
        <v>0</v>
      </c>
      <c r="CM136" s="5">
        <f ca="1">IF($BI136&lt;&gt;"",IF('Capacity summary'!$C$14="Yes",IF(COUNTBLANK('Capacity summary'!$H48:$BG48)&lt;52,IF('Capacity summary'!AJ48&lt;&gt;"",IF(LOWER('Capacity summary'!AJ48)="x",$BI136*AJ136,VALUE('Capacity summary'!AJ48)),0),AJ136*$BI136),AJ136*$BI136),0)</f>
        <v>0</v>
      </c>
      <c r="CN136" s="5">
        <f ca="1">IF($BI136&lt;&gt;"",IF('Capacity summary'!$C$14="Yes",IF(COUNTBLANK('Capacity summary'!$H48:$BG48)&lt;52,IF('Capacity summary'!AK48&lt;&gt;"",IF(LOWER('Capacity summary'!AK48)="x",$BI136*AK136,VALUE('Capacity summary'!AK48)),0),AK136*$BI136),AK136*$BI136),0)</f>
        <v>0</v>
      </c>
      <c r="CO136" s="5">
        <f ca="1">IF($BI136&lt;&gt;"",IF('Capacity summary'!$C$14="Yes",IF(COUNTBLANK('Capacity summary'!$H48:$BG48)&lt;52,IF('Capacity summary'!AL48&lt;&gt;"",IF(LOWER('Capacity summary'!AL48)="x",$BI136*AL136,VALUE('Capacity summary'!AL48)),0),AL136*$BI136),AL136*$BI136),0)</f>
        <v>0</v>
      </c>
      <c r="CP136" s="5">
        <f ca="1">IF($BI136&lt;&gt;"",IF('Capacity summary'!$C$14="Yes",IF(COUNTBLANK('Capacity summary'!$H48:$BG48)&lt;52,IF('Capacity summary'!AM48&lt;&gt;"",IF(LOWER('Capacity summary'!AM48)="x",$BI136*AM136,VALUE('Capacity summary'!AM48)),0),AM136*$BI136),AM136*$BI136),0)</f>
        <v>0</v>
      </c>
      <c r="CQ136" s="5">
        <f ca="1">IF($BI136&lt;&gt;"",IF('Capacity summary'!$C$14="Yes",IF(COUNTBLANK('Capacity summary'!$H48:$BG48)&lt;52,IF('Capacity summary'!AN48&lt;&gt;"",IF(LOWER('Capacity summary'!AN48)="x",$BI136*AN136,VALUE('Capacity summary'!AN48)),0),AN136*$BI136),AN136*$BI136),0)</f>
        <v>0</v>
      </c>
      <c r="CR136" s="5">
        <f ca="1">IF($BI136&lt;&gt;"",IF('Capacity summary'!$C$14="Yes",IF(COUNTBLANK('Capacity summary'!$H48:$BG48)&lt;52,IF('Capacity summary'!AO48&lt;&gt;"",IF(LOWER('Capacity summary'!AO48)="x",$BI136*AO136,VALUE('Capacity summary'!AO48)),0),AO136*$BI136),AO136*$BI136),0)</f>
        <v>0</v>
      </c>
      <c r="CS136" s="5">
        <f ca="1">IF($BI136&lt;&gt;"",IF('Capacity summary'!$C$14="Yes",IF(COUNTBLANK('Capacity summary'!$H48:$BG48)&lt;52,IF('Capacity summary'!AP48&lt;&gt;"",IF(LOWER('Capacity summary'!AP48)="x",$BI136*AP136,VALUE('Capacity summary'!AP48)),0),AP136*$BI136),AP136*$BI136),0)</f>
        <v>0</v>
      </c>
      <c r="CT136" s="5">
        <f ca="1">IF($BI136&lt;&gt;"",IF('Capacity summary'!$C$14="Yes",IF(COUNTBLANK('Capacity summary'!$H48:$BG48)&lt;52,IF('Capacity summary'!AQ48&lt;&gt;"",IF(LOWER('Capacity summary'!AQ48)="x",$BI136*AQ136,VALUE('Capacity summary'!AQ48)),0),AQ136*$BI136),AQ136*$BI136),0)</f>
        <v>0</v>
      </c>
      <c r="CU136" s="5">
        <f ca="1">IF($BI136&lt;&gt;"",IF('Capacity summary'!$C$14="Yes",IF(COUNTBLANK('Capacity summary'!$H48:$BG48)&lt;52,IF('Capacity summary'!AR48&lt;&gt;"",IF(LOWER('Capacity summary'!AR48)="x",$BI136*AR136,VALUE('Capacity summary'!AR48)),0),AR136*$BI136),AR136*$BI136),0)</f>
        <v>0</v>
      </c>
      <c r="CV136" s="5">
        <f ca="1">IF($BI136&lt;&gt;"",IF('Capacity summary'!$C$14="Yes",IF(COUNTBLANK('Capacity summary'!$H48:$BG48)&lt;52,IF('Capacity summary'!AS48&lt;&gt;"",IF(LOWER('Capacity summary'!AS48)="x",$BI136*AS136,VALUE('Capacity summary'!AS48)),0),AS136*$BI136),AS136*$BI136),0)</f>
        <v>0</v>
      </c>
      <c r="CW136" s="5">
        <f ca="1">IF($BI136&lt;&gt;"",IF('Capacity summary'!$C$14="Yes",IF(COUNTBLANK('Capacity summary'!$H48:$BG48)&lt;52,IF('Capacity summary'!AT48&lt;&gt;"",IF(LOWER('Capacity summary'!AT48)="x",$BI136*AT136,VALUE('Capacity summary'!AT48)),0),AT136*$BI136),AT136*$BI136),0)</f>
        <v>0</v>
      </c>
      <c r="CX136" s="5">
        <f ca="1">IF($BI136&lt;&gt;"",IF('Capacity summary'!$C$14="Yes",IF(COUNTBLANK('Capacity summary'!$H48:$BG48)&lt;52,IF('Capacity summary'!AU48&lt;&gt;"",IF(LOWER('Capacity summary'!AU48)="x",$BI136*AU136,VALUE('Capacity summary'!AU48)),0),AU136*$BI136),AU136*$BI136),0)</f>
        <v>0</v>
      </c>
      <c r="CY136" s="5">
        <f ca="1">IF($BI136&lt;&gt;"",IF('Capacity summary'!$C$14="Yes",IF(COUNTBLANK('Capacity summary'!$H48:$BG48)&lt;52,IF('Capacity summary'!AV48&lt;&gt;"",IF(LOWER('Capacity summary'!AV48)="x",$BI136*AV136,VALUE('Capacity summary'!AV48)),0),AV136*$BI136),AV136*$BI136),0)</f>
        <v>0</v>
      </c>
      <c r="CZ136" s="5">
        <f ca="1">IF($BI136&lt;&gt;"",IF('Capacity summary'!$C$14="Yes",IF(COUNTBLANK('Capacity summary'!$H48:$BG48)&lt;52,IF('Capacity summary'!AW48&lt;&gt;"",IF(LOWER('Capacity summary'!AW48)="x",$BI136*AW136,VALUE('Capacity summary'!AW48)),0),AW136*$BI136),AW136*$BI136),0)</f>
        <v>0</v>
      </c>
      <c r="DA136" s="5">
        <f ca="1">IF($BI136&lt;&gt;"",IF('Capacity summary'!$C$14="Yes",IF(COUNTBLANK('Capacity summary'!$H48:$BG48)&lt;52,IF('Capacity summary'!AX48&lt;&gt;"",IF(LOWER('Capacity summary'!AX48)="x",$BI136*AX136,VALUE('Capacity summary'!AX48)),0),AX136*$BI136),AX136*$BI136),0)</f>
        <v>0</v>
      </c>
      <c r="DB136" s="5">
        <f ca="1">IF($BI136&lt;&gt;"",IF('Capacity summary'!$C$14="Yes",IF(COUNTBLANK('Capacity summary'!$H48:$BG48)&lt;52,IF('Capacity summary'!AY48&lt;&gt;"",IF(LOWER('Capacity summary'!AY48)="x",$BI136*AY136,VALUE('Capacity summary'!AY48)),0),AY136*$BI136),AY136*$BI136),0)</f>
        <v>0</v>
      </c>
      <c r="DC136" s="5">
        <f ca="1">IF($BI136&lt;&gt;"",IF('Capacity summary'!$C$14="Yes",IF(COUNTBLANK('Capacity summary'!$H48:$BG48)&lt;52,IF('Capacity summary'!AZ48&lt;&gt;"",IF(LOWER('Capacity summary'!AZ48)="x",$BI136*AZ136,VALUE('Capacity summary'!AZ48)),0),AZ136*$BI136),AZ136*$BI136),0)</f>
        <v>0</v>
      </c>
      <c r="DD136" s="5">
        <f ca="1">IF($BI136&lt;&gt;"",IF('Capacity summary'!$C$14="Yes",IF(COUNTBLANK('Capacity summary'!$H48:$BG48)&lt;52,IF('Capacity summary'!BA48&lt;&gt;"",IF(LOWER('Capacity summary'!BA48)="x",$BI136*BA136,VALUE('Capacity summary'!BA48)),0),BA136*$BI136),BA136*$BI136),0)</f>
        <v>0</v>
      </c>
      <c r="DE136" s="5">
        <f ca="1">IF($BI136&lt;&gt;"",IF('Capacity summary'!$C$14="Yes",IF(COUNTBLANK('Capacity summary'!$H48:$BG48)&lt;52,IF('Capacity summary'!BB48&lt;&gt;"",IF(LOWER('Capacity summary'!BB48)="x",$BI136*BB136,VALUE('Capacity summary'!BB48)),0),BB136*$BI136),BB136*$BI136),0)</f>
        <v>0</v>
      </c>
      <c r="DF136" s="5">
        <f ca="1">IF($BI136&lt;&gt;"",IF('Capacity summary'!$C$14="Yes",IF(COUNTBLANK('Capacity summary'!$H48:$BG48)&lt;52,IF('Capacity summary'!BC48&lt;&gt;"",IF(LOWER('Capacity summary'!BC48)="x",$BI136*BC136,VALUE('Capacity summary'!BC48)),0),BC136*$BI136),BC136*$BI136),0)</f>
        <v>0</v>
      </c>
      <c r="DG136" s="5">
        <f ca="1">IF($BI136&lt;&gt;"",IF('Capacity summary'!$C$14="Yes",IF(COUNTBLANK('Capacity summary'!$H48:$BG48)&lt;52,IF('Capacity summary'!BD48&lt;&gt;"",IF(LOWER('Capacity summary'!BD48)="x",$BI136*BD136,VALUE('Capacity summary'!BD48)),0),BD136*$BI136),BD136*$BI136),0)</f>
        <v>0</v>
      </c>
      <c r="DH136" s="5">
        <f ca="1">IF($BI136&lt;&gt;"",IF('Capacity summary'!$C$14="Yes",IF(COUNTBLANK('Capacity summary'!$H48:$BG48)&lt;52,IF('Capacity summary'!BE48&lt;&gt;"",IF(LOWER('Capacity summary'!BE48)="x",$BI136*BE136,VALUE('Capacity summary'!BE48)),0),BE136*$BI136),BE136*$BI136),0)</f>
        <v>0</v>
      </c>
      <c r="DI136" s="5">
        <f ca="1">IF($BI136&lt;&gt;"",IF('Capacity summary'!$C$14="Yes",IF(COUNTBLANK('Capacity summary'!$H48:$BG48)&lt;52,IF('Capacity summary'!BF48&lt;&gt;"",IF(LOWER('Capacity summary'!BF48)="x",$BI136*BF136,VALUE('Capacity summary'!BF48)),0),BF136*$BI136),BF136*$BI136),0)</f>
        <v>0</v>
      </c>
      <c r="DJ136" s="5">
        <f ca="1">IF($BI136&lt;&gt;"",IF('Capacity summary'!$C$14="Yes",IF(COUNTBLANK('Capacity summary'!$H48:$BG48)&lt;52,IF('Capacity summary'!BG48&lt;&gt;"",IF(LOWER('Capacity summary'!BG48)="x",$BI136*BG136,VALUE('Capacity summary'!BG48)),0),BG136*$BI136),BG136*$BI136),0)</f>
        <v>0</v>
      </c>
      <c r="DK136" s="5">
        <f t="shared" ca="1" si="6"/>
        <v>0</v>
      </c>
    </row>
    <row r="137" spans="3:115" x14ac:dyDescent="0.25">
      <c r="C137" s="67" t="str">
        <f>ROW(A26)&amp;". "&amp;Capacity!N42</f>
        <v>26. a</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 ca="1">IF(ROW(A26)&lt;=Capacity!$M$16,IF('Capacity summary'!$C$14="No",SUM(H137:BG137),'Capacity summary'!$E49),0)</f>
        <v>52</v>
      </c>
      <c r="BI137" s="67">
        <f ca="1">IF(BH137&gt;0,IF(BH137&lt;Capacity!Q42,Capacity!R42,Capacity!T42/'Capacity calculation (hide)'!BH137),"")</f>
        <v>0</v>
      </c>
      <c r="BJ137" s="5"/>
      <c r="BK137" s="5">
        <f ca="1">IF($BI137&lt;&gt;"",IF('Capacity summary'!$C$14="Yes",IF(COUNTBLANK('Capacity summary'!$H49:$BG49)&lt;52,IF('Capacity summary'!H49&lt;&gt;"",IF(LOWER('Capacity summary'!H49)="x",$BI137*H137,VALUE('Capacity summary'!H49)),0),H137*$BI137),H137*$BI137),0)</f>
        <v>0</v>
      </c>
      <c r="BL137" s="5">
        <f ca="1">IF($BI137&lt;&gt;"",IF('Capacity summary'!$C$14="Yes",IF(COUNTBLANK('Capacity summary'!$H49:$BG49)&lt;52,IF('Capacity summary'!I49&lt;&gt;"",IF(LOWER('Capacity summary'!I49)="x",$BI137*I137,VALUE('Capacity summary'!I49)),0),I137*$BI137),I137*$BI137),0)</f>
        <v>0</v>
      </c>
      <c r="BM137" s="5">
        <f ca="1">IF($BI137&lt;&gt;"",IF('Capacity summary'!$C$14="Yes",IF(COUNTBLANK('Capacity summary'!$H49:$BG49)&lt;52,IF('Capacity summary'!J49&lt;&gt;"",IF(LOWER('Capacity summary'!J49)="x",$BI137*J137,VALUE('Capacity summary'!J49)),0),J137*$BI137),J137*$BI137),0)</f>
        <v>0</v>
      </c>
      <c r="BN137" s="5">
        <f ca="1">IF($BI137&lt;&gt;"",IF('Capacity summary'!$C$14="Yes",IF(COUNTBLANK('Capacity summary'!$H49:$BG49)&lt;52,IF('Capacity summary'!K49&lt;&gt;"",IF(LOWER('Capacity summary'!K49)="x",$BI137*K137,VALUE('Capacity summary'!K49)),0),K137*$BI137),K137*$BI137),0)</f>
        <v>0</v>
      </c>
      <c r="BO137" s="5">
        <f ca="1">IF($BI137&lt;&gt;"",IF('Capacity summary'!$C$14="Yes",IF(COUNTBLANK('Capacity summary'!$H49:$BG49)&lt;52,IF('Capacity summary'!L49&lt;&gt;"",IF(LOWER('Capacity summary'!L49)="x",$BI137*L137,VALUE('Capacity summary'!L49)),0),L137*$BI137),L137*$BI137),0)</f>
        <v>0</v>
      </c>
      <c r="BP137" s="5">
        <f ca="1">IF($BI137&lt;&gt;"",IF('Capacity summary'!$C$14="Yes",IF(COUNTBLANK('Capacity summary'!$H49:$BG49)&lt;52,IF('Capacity summary'!M49&lt;&gt;"",IF(LOWER('Capacity summary'!M49)="x",$BI137*M137,VALUE('Capacity summary'!M49)),0),M137*$BI137),M137*$BI137),0)</f>
        <v>0</v>
      </c>
      <c r="BQ137" s="5">
        <f ca="1">IF($BI137&lt;&gt;"",IF('Capacity summary'!$C$14="Yes",IF(COUNTBLANK('Capacity summary'!$H49:$BG49)&lt;52,IF('Capacity summary'!N49&lt;&gt;"",IF(LOWER('Capacity summary'!N49)="x",$BI137*N137,VALUE('Capacity summary'!N49)),0),N137*$BI137),N137*$BI137),0)</f>
        <v>0</v>
      </c>
      <c r="BR137" s="5">
        <f ca="1">IF($BI137&lt;&gt;"",IF('Capacity summary'!$C$14="Yes",IF(COUNTBLANK('Capacity summary'!$H49:$BG49)&lt;52,IF('Capacity summary'!O49&lt;&gt;"",IF(LOWER('Capacity summary'!O49)="x",$BI137*O137,VALUE('Capacity summary'!O49)),0),O137*$BI137),O137*$BI137),0)</f>
        <v>0</v>
      </c>
      <c r="BS137" s="5">
        <f ca="1">IF($BI137&lt;&gt;"",IF('Capacity summary'!$C$14="Yes",IF(COUNTBLANK('Capacity summary'!$H49:$BG49)&lt;52,IF('Capacity summary'!P49&lt;&gt;"",IF(LOWER('Capacity summary'!P49)="x",$BI137*P137,VALUE('Capacity summary'!P49)),0),P137*$BI137),P137*$BI137),0)</f>
        <v>0</v>
      </c>
      <c r="BT137" s="5">
        <f ca="1">IF($BI137&lt;&gt;"",IF('Capacity summary'!$C$14="Yes",IF(COUNTBLANK('Capacity summary'!$H49:$BG49)&lt;52,IF('Capacity summary'!Q49&lt;&gt;"",IF(LOWER('Capacity summary'!Q49)="x",$BI137*Q137,VALUE('Capacity summary'!Q49)),0),Q137*$BI137),Q137*$BI137),0)</f>
        <v>0</v>
      </c>
      <c r="BU137" s="5">
        <f ca="1">IF($BI137&lt;&gt;"",IF('Capacity summary'!$C$14="Yes",IF(COUNTBLANK('Capacity summary'!$H49:$BG49)&lt;52,IF('Capacity summary'!R49&lt;&gt;"",IF(LOWER('Capacity summary'!R49)="x",$BI137*R137,VALUE('Capacity summary'!R49)),0),R137*$BI137),R137*$BI137),0)</f>
        <v>0</v>
      </c>
      <c r="BV137" s="5">
        <f ca="1">IF($BI137&lt;&gt;"",IF('Capacity summary'!$C$14="Yes",IF(COUNTBLANK('Capacity summary'!$H49:$BG49)&lt;52,IF('Capacity summary'!S49&lt;&gt;"",IF(LOWER('Capacity summary'!S49)="x",$BI137*S137,VALUE('Capacity summary'!S49)),0),S137*$BI137),S137*$BI137),0)</f>
        <v>0</v>
      </c>
      <c r="BW137" s="5">
        <f ca="1">IF($BI137&lt;&gt;"",IF('Capacity summary'!$C$14="Yes",IF(COUNTBLANK('Capacity summary'!$H49:$BG49)&lt;52,IF('Capacity summary'!T49&lt;&gt;"",IF(LOWER('Capacity summary'!T49)="x",$BI137*T137,VALUE('Capacity summary'!T49)),0),T137*$BI137),T137*$BI137),0)</f>
        <v>0</v>
      </c>
      <c r="BX137" s="5">
        <f ca="1">IF($BI137&lt;&gt;"",IF('Capacity summary'!$C$14="Yes",IF(COUNTBLANK('Capacity summary'!$H49:$BG49)&lt;52,IF('Capacity summary'!U49&lt;&gt;"",IF(LOWER('Capacity summary'!U49)="x",$BI137*U137,VALUE('Capacity summary'!U49)),0),U137*$BI137),U137*$BI137),0)</f>
        <v>0</v>
      </c>
      <c r="BY137" s="5">
        <f ca="1">IF($BI137&lt;&gt;"",IF('Capacity summary'!$C$14="Yes",IF(COUNTBLANK('Capacity summary'!$H49:$BG49)&lt;52,IF('Capacity summary'!V49&lt;&gt;"",IF(LOWER('Capacity summary'!V49)="x",$BI137*V137,VALUE('Capacity summary'!V49)),0),V137*$BI137),V137*$BI137),0)</f>
        <v>0</v>
      </c>
      <c r="BZ137" s="5">
        <f ca="1">IF($BI137&lt;&gt;"",IF('Capacity summary'!$C$14="Yes",IF(COUNTBLANK('Capacity summary'!$H49:$BG49)&lt;52,IF('Capacity summary'!W49&lt;&gt;"",IF(LOWER('Capacity summary'!W49)="x",$BI137*W137,VALUE('Capacity summary'!W49)),0),W137*$BI137),W137*$BI137),0)</f>
        <v>0</v>
      </c>
      <c r="CA137" s="5">
        <f ca="1">IF($BI137&lt;&gt;"",IF('Capacity summary'!$C$14="Yes",IF(COUNTBLANK('Capacity summary'!$H49:$BG49)&lt;52,IF('Capacity summary'!X49&lt;&gt;"",IF(LOWER('Capacity summary'!X49)="x",$BI137*X137,VALUE('Capacity summary'!X49)),0),X137*$BI137),X137*$BI137),0)</f>
        <v>0</v>
      </c>
      <c r="CB137" s="5">
        <f ca="1">IF($BI137&lt;&gt;"",IF('Capacity summary'!$C$14="Yes",IF(COUNTBLANK('Capacity summary'!$H49:$BG49)&lt;52,IF('Capacity summary'!Y49&lt;&gt;"",IF(LOWER('Capacity summary'!Y49)="x",$BI137*Y137,VALUE('Capacity summary'!Y49)),0),Y137*$BI137),Y137*$BI137),0)</f>
        <v>0</v>
      </c>
      <c r="CC137" s="5">
        <f ca="1">IF($BI137&lt;&gt;"",IF('Capacity summary'!$C$14="Yes",IF(COUNTBLANK('Capacity summary'!$H49:$BG49)&lt;52,IF('Capacity summary'!Z49&lt;&gt;"",IF(LOWER('Capacity summary'!Z49)="x",$BI137*Z137,VALUE('Capacity summary'!Z49)),0),Z137*$BI137),Z137*$BI137),0)</f>
        <v>0</v>
      </c>
      <c r="CD137" s="5">
        <f ca="1">IF($BI137&lt;&gt;"",IF('Capacity summary'!$C$14="Yes",IF(COUNTBLANK('Capacity summary'!$H49:$BG49)&lt;52,IF('Capacity summary'!AA49&lt;&gt;"",IF(LOWER('Capacity summary'!AA49)="x",$BI137*AA137,VALUE('Capacity summary'!AA49)),0),AA137*$BI137),AA137*$BI137),0)</f>
        <v>0</v>
      </c>
      <c r="CE137" s="5">
        <f ca="1">IF($BI137&lt;&gt;"",IF('Capacity summary'!$C$14="Yes",IF(COUNTBLANK('Capacity summary'!$H49:$BG49)&lt;52,IF('Capacity summary'!AB49&lt;&gt;"",IF(LOWER('Capacity summary'!AB49)="x",$BI137*AB137,VALUE('Capacity summary'!AB49)),0),AB137*$BI137),AB137*$BI137),0)</f>
        <v>0</v>
      </c>
      <c r="CF137" s="5">
        <f ca="1">IF($BI137&lt;&gt;"",IF('Capacity summary'!$C$14="Yes",IF(COUNTBLANK('Capacity summary'!$H49:$BG49)&lt;52,IF('Capacity summary'!AC49&lt;&gt;"",IF(LOWER('Capacity summary'!AC49)="x",$BI137*AC137,VALUE('Capacity summary'!AC49)),0),AC137*$BI137),AC137*$BI137),0)</f>
        <v>0</v>
      </c>
      <c r="CG137" s="5">
        <f ca="1">IF($BI137&lt;&gt;"",IF('Capacity summary'!$C$14="Yes",IF(COUNTBLANK('Capacity summary'!$H49:$BG49)&lt;52,IF('Capacity summary'!AD49&lt;&gt;"",IF(LOWER('Capacity summary'!AD49)="x",$BI137*AD137,VALUE('Capacity summary'!AD49)),0),AD137*$BI137),AD137*$BI137),0)</f>
        <v>0</v>
      </c>
      <c r="CH137" s="5">
        <f ca="1">IF($BI137&lt;&gt;"",IF('Capacity summary'!$C$14="Yes",IF(COUNTBLANK('Capacity summary'!$H49:$BG49)&lt;52,IF('Capacity summary'!AE49&lt;&gt;"",IF(LOWER('Capacity summary'!AE49)="x",$BI137*AE137,VALUE('Capacity summary'!AE49)),0),AE137*$BI137),AE137*$BI137),0)</f>
        <v>0</v>
      </c>
      <c r="CI137" s="5">
        <f ca="1">IF($BI137&lt;&gt;"",IF('Capacity summary'!$C$14="Yes",IF(COUNTBLANK('Capacity summary'!$H49:$BG49)&lt;52,IF('Capacity summary'!AF49&lt;&gt;"",IF(LOWER('Capacity summary'!AF49)="x",$BI137*AF137,VALUE('Capacity summary'!AF49)),0),AF137*$BI137),AF137*$BI137),0)</f>
        <v>0</v>
      </c>
      <c r="CJ137" s="5">
        <f ca="1">IF($BI137&lt;&gt;"",IF('Capacity summary'!$C$14="Yes",IF(COUNTBLANK('Capacity summary'!$H49:$BG49)&lt;52,IF('Capacity summary'!AG49&lt;&gt;"",IF(LOWER('Capacity summary'!AG49)="x",$BI137*AG137,VALUE('Capacity summary'!AG49)),0),AG137*$BI137),AG137*$BI137),0)</f>
        <v>0</v>
      </c>
      <c r="CK137" s="5">
        <f ca="1">IF($BI137&lt;&gt;"",IF('Capacity summary'!$C$14="Yes",IF(COUNTBLANK('Capacity summary'!$H49:$BG49)&lt;52,IF('Capacity summary'!AH49&lt;&gt;"",IF(LOWER('Capacity summary'!AH49)="x",$BI137*AH137,VALUE('Capacity summary'!AH49)),0),AH137*$BI137),AH137*$BI137),0)</f>
        <v>0</v>
      </c>
      <c r="CL137" s="5">
        <f ca="1">IF($BI137&lt;&gt;"",IF('Capacity summary'!$C$14="Yes",IF(COUNTBLANK('Capacity summary'!$H49:$BG49)&lt;52,IF('Capacity summary'!AI49&lt;&gt;"",IF(LOWER('Capacity summary'!AI49)="x",$BI137*AI137,VALUE('Capacity summary'!AI49)),0),AI137*$BI137),AI137*$BI137),0)</f>
        <v>0</v>
      </c>
      <c r="CM137" s="5">
        <f ca="1">IF($BI137&lt;&gt;"",IF('Capacity summary'!$C$14="Yes",IF(COUNTBLANK('Capacity summary'!$H49:$BG49)&lt;52,IF('Capacity summary'!AJ49&lt;&gt;"",IF(LOWER('Capacity summary'!AJ49)="x",$BI137*AJ137,VALUE('Capacity summary'!AJ49)),0),AJ137*$BI137),AJ137*$BI137),0)</f>
        <v>0</v>
      </c>
      <c r="CN137" s="5">
        <f ca="1">IF($BI137&lt;&gt;"",IF('Capacity summary'!$C$14="Yes",IF(COUNTBLANK('Capacity summary'!$H49:$BG49)&lt;52,IF('Capacity summary'!AK49&lt;&gt;"",IF(LOWER('Capacity summary'!AK49)="x",$BI137*AK137,VALUE('Capacity summary'!AK49)),0),AK137*$BI137),AK137*$BI137),0)</f>
        <v>0</v>
      </c>
      <c r="CO137" s="5">
        <f ca="1">IF($BI137&lt;&gt;"",IF('Capacity summary'!$C$14="Yes",IF(COUNTBLANK('Capacity summary'!$H49:$BG49)&lt;52,IF('Capacity summary'!AL49&lt;&gt;"",IF(LOWER('Capacity summary'!AL49)="x",$BI137*AL137,VALUE('Capacity summary'!AL49)),0),AL137*$BI137),AL137*$BI137),0)</f>
        <v>0</v>
      </c>
      <c r="CP137" s="5">
        <f ca="1">IF($BI137&lt;&gt;"",IF('Capacity summary'!$C$14="Yes",IF(COUNTBLANK('Capacity summary'!$H49:$BG49)&lt;52,IF('Capacity summary'!AM49&lt;&gt;"",IF(LOWER('Capacity summary'!AM49)="x",$BI137*AM137,VALUE('Capacity summary'!AM49)),0),AM137*$BI137),AM137*$BI137),0)</f>
        <v>0</v>
      </c>
      <c r="CQ137" s="5">
        <f ca="1">IF($BI137&lt;&gt;"",IF('Capacity summary'!$C$14="Yes",IF(COUNTBLANK('Capacity summary'!$H49:$BG49)&lt;52,IF('Capacity summary'!AN49&lt;&gt;"",IF(LOWER('Capacity summary'!AN49)="x",$BI137*AN137,VALUE('Capacity summary'!AN49)),0),AN137*$BI137),AN137*$BI137),0)</f>
        <v>0</v>
      </c>
      <c r="CR137" s="5">
        <f ca="1">IF($BI137&lt;&gt;"",IF('Capacity summary'!$C$14="Yes",IF(COUNTBLANK('Capacity summary'!$H49:$BG49)&lt;52,IF('Capacity summary'!AO49&lt;&gt;"",IF(LOWER('Capacity summary'!AO49)="x",$BI137*AO137,VALUE('Capacity summary'!AO49)),0),AO137*$BI137),AO137*$BI137),0)</f>
        <v>0</v>
      </c>
      <c r="CS137" s="5">
        <f ca="1">IF($BI137&lt;&gt;"",IF('Capacity summary'!$C$14="Yes",IF(COUNTBLANK('Capacity summary'!$H49:$BG49)&lt;52,IF('Capacity summary'!AP49&lt;&gt;"",IF(LOWER('Capacity summary'!AP49)="x",$BI137*AP137,VALUE('Capacity summary'!AP49)),0),AP137*$BI137),AP137*$BI137),0)</f>
        <v>0</v>
      </c>
      <c r="CT137" s="5">
        <f ca="1">IF($BI137&lt;&gt;"",IF('Capacity summary'!$C$14="Yes",IF(COUNTBLANK('Capacity summary'!$H49:$BG49)&lt;52,IF('Capacity summary'!AQ49&lt;&gt;"",IF(LOWER('Capacity summary'!AQ49)="x",$BI137*AQ137,VALUE('Capacity summary'!AQ49)),0),AQ137*$BI137),AQ137*$BI137),0)</f>
        <v>0</v>
      </c>
      <c r="CU137" s="5">
        <f ca="1">IF($BI137&lt;&gt;"",IF('Capacity summary'!$C$14="Yes",IF(COUNTBLANK('Capacity summary'!$H49:$BG49)&lt;52,IF('Capacity summary'!AR49&lt;&gt;"",IF(LOWER('Capacity summary'!AR49)="x",$BI137*AR137,VALUE('Capacity summary'!AR49)),0),AR137*$BI137),AR137*$BI137),0)</f>
        <v>0</v>
      </c>
      <c r="CV137" s="5">
        <f ca="1">IF($BI137&lt;&gt;"",IF('Capacity summary'!$C$14="Yes",IF(COUNTBLANK('Capacity summary'!$H49:$BG49)&lt;52,IF('Capacity summary'!AS49&lt;&gt;"",IF(LOWER('Capacity summary'!AS49)="x",$BI137*AS137,VALUE('Capacity summary'!AS49)),0),AS137*$BI137),AS137*$BI137),0)</f>
        <v>0</v>
      </c>
      <c r="CW137" s="5">
        <f ca="1">IF($BI137&lt;&gt;"",IF('Capacity summary'!$C$14="Yes",IF(COUNTBLANK('Capacity summary'!$H49:$BG49)&lt;52,IF('Capacity summary'!AT49&lt;&gt;"",IF(LOWER('Capacity summary'!AT49)="x",$BI137*AT137,VALUE('Capacity summary'!AT49)),0),AT137*$BI137),AT137*$BI137),0)</f>
        <v>0</v>
      </c>
      <c r="CX137" s="5">
        <f ca="1">IF($BI137&lt;&gt;"",IF('Capacity summary'!$C$14="Yes",IF(COUNTBLANK('Capacity summary'!$H49:$BG49)&lt;52,IF('Capacity summary'!AU49&lt;&gt;"",IF(LOWER('Capacity summary'!AU49)="x",$BI137*AU137,VALUE('Capacity summary'!AU49)),0),AU137*$BI137),AU137*$BI137),0)</f>
        <v>0</v>
      </c>
      <c r="CY137" s="5">
        <f ca="1">IF($BI137&lt;&gt;"",IF('Capacity summary'!$C$14="Yes",IF(COUNTBLANK('Capacity summary'!$H49:$BG49)&lt;52,IF('Capacity summary'!AV49&lt;&gt;"",IF(LOWER('Capacity summary'!AV49)="x",$BI137*AV137,VALUE('Capacity summary'!AV49)),0),AV137*$BI137),AV137*$BI137),0)</f>
        <v>0</v>
      </c>
      <c r="CZ137" s="5">
        <f ca="1">IF($BI137&lt;&gt;"",IF('Capacity summary'!$C$14="Yes",IF(COUNTBLANK('Capacity summary'!$H49:$BG49)&lt;52,IF('Capacity summary'!AW49&lt;&gt;"",IF(LOWER('Capacity summary'!AW49)="x",$BI137*AW137,VALUE('Capacity summary'!AW49)),0),AW137*$BI137),AW137*$BI137),0)</f>
        <v>0</v>
      </c>
      <c r="DA137" s="5">
        <f ca="1">IF($BI137&lt;&gt;"",IF('Capacity summary'!$C$14="Yes",IF(COUNTBLANK('Capacity summary'!$H49:$BG49)&lt;52,IF('Capacity summary'!AX49&lt;&gt;"",IF(LOWER('Capacity summary'!AX49)="x",$BI137*AX137,VALUE('Capacity summary'!AX49)),0),AX137*$BI137),AX137*$BI137),0)</f>
        <v>0</v>
      </c>
      <c r="DB137" s="5">
        <f ca="1">IF($BI137&lt;&gt;"",IF('Capacity summary'!$C$14="Yes",IF(COUNTBLANK('Capacity summary'!$H49:$BG49)&lt;52,IF('Capacity summary'!AY49&lt;&gt;"",IF(LOWER('Capacity summary'!AY49)="x",$BI137*AY137,VALUE('Capacity summary'!AY49)),0),AY137*$BI137),AY137*$BI137),0)</f>
        <v>0</v>
      </c>
      <c r="DC137" s="5">
        <f ca="1">IF($BI137&lt;&gt;"",IF('Capacity summary'!$C$14="Yes",IF(COUNTBLANK('Capacity summary'!$H49:$BG49)&lt;52,IF('Capacity summary'!AZ49&lt;&gt;"",IF(LOWER('Capacity summary'!AZ49)="x",$BI137*AZ137,VALUE('Capacity summary'!AZ49)),0),AZ137*$BI137),AZ137*$BI137),0)</f>
        <v>0</v>
      </c>
      <c r="DD137" s="5">
        <f ca="1">IF($BI137&lt;&gt;"",IF('Capacity summary'!$C$14="Yes",IF(COUNTBLANK('Capacity summary'!$H49:$BG49)&lt;52,IF('Capacity summary'!BA49&lt;&gt;"",IF(LOWER('Capacity summary'!BA49)="x",$BI137*BA137,VALUE('Capacity summary'!BA49)),0),BA137*$BI137),BA137*$BI137),0)</f>
        <v>0</v>
      </c>
      <c r="DE137" s="5">
        <f ca="1">IF($BI137&lt;&gt;"",IF('Capacity summary'!$C$14="Yes",IF(COUNTBLANK('Capacity summary'!$H49:$BG49)&lt;52,IF('Capacity summary'!BB49&lt;&gt;"",IF(LOWER('Capacity summary'!BB49)="x",$BI137*BB137,VALUE('Capacity summary'!BB49)),0),BB137*$BI137),BB137*$BI137),0)</f>
        <v>0</v>
      </c>
      <c r="DF137" s="5">
        <f ca="1">IF($BI137&lt;&gt;"",IF('Capacity summary'!$C$14="Yes",IF(COUNTBLANK('Capacity summary'!$H49:$BG49)&lt;52,IF('Capacity summary'!BC49&lt;&gt;"",IF(LOWER('Capacity summary'!BC49)="x",$BI137*BC137,VALUE('Capacity summary'!BC49)),0),BC137*$BI137),BC137*$BI137),0)</f>
        <v>0</v>
      </c>
      <c r="DG137" s="5">
        <f ca="1">IF($BI137&lt;&gt;"",IF('Capacity summary'!$C$14="Yes",IF(COUNTBLANK('Capacity summary'!$H49:$BG49)&lt;52,IF('Capacity summary'!BD49&lt;&gt;"",IF(LOWER('Capacity summary'!BD49)="x",$BI137*BD137,VALUE('Capacity summary'!BD49)),0),BD137*$BI137),BD137*$BI137),0)</f>
        <v>0</v>
      </c>
      <c r="DH137" s="5">
        <f ca="1">IF($BI137&lt;&gt;"",IF('Capacity summary'!$C$14="Yes",IF(COUNTBLANK('Capacity summary'!$H49:$BG49)&lt;52,IF('Capacity summary'!BE49&lt;&gt;"",IF(LOWER('Capacity summary'!BE49)="x",$BI137*BE137,VALUE('Capacity summary'!BE49)),0),BE137*$BI137),BE137*$BI137),0)</f>
        <v>0</v>
      </c>
      <c r="DI137" s="5">
        <f ca="1">IF($BI137&lt;&gt;"",IF('Capacity summary'!$C$14="Yes",IF(COUNTBLANK('Capacity summary'!$H49:$BG49)&lt;52,IF('Capacity summary'!BF49&lt;&gt;"",IF(LOWER('Capacity summary'!BF49)="x",$BI137*BF137,VALUE('Capacity summary'!BF49)),0),BF137*$BI137),BF137*$BI137),0)</f>
        <v>0</v>
      </c>
      <c r="DJ137" s="5">
        <f ca="1">IF($BI137&lt;&gt;"",IF('Capacity summary'!$C$14="Yes",IF(COUNTBLANK('Capacity summary'!$H49:$BG49)&lt;52,IF('Capacity summary'!BG49&lt;&gt;"",IF(LOWER('Capacity summary'!BG49)="x",$BI137*BG137,VALUE('Capacity summary'!BG49)),0),BG137*$BI137),BG137*$BI137),0)</f>
        <v>0</v>
      </c>
      <c r="DK137" s="5">
        <f t="shared" ca="1" si="6"/>
        <v>0</v>
      </c>
    </row>
    <row r="138" spans="3:115" x14ac:dyDescent="0.25">
      <c r="C138" s="67" t="str">
        <f>ROW(A27)&amp;". "&amp;Capacity!N43</f>
        <v>27. a</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 ca="1">IF(ROW(A27)&lt;=Capacity!$M$16,IF('Capacity summary'!$C$14="No",SUM(H138:BG138),'Capacity summary'!$E50),0)</f>
        <v>52</v>
      </c>
      <c r="BI138" s="67">
        <f ca="1">IF(BH138&gt;0,IF(BH138&lt;Capacity!Q43,Capacity!R43,Capacity!T43/'Capacity calculation (hide)'!BH138),"")</f>
        <v>0</v>
      </c>
      <c r="BJ138" s="5"/>
      <c r="BK138" s="5">
        <f ca="1">IF($BI138&lt;&gt;"",IF('Capacity summary'!$C$14="Yes",IF(COUNTBLANK('Capacity summary'!$H50:$BG50)&lt;52,IF('Capacity summary'!H50&lt;&gt;"",IF(LOWER('Capacity summary'!H50)="x",$BI138*H138,VALUE('Capacity summary'!H50)),0),H138*$BI138),H138*$BI138),0)</f>
        <v>0</v>
      </c>
      <c r="BL138" s="5">
        <f ca="1">IF($BI138&lt;&gt;"",IF('Capacity summary'!$C$14="Yes",IF(COUNTBLANK('Capacity summary'!$H50:$BG50)&lt;52,IF('Capacity summary'!I50&lt;&gt;"",IF(LOWER('Capacity summary'!I50)="x",$BI138*I138,VALUE('Capacity summary'!I50)),0),I138*$BI138),I138*$BI138),0)</f>
        <v>0</v>
      </c>
      <c r="BM138" s="5">
        <f ca="1">IF($BI138&lt;&gt;"",IF('Capacity summary'!$C$14="Yes",IF(COUNTBLANK('Capacity summary'!$H50:$BG50)&lt;52,IF('Capacity summary'!J50&lt;&gt;"",IF(LOWER('Capacity summary'!J50)="x",$BI138*J138,VALUE('Capacity summary'!J50)),0),J138*$BI138),J138*$BI138),0)</f>
        <v>0</v>
      </c>
      <c r="BN138" s="5">
        <f ca="1">IF($BI138&lt;&gt;"",IF('Capacity summary'!$C$14="Yes",IF(COUNTBLANK('Capacity summary'!$H50:$BG50)&lt;52,IF('Capacity summary'!K50&lt;&gt;"",IF(LOWER('Capacity summary'!K50)="x",$BI138*K138,VALUE('Capacity summary'!K50)),0),K138*$BI138),K138*$BI138),0)</f>
        <v>0</v>
      </c>
      <c r="BO138" s="5">
        <f ca="1">IF($BI138&lt;&gt;"",IF('Capacity summary'!$C$14="Yes",IF(COUNTBLANK('Capacity summary'!$H50:$BG50)&lt;52,IF('Capacity summary'!L50&lt;&gt;"",IF(LOWER('Capacity summary'!L50)="x",$BI138*L138,VALUE('Capacity summary'!L50)),0),L138*$BI138),L138*$BI138),0)</f>
        <v>0</v>
      </c>
      <c r="BP138" s="5">
        <f ca="1">IF($BI138&lt;&gt;"",IF('Capacity summary'!$C$14="Yes",IF(COUNTBLANK('Capacity summary'!$H50:$BG50)&lt;52,IF('Capacity summary'!M50&lt;&gt;"",IF(LOWER('Capacity summary'!M50)="x",$BI138*M138,VALUE('Capacity summary'!M50)),0),M138*$BI138),M138*$BI138),0)</f>
        <v>0</v>
      </c>
      <c r="BQ138" s="5">
        <f ca="1">IF($BI138&lt;&gt;"",IF('Capacity summary'!$C$14="Yes",IF(COUNTBLANK('Capacity summary'!$H50:$BG50)&lt;52,IF('Capacity summary'!N50&lt;&gt;"",IF(LOWER('Capacity summary'!N50)="x",$BI138*N138,VALUE('Capacity summary'!N50)),0),N138*$BI138),N138*$BI138),0)</f>
        <v>0</v>
      </c>
      <c r="BR138" s="5">
        <f ca="1">IF($BI138&lt;&gt;"",IF('Capacity summary'!$C$14="Yes",IF(COUNTBLANK('Capacity summary'!$H50:$BG50)&lt;52,IF('Capacity summary'!O50&lt;&gt;"",IF(LOWER('Capacity summary'!O50)="x",$BI138*O138,VALUE('Capacity summary'!O50)),0),O138*$BI138),O138*$BI138),0)</f>
        <v>0</v>
      </c>
      <c r="BS138" s="5">
        <f ca="1">IF($BI138&lt;&gt;"",IF('Capacity summary'!$C$14="Yes",IF(COUNTBLANK('Capacity summary'!$H50:$BG50)&lt;52,IF('Capacity summary'!P50&lt;&gt;"",IF(LOWER('Capacity summary'!P50)="x",$BI138*P138,VALUE('Capacity summary'!P50)),0),P138*$BI138),P138*$BI138),0)</f>
        <v>0</v>
      </c>
      <c r="BT138" s="5">
        <f ca="1">IF($BI138&lt;&gt;"",IF('Capacity summary'!$C$14="Yes",IF(COUNTBLANK('Capacity summary'!$H50:$BG50)&lt;52,IF('Capacity summary'!Q50&lt;&gt;"",IF(LOWER('Capacity summary'!Q50)="x",$BI138*Q138,VALUE('Capacity summary'!Q50)),0),Q138*$BI138),Q138*$BI138),0)</f>
        <v>0</v>
      </c>
      <c r="BU138" s="5">
        <f ca="1">IF($BI138&lt;&gt;"",IF('Capacity summary'!$C$14="Yes",IF(COUNTBLANK('Capacity summary'!$H50:$BG50)&lt;52,IF('Capacity summary'!R50&lt;&gt;"",IF(LOWER('Capacity summary'!R50)="x",$BI138*R138,VALUE('Capacity summary'!R50)),0),R138*$BI138),R138*$BI138),0)</f>
        <v>0</v>
      </c>
      <c r="BV138" s="5">
        <f ca="1">IF($BI138&lt;&gt;"",IF('Capacity summary'!$C$14="Yes",IF(COUNTBLANK('Capacity summary'!$H50:$BG50)&lt;52,IF('Capacity summary'!S50&lt;&gt;"",IF(LOWER('Capacity summary'!S50)="x",$BI138*S138,VALUE('Capacity summary'!S50)),0),S138*$BI138),S138*$BI138),0)</f>
        <v>0</v>
      </c>
      <c r="BW138" s="5">
        <f ca="1">IF($BI138&lt;&gt;"",IF('Capacity summary'!$C$14="Yes",IF(COUNTBLANK('Capacity summary'!$H50:$BG50)&lt;52,IF('Capacity summary'!T50&lt;&gt;"",IF(LOWER('Capacity summary'!T50)="x",$BI138*T138,VALUE('Capacity summary'!T50)),0),T138*$BI138),T138*$BI138),0)</f>
        <v>0</v>
      </c>
      <c r="BX138" s="5">
        <f ca="1">IF($BI138&lt;&gt;"",IF('Capacity summary'!$C$14="Yes",IF(COUNTBLANK('Capacity summary'!$H50:$BG50)&lt;52,IF('Capacity summary'!U50&lt;&gt;"",IF(LOWER('Capacity summary'!U50)="x",$BI138*U138,VALUE('Capacity summary'!U50)),0),U138*$BI138),U138*$BI138),0)</f>
        <v>0</v>
      </c>
      <c r="BY138" s="5">
        <f ca="1">IF($BI138&lt;&gt;"",IF('Capacity summary'!$C$14="Yes",IF(COUNTBLANK('Capacity summary'!$H50:$BG50)&lt;52,IF('Capacity summary'!V50&lt;&gt;"",IF(LOWER('Capacity summary'!V50)="x",$BI138*V138,VALUE('Capacity summary'!V50)),0),V138*$BI138),V138*$BI138),0)</f>
        <v>0</v>
      </c>
      <c r="BZ138" s="5">
        <f ca="1">IF($BI138&lt;&gt;"",IF('Capacity summary'!$C$14="Yes",IF(COUNTBLANK('Capacity summary'!$H50:$BG50)&lt;52,IF('Capacity summary'!W50&lt;&gt;"",IF(LOWER('Capacity summary'!W50)="x",$BI138*W138,VALUE('Capacity summary'!W50)),0),W138*$BI138),W138*$BI138),0)</f>
        <v>0</v>
      </c>
      <c r="CA138" s="5">
        <f ca="1">IF($BI138&lt;&gt;"",IF('Capacity summary'!$C$14="Yes",IF(COUNTBLANK('Capacity summary'!$H50:$BG50)&lt;52,IF('Capacity summary'!X50&lt;&gt;"",IF(LOWER('Capacity summary'!X50)="x",$BI138*X138,VALUE('Capacity summary'!X50)),0),X138*$BI138),X138*$BI138),0)</f>
        <v>0</v>
      </c>
      <c r="CB138" s="5">
        <f ca="1">IF($BI138&lt;&gt;"",IF('Capacity summary'!$C$14="Yes",IF(COUNTBLANK('Capacity summary'!$H50:$BG50)&lt;52,IF('Capacity summary'!Y50&lt;&gt;"",IF(LOWER('Capacity summary'!Y50)="x",$BI138*Y138,VALUE('Capacity summary'!Y50)),0),Y138*$BI138),Y138*$BI138),0)</f>
        <v>0</v>
      </c>
      <c r="CC138" s="5">
        <f ca="1">IF($BI138&lt;&gt;"",IF('Capacity summary'!$C$14="Yes",IF(COUNTBLANK('Capacity summary'!$H50:$BG50)&lt;52,IF('Capacity summary'!Z50&lt;&gt;"",IF(LOWER('Capacity summary'!Z50)="x",$BI138*Z138,VALUE('Capacity summary'!Z50)),0),Z138*$BI138),Z138*$BI138),0)</f>
        <v>0</v>
      </c>
      <c r="CD138" s="5">
        <f ca="1">IF($BI138&lt;&gt;"",IF('Capacity summary'!$C$14="Yes",IF(COUNTBLANK('Capacity summary'!$H50:$BG50)&lt;52,IF('Capacity summary'!AA50&lt;&gt;"",IF(LOWER('Capacity summary'!AA50)="x",$BI138*AA138,VALUE('Capacity summary'!AA50)),0),AA138*$BI138),AA138*$BI138),0)</f>
        <v>0</v>
      </c>
      <c r="CE138" s="5">
        <f ca="1">IF($BI138&lt;&gt;"",IF('Capacity summary'!$C$14="Yes",IF(COUNTBLANK('Capacity summary'!$H50:$BG50)&lt;52,IF('Capacity summary'!AB50&lt;&gt;"",IF(LOWER('Capacity summary'!AB50)="x",$BI138*AB138,VALUE('Capacity summary'!AB50)),0),AB138*$BI138),AB138*$BI138),0)</f>
        <v>0</v>
      </c>
      <c r="CF138" s="5">
        <f ca="1">IF($BI138&lt;&gt;"",IF('Capacity summary'!$C$14="Yes",IF(COUNTBLANK('Capacity summary'!$H50:$BG50)&lt;52,IF('Capacity summary'!AC50&lt;&gt;"",IF(LOWER('Capacity summary'!AC50)="x",$BI138*AC138,VALUE('Capacity summary'!AC50)),0),AC138*$BI138),AC138*$BI138),0)</f>
        <v>0</v>
      </c>
      <c r="CG138" s="5">
        <f ca="1">IF($BI138&lt;&gt;"",IF('Capacity summary'!$C$14="Yes",IF(COUNTBLANK('Capacity summary'!$H50:$BG50)&lt;52,IF('Capacity summary'!AD50&lt;&gt;"",IF(LOWER('Capacity summary'!AD50)="x",$BI138*AD138,VALUE('Capacity summary'!AD50)),0),AD138*$BI138),AD138*$BI138),0)</f>
        <v>0</v>
      </c>
      <c r="CH138" s="5">
        <f ca="1">IF($BI138&lt;&gt;"",IF('Capacity summary'!$C$14="Yes",IF(COUNTBLANK('Capacity summary'!$H50:$BG50)&lt;52,IF('Capacity summary'!AE50&lt;&gt;"",IF(LOWER('Capacity summary'!AE50)="x",$BI138*AE138,VALUE('Capacity summary'!AE50)),0),AE138*$BI138),AE138*$BI138),0)</f>
        <v>0</v>
      </c>
      <c r="CI138" s="5">
        <f ca="1">IF($BI138&lt;&gt;"",IF('Capacity summary'!$C$14="Yes",IF(COUNTBLANK('Capacity summary'!$H50:$BG50)&lt;52,IF('Capacity summary'!AF50&lt;&gt;"",IF(LOWER('Capacity summary'!AF50)="x",$BI138*AF138,VALUE('Capacity summary'!AF50)),0),AF138*$BI138),AF138*$BI138),0)</f>
        <v>0</v>
      </c>
      <c r="CJ138" s="5">
        <f ca="1">IF($BI138&lt;&gt;"",IF('Capacity summary'!$C$14="Yes",IF(COUNTBLANK('Capacity summary'!$H50:$BG50)&lt;52,IF('Capacity summary'!AG50&lt;&gt;"",IF(LOWER('Capacity summary'!AG50)="x",$BI138*AG138,VALUE('Capacity summary'!AG50)),0),AG138*$BI138),AG138*$BI138),0)</f>
        <v>0</v>
      </c>
      <c r="CK138" s="5">
        <f ca="1">IF($BI138&lt;&gt;"",IF('Capacity summary'!$C$14="Yes",IF(COUNTBLANK('Capacity summary'!$H50:$BG50)&lt;52,IF('Capacity summary'!AH50&lt;&gt;"",IF(LOWER('Capacity summary'!AH50)="x",$BI138*AH138,VALUE('Capacity summary'!AH50)),0),AH138*$BI138),AH138*$BI138),0)</f>
        <v>0</v>
      </c>
      <c r="CL138" s="5">
        <f ca="1">IF($BI138&lt;&gt;"",IF('Capacity summary'!$C$14="Yes",IF(COUNTBLANK('Capacity summary'!$H50:$BG50)&lt;52,IF('Capacity summary'!AI50&lt;&gt;"",IF(LOWER('Capacity summary'!AI50)="x",$BI138*AI138,VALUE('Capacity summary'!AI50)),0),AI138*$BI138),AI138*$BI138),0)</f>
        <v>0</v>
      </c>
      <c r="CM138" s="5">
        <f ca="1">IF($BI138&lt;&gt;"",IF('Capacity summary'!$C$14="Yes",IF(COUNTBLANK('Capacity summary'!$H50:$BG50)&lt;52,IF('Capacity summary'!AJ50&lt;&gt;"",IF(LOWER('Capacity summary'!AJ50)="x",$BI138*AJ138,VALUE('Capacity summary'!AJ50)),0),AJ138*$BI138),AJ138*$BI138),0)</f>
        <v>0</v>
      </c>
      <c r="CN138" s="5">
        <f ca="1">IF($BI138&lt;&gt;"",IF('Capacity summary'!$C$14="Yes",IF(COUNTBLANK('Capacity summary'!$H50:$BG50)&lt;52,IF('Capacity summary'!AK50&lt;&gt;"",IF(LOWER('Capacity summary'!AK50)="x",$BI138*AK138,VALUE('Capacity summary'!AK50)),0),AK138*$BI138),AK138*$BI138),0)</f>
        <v>0</v>
      </c>
      <c r="CO138" s="5">
        <f ca="1">IF($BI138&lt;&gt;"",IF('Capacity summary'!$C$14="Yes",IF(COUNTBLANK('Capacity summary'!$H50:$BG50)&lt;52,IF('Capacity summary'!AL50&lt;&gt;"",IF(LOWER('Capacity summary'!AL50)="x",$BI138*AL138,VALUE('Capacity summary'!AL50)),0),AL138*$BI138),AL138*$BI138),0)</f>
        <v>0</v>
      </c>
      <c r="CP138" s="5">
        <f ca="1">IF($BI138&lt;&gt;"",IF('Capacity summary'!$C$14="Yes",IF(COUNTBLANK('Capacity summary'!$H50:$BG50)&lt;52,IF('Capacity summary'!AM50&lt;&gt;"",IF(LOWER('Capacity summary'!AM50)="x",$BI138*AM138,VALUE('Capacity summary'!AM50)),0),AM138*$BI138),AM138*$BI138),0)</f>
        <v>0</v>
      </c>
      <c r="CQ138" s="5">
        <f ca="1">IF($BI138&lt;&gt;"",IF('Capacity summary'!$C$14="Yes",IF(COUNTBLANK('Capacity summary'!$H50:$BG50)&lt;52,IF('Capacity summary'!AN50&lt;&gt;"",IF(LOWER('Capacity summary'!AN50)="x",$BI138*AN138,VALUE('Capacity summary'!AN50)),0),AN138*$BI138),AN138*$BI138),0)</f>
        <v>0</v>
      </c>
      <c r="CR138" s="5">
        <f ca="1">IF($BI138&lt;&gt;"",IF('Capacity summary'!$C$14="Yes",IF(COUNTBLANK('Capacity summary'!$H50:$BG50)&lt;52,IF('Capacity summary'!AO50&lt;&gt;"",IF(LOWER('Capacity summary'!AO50)="x",$BI138*AO138,VALUE('Capacity summary'!AO50)),0),AO138*$BI138),AO138*$BI138),0)</f>
        <v>0</v>
      </c>
      <c r="CS138" s="5">
        <f ca="1">IF($BI138&lt;&gt;"",IF('Capacity summary'!$C$14="Yes",IF(COUNTBLANK('Capacity summary'!$H50:$BG50)&lt;52,IF('Capacity summary'!AP50&lt;&gt;"",IF(LOWER('Capacity summary'!AP50)="x",$BI138*AP138,VALUE('Capacity summary'!AP50)),0),AP138*$BI138),AP138*$BI138),0)</f>
        <v>0</v>
      </c>
      <c r="CT138" s="5">
        <f ca="1">IF($BI138&lt;&gt;"",IF('Capacity summary'!$C$14="Yes",IF(COUNTBLANK('Capacity summary'!$H50:$BG50)&lt;52,IF('Capacity summary'!AQ50&lt;&gt;"",IF(LOWER('Capacity summary'!AQ50)="x",$BI138*AQ138,VALUE('Capacity summary'!AQ50)),0),AQ138*$BI138),AQ138*$BI138),0)</f>
        <v>0</v>
      </c>
      <c r="CU138" s="5">
        <f ca="1">IF($BI138&lt;&gt;"",IF('Capacity summary'!$C$14="Yes",IF(COUNTBLANK('Capacity summary'!$H50:$BG50)&lt;52,IF('Capacity summary'!AR50&lt;&gt;"",IF(LOWER('Capacity summary'!AR50)="x",$BI138*AR138,VALUE('Capacity summary'!AR50)),0),AR138*$BI138),AR138*$BI138),0)</f>
        <v>0</v>
      </c>
      <c r="CV138" s="5">
        <f ca="1">IF($BI138&lt;&gt;"",IF('Capacity summary'!$C$14="Yes",IF(COUNTBLANK('Capacity summary'!$H50:$BG50)&lt;52,IF('Capacity summary'!AS50&lt;&gt;"",IF(LOWER('Capacity summary'!AS50)="x",$BI138*AS138,VALUE('Capacity summary'!AS50)),0),AS138*$BI138),AS138*$BI138),0)</f>
        <v>0</v>
      </c>
      <c r="CW138" s="5">
        <f ca="1">IF($BI138&lt;&gt;"",IF('Capacity summary'!$C$14="Yes",IF(COUNTBLANK('Capacity summary'!$H50:$BG50)&lt;52,IF('Capacity summary'!AT50&lt;&gt;"",IF(LOWER('Capacity summary'!AT50)="x",$BI138*AT138,VALUE('Capacity summary'!AT50)),0),AT138*$BI138),AT138*$BI138),0)</f>
        <v>0</v>
      </c>
      <c r="CX138" s="5">
        <f ca="1">IF($BI138&lt;&gt;"",IF('Capacity summary'!$C$14="Yes",IF(COUNTBLANK('Capacity summary'!$H50:$BG50)&lt;52,IF('Capacity summary'!AU50&lt;&gt;"",IF(LOWER('Capacity summary'!AU50)="x",$BI138*AU138,VALUE('Capacity summary'!AU50)),0),AU138*$BI138),AU138*$BI138),0)</f>
        <v>0</v>
      </c>
      <c r="CY138" s="5">
        <f ca="1">IF($BI138&lt;&gt;"",IF('Capacity summary'!$C$14="Yes",IF(COUNTBLANK('Capacity summary'!$H50:$BG50)&lt;52,IF('Capacity summary'!AV50&lt;&gt;"",IF(LOWER('Capacity summary'!AV50)="x",$BI138*AV138,VALUE('Capacity summary'!AV50)),0),AV138*$BI138),AV138*$BI138),0)</f>
        <v>0</v>
      </c>
      <c r="CZ138" s="5">
        <f ca="1">IF($BI138&lt;&gt;"",IF('Capacity summary'!$C$14="Yes",IF(COUNTBLANK('Capacity summary'!$H50:$BG50)&lt;52,IF('Capacity summary'!AW50&lt;&gt;"",IF(LOWER('Capacity summary'!AW50)="x",$BI138*AW138,VALUE('Capacity summary'!AW50)),0),AW138*$BI138),AW138*$BI138),0)</f>
        <v>0</v>
      </c>
      <c r="DA138" s="5">
        <f ca="1">IF($BI138&lt;&gt;"",IF('Capacity summary'!$C$14="Yes",IF(COUNTBLANK('Capacity summary'!$H50:$BG50)&lt;52,IF('Capacity summary'!AX50&lt;&gt;"",IF(LOWER('Capacity summary'!AX50)="x",$BI138*AX138,VALUE('Capacity summary'!AX50)),0),AX138*$BI138),AX138*$BI138),0)</f>
        <v>0</v>
      </c>
      <c r="DB138" s="5">
        <f ca="1">IF($BI138&lt;&gt;"",IF('Capacity summary'!$C$14="Yes",IF(COUNTBLANK('Capacity summary'!$H50:$BG50)&lt;52,IF('Capacity summary'!AY50&lt;&gt;"",IF(LOWER('Capacity summary'!AY50)="x",$BI138*AY138,VALUE('Capacity summary'!AY50)),0),AY138*$BI138),AY138*$BI138),0)</f>
        <v>0</v>
      </c>
      <c r="DC138" s="5">
        <f ca="1">IF($BI138&lt;&gt;"",IF('Capacity summary'!$C$14="Yes",IF(COUNTBLANK('Capacity summary'!$H50:$BG50)&lt;52,IF('Capacity summary'!AZ50&lt;&gt;"",IF(LOWER('Capacity summary'!AZ50)="x",$BI138*AZ138,VALUE('Capacity summary'!AZ50)),0),AZ138*$BI138),AZ138*$BI138),0)</f>
        <v>0</v>
      </c>
      <c r="DD138" s="5">
        <f ca="1">IF($BI138&lt;&gt;"",IF('Capacity summary'!$C$14="Yes",IF(COUNTBLANK('Capacity summary'!$H50:$BG50)&lt;52,IF('Capacity summary'!BA50&lt;&gt;"",IF(LOWER('Capacity summary'!BA50)="x",$BI138*BA138,VALUE('Capacity summary'!BA50)),0),BA138*$BI138),BA138*$BI138),0)</f>
        <v>0</v>
      </c>
      <c r="DE138" s="5">
        <f ca="1">IF($BI138&lt;&gt;"",IF('Capacity summary'!$C$14="Yes",IF(COUNTBLANK('Capacity summary'!$H50:$BG50)&lt;52,IF('Capacity summary'!BB50&lt;&gt;"",IF(LOWER('Capacity summary'!BB50)="x",$BI138*BB138,VALUE('Capacity summary'!BB50)),0),BB138*$BI138),BB138*$BI138),0)</f>
        <v>0</v>
      </c>
      <c r="DF138" s="5">
        <f ca="1">IF($BI138&lt;&gt;"",IF('Capacity summary'!$C$14="Yes",IF(COUNTBLANK('Capacity summary'!$H50:$BG50)&lt;52,IF('Capacity summary'!BC50&lt;&gt;"",IF(LOWER('Capacity summary'!BC50)="x",$BI138*BC138,VALUE('Capacity summary'!BC50)),0),BC138*$BI138),BC138*$BI138),0)</f>
        <v>0</v>
      </c>
      <c r="DG138" s="5">
        <f ca="1">IF($BI138&lt;&gt;"",IF('Capacity summary'!$C$14="Yes",IF(COUNTBLANK('Capacity summary'!$H50:$BG50)&lt;52,IF('Capacity summary'!BD50&lt;&gt;"",IF(LOWER('Capacity summary'!BD50)="x",$BI138*BD138,VALUE('Capacity summary'!BD50)),0),BD138*$BI138),BD138*$BI138),0)</f>
        <v>0</v>
      </c>
      <c r="DH138" s="5">
        <f ca="1">IF($BI138&lt;&gt;"",IF('Capacity summary'!$C$14="Yes",IF(COUNTBLANK('Capacity summary'!$H50:$BG50)&lt;52,IF('Capacity summary'!BE50&lt;&gt;"",IF(LOWER('Capacity summary'!BE50)="x",$BI138*BE138,VALUE('Capacity summary'!BE50)),0),BE138*$BI138),BE138*$BI138),0)</f>
        <v>0</v>
      </c>
      <c r="DI138" s="5">
        <f ca="1">IF($BI138&lt;&gt;"",IF('Capacity summary'!$C$14="Yes",IF(COUNTBLANK('Capacity summary'!$H50:$BG50)&lt;52,IF('Capacity summary'!BF50&lt;&gt;"",IF(LOWER('Capacity summary'!BF50)="x",$BI138*BF138,VALUE('Capacity summary'!BF50)),0),BF138*$BI138),BF138*$BI138),0)</f>
        <v>0</v>
      </c>
      <c r="DJ138" s="5">
        <f ca="1">IF($BI138&lt;&gt;"",IF('Capacity summary'!$C$14="Yes",IF(COUNTBLANK('Capacity summary'!$H50:$BG50)&lt;52,IF('Capacity summary'!BG50&lt;&gt;"",IF(LOWER('Capacity summary'!BG50)="x",$BI138*BG138,VALUE('Capacity summary'!BG50)),0),BG138*$BI138),BG138*$BI138),0)</f>
        <v>0</v>
      </c>
      <c r="DK138" s="5">
        <f t="shared" ca="1" si="6"/>
        <v>0</v>
      </c>
    </row>
    <row r="139" spans="3:115" x14ac:dyDescent="0.25">
      <c r="C139" s="67" t="str">
        <f>ROW(A28)&amp;". "&amp;Capacity!N44</f>
        <v>28. a</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 ca="1">IF(ROW(A28)&lt;=Capacity!$M$16,IF('Capacity summary'!$C$14="No",SUM(H139:BG139),'Capacity summary'!$E51),0)</f>
        <v>52</v>
      </c>
      <c r="BI139" s="67">
        <f ca="1">IF(BH139&gt;0,IF(BH139&lt;Capacity!Q44,Capacity!R44,Capacity!T44/'Capacity calculation (hide)'!BH139),"")</f>
        <v>0</v>
      </c>
      <c r="BJ139" s="5"/>
      <c r="BK139" s="5">
        <f ca="1">IF($BI139&lt;&gt;"",IF('Capacity summary'!$C$14="Yes",IF(COUNTBLANK('Capacity summary'!$H51:$BG51)&lt;52,IF('Capacity summary'!H51&lt;&gt;"",IF(LOWER('Capacity summary'!H51)="x",$BI139*H139,VALUE('Capacity summary'!H51)),0),H139*$BI139),H139*$BI139),0)</f>
        <v>0</v>
      </c>
      <c r="BL139" s="5">
        <f ca="1">IF($BI139&lt;&gt;"",IF('Capacity summary'!$C$14="Yes",IF(COUNTBLANK('Capacity summary'!$H51:$BG51)&lt;52,IF('Capacity summary'!I51&lt;&gt;"",IF(LOWER('Capacity summary'!I51)="x",$BI139*I139,VALUE('Capacity summary'!I51)),0),I139*$BI139),I139*$BI139),0)</f>
        <v>0</v>
      </c>
      <c r="BM139" s="5">
        <f ca="1">IF($BI139&lt;&gt;"",IF('Capacity summary'!$C$14="Yes",IF(COUNTBLANK('Capacity summary'!$H51:$BG51)&lt;52,IF('Capacity summary'!J51&lt;&gt;"",IF(LOWER('Capacity summary'!J51)="x",$BI139*J139,VALUE('Capacity summary'!J51)),0),J139*$BI139),J139*$BI139),0)</f>
        <v>0</v>
      </c>
      <c r="BN139" s="5">
        <f ca="1">IF($BI139&lt;&gt;"",IF('Capacity summary'!$C$14="Yes",IF(COUNTBLANK('Capacity summary'!$H51:$BG51)&lt;52,IF('Capacity summary'!K51&lt;&gt;"",IF(LOWER('Capacity summary'!K51)="x",$BI139*K139,VALUE('Capacity summary'!K51)),0),K139*$BI139),K139*$BI139),0)</f>
        <v>0</v>
      </c>
      <c r="BO139" s="5">
        <f ca="1">IF($BI139&lt;&gt;"",IF('Capacity summary'!$C$14="Yes",IF(COUNTBLANK('Capacity summary'!$H51:$BG51)&lt;52,IF('Capacity summary'!L51&lt;&gt;"",IF(LOWER('Capacity summary'!L51)="x",$BI139*L139,VALUE('Capacity summary'!L51)),0),L139*$BI139),L139*$BI139),0)</f>
        <v>0</v>
      </c>
      <c r="BP139" s="5">
        <f ca="1">IF($BI139&lt;&gt;"",IF('Capacity summary'!$C$14="Yes",IF(COUNTBLANK('Capacity summary'!$H51:$BG51)&lt;52,IF('Capacity summary'!M51&lt;&gt;"",IF(LOWER('Capacity summary'!M51)="x",$BI139*M139,VALUE('Capacity summary'!M51)),0),M139*$BI139),M139*$BI139),0)</f>
        <v>0</v>
      </c>
      <c r="BQ139" s="5">
        <f ca="1">IF($BI139&lt;&gt;"",IF('Capacity summary'!$C$14="Yes",IF(COUNTBLANK('Capacity summary'!$H51:$BG51)&lt;52,IF('Capacity summary'!N51&lt;&gt;"",IF(LOWER('Capacity summary'!N51)="x",$BI139*N139,VALUE('Capacity summary'!N51)),0),N139*$BI139),N139*$BI139),0)</f>
        <v>0</v>
      </c>
      <c r="BR139" s="5">
        <f ca="1">IF($BI139&lt;&gt;"",IF('Capacity summary'!$C$14="Yes",IF(COUNTBLANK('Capacity summary'!$H51:$BG51)&lt;52,IF('Capacity summary'!O51&lt;&gt;"",IF(LOWER('Capacity summary'!O51)="x",$BI139*O139,VALUE('Capacity summary'!O51)),0),O139*$BI139),O139*$BI139),0)</f>
        <v>0</v>
      </c>
      <c r="BS139" s="5">
        <f ca="1">IF($BI139&lt;&gt;"",IF('Capacity summary'!$C$14="Yes",IF(COUNTBLANK('Capacity summary'!$H51:$BG51)&lt;52,IF('Capacity summary'!P51&lt;&gt;"",IF(LOWER('Capacity summary'!P51)="x",$BI139*P139,VALUE('Capacity summary'!P51)),0),P139*$BI139),P139*$BI139),0)</f>
        <v>0</v>
      </c>
      <c r="BT139" s="5">
        <f ca="1">IF($BI139&lt;&gt;"",IF('Capacity summary'!$C$14="Yes",IF(COUNTBLANK('Capacity summary'!$H51:$BG51)&lt;52,IF('Capacity summary'!Q51&lt;&gt;"",IF(LOWER('Capacity summary'!Q51)="x",$BI139*Q139,VALUE('Capacity summary'!Q51)),0),Q139*$BI139),Q139*$BI139),0)</f>
        <v>0</v>
      </c>
      <c r="BU139" s="5">
        <f ca="1">IF($BI139&lt;&gt;"",IF('Capacity summary'!$C$14="Yes",IF(COUNTBLANK('Capacity summary'!$H51:$BG51)&lt;52,IF('Capacity summary'!R51&lt;&gt;"",IF(LOWER('Capacity summary'!R51)="x",$BI139*R139,VALUE('Capacity summary'!R51)),0),R139*$BI139),R139*$BI139),0)</f>
        <v>0</v>
      </c>
      <c r="BV139" s="5">
        <f ca="1">IF($BI139&lt;&gt;"",IF('Capacity summary'!$C$14="Yes",IF(COUNTBLANK('Capacity summary'!$H51:$BG51)&lt;52,IF('Capacity summary'!S51&lt;&gt;"",IF(LOWER('Capacity summary'!S51)="x",$BI139*S139,VALUE('Capacity summary'!S51)),0),S139*$BI139),S139*$BI139),0)</f>
        <v>0</v>
      </c>
      <c r="BW139" s="5">
        <f ca="1">IF($BI139&lt;&gt;"",IF('Capacity summary'!$C$14="Yes",IF(COUNTBLANK('Capacity summary'!$H51:$BG51)&lt;52,IF('Capacity summary'!T51&lt;&gt;"",IF(LOWER('Capacity summary'!T51)="x",$BI139*T139,VALUE('Capacity summary'!T51)),0),T139*$BI139),T139*$BI139),0)</f>
        <v>0</v>
      </c>
      <c r="BX139" s="5">
        <f ca="1">IF($BI139&lt;&gt;"",IF('Capacity summary'!$C$14="Yes",IF(COUNTBLANK('Capacity summary'!$H51:$BG51)&lt;52,IF('Capacity summary'!U51&lt;&gt;"",IF(LOWER('Capacity summary'!U51)="x",$BI139*U139,VALUE('Capacity summary'!U51)),0),U139*$BI139),U139*$BI139),0)</f>
        <v>0</v>
      </c>
      <c r="BY139" s="5">
        <f ca="1">IF($BI139&lt;&gt;"",IF('Capacity summary'!$C$14="Yes",IF(COUNTBLANK('Capacity summary'!$H51:$BG51)&lt;52,IF('Capacity summary'!V51&lt;&gt;"",IF(LOWER('Capacity summary'!V51)="x",$BI139*V139,VALUE('Capacity summary'!V51)),0),V139*$BI139),V139*$BI139),0)</f>
        <v>0</v>
      </c>
      <c r="BZ139" s="5">
        <f ca="1">IF($BI139&lt;&gt;"",IF('Capacity summary'!$C$14="Yes",IF(COUNTBLANK('Capacity summary'!$H51:$BG51)&lt;52,IF('Capacity summary'!W51&lt;&gt;"",IF(LOWER('Capacity summary'!W51)="x",$BI139*W139,VALUE('Capacity summary'!W51)),0),W139*$BI139),W139*$BI139),0)</f>
        <v>0</v>
      </c>
      <c r="CA139" s="5">
        <f ca="1">IF($BI139&lt;&gt;"",IF('Capacity summary'!$C$14="Yes",IF(COUNTBLANK('Capacity summary'!$H51:$BG51)&lt;52,IF('Capacity summary'!X51&lt;&gt;"",IF(LOWER('Capacity summary'!X51)="x",$BI139*X139,VALUE('Capacity summary'!X51)),0),X139*$BI139),X139*$BI139),0)</f>
        <v>0</v>
      </c>
      <c r="CB139" s="5">
        <f ca="1">IF($BI139&lt;&gt;"",IF('Capacity summary'!$C$14="Yes",IF(COUNTBLANK('Capacity summary'!$H51:$BG51)&lt;52,IF('Capacity summary'!Y51&lt;&gt;"",IF(LOWER('Capacity summary'!Y51)="x",$BI139*Y139,VALUE('Capacity summary'!Y51)),0),Y139*$BI139),Y139*$BI139),0)</f>
        <v>0</v>
      </c>
      <c r="CC139" s="5">
        <f ca="1">IF($BI139&lt;&gt;"",IF('Capacity summary'!$C$14="Yes",IF(COUNTBLANK('Capacity summary'!$H51:$BG51)&lt;52,IF('Capacity summary'!Z51&lt;&gt;"",IF(LOWER('Capacity summary'!Z51)="x",$BI139*Z139,VALUE('Capacity summary'!Z51)),0),Z139*$BI139),Z139*$BI139),0)</f>
        <v>0</v>
      </c>
      <c r="CD139" s="5">
        <f ca="1">IF($BI139&lt;&gt;"",IF('Capacity summary'!$C$14="Yes",IF(COUNTBLANK('Capacity summary'!$H51:$BG51)&lt;52,IF('Capacity summary'!AA51&lt;&gt;"",IF(LOWER('Capacity summary'!AA51)="x",$BI139*AA139,VALUE('Capacity summary'!AA51)),0),AA139*$BI139),AA139*$BI139),0)</f>
        <v>0</v>
      </c>
      <c r="CE139" s="5">
        <f ca="1">IF($BI139&lt;&gt;"",IF('Capacity summary'!$C$14="Yes",IF(COUNTBLANK('Capacity summary'!$H51:$BG51)&lt;52,IF('Capacity summary'!AB51&lt;&gt;"",IF(LOWER('Capacity summary'!AB51)="x",$BI139*AB139,VALUE('Capacity summary'!AB51)),0),AB139*$BI139),AB139*$BI139),0)</f>
        <v>0</v>
      </c>
      <c r="CF139" s="5">
        <f ca="1">IF($BI139&lt;&gt;"",IF('Capacity summary'!$C$14="Yes",IF(COUNTBLANK('Capacity summary'!$H51:$BG51)&lt;52,IF('Capacity summary'!AC51&lt;&gt;"",IF(LOWER('Capacity summary'!AC51)="x",$BI139*AC139,VALUE('Capacity summary'!AC51)),0),AC139*$BI139),AC139*$BI139),0)</f>
        <v>0</v>
      </c>
      <c r="CG139" s="5">
        <f ca="1">IF($BI139&lt;&gt;"",IF('Capacity summary'!$C$14="Yes",IF(COUNTBLANK('Capacity summary'!$H51:$BG51)&lt;52,IF('Capacity summary'!AD51&lt;&gt;"",IF(LOWER('Capacity summary'!AD51)="x",$BI139*AD139,VALUE('Capacity summary'!AD51)),0),AD139*$BI139),AD139*$BI139),0)</f>
        <v>0</v>
      </c>
      <c r="CH139" s="5">
        <f ca="1">IF($BI139&lt;&gt;"",IF('Capacity summary'!$C$14="Yes",IF(COUNTBLANK('Capacity summary'!$H51:$BG51)&lt;52,IF('Capacity summary'!AE51&lt;&gt;"",IF(LOWER('Capacity summary'!AE51)="x",$BI139*AE139,VALUE('Capacity summary'!AE51)),0),AE139*$BI139),AE139*$BI139),0)</f>
        <v>0</v>
      </c>
      <c r="CI139" s="5">
        <f ca="1">IF($BI139&lt;&gt;"",IF('Capacity summary'!$C$14="Yes",IF(COUNTBLANK('Capacity summary'!$H51:$BG51)&lt;52,IF('Capacity summary'!AF51&lt;&gt;"",IF(LOWER('Capacity summary'!AF51)="x",$BI139*AF139,VALUE('Capacity summary'!AF51)),0),AF139*$BI139),AF139*$BI139),0)</f>
        <v>0</v>
      </c>
      <c r="CJ139" s="5">
        <f ca="1">IF($BI139&lt;&gt;"",IF('Capacity summary'!$C$14="Yes",IF(COUNTBLANK('Capacity summary'!$H51:$BG51)&lt;52,IF('Capacity summary'!AG51&lt;&gt;"",IF(LOWER('Capacity summary'!AG51)="x",$BI139*AG139,VALUE('Capacity summary'!AG51)),0),AG139*$BI139),AG139*$BI139),0)</f>
        <v>0</v>
      </c>
      <c r="CK139" s="5">
        <f ca="1">IF($BI139&lt;&gt;"",IF('Capacity summary'!$C$14="Yes",IF(COUNTBLANK('Capacity summary'!$H51:$BG51)&lt;52,IF('Capacity summary'!AH51&lt;&gt;"",IF(LOWER('Capacity summary'!AH51)="x",$BI139*AH139,VALUE('Capacity summary'!AH51)),0),AH139*$BI139),AH139*$BI139),0)</f>
        <v>0</v>
      </c>
      <c r="CL139" s="5">
        <f ca="1">IF($BI139&lt;&gt;"",IF('Capacity summary'!$C$14="Yes",IF(COUNTBLANK('Capacity summary'!$H51:$BG51)&lt;52,IF('Capacity summary'!AI51&lt;&gt;"",IF(LOWER('Capacity summary'!AI51)="x",$BI139*AI139,VALUE('Capacity summary'!AI51)),0),AI139*$BI139),AI139*$BI139),0)</f>
        <v>0</v>
      </c>
      <c r="CM139" s="5">
        <f ca="1">IF($BI139&lt;&gt;"",IF('Capacity summary'!$C$14="Yes",IF(COUNTBLANK('Capacity summary'!$H51:$BG51)&lt;52,IF('Capacity summary'!AJ51&lt;&gt;"",IF(LOWER('Capacity summary'!AJ51)="x",$BI139*AJ139,VALUE('Capacity summary'!AJ51)),0),AJ139*$BI139),AJ139*$BI139),0)</f>
        <v>0</v>
      </c>
      <c r="CN139" s="5">
        <f ca="1">IF($BI139&lt;&gt;"",IF('Capacity summary'!$C$14="Yes",IF(COUNTBLANK('Capacity summary'!$H51:$BG51)&lt;52,IF('Capacity summary'!AK51&lt;&gt;"",IF(LOWER('Capacity summary'!AK51)="x",$BI139*AK139,VALUE('Capacity summary'!AK51)),0),AK139*$BI139),AK139*$BI139),0)</f>
        <v>0</v>
      </c>
      <c r="CO139" s="5">
        <f ca="1">IF($BI139&lt;&gt;"",IF('Capacity summary'!$C$14="Yes",IF(COUNTBLANK('Capacity summary'!$H51:$BG51)&lt;52,IF('Capacity summary'!AL51&lt;&gt;"",IF(LOWER('Capacity summary'!AL51)="x",$BI139*AL139,VALUE('Capacity summary'!AL51)),0),AL139*$BI139),AL139*$BI139),0)</f>
        <v>0</v>
      </c>
      <c r="CP139" s="5">
        <f ca="1">IF($BI139&lt;&gt;"",IF('Capacity summary'!$C$14="Yes",IF(COUNTBLANK('Capacity summary'!$H51:$BG51)&lt;52,IF('Capacity summary'!AM51&lt;&gt;"",IF(LOWER('Capacity summary'!AM51)="x",$BI139*AM139,VALUE('Capacity summary'!AM51)),0),AM139*$BI139),AM139*$BI139),0)</f>
        <v>0</v>
      </c>
      <c r="CQ139" s="5">
        <f ca="1">IF($BI139&lt;&gt;"",IF('Capacity summary'!$C$14="Yes",IF(COUNTBLANK('Capacity summary'!$H51:$BG51)&lt;52,IF('Capacity summary'!AN51&lt;&gt;"",IF(LOWER('Capacity summary'!AN51)="x",$BI139*AN139,VALUE('Capacity summary'!AN51)),0),AN139*$BI139),AN139*$BI139),0)</f>
        <v>0</v>
      </c>
      <c r="CR139" s="5">
        <f ca="1">IF($BI139&lt;&gt;"",IF('Capacity summary'!$C$14="Yes",IF(COUNTBLANK('Capacity summary'!$H51:$BG51)&lt;52,IF('Capacity summary'!AO51&lt;&gt;"",IF(LOWER('Capacity summary'!AO51)="x",$BI139*AO139,VALUE('Capacity summary'!AO51)),0),AO139*$BI139),AO139*$BI139),0)</f>
        <v>0</v>
      </c>
      <c r="CS139" s="5">
        <f ca="1">IF($BI139&lt;&gt;"",IF('Capacity summary'!$C$14="Yes",IF(COUNTBLANK('Capacity summary'!$H51:$BG51)&lt;52,IF('Capacity summary'!AP51&lt;&gt;"",IF(LOWER('Capacity summary'!AP51)="x",$BI139*AP139,VALUE('Capacity summary'!AP51)),0),AP139*$BI139),AP139*$BI139),0)</f>
        <v>0</v>
      </c>
      <c r="CT139" s="5">
        <f ca="1">IF($BI139&lt;&gt;"",IF('Capacity summary'!$C$14="Yes",IF(COUNTBLANK('Capacity summary'!$H51:$BG51)&lt;52,IF('Capacity summary'!AQ51&lt;&gt;"",IF(LOWER('Capacity summary'!AQ51)="x",$BI139*AQ139,VALUE('Capacity summary'!AQ51)),0),AQ139*$BI139),AQ139*$BI139),0)</f>
        <v>0</v>
      </c>
      <c r="CU139" s="5">
        <f ca="1">IF($BI139&lt;&gt;"",IF('Capacity summary'!$C$14="Yes",IF(COUNTBLANK('Capacity summary'!$H51:$BG51)&lt;52,IF('Capacity summary'!AR51&lt;&gt;"",IF(LOWER('Capacity summary'!AR51)="x",$BI139*AR139,VALUE('Capacity summary'!AR51)),0),AR139*$BI139),AR139*$BI139),0)</f>
        <v>0</v>
      </c>
      <c r="CV139" s="5">
        <f ca="1">IF($BI139&lt;&gt;"",IF('Capacity summary'!$C$14="Yes",IF(COUNTBLANK('Capacity summary'!$H51:$BG51)&lt;52,IF('Capacity summary'!AS51&lt;&gt;"",IF(LOWER('Capacity summary'!AS51)="x",$BI139*AS139,VALUE('Capacity summary'!AS51)),0),AS139*$BI139),AS139*$BI139),0)</f>
        <v>0</v>
      </c>
      <c r="CW139" s="5">
        <f ca="1">IF($BI139&lt;&gt;"",IF('Capacity summary'!$C$14="Yes",IF(COUNTBLANK('Capacity summary'!$H51:$BG51)&lt;52,IF('Capacity summary'!AT51&lt;&gt;"",IF(LOWER('Capacity summary'!AT51)="x",$BI139*AT139,VALUE('Capacity summary'!AT51)),0),AT139*$BI139),AT139*$BI139),0)</f>
        <v>0</v>
      </c>
      <c r="CX139" s="5">
        <f ca="1">IF($BI139&lt;&gt;"",IF('Capacity summary'!$C$14="Yes",IF(COUNTBLANK('Capacity summary'!$H51:$BG51)&lt;52,IF('Capacity summary'!AU51&lt;&gt;"",IF(LOWER('Capacity summary'!AU51)="x",$BI139*AU139,VALUE('Capacity summary'!AU51)),0),AU139*$BI139),AU139*$BI139),0)</f>
        <v>0</v>
      </c>
      <c r="CY139" s="5">
        <f ca="1">IF($BI139&lt;&gt;"",IF('Capacity summary'!$C$14="Yes",IF(COUNTBLANK('Capacity summary'!$H51:$BG51)&lt;52,IF('Capacity summary'!AV51&lt;&gt;"",IF(LOWER('Capacity summary'!AV51)="x",$BI139*AV139,VALUE('Capacity summary'!AV51)),0),AV139*$BI139),AV139*$BI139),0)</f>
        <v>0</v>
      </c>
      <c r="CZ139" s="5">
        <f ca="1">IF($BI139&lt;&gt;"",IF('Capacity summary'!$C$14="Yes",IF(COUNTBLANK('Capacity summary'!$H51:$BG51)&lt;52,IF('Capacity summary'!AW51&lt;&gt;"",IF(LOWER('Capacity summary'!AW51)="x",$BI139*AW139,VALUE('Capacity summary'!AW51)),0),AW139*$BI139),AW139*$BI139),0)</f>
        <v>0</v>
      </c>
      <c r="DA139" s="5">
        <f ca="1">IF($BI139&lt;&gt;"",IF('Capacity summary'!$C$14="Yes",IF(COUNTBLANK('Capacity summary'!$H51:$BG51)&lt;52,IF('Capacity summary'!AX51&lt;&gt;"",IF(LOWER('Capacity summary'!AX51)="x",$BI139*AX139,VALUE('Capacity summary'!AX51)),0),AX139*$BI139),AX139*$BI139),0)</f>
        <v>0</v>
      </c>
      <c r="DB139" s="5">
        <f ca="1">IF($BI139&lt;&gt;"",IF('Capacity summary'!$C$14="Yes",IF(COUNTBLANK('Capacity summary'!$H51:$BG51)&lt;52,IF('Capacity summary'!AY51&lt;&gt;"",IF(LOWER('Capacity summary'!AY51)="x",$BI139*AY139,VALUE('Capacity summary'!AY51)),0),AY139*$BI139),AY139*$BI139),0)</f>
        <v>0</v>
      </c>
      <c r="DC139" s="5">
        <f ca="1">IF($BI139&lt;&gt;"",IF('Capacity summary'!$C$14="Yes",IF(COUNTBLANK('Capacity summary'!$H51:$BG51)&lt;52,IF('Capacity summary'!AZ51&lt;&gt;"",IF(LOWER('Capacity summary'!AZ51)="x",$BI139*AZ139,VALUE('Capacity summary'!AZ51)),0),AZ139*$BI139),AZ139*$BI139),0)</f>
        <v>0</v>
      </c>
      <c r="DD139" s="5">
        <f ca="1">IF($BI139&lt;&gt;"",IF('Capacity summary'!$C$14="Yes",IF(COUNTBLANK('Capacity summary'!$H51:$BG51)&lt;52,IF('Capacity summary'!BA51&lt;&gt;"",IF(LOWER('Capacity summary'!BA51)="x",$BI139*BA139,VALUE('Capacity summary'!BA51)),0),BA139*$BI139),BA139*$BI139),0)</f>
        <v>0</v>
      </c>
      <c r="DE139" s="5">
        <f ca="1">IF($BI139&lt;&gt;"",IF('Capacity summary'!$C$14="Yes",IF(COUNTBLANK('Capacity summary'!$H51:$BG51)&lt;52,IF('Capacity summary'!BB51&lt;&gt;"",IF(LOWER('Capacity summary'!BB51)="x",$BI139*BB139,VALUE('Capacity summary'!BB51)),0),BB139*$BI139),BB139*$BI139),0)</f>
        <v>0</v>
      </c>
      <c r="DF139" s="5">
        <f ca="1">IF($BI139&lt;&gt;"",IF('Capacity summary'!$C$14="Yes",IF(COUNTBLANK('Capacity summary'!$H51:$BG51)&lt;52,IF('Capacity summary'!BC51&lt;&gt;"",IF(LOWER('Capacity summary'!BC51)="x",$BI139*BC139,VALUE('Capacity summary'!BC51)),0),BC139*$BI139),BC139*$BI139),0)</f>
        <v>0</v>
      </c>
      <c r="DG139" s="5">
        <f ca="1">IF($BI139&lt;&gt;"",IF('Capacity summary'!$C$14="Yes",IF(COUNTBLANK('Capacity summary'!$H51:$BG51)&lt;52,IF('Capacity summary'!BD51&lt;&gt;"",IF(LOWER('Capacity summary'!BD51)="x",$BI139*BD139,VALUE('Capacity summary'!BD51)),0),BD139*$BI139),BD139*$BI139),0)</f>
        <v>0</v>
      </c>
      <c r="DH139" s="5">
        <f ca="1">IF($BI139&lt;&gt;"",IF('Capacity summary'!$C$14="Yes",IF(COUNTBLANK('Capacity summary'!$H51:$BG51)&lt;52,IF('Capacity summary'!BE51&lt;&gt;"",IF(LOWER('Capacity summary'!BE51)="x",$BI139*BE139,VALUE('Capacity summary'!BE51)),0),BE139*$BI139),BE139*$BI139),0)</f>
        <v>0</v>
      </c>
      <c r="DI139" s="5">
        <f ca="1">IF($BI139&lt;&gt;"",IF('Capacity summary'!$C$14="Yes",IF(COUNTBLANK('Capacity summary'!$H51:$BG51)&lt;52,IF('Capacity summary'!BF51&lt;&gt;"",IF(LOWER('Capacity summary'!BF51)="x",$BI139*BF139,VALUE('Capacity summary'!BF51)),0),BF139*$BI139),BF139*$BI139),0)</f>
        <v>0</v>
      </c>
      <c r="DJ139" s="5">
        <f ca="1">IF($BI139&lt;&gt;"",IF('Capacity summary'!$C$14="Yes",IF(COUNTBLANK('Capacity summary'!$H51:$BG51)&lt;52,IF('Capacity summary'!BG51&lt;&gt;"",IF(LOWER('Capacity summary'!BG51)="x",$BI139*BG139,VALUE('Capacity summary'!BG51)),0),BG139*$BI139),BG139*$BI139),0)</f>
        <v>0</v>
      </c>
      <c r="DK139" s="5">
        <f t="shared" ca="1" si="6"/>
        <v>0</v>
      </c>
    </row>
    <row r="140" spans="3:115" x14ac:dyDescent="0.25">
      <c r="C140" s="67" t="str">
        <f>ROW(A29)&amp;". "&amp;Capacity!N45</f>
        <v>29. a</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 ca="1">IF(ROW(A29)&lt;=Capacity!$M$16,IF('Capacity summary'!$C$14="No",SUM(H140:BG140),'Capacity summary'!$E52),0)</f>
        <v>52</v>
      </c>
      <c r="BI140" s="67">
        <f ca="1">IF(BH140&gt;0,IF(BH140&lt;Capacity!Q45,Capacity!R45,Capacity!T45/'Capacity calculation (hide)'!BH140),"")</f>
        <v>0</v>
      </c>
      <c r="BJ140" s="5"/>
      <c r="BK140" s="5">
        <f ca="1">IF($BI140&lt;&gt;"",IF('Capacity summary'!$C$14="Yes",IF(COUNTBLANK('Capacity summary'!$H52:$BG52)&lt;52,IF('Capacity summary'!H52&lt;&gt;"",IF(LOWER('Capacity summary'!H52)="x",$BI140*H140,VALUE('Capacity summary'!H52)),0),H140*$BI140),H140*$BI140),0)</f>
        <v>0</v>
      </c>
      <c r="BL140" s="5">
        <f ca="1">IF($BI140&lt;&gt;"",IF('Capacity summary'!$C$14="Yes",IF(COUNTBLANK('Capacity summary'!$H52:$BG52)&lt;52,IF('Capacity summary'!I52&lt;&gt;"",IF(LOWER('Capacity summary'!I52)="x",$BI140*I140,VALUE('Capacity summary'!I52)),0),I140*$BI140),I140*$BI140),0)</f>
        <v>0</v>
      </c>
      <c r="BM140" s="5">
        <f ca="1">IF($BI140&lt;&gt;"",IF('Capacity summary'!$C$14="Yes",IF(COUNTBLANK('Capacity summary'!$H52:$BG52)&lt;52,IF('Capacity summary'!J52&lt;&gt;"",IF(LOWER('Capacity summary'!J52)="x",$BI140*J140,VALUE('Capacity summary'!J52)),0),J140*$BI140),J140*$BI140),0)</f>
        <v>0</v>
      </c>
      <c r="BN140" s="5">
        <f ca="1">IF($BI140&lt;&gt;"",IF('Capacity summary'!$C$14="Yes",IF(COUNTBLANK('Capacity summary'!$H52:$BG52)&lt;52,IF('Capacity summary'!K52&lt;&gt;"",IF(LOWER('Capacity summary'!K52)="x",$BI140*K140,VALUE('Capacity summary'!K52)),0),K140*$BI140),K140*$BI140),0)</f>
        <v>0</v>
      </c>
      <c r="BO140" s="5">
        <f ca="1">IF($BI140&lt;&gt;"",IF('Capacity summary'!$C$14="Yes",IF(COUNTBLANK('Capacity summary'!$H52:$BG52)&lt;52,IF('Capacity summary'!L52&lt;&gt;"",IF(LOWER('Capacity summary'!L52)="x",$BI140*L140,VALUE('Capacity summary'!L52)),0),L140*$BI140),L140*$BI140),0)</f>
        <v>0</v>
      </c>
      <c r="BP140" s="5">
        <f ca="1">IF($BI140&lt;&gt;"",IF('Capacity summary'!$C$14="Yes",IF(COUNTBLANK('Capacity summary'!$H52:$BG52)&lt;52,IF('Capacity summary'!M52&lt;&gt;"",IF(LOWER('Capacity summary'!M52)="x",$BI140*M140,VALUE('Capacity summary'!M52)),0),M140*$BI140),M140*$BI140),0)</f>
        <v>0</v>
      </c>
      <c r="BQ140" s="5">
        <f ca="1">IF($BI140&lt;&gt;"",IF('Capacity summary'!$C$14="Yes",IF(COUNTBLANK('Capacity summary'!$H52:$BG52)&lt;52,IF('Capacity summary'!N52&lt;&gt;"",IF(LOWER('Capacity summary'!N52)="x",$BI140*N140,VALUE('Capacity summary'!N52)),0),N140*$BI140),N140*$BI140),0)</f>
        <v>0</v>
      </c>
      <c r="BR140" s="5">
        <f ca="1">IF($BI140&lt;&gt;"",IF('Capacity summary'!$C$14="Yes",IF(COUNTBLANK('Capacity summary'!$H52:$BG52)&lt;52,IF('Capacity summary'!O52&lt;&gt;"",IF(LOWER('Capacity summary'!O52)="x",$BI140*O140,VALUE('Capacity summary'!O52)),0),O140*$BI140),O140*$BI140),0)</f>
        <v>0</v>
      </c>
      <c r="BS140" s="5">
        <f ca="1">IF($BI140&lt;&gt;"",IF('Capacity summary'!$C$14="Yes",IF(COUNTBLANK('Capacity summary'!$H52:$BG52)&lt;52,IF('Capacity summary'!P52&lt;&gt;"",IF(LOWER('Capacity summary'!P52)="x",$BI140*P140,VALUE('Capacity summary'!P52)),0),P140*$BI140),P140*$BI140),0)</f>
        <v>0</v>
      </c>
      <c r="BT140" s="5">
        <f ca="1">IF($BI140&lt;&gt;"",IF('Capacity summary'!$C$14="Yes",IF(COUNTBLANK('Capacity summary'!$H52:$BG52)&lt;52,IF('Capacity summary'!Q52&lt;&gt;"",IF(LOWER('Capacity summary'!Q52)="x",$BI140*Q140,VALUE('Capacity summary'!Q52)),0),Q140*$BI140),Q140*$BI140),0)</f>
        <v>0</v>
      </c>
      <c r="BU140" s="5">
        <f ca="1">IF($BI140&lt;&gt;"",IF('Capacity summary'!$C$14="Yes",IF(COUNTBLANK('Capacity summary'!$H52:$BG52)&lt;52,IF('Capacity summary'!R52&lt;&gt;"",IF(LOWER('Capacity summary'!R52)="x",$BI140*R140,VALUE('Capacity summary'!R52)),0),R140*$BI140),R140*$BI140),0)</f>
        <v>0</v>
      </c>
      <c r="BV140" s="5">
        <f ca="1">IF($BI140&lt;&gt;"",IF('Capacity summary'!$C$14="Yes",IF(COUNTBLANK('Capacity summary'!$H52:$BG52)&lt;52,IF('Capacity summary'!S52&lt;&gt;"",IF(LOWER('Capacity summary'!S52)="x",$BI140*S140,VALUE('Capacity summary'!S52)),0),S140*$BI140),S140*$BI140),0)</f>
        <v>0</v>
      </c>
      <c r="BW140" s="5">
        <f ca="1">IF($BI140&lt;&gt;"",IF('Capacity summary'!$C$14="Yes",IF(COUNTBLANK('Capacity summary'!$H52:$BG52)&lt;52,IF('Capacity summary'!T52&lt;&gt;"",IF(LOWER('Capacity summary'!T52)="x",$BI140*T140,VALUE('Capacity summary'!T52)),0),T140*$BI140),T140*$BI140),0)</f>
        <v>0</v>
      </c>
      <c r="BX140" s="5">
        <f ca="1">IF($BI140&lt;&gt;"",IF('Capacity summary'!$C$14="Yes",IF(COUNTBLANK('Capacity summary'!$H52:$BG52)&lt;52,IF('Capacity summary'!U52&lt;&gt;"",IF(LOWER('Capacity summary'!U52)="x",$BI140*U140,VALUE('Capacity summary'!U52)),0),U140*$BI140),U140*$BI140),0)</f>
        <v>0</v>
      </c>
      <c r="BY140" s="5">
        <f ca="1">IF($BI140&lt;&gt;"",IF('Capacity summary'!$C$14="Yes",IF(COUNTBLANK('Capacity summary'!$H52:$BG52)&lt;52,IF('Capacity summary'!V52&lt;&gt;"",IF(LOWER('Capacity summary'!V52)="x",$BI140*V140,VALUE('Capacity summary'!V52)),0),V140*$BI140),V140*$BI140),0)</f>
        <v>0</v>
      </c>
      <c r="BZ140" s="5">
        <f ca="1">IF($BI140&lt;&gt;"",IF('Capacity summary'!$C$14="Yes",IF(COUNTBLANK('Capacity summary'!$H52:$BG52)&lt;52,IF('Capacity summary'!W52&lt;&gt;"",IF(LOWER('Capacity summary'!W52)="x",$BI140*W140,VALUE('Capacity summary'!W52)),0),W140*$BI140),W140*$BI140),0)</f>
        <v>0</v>
      </c>
      <c r="CA140" s="5">
        <f ca="1">IF($BI140&lt;&gt;"",IF('Capacity summary'!$C$14="Yes",IF(COUNTBLANK('Capacity summary'!$H52:$BG52)&lt;52,IF('Capacity summary'!X52&lt;&gt;"",IF(LOWER('Capacity summary'!X52)="x",$BI140*X140,VALUE('Capacity summary'!X52)),0),X140*$BI140),X140*$BI140),0)</f>
        <v>0</v>
      </c>
      <c r="CB140" s="5">
        <f ca="1">IF($BI140&lt;&gt;"",IF('Capacity summary'!$C$14="Yes",IF(COUNTBLANK('Capacity summary'!$H52:$BG52)&lt;52,IF('Capacity summary'!Y52&lt;&gt;"",IF(LOWER('Capacity summary'!Y52)="x",$BI140*Y140,VALUE('Capacity summary'!Y52)),0),Y140*$BI140),Y140*$BI140),0)</f>
        <v>0</v>
      </c>
      <c r="CC140" s="5">
        <f ca="1">IF($BI140&lt;&gt;"",IF('Capacity summary'!$C$14="Yes",IF(COUNTBLANK('Capacity summary'!$H52:$BG52)&lt;52,IF('Capacity summary'!Z52&lt;&gt;"",IF(LOWER('Capacity summary'!Z52)="x",$BI140*Z140,VALUE('Capacity summary'!Z52)),0),Z140*$BI140),Z140*$BI140),0)</f>
        <v>0</v>
      </c>
      <c r="CD140" s="5">
        <f ca="1">IF($BI140&lt;&gt;"",IF('Capacity summary'!$C$14="Yes",IF(COUNTBLANK('Capacity summary'!$H52:$BG52)&lt;52,IF('Capacity summary'!AA52&lt;&gt;"",IF(LOWER('Capacity summary'!AA52)="x",$BI140*AA140,VALUE('Capacity summary'!AA52)),0),AA140*$BI140),AA140*$BI140),0)</f>
        <v>0</v>
      </c>
      <c r="CE140" s="5">
        <f ca="1">IF($BI140&lt;&gt;"",IF('Capacity summary'!$C$14="Yes",IF(COUNTBLANK('Capacity summary'!$H52:$BG52)&lt;52,IF('Capacity summary'!AB52&lt;&gt;"",IF(LOWER('Capacity summary'!AB52)="x",$BI140*AB140,VALUE('Capacity summary'!AB52)),0),AB140*$BI140),AB140*$BI140),0)</f>
        <v>0</v>
      </c>
      <c r="CF140" s="5">
        <f ca="1">IF($BI140&lt;&gt;"",IF('Capacity summary'!$C$14="Yes",IF(COUNTBLANK('Capacity summary'!$H52:$BG52)&lt;52,IF('Capacity summary'!AC52&lt;&gt;"",IF(LOWER('Capacity summary'!AC52)="x",$BI140*AC140,VALUE('Capacity summary'!AC52)),0),AC140*$BI140),AC140*$BI140),0)</f>
        <v>0</v>
      </c>
      <c r="CG140" s="5">
        <f ca="1">IF($BI140&lt;&gt;"",IF('Capacity summary'!$C$14="Yes",IF(COUNTBLANK('Capacity summary'!$H52:$BG52)&lt;52,IF('Capacity summary'!AD52&lt;&gt;"",IF(LOWER('Capacity summary'!AD52)="x",$BI140*AD140,VALUE('Capacity summary'!AD52)),0),AD140*$BI140),AD140*$BI140),0)</f>
        <v>0</v>
      </c>
      <c r="CH140" s="5">
        <f ca="1">IF($BI140&lt;&gt;"",IF('Capacity summary'!$C$14="Yes",IF(COUNTBLANK('Capacity summary'!$H52:$BG52)&lt;52,IF('Capacity summary'!AE52&lt;&gt;"",IF(LOWER('Capacity summary'!AE52)="x",$BI140*AE140,VALUE('Capacity summary'!AE52)),0),AE140*$BI140),AE140*$BI140),0)</f>
        <v>0</v>
      </c>
      <c r="CI140" s="5">
        <f ca="1">IF($BI140&lt;&gt;"",IF('Capacity summary'!$C$14="Yes",IF(COUNTBLANK('Capacity summary'!$H52:$BG52)&lt;52,IF('Capacity summary'!AF52&lt;&gt;"",IF(LOWER('Capacity summary'!AF52)="x",$BI140*AF140,VALUE('Capacity summary'!AF52)),0),AF140*$BI140),AF140*$BI140),0)</f>
        <v>0</v>
      </c>
      <c r="CJ140" s="5">
        <f ca="1">IF($BI140&lt;&gt;"",IF('Capacity summary'!$C$14="Yes",IF(COUNTBLANK('Capacity summary'!$H52:$BG52)&lt;52,IF('Capacity summary'!AG52&lt;&gt;"",IF(LOWER('Capacity summary'!AG52)="x",$BI140*AG140,VALUE('Capacity summary'!AG52)),0),AG140*$BI140),AG140*$BI140),0)</f>
        <v>0</v>
      </c>
      <c r="CK140" s="5">
        <f ca="1">IF($BI140&lt;&gt;"",IF('Capacity summary'!$C$14="Yes",IF(COUNTBLANK('Capacity summary'!$H52:$BG52)&lt;52,IF('Capacity summary'!AH52&lt;&gt;"",IF(LOWER('Capacity summary'!AH52)="x",$BI140*AH140,VALUE('Capacity summary'!AH52)),0),AH140*$BI140),AH140*$BI140),0)</f>
        <v>0</v>
      </c>
      <c r="CL140" s="5">
        <f ca="1">IF($BI140&lt;&gt;"",IF('Capacity summary'!$C$14="Yes",IF(COUNTBLANK('Capacity summary'!$H52:$BG52)&lt;52,IF('Capacity summary'!AI52&lt;&gt;"",IF(LOWER('Capacity summary'!AI52)="x",$BI140*AI140,VALUE('Capacity summary'!AI52)),0),AI140*$BI140),AI140*$BI140),0)</f>
        <v>0</v>
      </c>
      <c r="CM140" s="5">
        <f ca="1">IF($BI140&lt;&gt;"",IF('Capacity summary'!$C$14="Yes",IF(COUNTBLANK('Capacity summary'!$H52:$BG52)&lt;52,IF('Capacity summary'!AJ52&lt;&gt;"",IF(LOWER('Capacity summary'!AJ52)="x",$BI140*AJ140,VALUE('Capacity summary'!AJ52)),0),AJ140*$BI140),AJ140*$BI140),0)</f>
        <v>0</v>
      </c>
      <c r="CN140" s="5">
        <f ca="1">IF($BI140&lt;&gt;"",IF('Capacity summary'!$C$14="Yes",IF(COUNTBLANK('Capacity summary'!$H52:$BG52)&lt;52,IF('Capacity summary'!AK52&lt;&gt;"",IF(LOWER('Capacity summary'!AK52)="x",$BI140*AK140,VALUE('Capacity summary'!AK52)),0),AK140*$BI140),AK140*$BI140),0)</f>
        <v>0</v>
      </c>
      <c r="CO140" s="5">
        <f ca="1">IF($BI140&lt;&gt;"",IF('Capacity summary'!$C$14="Yes",IF(COUNTBLANK('Capacity summary'!$H52:$BG52)&lt;52,IF('Capacity summary'!AL52&lt;&gt;"",IF(LOWER('Capacity summary'!AL52)="x",$BI140*AL140,VALUE('Capacity summary'!AL52)),0),AL140*$BI140),AL140*$BI140),0)</f>
        <v>0</v>
      </c>
      <c r="CP140" s="5">
        <f ca="1">IF($BI140&lt;&gt;"",IF('Capacity summary'!$C$14="Yes",IF(COUNTBLANK('Capacity summary'!$H52:$BG52)&lt;52,IF('Capacity summary'!AM52&lt;&gt;"",IF(LOWER('Capacity summary'!AM52)="x",$BI140*AM140,VALUE('Capacity summary'!AM52)),0),AM140*$BI140),AM140*$BI140),0)</f>
        <v>0</v>
      </c>
      <c r="CQ140" s="5">
        <f ca="1">IF($BI140&lt;&gt;"",IF('Capacity summary'!$C$14="Yes",IF(COUNTBLANK('Capacity summary'!$H52:$BG52)&lt;52,IF('Capacity summary'!AN52&lt;&gt;"",IF(LOWER('Capacity summary'!AN52)="x",$BI140*AN140,VALUE('Capacity summary'!AN52)),0),AN140*$BI140),AN140*$BI140),0)</f>
        <v>0</v>
      </c>
      <c r="CR140" s="5">
        <f ca="1">IF($BI140&lt;&gt;"",IF('Capacity summary'!$C$14="Yes",IF(COUNTBLANK('Capacity summary'!$H52:$BG52)&lt;52,IF('Capacity summary'!AO52&lt;&gt;"",IF(LOWER('Capacity summary'!AO52)="x",$BI140*AO140,VALUE('Capacity summary'!AO52)),0),AO140*$BI140),AO140*$BI140),0)</f>
        <v>0</v>
      </c>
      <c r="CS140" s="5">
        <f ca="1">IF($BI140&lt;&gt;"",IF('Capacity summary'!$C$14="Yes",IF(COUNTBLANK('Capacity summary'!$H52:$BG52)&lt;52,IF('Capacity summary'!AP52&lt;&gt;"",IF(LOWER('Capacity summary'!AP52)="x",$BI140*AP140,VALUE('Capacity summary'!AP52)),0),AP140*$BI140),AP140*$BI140),0)</f>
        <v>0</v>
      </c>
      <c r="CT140" s="5">
        <f ca="1">IF($BI140&lt;&gt;"",IF('Capacity summary'!$C$14="Yes",IF(COUNTBLANK('Capacity summary'!$H52:$BG52)&lt;52,IF('Capacity summary'!AQ52&lt;&gt;"",IF(LOWER('Capacity summary'!AQ52)="x",$BI140*AQ140,VALUE('Capacity summary'!AQ52)),0),AQ140*$BI140),AQ140*$BI140),0)</f>
        <v>0</v>
      </c>
      <c r="CU140" s="5">
        <f ca="1">IF($BI140&lt;&gt;"",IF('Capacity summary'!$C$14="Yes",IF(COUNTBLANK('Capacity summary'!$H52:$BG52)&lt;52,IF('Capacity summary'!AR52&lt;&gt;"",IF(LOWER('Capacity summary'!AR52)="x",$BI140*AR140,VALUE('Capacity summary'!AR52)),0),AR140*$BI140),AR140*$BI140),0)</f>
        <v>0</v>
      </c>
      <c r="CV140" s="5">
        <f ca="1">IF($BI140&lt;&gt;"",IF('Capacity summary'!$C$14="Yes",IF(COUNTBLANK('Capacity summary'!$H52:$BG52)&lt;52,IF('Capacity summary'!AS52&lt;&gt;"",IF(LOWER('Capacity summary'!AS52)="x",$BI140*AS140,VALUE('Capacity summary'!AS52)),0),AS140*$BI140),AS140*$BI140),0)</f>
        <v>0</v>
      </c>
      <c r="CW140" s="5">
        <f ca="1">IF($BI140&lt;&gt;"",IF('Capacity summary'!$C$14="Yes",IF(COUNTBLANK('Capacity summary'!$H52:$BG52)&lt;52,IF('Capacity summary'!AT52&lt;&gt;"",IF(LOWER('Capacity summary'!AT52)="x",$BI140*AT140,VALUE('Capacity summary'!AT52)),0),AT140*$BI140),AT140*$BI140),0)</f>
        <v>0</v>
      </c>
      <c r="CX140" s="5">
        <f ca="1">IF($BI140&lt;&gt;"",IF('Capacity summary'!$C$14="Yes",IF(COUNTBLANK('Capacity summary'!$H52:$BG52)&lt;52,IF('Capacity summary'!AU52&lt;&gt;"",IF(LOWER('Capacity summary'!AU52)="x",$BI140*AU140,VALUE('Capacity summary'!AU52)),0),AU140*$BI140),AU140*$BI140),0)</f>
        <v>0</v>
      </c>
      <c r="CY140" s="5">
        <f ca="1">IF($BI140&lt;&gt;"",IF('Capacity summary'!$C$14="Yes",IF(COUNTBLANK('Capacity summary'!$H52:$BG52)&lt;52,IF('Capacity summary'!AV52&lt;&gt;"",IF(LOWER('Capacity summary'!AV52)="x",$BI140*AV140,VALUE('Capacity summary'!AV52)),0),AV140*$BI140),AV140*$BI140),0)</f>
        <v>0</v>
      </c>
      <c r="CZ140" s="5">
        <f ca="1">IF($BI140&lt;&gt;"",IF('Capacity summary'!$C$14="Yes",IF(COUNTBLANK('Capacity summary'!$H52:$BG52)&lt;52,IF('Capacity summary'!AW52&lt;&gt;"",IF(LOWER('Capacity summary'!AW52)="x",$BI140*AW140,VALUE('Capacity summary'!AW52)),0),AW140*$BI140),AW140*$BI140),0)</f>
        <v>0</v>
      </c>
      <c r="DA140" s="5">
        <f ca="1">IF($BI140&lt;&gt;"",IF('Capacity summary'!$C$14="Yes",IF(COUNTBLANK('Capacity summary'!$H52:$BG52)&lt;52,IF('Capacity summary'!AX52&lt;&gt;"",IF(LOWER('Capacity summary'!AX52)="x",$BI140*AX140,VALUE('Capacity summary'!AX52)),0),AX140*$BI140),AX140*$BI140),0)</f>
        <v>0</v>
      </c>
      <c r="DB140" s="5">
        <f ca="1">IF($BI140&lt;&gt;"",IF('Capacity summary'!$C$14="Yes",IF(COUNTBLANK('Capacity summary'!$H52:$BG52)&lt;52,IF('Capacity summary'!AY52&lt;&gt;"",IF(LOWER('Capacity summary'!AY52)="x",$BI140*AY140,VALUE('Capacity summary'!AY52)),0),AY140*$BI140),AY140*$BI140),0)</f>
        <v>0</v>
      </c>
      <c r="DC140" s="5">
        <f ca="1">IF($BI140&lt;&gt;"",IF('Capacity summary'!$C$14="Yes",IF(COUNTBLANK('Capacity summary'!$H52:$BG52)&lt;52,IF('Capacity summary'!AZ52&lt;&gt;"",IF(LOWER('Capacity summary'!AZ52)="x",$BI140*AZ140,VALUE('Capacity summary'!AZ52)),0),AZ140*$BI140),AZ140*$BI140),0)</f>
        <v>0</v>
      </c>
      <c r="DD140" s="5">
        <f ca="1">IF($BI140&lt;&gt;"",IF('Capacity summary'!$C$14="Yes",IF(COUNTBLANK('Capacity summary'!$H52:$BG52)&lt;52,IF('Capacity summary'!BA52&lt;&gt;"",IF(LOWER('Capacity summary'!BA52)="x",$BI140*BA140,VALUE('Capacity summary'!BA52)),0),BA140*$BI140),BA140*$BI140),0)</f>
        <v>0</v>
      </c>
      <c r="DE140" s="5">
        <f ca="1">IF($BI140&lt;&gt;"",IF('Capacity summary'!$C$14="Yes",IF(COUNTBLANK('Capacity summary'!$H52:$BG52)&lt;52,IF('Capacity summary'!BB52&lt;&gt;"",IF(LOWER('Capacity summary'!BB52)="x",$BI140*BB140,VALUE('Capacity summary'!BB52)),0),BB140*$BI140),BB140*$BI140),0)</f>
        <v>0</v>
      </c>
      <c r="DF140" s="5">
        <f ca="1">IF($BI140&lt;&gt;"",IF('Capacity summary'!$C$14="Yes",IF(COUNTBLANK('Capacity summary'!$H52:$BG52)&lt;52,IF('Capacity summary'!BC52&lt;&gt;"",IF(LOWER('Capacity summary'!BC52)="x",$BI140*BC140,VALUE('Capacity summary'!BC52)),0),BC140*$BI140),BC140*$BI140),0)</f>
        <v>0</v>
      </c>
      <c r="DG140" s="5">
        <f ca="1">IF($BI140&lt;&gt;"",IF('Capacity summary'!$C$14="Yes",IF(COUNTBLANK('Capacity summary'!$H52:$BG52)&lt;52,IF('Capacity summary'!BD52&lt;&gt;"",IF(LOWER('Capacity summary'!BD52)="x",$BI140*BD140,VALUE('Capacity summary'!BD52)),0),BD140*$BI140),BD140*$BI140),0)</f>
        <v>0</v>
      </c>
      <c r="DH140" s="5">
        <f ca="1">IF($BI140&lt;&gt;"",IF('Capacity summary'!$C$14="Yes",IF(COUNTBLANK('Capacity summary'!$H52:$BG52)&lt;52,IF('Capacity summary'!BE52&lt;&gt;"",IF(LOWER('Capacity summary'!BE52)="x",$BI140*BE140,VALUE('Capacity summary'!BE52)),0),BE140*$BI140),BE140*$BI140),0)</f>
        <v>0</v>
      </c>
      <c r="DI140" s="5">
        <f ca="1">IF($BI140&lt;&gt;"",IF('Capacity summary'!$C$14="Yes",IF(COUNTBLANK('Capacity summary'!$H52:$BG52)&lt;52,IF('Capacity summary'!BF52&lt;&gt;"",IF(LOWER('Capacity summary'!BF52)="x",$BI140*BF140,VALUE('Capacity summary'!BF52)),0),BF140*$BI140),BF140*$BI140),0)</f>
        <v>0</v>
      </c>
      <c r="DJ140" s="5">
        <f ca="1">IF($BI140&lt;&gt;"",IF('Capacity summary'!$C$14="Yes",IF(COUNTBLANK('Capacity summary'!$H52:$BG52)&lt;52,IF('Capacity summary'!BG52&lt;&gt;"",IF(LOWER('Capacity summary'!BG52)="x",$BI140*BG140,VALUE('Capacity summary'!BG52)),0),BG140*$BI140),BG140*$BI140),0)</f>
        <v>0</v>
      </c>
      <c r="DK140" s="5">
        <f t="shared" ca="1" si="6"/>
        <v>0</v>
      </c>
    </row>
    <row r="141" spans="3:115" x14ac:dyDescent="0.25">
      <c r="C141" s="67" t="str">
        <f>ROW(A30)&amp;". "&amp;Capacity!N46</f>
        <v>30. a</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 ca="1">IF(ROW(A30)&lt;=Capacity!$M$16,IF('Capacity summary'!$C$14="No",SUM(H141:BG141),'Capacity summary'!$E53),0)</f>
        <v>52</v>
      </c>
      <c r="BI141" s="67">
        <f ca="1">IF(BH141&gt;0,IF(BH141&lt;Capacity!Q46,Capacity!R46,Capacity!T46/'Capacity calculation (hide)'!BH141),"")</f>
        <v>0</v>
      </c>
      <c r="BJ141" s="5"/>
      <c r="BK141" s="5">
        <f ca="1">IF($BI141&lt;&gt;"",IF('Capacity summary'!$C$14="Yes",IF(COUNTBLANK('Capacity summary'!$H53:$BG53)&lt;52,IF('Capacity summary'!H53&lt;&gt;"",IF(LOWER('Capacity summary'!H53)="x",$BI141*H141,VALUE('Capacity summary'!H53)),0),H141*$BI141),H141*$BI141),0)</f>
        <v>0</v>
      </c>
      <c r="BL141" s="5">
        <f ca="1">IF($BI141&lt;&gt;"",IF('Capacity summary'!$C$14="Yes",IF(COUNTBLANK('Capacity summary'!$H53:$BG53)&lt;52,IF('Capacity summary'!I53&lt;&gt;"",IF(LOWER('Capacity summary'!I53)="x",$BI141*I141,VALUE('Capacity summary'!I53)),0),I141*$BI141),I141*$BI141),0)</f>
        <v>0</v>
      </c>
      <c r="BM141" s="5">
        <f ca="1">IF($BI141&lt;&gt;"",IF('Capacity summary'!$C$14="Yes",IF(COUNTBLANK('Capacity summary'!$H53:$BG53)&lt;52,IF('Capacity summary'!J53&lt;&gt;"",IF(LOWER('Capacity summary'!J53)="x",$BI141*J141,VALUE('Capacity summary'!J53)),0),J141*$BI141),J141*$BI141),0)</f>
        <v>0</v>
      </c>
      <c r="BN141" s="5">
        <f ca="1">IF($BI141&lt;&gt;"",IF('Capacity summary'!$C$14="Yes",IF(COUNTBLANK('Capacity summary'!$H53:$BG53)&lt;52,IF('Capacity summary'!K53&lt;&gt;"",IF(LOWER('Capacity summary'!K53)="x",$BI141*K141,VALUE('Capacity summary'!K53)),0),K141*$BI141),K141*$BI141),0)</f>
        <v>0</v>
      </c>
      <c r="BO141" s="5">
        <f ca="1">IF($BI141&lt;&gt;"",IF('Capacity summary'!$C$14="Yes",IF(COUNTBLANK('Capacity summary'!$H53:$BG53)&lt;52,IF('Capacity summary'!L53&lt;&gt;"",IF(LOWER('Capacity summary'!L53)="x",$BI141*L141,VALUE('Capacity summary'!L53)),0),L141*$BI141),L141*$BI141),0)</f>
        <v>0</v>
      </c>
      <c r="BP141" s="5">
        <f ca="1">IF($BI141&lt;&gt;"",IF('Capacity summary'!$C$14="Yes",IF(COUNTBLANK('Capacity summary'!$H53:$BG53)&lt;52,IF('Capacity summary'!M53&lt;&gt;"",IF(LOWER('Capacity summary'!M53)="x",$BI141*M141,VALUE('Capacity summary'!M53)),0),M141*$BI141),M141*$BI141),0)</f>
        <v>0</v>
      </c>
      <c r="BQ141" s="5">
        <f ca="1">IF($BI141&lt;&gt;"",IF('Capacity summary'!$C$14="Yes",IF(COUNTBLANK('Capacity summary'!$H53:$BG53)&lt;52,IF('Capacity summary'!N53&lt;&gt;"",IF(LOWER('Capacity summary'!N53)="x",$BI141*N141,VALUE('Capacity summary'!N53)),0),N141*$BI141),N141*$BI141),0)</f>
        <v>0</v>
      </c>
      <c r="BR141" s="5">
        <f ca="1">IF($BI141&lt;&gt;"",IF('Capacity summary'!$C$14="Yes",IF(COUNTBLANK('Capacity summary'!$H53:$BG53)&lt;52,IF('Capacity summary'!O53&lt;&gt;"",IF(LOWER('Capacity summary'!O53)="x",$BI141*O141,VALUE('Capacity summary'!O53)),0),O141*$BI141),O141*$BI141),0)</f>
        <v>0</v>
      </c>
      <c r="BS141" s="5">
        <f ca="1">IF($BI141&lt;&gt;"",IF('Capacity summary'!$C$14="Yes",IF(COUNTBLANK('Capacity summary'!$H53:$BG53)&lt;52,IF('Capacity summary'!P53&lt;&gt;"",IF(LOWER('Capacity summary'!P53)="x",$BI141*P141,VALUE('Capacity summary'!P53)),0),P141*$BI141),P141*$BI141),0)</f>
        <v>0</v>
      </c>
      <c r="BT141" s="5">
        <f ca="1">IF($BI141&lt;&gt;"",IF('Capacity summary'!$C$14="Yes",IF(COUNTBLANK('Capacity summary'!$H53:$BG53)&lt;52,IF('Capacity summary'!Q53&lt;&gt;"",IF(LOWER('Capacity summary'!Q53)="x",$BI141*Q141,VALUE('Capacity summary'!Q53)),0),Q141*$BI141),Q141*$BI141),0)</f>
        <v>0</v>
      </c>
      <c r="BU141" s="5">
        <f ca="1">IF($BI141&lt;&gt;"",IF('Capacity summary'!$C$14="Yes",IF(COUNTBLANK('Capacity summary'!$H53:$BG53)&lt;52,IF('Capacity summary'!R53&lt;&gt;"",IF(LOWER('Capacity summary'!R53)="x",$BI141*R141,VALUE('Capacity summary'!R53)),0),R141*$BI141),R141*$BI141),0)</f>
        <v>0</v>
      </c>
      <c r="BV141" s="5">
        <f ca="1">IF($BI141&lt;&gt;"",IF('Capacity summary'!$C$14="Yes",IF(COUNTBLANK('Capacity summary'!$H53:$BG53)&lt;52,IF('Capacity summary'!S53&lt;&gt;"",IF(LOWER('Capacity summary'!S53)="x",$BI141*S141,VALUE('Capacity summary'!S53)),0),S141*$BI141),S141*$BI141),0)</f>
        <v>0</v>
      </c>
      <c r="BW141" s="5">
        <f ca="1">IF($BI141&lt;&gt;"",IF('Capacity summary'!$C$14="Yes",IF(COUNTBLANK('Capacity summary'!$H53:$BG53)&lt;52,IF('Capacity summary'!T53&lt;&gt;"",IF(LOWER('Capacity summary'!T53)="x",$BI141*T141,VALUE('Capacity summary'!T53)),0),T141*$BI141),T141*$BI141),0)</f>
        <v>0</v>
      </c>
      <c r="BX141" s="5">
        <f ca="1">IF($BI141&lt;&gt;"",IF('Capacity summary'!$C$14="Yes",IF(COUNTBLANK('Capacity summary'!$H53:$BG53)&lt;52,IF('Capacity summary'!U53&lt;&gt;"",IF(LOWER('Capacity summary'!U53)="x",$BI141*U141,VALUE('Capacity summary'!U53)),0),U141*$BI141),U141*$BI141),0)</f>
        <v>0</v>
      </c>
      <c r="BY141" s="5">
        <f ca="1">IF($BI141&lt;&gt;"",IF('Capacity summary'!$C$14="Yes",IF(COUNTBLANK('Capacity summary'!$H53:$BG53)&lt;52,IF('Capacity summary'!V53&lt;&gt;"",IF(LOWER('Capacity summary'!V53)="x",$BI141*V141,VALUE('Capacity summary'!V53)),0),V141*$BI141),V141*$BI141),0)</f>
        <v>0</v>
      </c>
      <c r="BZ141" s="5">
        <f ca="1">IF($BI141&lt;&gt;"",IF('Capacity summary'!$C$14="Yes",IF(COUNTBLANK('Capacity summary'!$H53:$BG53)&lt;52,IF('Capacity summary'!W53&lt;&gt;"",IF(LOWER('Capacity summary'!W53)="x",$BI141*W141,VALUE('Capacity summary'!W53)),0),W141*$BI141),W141*$BI141),0)</f>
        <v>0</v>
      </c>
      <c r="CA141" s="5">
        <f ca="1">IF($BI141&lt;&gt;"",IF('Capacity summary'!$C$14="Yes",IF(COUNTBLANK('Capacity summary'!$H53:$BG53)&lt;52,IF('Capacity summary'!X53&lt;&gt;"",IF(LOWER('Capacity summary'!X53)="x",$BI141*X141,VALUE('Capacity summary'!X53)),0),X141*$BI141),X141*$BI141),0)</f>
        <v>0</v>
      </c>
      <c r="CB141" s="5">
        <f ca="1">IF($BI141&lt;&gt;"",IF('Capacity summary'!$C$14="Yes",IF(COUNTBLANK('Capacity summary'!$H53:$BG53)&lt;52,IF('Capacity summary'!Y53&lt;&gt;"",IF(LOWER('Capacity summary'!Y53)="x",$BI141*Y141,VALUE('Capacity summary'!Y53)),0),Y141*$BI141),Y141*$BI141),0)</f>
        <v>0</v>
      </c>
      <c r="CC141" s="5">
        <f ca="1">IF($BI141&lt;&gt;"",IF('Capacity summary'!$C$14="Yes",IF(COUNTBLANK('Capacity summary'!$H53:$BG53)&lt;52,IF('Capacity summary'!Z53&lt;&gt;"",IF(LOWER('Capacity summary'!Z53)="x",$BI141*Z141,VALUE('Capacity summary'!Z53)),0),Z141*$BI141),Z141*$BI141),0)</f>
        <v>0</v>
      </c>
      <c r="CD141" s="5">
        <f ca="1">IF($BI141&lt;&gt;"",IF('Capacity summary'!$C$14="Yes",IF(COUNTBLANK('Capacity summary'!$H53:$BG53)&lt;52,IF('Capacity summary'!AA53&lt;&gt;"",IF(LOWER('Capacity summary'!AA53)="x",$BI141*AA141,VALUE('Capacity summary'!AA53)),0),AA141*$BI141),AA141*$BI141),0)</f>
        <v>0</v>
      </c>
      <c r="CE141" s="5">
        <f ca="1">IF($BI141&lt;&gt;"",IF('Capacity summary'!$C$14="Yes",IF(COUNTBLANK('Capacity summary'!$H53:$BG53)&lt;52,IF('Capacity summary'!AB53&lt;&gt;"",IF(LOWER('Capacity summary'!AB53)="x",$BI141*AB141,VALUE('Capacity summary'!AB53)),0),AB141*$BI141),AB141*$BI141),0)</f>
        <v>0</v>
      </c>
      <c r="CF141" s="5">
        <f ca="1">IF($BI141&lt;&gt;"",IF('Capacity summary'!$C$14="Yes",IF(COUNTBLANK('Capacity summary'!$H53:$BG53)&lt;52,IF('Capacity summary'!AC53&lt;&gt;"",IF(LOWER('Capacity summary'!AC53)="x",$BI141*AC141,VALUE('Capacity summary'!AC53)),0),AC141*$BI141),AC141*$BI141),0)</f>
        <v>0</v>
      </c>
      <c r="CG141" s="5">
        <f ca="1">IF($BI141&lt;&gt;"",IF('Capacity summary'!$C$14="Yes",IF(COUNTBLANK('Capacity summary'!$H53:$BG53)&lt;52,IF('Capacity summary'!AD53&lt;&gt;"",IF(LOWER('Capacity summary'!AD53)="x",$BI141*AD141,VALUE('Capacity summary'!AD53)),0),AD141*$BI141),AD141*$BI141),0)</f>
        <v>0</v>
      </c>
      <c r="CH141" s="5">
        <f ca="1">IF($BI141&lt;&gt;"",IF('Capacity summary'!$C$14="Yes",IF(COUNTBLANK('Capacity summary'!$H53:$BG53)&lt;52,IF('Capacity summary'!AE53&lt;&gt;"",IF(LOWER('Capacity summary'!AE53)="x",$BI141*AE141,VALUE('Capacity summary'!AE53)),0),AE141*$BI141),AE141*$BI141),0)</f>
        <v>0</v>
      </c>
      <c r="CI141" s="5">
        <f ca="1">IF($BI141&lt;&gt;"",IF('Capacity summary'!$C$14="Yes",IF(COUNTBLANK('Capacity summary'!$H53:$BG53)&lt;52,IF('Capacity summary'!AF53&lt;&gt;"",IF(LOWER('Capacity summary'!AF53)="x",$BI141*AF141,VALUE('Capacity summary'!AF53)),0),AF141*$BI141),AF141*$BI141),0)</f>
        <v>0</v>
      </c>
      <c r="CJ141" s="5">
        <f ca="1">IF($BI141&lt;&gt;"",IF('Capacity summary'!$C$14="Yes",IF(COUNTBLANK('Capacity summary'!$H53:$BG53)&lt;52,IF('Capacity summary'!AG53&lt;&gt;"",IF(LOWER('Capacity summary'!AG53)="x",$BI141*AG141,VALUE('Capacity summary'!AG53)),0),AG141*$BI141),AG141*$BI141),0)</f>
        <v>0</v>
      </c>
      <c r="CK141" s="5">
        <f ca="1">IF($BI141&lt;&gt;"",IF('Capacity summary'!$C$14="Yes",IF(COUNTBLANK('Capacity summary'!$H53:$BG53)&lt;52,IF('Capacity summary'!AH53&lt;&gt;"",IF(LOWER('Capacity summary'!AH53)="x",$BI141*AH141,VALUE('Capacity summary'!AH53)),0),AH141*$BI141),AH141*$BI141),0)</f>
        <v>0</v>
      </c>
      <c r="CL141" s="5">
        <f ca="1">IF($BI141&lt;&gt;"",IF('Capacity summary'!$C$14="Yes",IF(COUNTBLANK('Capacity summary'!$H53:$BG53)&lt;52,IF('Capacity summary'!AI53&lt;&gt;"",IF(LOWER('Capacity summary'!AI53)="x",$BI141*AI141,VALUE('Capacity summary'!AI53)),0),AI141*$BI141),AI141*$BI141),0)</f>
        <v>0</v>
      </c>
      <c r="CM141" s="5">
        <f ca="1">IF($BI141&lt;&gt;"",IF('Capacity summary'!$C$14="Yes",IF(COUNTBLANK('Capacity summary'!$H53:$BG53)&lt;52,IF('Capacity summary'!AJ53&lt;&gt;"",IF(LOWER('Capacity summary'!AJ53)="x",$BI141*AJ141,VALUE('Capacity summary'!AJ53)),0),AJ141*$BI141),AJ141*$BI141),0)</f>
        <v>0</v>
      </c>
      <c r="CN141" s="5">
        <f ca="1">IF($BI141&lt;&gt;"",IF('Capacity summary'!$C$14="Yes",IF(COUNTBLANK('Capacity summary'!$H53:$BG53)&lt;52,IF('Capacity summary'!AK53&lt;&gt;"",IF(LOWER('Capacity summary'!AK53)="x",$BI141*AK141,VALUE('Capacity summary'!AK53)),0),AK141*$BI141),AK141*$BI141),0)</f>
        <v>0</v>
      </c>
      <c r="CO141" s="5">
        <f ca="1">IF($BI141&lt;&gt;"",IF('Capacity summary'!$C$14="Yes",IF(COUNTBLANK('Capacity summary'!$H53:$BG53)&lt;52,IF('Capacity summary'!AL53&lt;&gt;"",IF(LOWER('Capacity summary'!AL53)="x",$BI141*AL141,VALUE('Capacity summary'!AL53)),0),AL141*$BI141),AL141*$BI141),0)</f>
        <v>0</v>
      </c>
      <c r="CP141" s="5">
        <f ca="1">IF($BI141&lt;&gt;"",IF('Capacity summary'!$C$14="Yes",IF(COUNTBLANK('Capacity summary'!$H53:$BG53)&lt;52,IF('Capacity summary'!AM53&lt;&gt;"",IF(LOWER('Capacity summary'!AM53)="x",$BI141*AM141,VALUE('Capacity summary'!AM53)),0),AM141*$BI141),AM141*$BI141),0)</f>
        <v>0</v>
      </c>
      <c r="CQ141" s="5">
        <f ca="1">IF($BI141&lt;&gt;"",IF('Capacity summary'!$C$14="Yes",IF(COUNTBLANK('Capacity summary'!$H53:$BG53)&lt;52,IF('Capacity summary'!AN53&lt;&gt;"",IF(LOWER('Capacity summary'!AN53)="x",$BI141*AN141,VALUE('Capacity summary'!AN53)),0),AN141*$BI141),AN141*$BI141),0)</f>
        <v>0</v>
      </c>
      <c r="CR141" s="5">
        <f ca="1">IF($BI141&lt;&gt;"",IF('Capacity summary'!$C$14="Yes",IF(COUNTBLANK('Capacity summary'!$H53:$BG53)&lt;52,IF('Capacity summary'!AO53&lt;&gt;"",IF(LOWER('Capacity summary'!AO53)="x",$BI141*AO141,VALUE('Capacity summary'!AO53)),0),AO141*$BI141),AO141*$BI141),0)</f>
        <v>0</v>
      </c>
      <c r="CS141" s="5">
        <f ca="1">IF($BI141&lt;&gt;"",IF('Capacity summary'!$C$14="Yes",IF(COUNTBLANK('Capacity summary'!$H53:$BG53)&lt;52,IF('Capacity summary'!AP53&lt;&gt;"",IF(LOWER('Capacity summary'!AP53)="x",$BI141*AP141,VALUE('Capacity summary'!AP53)),0),AP141*$BI141),AP141*$BI141),0)</f>
        <v>0</v>
      </c>
      <c r="CT141" s="5">
        <f ca="1">IF($BI141&lt;&gt;"",IF('Capacity summary'!$C$14="Yes",IF(COUNTBLANK('Capacity summary'!$H53:$BG53)&lt;52,IF('Capacity summary'!AQ53&lt;&gt;"",IF(LOWER('Capacity summary'!AQ53)="x",$BI141*AQ141,VALUE('Capacity summary'!AQ53)),0),AQ141*$BI141),AQ141*$BI141),0)</f>
        <v>0</v>
      </c>
      <c r="CU141" s="5">
        <f ca="1">IF($BI141&lt;&gt;"",IF('Capacity summary'!$C$14="Yes",IF(COUNTBLANK('Capacity summary'!$H53:$BG53)&lt;52,IF('Capacity summary'!AR53&lt;&gt;"",IF(LOWER('Capacity summary'!AR53)="x",$BI141*AR141,VALUE('Capacity summary'!AR53)),0),AR141*$BI141),AR141*$BI141),0)</f>
        <v>0</v>
      </c>
      <c r="CV141" s="5">
        <f ca="1">IF($BI141&lt;&gt;"",IF('Capacity summary'!$C$14="Yes",IF(COUNTBLANK('Capacity summary'!$H53:$BG53)&lt;52,IF('Capacity summary'!AS53&lt;&gt;"",IF(LOWER('Capacity summary'!AS53)="x",$BI141*AS141,VALUE('Capacity summary'!AS53)),0),AS141*$BI141),AS141*$BI141),0)</f>
        <v>0</v>
      </c>
      <c r="CW141" s="5">
        <f ca="1">IF($BI141&lt;&gt;"",IF('Capacity summary'!$C$14="Yes",IF(COUNTBLANK('Capacity summary'!$H53:$BG53)&lt;52,IF('Capacity summary'!AT53&lt;&gt;"",IF(LOWER('Capacity summary'!AT53)="x",$BI141*AT141,VALUE('Capacity summary'!AT53)),0),AT141*$BI141),AT141*$BI141),0)</f>
        <v>0</v>
      </c>
      <c r="CX141" s="5">
        <f ca="1">IF($BI141&lt;&gt;"",IF('Capacity summary'!$C$14="Yes",IF(COUNTBLANK('Capacity summary'!$H53:$BG53)&lt;52,IF('Capacity summary'!AU53&lt;&gt;"",IF(LOWER('Capacity summary'!AU53)="x",$BI141*AU141,VALUE('Capacity summary'!AU53)),0),AU141*$BI141),AU141*$BI141),0)</f>
        <v>0</v>
      </c>
      <c r="CY141" s="5">
        <f ca="1">IF($BI141&lt;&gt;"",IF('Capacity summary'!$C$14="Yes",IF(COUNTBLANK('Capacity summary'!$H53:$BG53)&lt;52,IF('Capacity summary'!AV53&lt;&gt;"",IF(LOWER('Capacity summary'!AV53)="x",$BI141*AV141,VALUE('Capacity summary'!AV53)),0),AV141*$BI141),AV141*$BI141),0)</f>
        <v>0</v>
      </c>
      <c r="CZ141" s="5">
        <f ca="1">IF($BI141&lt;&gt;"",IF('Capacity summary'!$C$14="Yes",IF(COUNTBLANK('Capacity summary'!$H53:$BG53)&lt;52,IF('Capacity summary'!AW53&lt;&gt;"",IF(LOWER('Capacity summary'!AW53)="x",$BI141*AW141,VALUE('Capacity summary'!AW53)),0),AW141*$BI141),AW141*$BI141),0)</f>
        <v>0</v>
      </c>
      <c r="DA141" s="5">
        <f ca="1">IF($BI141&lt;&gt;"",IF('Capacity summary'!$C$14="Yes",IF(COUNTBLANK('Capacity summary'!$H53:$BG53)&lt;52,IF('Capacity summary'!AX53&lt;&gt;"",IF(LOWER('Capacity summary'!AX53)="x",$BI141*AX141,VALUE('Capacity summary'!AX53)),0),AX141*$BI141),AX141*$BI141),0)</f>
        <v>0</v>
      </c>
      <c r="DB141" s="5">
        <f ca="1">IF($BI141&lt;&gt;"",IF('Capacity summary'!$C$14="Yes",IF(COUNTBLANK('Capacity summary'!$H53:$BG53)&lt;52,IF('Capacity summary'!AY53&lt;&gt;"",IF(LOWER('Capacity summary'!AY53)="x",$BI141*AY141,VALUE('Capacity summary'!AY53)),0),AY141*$BI141),AY141*$BI141),0)</f>
        <v>0</v>
      </c>
      <c r="DC141" s="5">
        <f ca="1">IF($BI141&lt;&gt;"",IF('Capacity summary'!$C$14="Yes",IF(COUNTBLANK('Capacity summary'!$H53:$BG53)&lt;52,IF('Capacity summary'!AZ53&lt;&gt;"",IF(LOWER('Capacity summary'!AZ53)="x",$BI141*AZ141,VALUE('Capacity summary'!AZ53)),0),AZ141*$BI141),AZ141*$BI141),0)</f>
        <v>0</v>
      </c>
      <c r="DD141" s="5">
        <f ca="1">IF($BI141&lt;&gt;"",IF('Capacity summary'!$C$14="Yes",IF(COUNTBLANK('Capacity summary'!$H53:$BG53)&lt;52,IF('Capacity summary'!BA53&lt;&gt;"",IF(LOWER('Capacity summary'!BA53)="x",$BI141*BA141,VALUE('Capacity summary'!BA53)),0),BA141*$BI141),BA141*$BI141),0)</f>
        <v>0</v>
      </c>
      <c r="DE141" s="5">
        <f ca="1">IF($BI141&lt;&gt;"",IF('Capacity summary'!$C$14="Yes",IF(COUNTBLANK('Capacity summary'!$H53:$BG53)&lt;52,IF('Capacity summary'!BB53&lt;&gt;"",IF(LOWER('Capacity summary'!BB53)="x",$BI141*BB141,VALUE('Capacity summary'!BB53)),0),BB141*$BI141),BB141*$BI141),0)</f>
        <v>0</v>
      </c>
      <c r="DF141" s="5">
        <f ca="1">IF($BI141&lt;&gt;"",IF('Capacity summary'!$C$14="Yes",IF(COUNTBLANK('Capacity summary'!$H53:$BG53)&lt;52,IF('Capacity summary'!BC53&lt;&gt;"",IF(LOWER('Capacity summary'!BC53)="x",$BI141*BC141,VALUE('Capacity summary'!BC53)),0),BC141*$BI141),BC141*$BI141),0)</f>
        <v>0</v>
      </c>
      <c r="DG141" s="5">
        <f ca="1">IF($BI141&lt;&gt;"",IF('Capacity summary'!$C$14="Yes",IF(COUNTBLANK('Capacity summary'!$H53:$BG53)&lt;52,IF('Capacity summary'!BD53&lt;&gt;"",IF(LOWER('Capacity summary'!BD53)="x",$BI141*BD141,VALUE('Capacity summary'!BD53)),0),BD141*$BI141),BD141*$BI141),0)</f>
        <v>0</v>
      </c>
      <c r="DH141" s="5">
        <f ca="1">IF($BI141&lt;&gt;"",IF('Capacity summary'!$C$14="Yes",IF(COUNTBLANK('Capacity summary'!$H53:$BG53)&lt;52,IF('Capacity summary'!BE53&lt;&gt;"",IF(LOWER('Capacity summary'!BE53)="x",$BI141*BE141,VALUE('Capacity summary'!BE53)),0),BE141*$BI141),BE141*$BI141),0)</f>
        <v>0</v>
      </c>
      <c r="DI141" s="5">
        <f ca="1">IF($BI141&lt;&gt;"",IF('Capacity summary'!$C$14="Yes",IF(COUNTBLANK('Capacity summary'!$H53:$BG53)&lt;52,IF('Capacity summary'!BF53&lt;&gt;"",IF(LOWER('Capacity summary'!BF53)="x",$BI141*BF141,VALUE('Capacity summary'!BF53)),0),BF141*$BI141),BF141*$BI141),0)</f>
        <v>0</v>
      </c>
      <c r="DJ141" s="5">
        <f ca="1">IF($BI141&lt;&gt;"",IF('Capacity summary'!$C$14="Yes",IF(COUNTBLANK('Capacity summary'!$H53:$BG53)&lt;52,IF('Capacity summary'!BG53&lt;&gt;"",IF(LOWER('Capacity summary'!BG53)="x",$BI141*BG141,VALUE('Capacity summary'!BG53)),0),BG141*$BI141),BG141*$BI141),0)</f>
        <v>0</v>
      </c>
      <c r="DK141" s="5">
        <f t="shared" ca="1" si="6"/>
        <v>0</v>
      </c>
    </row>
    <row r="142" spans="3:115" x14ac:dyDescent="0.25">
      <c r="C142" s="67" t="str">
        <f>ROW(A31)&amp;". "&amp;Capacity!N47</f>
        <v>31. a</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 ca="1">IF(ROW(A31)&lt;=Capacity!$M$16,IF('Capacity summary'!$C$14="No",SUM(H142:BG142),'Capacity summary'!$E54),0)</f>
        <v>52</v>
      </c>
      <c r="BI142" s="67">
        <f ca="1">IF(BH142&gt;0,IF(BH142&lt;Capacity!Q47,Capacity!R47,Capacity!T47/'Capacity calculation (hide)'!BH142),"")</f>
        <v>0</v>
      </c>
      <c r="BJ142" s="5"/>
      <c r="BK142" s="5">
        <f ca="1">IF($BI142&lt;&gt;"",IF('Capacity summary'!$C$14="Yes",IF(COUNTBLANK('Capacity summary'!$H54:$BG54)&lt;52,IF('Capacity summary'!H54&lt;&gt;"",IF(LOWER('Capacity summary'!H54)="x",$BI142*H142,VALUE('Capacity summary'!H54)),0),H142*$BI142),H142*$BI142),0)</f>
        <v>0</v>
      </c>
      <c r="BL142" s="5">
        <f ca="1">IF($BI142&lt;&gt;"",IF('Capacity summary'!$C$14="Yes",IF(COUNTBLANK('Capacity summary'!$H54:$BG54)&lt;52,IF('Capacity summary'!I54&lt;&gt;"",IF(LOWER('Capacity summary'!I54)="x",$BI142*I142,VALUE('Capacity summary'!I54)),0),I142*$BI142),I142*$BI142),0)</f>
        <v>0</v>
      </c>
      <c r="BM142" s="5">
        <f ca="1">IF($BI142&lt;&gt;"",IF('Capacity summary'!$C$14="Yes",IF(COUNTBLANK('Capacity summary'!$H54:$BG54)&lt;52,IF('Capacity summary'!J54&lt;&gt;"",IF(LOWER('Capacity summary'!J54)="x",$BI142*J142,VALUE('Capacity summary'!J54)),0),J142*$BI142),J142*$BI142),0)</f>
        <v>0</v>
      </c>
      <c r="BN142" s="5">
        <f ca="1">IF($BI142&lt;&gt;"",IF('Capacity summary'!$C$14="Yes",IF(COUNTBLANK('Capacity summary'!$H54:$BG54)&lt;52,IF('Capacity summary'!K54&lt;&gt;"",IF(LOWER('Capacity summary'!K54)="x",$BI142*K142,VALUE('Capacity summary'!K54)),0),K142*$BI142),K142*$BI142),0)</f>
        <v>0</v>
      </c>
      <c r="BO142" s="5">
        <f ca="1">IF($BI142&lt;&gt;"",IF('Capacity summary'!$C$14="Yes",IF(COUNTBLANK('Capacity summary'!$H54:$BG54)&lt;52,IF('Capacity summary'!L54&lt;&gt;"",IF(LOWER('Capacity summary'!L54)="x",$BI142*L142,VALUE('Capacity summary'!L54)),0),L142*$BI142),L142*$BI142),0)</f>
        <v>0</v>
      </c>
      <c r="BP142" s="5">
        <f ca="1">IF($BI142&lt;&gt;"",IF('Capacity summary'!$C$14="Yes",IF(COUNTBLANK('Capacity summary'!$H54:$BG54)&lt;52,IF('Capacity summary'!M54&lt;&gt;"",IF(LOWER('Capacity summary'!M54)="x",$BI142*M142,VALUE('Capacity summary'!M54)),0),M142*$BI142),M142*$BI142),0)</f>
        <v>0</v>
      </c>
      <c r="BQ142" s="5">
        <f ca="1">IF($BI142&lt;&gt;"",IF('Capacity summary'!$C$14="Yes",IF(COUNTBLANK('Capacity summary'!$H54:$BG54)&lt;52,IF('Capacity summary'!N54&lt;&gt;"",IF(LOWER('Capacity summary'!N54)="x",$BI142*N142,VALUE('Capacity summary'!N54)),0),N142*$BI142),N142*$BI142),0)</f>
        <v>0</v>
      </c>
      <c r="BR142" s="5">
        <f ca="1">IF($BI142&lt;&gt;"",IF('Capacity summary'!$C$14="Yes",IF(COUNTBLANK('Capacity summary'!$H54:$BG54)&lt;52,IF('Capacity summary'!O54&lt;&gt;"",IF(LOWER('Capacity summary'!O54)="x",$BI142*O142,VALUE('Capacity summary'!O54)),0),O142*$BI142),O142*$BI142),0)</f>
        <v>0</v>
      </c>
      <c r="BS142" s="5">
        <f ca="1">IF($BI142&lt;&gt;"",IF('Capacity summary'!$C$14="Yes",IF(COUNTBLANK('Capacity summary'!$H54:$BG54)&lt;52,IF('Capacity summary'!P54&lt;&gt;"",IF(LOWER('Capacity summary'!P54)="x",$BI142*P142,VALUE('Capacity summary'!P54)),0),P142*$BI142),P142*$BI142),0)</f>
        <v>0</v>
      </c>
      <c r="BT142" s="5">
        <f ca="1">IF($BI142&lt;&gt;"",IF('Capacity summary'!$C$14="Yes",IF(COUNTBLANK('Capacity summary'!$H54:$BG54)&lt;52,IF('Capacity summary'!Q54&lt;&gt;"",IF(LOWER('Capacity summary'!Q54)="x",$BI142*Q142,VALUE('Capacity summary'!Q54)),0),Q142*$BI142),Q142*$BI142),0)</f>
        <v>0</v>
      </c>
      <c r="BU142" s="5">
        <f ca="1">IF($BI142&lt;&gt;"",IF('Capacity summary'!$C$14="Yes",IF(COUNTBLANK('Capacity summary'!$H54:$BG54)&lt;52,IF('Capacity summary'!R54&lt;&gt;"",IF(LOWER('Capacity summary'!R54)="x",$BI142*R142,VALUE('Capacity summary'!R54)),0),R142*$BI142),R142*$BI142),0)</f>
        <v>0</v>
      </c>
      <c r="BV142" s="5">
        <f ca="1">IF($BI142&lt;&gt;"",IF('Capacity summary'!$C$14="Yes",IF(COUNTBLANK('Capacity summary'!$H54:$BG54)&lt;52,IF('Capacity summary'!S54&lt;&gt;"",IF(LOWER('Capacity summary'!S54)="x",$BI142*S142,VALUE('Capacity summary'!S54)),0),S142*$BI142),S142*$BI142),0)</f>
        <v>0</v>
      </c>
      <c r="BW142" s="5">
        <f ca="1">IF($BI142&lt;&gt;"",IF('Capacity summary'!$C$14="Yes",IF(COUNTBLANK('Capacity summary'!$H54:$BG54)&lt;52,IF('Capacity summary'!T54&lt;&gt;"",IF(LOWER('Capacity summary'!T54)="x",$BI142*T142,VALUE('Capacity summary'!T54)),0),T142*$BI142),T142*$BI142),0)</f>
        <v>0</v>
      </c>
      <c r="BX142" s="5">
        <f ca="1">IF($BI142&lt;&gt;"",IF('Capacity summary'!$C$14="Yes",IF(COUNTBLANK('Capacity summary'!$H54:$BG54)&lt;52,IF('Capacity summary'!U54&lt;&gt;"",IF(LOWER('Capacity summary'!U54)="x",$BI142*U142,VALUE('Capacity summary'!U54)),0),U142*$BI142),U142*$BI142),0)</f>
        <v>0</v>
      </c>
      <c r="BY142" s="5">
        <f ca="1">IF($BI142&lt;&gt;"",IF('Capacity summary'!$C$14="Yes",IF(COUNTBLANK('Capacity summary'!$H54:$BG54)&lt;52,IF('Capacity summary'!V54&lt;&gt;"",IF(LOWER('Capacity summary'!V54)="x",$BI142*V142,VALUE('Capacity summary'!V54)),0),V142*$BI142),V142*$BI142),0)</f>
        <v>0</v>
      </c>
      <c r="BZ142" s="5">
        <f ca="1">IF($BI142&lt;&gt;"",IF('Capacity summary'!$C$14="Yes",IF(COUNTBLANK('Capacity summary'!$H54:$BG54)&lt;52,IF('Capacity summary'!W54&lt;&gt;"",IF(LOWER('Capacity summary'!W54)="x",$BI142*W142,VALUE('Capacity summary'!W54)),0),W142*$BI142),W142*$BI142),0)</f>
        <v>0</v>
      </c>
      <c r="CA142" s="5">
        <f ca="1">IF($BI142&lt;&gt;"",IF('Capacity summary'!$C$14="Yes",IF(COUNTBLANK('Capacity summary'!$H54:$BG54)&lt;52,IF('Capacity summary'!X54&lt;&gt;"",IF(LOWER('Capacity summary'!X54)="x",$BI142*X142,VALUE('Capacity summary'!X54)),0),X142*$BI142),X142*$BI142),0)</f>
        <v>0</v>
      </c>
      <c r="CB142" s="5">
        <f ca="1">IF($BI142&lt;&gt;"",IF('Capacity summary'!$C$14="Yes",IF(COUNTBLANK('Capacity summary'!$H54:$BG54)&lt;52,IF('Capacity summary'!Y54&lt;&gt;"",IF(LOWER('Capacity summary'!Y54)="x",$BI142*Y142,VALUE('Capacity summary'!Y54)),0),Y142*$BI142),Y142*$BI142),0)</f>
        <v>0</v>
      </c>
      <c r="CC142" s="5">
        <f ca="1">IF($BI142&lt;&gt;"",IF('Capacity summary'!$C$14="Yes",IF(COUNTBLANK('Capacity summary'!$H54:$BG54)&lt;52,IF('Capacity summary'!Z54&lt;&gt;"",IF(LOWER('Capacity summary'!Z54)="x",$BI142*Z142,VALUE('Capacity summary'!Z54)),0),Z142*$BI142),Z142*$BI142),0)</f>
        <v>0</v>
      </c>
      <c r="CD142" s="5">
        <f ca="1">IF($BI142&lt;&gt;"",IF('Capacity summary'!$C$14="Yes",IF(COUNTBLANK('Capacity summary'!$H54:$BG54)&lt;52,IF('Capacity summary'!AA54&lt;&gt;"",IF(LOWER('Capacity summary'!AA54)="x",$BI142*AA142,VALUE('Capacity summary'!AA54)),0),AA142*$BI142),AA142*$BI142),0)</f>
        <v>0</v>
      </c>
      <c r="CE142" s="5">
        <f ca="1">IF($BI142&lt;&gt;"",IF('Capacity summary'!$C$14="Yes",IF(COUNTBLANK('Capacity summary'!$H54:$BG54)&lt;52,IF('Capacity summary'!AB54&lt;&gt;"",IF(LOWER('Capacity summary'!AB54)="x",$BI142*AB142,VALUE('Capacity summary'!AB54)),0),AB142*$BI142),AB142*$BI142),0)</f>
        <v>0</v>
      </c>
      <c r="CF142" s="5">
        <f ca="1">IF($BI142&lt;&gt;"",IF('Capacity summary'!$C$14="Yes",IF(COUNTBLANK('Capacity summary'!$H54:$BG54)&lt;52,IF('Capacity summary'!AC54&lt;&gt;"",IF(LOWER('Capacity summary'!AC54)="x",$BI142*AC142,VALUE('Capacity summary'!AC54)),0),AC142*$BI142),AC142*$BI142),0)</f>
        <v>0</v>
      </c>
      <c r="CG142" s="5">
        <f ca="1">IF($BI142&lt;&gt;"",IF('Capacity summary'!$C$14="Yes",IF(COUNTBLANK('Capacity summary'!$H54:$BG54)&lt;52,IF('Capacity summary'!AD54&lt;&gt;"",IF(LOWER('Capacity summary'!AD54)="x",$BI142*AD142,VALUE('Capacity summary'!AD54)),0),AD142*$BI142),AD142*$BI142),0)</f>
        <v>0</v>
      </c>
      <c r="CH142" s="5">
        <f ca="1">IF($BI142&lt;&gt;"",IF('Capacity summary'!$C$14="Yes",IF(COUNTBLANK('Capacity summary'!$H54:$BG54)&lt;52,IF('Capacity summary'!AE54&lt;&gt;"",IF(LOWER('Capacity summary'!AE54)="x",$BI142*AE142,VALUE('Capacity summary'!AE54)),0),AE142*$BI142),AE142*$BI142),0)</f>
        <v>0</v>
      </c>
      <c r="CI142" s="5">
        <f ca="1">IF($BI142&lt;&gt;"",IF('Capacity summary'!$C$14="Yes",IF(COUNTBLANK('Capacity summary'!$H54:$BG54)&lt;52,IF('Capacity summary'!AF54&lt;&gt;"",IF(LOWER('Capacity summary'!AF54)="x",$BI142*AF142,VALUE('Capacity summary'!AF54)),0),AF142*$BI142),AF142*$BI142),0)</f>
        <v>0</v>
      </c>
      <c r="CJ142" s="5">
        <f ca="1">IF($BI142&lt;&gt;"",IF('Capacity summary'!$C$14="Yes",IF(COUNTBLANK('Capacity summary'!$H54:$BG54)&lt;52,IF('Capacity summary'!AG54&lt;&gt;"",IF(LOWER('Capacity summary'!AG54)="x",$BI142*AG142,VALUE('Capacity summary'!AG54)),0),AG142*$BI142),AG142*$BI142),0)</f>
        <v>0</v>
      </c>
      <c r="CK142" s="5">
        <f ca="1">IF($BI142&lt;&gt;"",IF('Capacity summary'!$C$14="Yes",IF(COUNTBLANK('Capacity summary'!$H54:$BG54)&lt;52,IF('Capacity summary'!AH54&lt;&gt;"",IF(LOWER('Capacity summary'!AH54)="x",$BI142*AH142,VALUE('Capacity summary'!AH54)),0),AH142*$BI142),AH142*$BI142),0)</f>
        <v>0</v>
      </c>
      <c r="CL142" s="5">
        <f ca="1">IF($BI142&lt;&gt;"",IF('Capacity summary'!$C$14="Yes",IF(COUNTBLANK('Capacity summary'!$H54:$BG54)&lt;52,IF('Capacity summary'!AI54&lt;&gt;"",IF(LOWER('Capacity summary'!AI54)="x",$BI142*AI142,VALUE('Capacity summary'!AI54)),0),AI142*$BI142),AI142*$BI142),0)</f>
        <v>0</v>
      </c>
      <c r="CM142" s="5">
        <f ca="1">IF($BI142&lt;&gt;"",IF('Capacity summary'!$C$14="Yes",IF(COUNTBLANK('Capacity summary'!$H54:$BG54)&lt;52,IF('Capacity summary'!AJ54&lt;&gt;"",IF(LOWER('Capacity summary'!AJ54)="x",$BI142*AJ142,VALUE('Capacity summary'!AJ54)),0),AJ142*$BI142),AJ142*$BI142),0)</f>
        <v>0</v>
      </c>
      <c r="CN142" s="5">
        <f ca="1">IF($BI142&lt;&gt;"",IF('Capacity summary'!$C$14="Yes",IF(COUNTBLANK('Capacity summary'!$H54:$BG54)&lt;52,IF('Capacity summary'!AK54&lt;&gt;"",IF(LOWER('Capacity summary'!AK54)="x",$BI142*AK142,VALUE('Capacity summary'!AK54)),0),AK142*$BI142),AK142*$BI142),0)</f>
        <v>0</v>
      </c>
      <c r="CO142" s="5">
        <f ca="1">IF($BI142&lt;&gt;"",IF('Capacity summary'!$C$14="Yes",IF(COUNTBLANK('Capacity summary'!$H54:$BG54)&lt;52,IF('Capacity summary'!AL54&lt;&gt;"",IF(LOWER('Capacity summary'!AL54)="x",$BI142*AL142,VALUE('Capacity summary'!AL54)),0),AL142*$BI142),AL142*$BI142),0)</f>
        <v>0</v>
      </c>
      <c r="CP142" s="5">
        <f ca="1">IF($BI142&lt;&gt;"",IF('Capacity summary'!$C$14="Yes",IF(COUNTBLANK('Capacity summary'!$H54:$BG54)&lt;52,IF('Capacity summary'!AM54&lt;&gt;"",IF(LOWER('Capacity summary'!AM54)="x",$BI142*AM142,VALUE('Capacity summary'!AM54)),0),AM142*$BI142),AM142*$BI142),0)</f>
        <v>0</v>
      </c>
      <c r="CQ142" s="5">
        <f ca="1">IF($BI142&lt;&gt;"",IF('Capacity summary'!$C$14="Yes",IF(COUNTBLANK('Capacity summary'!$H54:$BG54)&lt;52,IF('Capacity summary'!AN54&lt;&gt;"",IF(LOWER('Capacity summary'!AN54)="x",$BI142*AN142,VALUE('Capacity summary'!AN54)),0),AN142*$BI142),AN142*$BI142),0)</f>
        <v>0</v>
      </c>
      <c r="CR142" s="5">
        <f ca="1">IF($BI142&lt;&gt;"",IF('Capacity summary'!$C$14="Yes",IF(COUNTBLANK('Capacity summary'!$H54:$BG54)&lt;52,IF('Capacity summary'!AO54&lt;&gt;"",IF(LOWER('Capacity summary'!AO54)="x",$BI142*AO142,VALUE('Capacity summary'!AO54)),0),AO142*$BI142),AO142*$BI142),0)</f>
        <v>0</v>
      </c>
      <c r="CS142" s="5">
        <f ca="1">IF($BI142&lt;&gt;"",IF('Capacity summary'!$C$14="Yes",IF(COUNTBLANK('Capacity summary'!$H54:$BG54)&lt;52,IF('Capacity summary'!AP54&lt;&gt;"",IF(LOWER('Capacity summary'!AP54)="x",$BI142*AP142,VALUE('Capacity summary'!AP54)),0),AP142*$BI142),AP142*$BI142),0)</f>
        <v>0</v>
      </c>
      <c r="CT142" s="5">
        <f ca="1">IF($BI142&lt;&gt;"",IF('Capacity summary'!$C$14="Yes",IF(COUNTBLANK('Capacity summary'!$H54:$BG54)&lt;52,IF('Capacity summary'!AQ54&lt;&gt;"",IF(LOWER('Capacity summary'!AQ54)="x",$BI142*AQ142,VALUE('Capacity summary'!AQ54)),0),AQ142*$BI142),AQ142*$BI142),0)</f>
        <v>0</v>
      </c>
      <c r="CU142" s="5">
        <f ca="1">IF($BI142&lt;&gt;"",IF('Capacity summary'!$C$14="Yes",IF(COUNTBLANK('Capacity summary'!$H54:$BG54)&lt;52,IF('Capacity summary'!AR54&lt;&gt;"",IF(LOWER('Capacity summary'!AR54)="x",$BI142*AR142,VALUE('Capacity summary'!AR54)),0),AR142*$BI142),AR142*$BI142),0)</f>
        <v>0</v>
      </c>
      <c r="CV142" s="5">
        <f ca="1">IF($BI142&lt;&gt;"",IF('Capacity summary'!$C$14="Yes",IF(COUNTBLANK('Capacity summary'!$H54:$BG54)&lt;52,IF('Capacity summary'!AS54&lt;&gt;"",IF(LOWER('Capacity summary'!AS54)="x",$BI142*AS142,VALUE('Capacity summary'!AS54)),0),AS142*$BI142),AS142*$BI142),0)</f>
        <v>0</v>
      </c>
      <c r="CW142" s="5">
        <f ca="1">IF($BI142&lt;&gt;"",IF('Capacity summary'!$C$14="Yes",IF(COUNTBLANK('Capacity summary'!$H54:$BG54)&lt;52,IF('Capacity summary'!AT54&lt;&gt;"",IF(LOWER('Capacity summary'!AT54)="x",$BI142*AT142,VALUE('Capacity summary'!AT54)),0),AT142*$BI142),AT142*$BI142),0)</f>
        <v>0</v>
      </c>
      <c r="CX142" s="5">
        <f ca="1">IF($BI142&lt;&gt;"",IF('Capacity summary'!$C$14="Yes",IF(COUNTBLANK('Capacity summary'!$H54:$BG54)&lt;52,IF('Capacity summary'!AU54&lt;&gt;"",IF(LOWER('Capacity summary'!AU54)="x",$BI142*AU142,VALUE('Capacity summary'!AU54)),0),AU142*$BI142),AU142*$BI142),0)</f>
        <v>0</v>
      </c>
      <c r="CY142" s="5">
        <f ca="1">IF($BI142&lt;&gt;"",IF('Capacity summary'!$C$14="Yes",IF(COUNTBLANK('Capacity summary'!$H54:$BG54)&lt;52,IF('Capacity summary'!AV54&lt;&gt;"",IF(LOWER('Capacity summary'!AV54)="x",$BI142*AV142,VALUE('Capacity summary'!AV54)),0),AV142*$BI142),AV142*$BI142),0)</f>
        <v>0</v>
      </c>
      <c r="CZ142" s="5">
        <f ca="1">IF($BI142&lt;&gt;"",IF('Capacity summary'!$C$14="Yes",IF(COUNTBLANK('Capacity summary'!$H54:$BG54)&lt;52,IF('Capacity summary'!AW54&lt;&gt;"",IF(LOWER('Capacity summary'!AW54)="x",$BI142*AW142,VALUE('Capacity summary'!AW54)),0),AW142*$BI142),AW142*$BI142),0)</f>
        <v>0</v>
      </c>
      <c r="DA142" s="5">
        <f ca="1">IF($BI142&lt;&gt;"",IF('Capacity summary'!$C$14="Yes",IF(COUNTBLANK('Capacity summary'!$H54:$BG54)&lt;52,IF('Capacity summary'!AX54&lt;&gt;"",IF(LOWER('Capacity summary'!AX54)="x",$BI142*AX142,VALUE('Capacity summary'!AX54)),0),AX142*$BI142),AX142*$BI142),0)</f>
        <v>0</v>
      </c>
      <c r="DB142" s="5">
        <f ca="1">IF($BI142&lt;&gt;"",IF('Capacity summary'!$C$14="Yes",IF(COUNTBLANK('Capacity summary'!$H54:$BG54)&lt;52,IF('Capacity summary'!AY54&lt;&gt;"",IF(LOWER('Capacity summary'!AY54)="x",$BI142*AY142,VALUE('Capacity summary'!AY54)),0),AY142*$BI142),AY142*$BI142),0)</f>
        <v>0</v>
      </c>
      <c r="DC142" s="5">
        <f ca="1">IF($BI142&lt;&gt;"",IF('Capacity summary'!$C$14="Yes",IF(COUNTBLANK('Capacity summary'!$H54:$BG54)&lt;52,IF('Capacity summary'!AZ54&lt;&gt;"",IF(LOWER('Capacity summary'!AZ54)="x",$BI142*AZ142,VALUE('Capacity summary'!AZ54)),0),AZ142*$BI142),AZ142*$BI142),0)</f>
        <v>0</v>
      </c>
      <c r="DD142" s="5">
        <f ca="1">IF($BI142&lt;&gt;"",IF('Capacity summary'!$C$14="Yes",IF(COUNTBLANK('Capacity summary'!$H54:$BG54)&lt;52,IF('Capacity summary'!BA54&lt;&gt;"",IF(LOWER('Capacity summary'!BA54)="x",$BI142*BA142,VALUE('Capacity summary'!BA54)),0),BA142*$BI142),BA142*$BI142),0)</f>
        <v>0</v>
      </c>
      <c r="DE142" s="5">
        <f ca="1">IF($BI142&lt;&gt;"",IF('Capacity summary'!$C$14="Yes",IF(COUNTBLANK('Capacity summary'!$H54:$BG54)&lt;52,IF('Capacity summary'!BB54&lt;&gt;"",IF(LOWER('Capacity summary'!BB54)="x",$BI142*BB142,VALUE('Capacity summary'!BB54)),0),BB142*$BI142),BB142*$BI142),0)</f>
        <v>0</v>
      </c>
      <c r="DF142" s="5">
        <f ca="1">IF($BI142&lt;&gt;"",IF('Capacity summary'!$C$14="Yes",IF(COUNTBLANK('Capacity summary'!$H54:$BG54)&lt;52,IF('Capacity summary'!BC54&lt;&gt;"",IF(LOWER('Capacity summary'!BC54)="x",$BI142*BC142,VALUE('Capacity summary'!BC54)),0),BC142*$BI142),BC142*$BI142),0)</f>
        <v>0</v>
      </c>
      <c r="DG142" s="5">
        <f ca="1">IF($BI142&lt;&gt;"",IF('Capacity summary'!$C$14="Yes",IF(COUNTBLANK('Capacity summary'!$H54:$BG54)&lt;52,IF('Capacity summary'!BD54&lt;&gt;"",IF(LOWER('Capacity summary'!BD54)="x",$BI142*BD142,VALUE('Capacity summary'!BD54)),0),BD142*$BI142),BD142*$BI142),0)</f>
        <v>0</v>
      </c>
      <c r="DH142" s="5">
        <f ca="1">IF($BI142&lt;&gt;"",IF('Capacity summary'!$C$14="Yes",IF(COUNTBLANK('Capacity summary'!$H54:$BG54)&lt;52,IF('Capacity summary'!BE54&lt;&gt;"",IF(LOWER('Capacity summary'!BE54)="x",$BI142*BE142,VALUE('Capacity summary'!BE54)),0),BE142*$BI142),BE142*$BI142),0)</f>
        <v>0</v>
      </c>
      <c r="DI142" s="5">
        <f ca="1">IF($BI142&lt;&gt;"",IF('Capacity summary'!$C$14="Yes",IF(COUNTBLANK('Capacity summary'!$H54:$BG54)&lt;52,IF('Capacity summary'!BF54&lt;&gt;"",IF(LOWER('Capacity summary'!BF54)="x",$BI142*BF142,VALUE('Capacity summary'!BF54)),0),BF142*$BI142),BF142*$BI142),0)</f>
        <v>0</v>
      </c>
      <c r="DJ142" s="5">
        <f ca="1">IF($BI142&lt;&gt;"",IF('Capacity summary'!$C$14="Yes",IF(COUNTBLANK('Capacity summary'!$H54:$BG54)&lt;52,IF('Capacity summary'!BG54&lt;&gt;"",IF(LOWER('Capacity summary'!BG54)="x",$BI142*BG142,VALUE('Capacity summary'!BG54)),0),BG142*$BI142),BG142*$BI142),0)</f>
        <v>0</v>
      </c>
      <c r="DK142" s="5">
        <f t="shared" ca="1" si="6"/>
        <v>0</v>
      </c>
    </row>
    <row r="143" spans="3:115" x14ac:dyDescent="0.25">
      <c r="C143" s="67" t="str">
        <f>ROW(A32)&amp;". "&amp;Capacity!N48</f>
        <v>32. a</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 ca="1">IF(ROW(A32)&lt;=Capacity!$M$16,IF('Capacity summary'!$C$14="No",SUM(H143:BG143),'Capacity summary'!$E55),0)</f>
        <v>52</v>
      </c>
      <c r="BI143" s="67">
        <f ca="1">IF(BH143&gt;0,IF(BH143&lt;Capacity!Q48,Capacity!R48,Capacity!T48/'Capacity calculation (hide)'!BH143),"")</f>
        <v>0</v>
      </c>
      <c r="BJ143" s="5"/>
      <c r="BK143" s="5">
        <f ca="1">IF($BI143&lt;&gt;"",IF('Capacity summary'!$C$14="Yes",IF(COUNTBLANK('Capacity summary'!$H55:$BG55)&lt;52,IF('Capacity summary'!H55&lt;&gt;"",IF(LOWER('Capacity summary'!H55)="x",$BI143*H143,VALUE('Capacity summary'!H55)),0),H143*$BI143),H143*$BI143),0)</f>
        <v>0</v>
      </c>
      <c r="BL143" s="5">
        <f ca="1">IF($BI143&lt;&gt;"",IF('Capacity summary'!$C$14="Yes",IF(COUNTBLANK('Capacity summary'!$H55:$BG55)&lt;52,IF('Capacity summary'!I55&lt;&gt;"",IF(LOWER('Capacity summary'!I55)="x",$BI143*I143,VALUE('Capacity summary'!I55)),0),I143*$BI143),I143*$BI143),0)</f>
        <v>0</v>
      </c>
      <c r="BM143" s="5">
        <f ca="1">IF($BI143&lt;&gt;"",IF('Capacity summary'!$C$14="Yes",IF(COUNTBLANK('Capacity summary'!$H55:$BG55)&lt;52,IF('Capacity summary'!J55&lt;&gt;"",IF(LOWER('Capacity summary'!J55)="x",$BI143*J143,VALUE('Capacity summary'!J55)),0),J143*$BI143),J143*$BI143),0)</f>
        <v>0</v>
      </c>
      <c r="BN143" s="5">
        <f ca="1">IF($BI143&lt;&gt;"",IF('Capacity summary'!$C$14="Yes",IF(COUNTBLANK('Capacity summary'!$H55:$BG55)&lt;52,IF('Capacity summary'!K55&lt;&gt;"",IF(LOWER('Capacity summary'!K55)="x",$BI143*K143,VALUE('Capacity summary'!K55)),0),K143*$BI143),K143*$BI143),0)</f>
        <v>0</v>
      </c>
      <c r="BO143" s="5">
        <f ca="1">IF($BI143&lt;&gt;"",IF('Capacity summary'!$C$14="Yes",IF(COUNTBLANK('Capacity summary'!$H55:$BG55)&lt;52,IF('Capacity summary'!L55&lt;&gt;"",IF(LOWER('Capacity summary'!L55)="x",$BI143*L143,VALUE('Capacity summary'!L55)),0),L143*$BI143),L143*$BI143),0)</f>
        <v>0</v>
      </c>
      <c r="BP143" s="5">
        <f ca="1">IF($BI143&lt;&gt;"",IF('Capacity summary'!$C$14="Yes",IF(COUNTBLANK('Capacity summary'!$H55:$BG55)&lt;52,IF('Capacity summary'!M55&lt;&gt;"",IF(LOWER('Capacity summary'!M55)="x",$BI143*M143,VALUE('Capacity summary'!M55)),0),M143*$BI143),M143*$BI143),0)</f>
        <v>0</v>
      </c>
      <c r="BQ143" s="5">
        <f ca="1">IF($BI143&lt;&gt;"",IF('Capacity summary'!$C$14="Yes",IF(COUNTBLANK('Capacity summary'!$H55:$BG55)&lt;52,IF('Capacity summary'!N55&lt;&gt;"",IF(LOWER('Capacity summary'!N55)="x",$BI143*N143,VALUE('Capacity summary'!N55)),0),N143*$BI143),N143*$BI143),0)</f>
        <v>0</v>
      </c>
      <c r="BR143" s="5">
        <f ca="1">IF($BI143&lt;&gt;"",IF('Capacity summary'!$C$14="Yes",IF(COUNTBLANK('Capacity summary'!$H55:$BG55)&lt;52,IF('Capacity summary'!O55&lt;&gt;"",IF(LOWER('Capacity summary'!O55)="x",$BI143*O143,VALUE('Capacity summary'!O55)),0),O143*$BI143),O143*$BI143),0)</f>
        <v>0</v>
      </c>
      <c r="BS143" s="5">
        <f ca="1">IF($BI143&lt;&gt;"",IF('Capacity summary'!$C$14="Yes",IF(COUNTBLANK('Capacity summary'!$H55:$BG55)&lt;52,IF('Capacity summary'!P55&lt;&gt;"",IF(LOWER('Capacity summary'!P55)="x",$BI143*P143,VALUE('Capacity summary'!P55)),0),P143*$BI143),P143*$BI143),0)</f>
        <v>0</v>
      </c>
      <c r="BT143" s="5">
        <f ca="1">IF($BI143&lt;&gt;"",IF('Capacity summary'!$C$14="Yes",IF(COUNTBLANK('Capacity summary'!$H55:$BG55)&lt;52,IF('Capacity summary'!Q55&lt;&gt;"",IF(LOWER('Capacity summary'!Q55)="x",$BI143*Q143,VALUE('Capacity summary'!Q55)),0),Q143*$BI143),Q143*$BI143),0)</f>
        <v>0</v>
      </c>
      <c r="BU143" s="5">
        <f ca="1">IF($BI143&lt;&gt;"",IF('Capacity summary'!$C$14="Yes",IF(COUNTBLANK('Capacity summary'!$H55:$BG55)&lt;52,IF('Capacity summary'!R55&lt;&gt;"",IF(LOWER('Capacity summary'!R55)="x",$BI143*R143,VALUE('Capacity summary'!R55)),0),R143*$BI143),R143*$BI143),0)</f>
        <v>0</v>
      </c>
      <c r="BV143" s="5">
        <f ca="1">IF($BI143&lt;&gt;"",IF('Capacity summary'!$C$14="Yes",IF(COUNTBLANK('Capacity summary'!$H55:$BG55)&lt;52,IF('Capacity summary'!S55&lt;&gt;"",IF(LOWER('Capacity summary'!S55)="x",$BI143*S143,VALUE('Capacity summary'!S55)),0),S143*$BI143),S143*$BI143),0)</f>
        <v>0</v>
      </c>
      <c r="BW143" s="5">
        <f ca="1">IF($BI143&lt;&gt;"",IF('Capacity summary'!$C$14="Yes",IF(COUNTBLANK('Capacity summary'!$H55:$BG55)&lt;52,IF('Capacity summary'!T55&lt;&gt;"",IF(LOWER('Capacity summary'!T55)="x",$BI143*T143,VALUE('Capacity summary'!T55)),0),T143*$BI143),T143*$BI143),0)</f>
        <v>0</v>
      </c>
      <c r="BX143" s="5">
        <f ca="1">IF($BI143&lt;&gt;"",IF('Capacity summary'!$C$14="Yes",IF(COUNTBLANK('Capacity summary'!$H55:$BG55)&lt;52,IF('Capacity summary'!U55&lt;&gt;"",IF(LOWER('Capacity summary'!U55)="x",$BI143*U143,VALUE('Capacity summary'!U55)),0),U143*$BI143),U143*$BI143),0)</f>
        <v>0</v>
      </c>
      <c r="BY143" s="5">
        <f ca="1">IF($BI143&lt;&gt;"",IF('Capacity summary'!$C$14="Yes",IF(COUNTBLANK('Capacity summary'!$H55:$BG55)&lt;52,IF('Capacity summary'!V55&lt;&gt;"",IF(LOWER('Capacity summary'!V55)="x",$BI143*V143,VALUE('Capacity summary'!V55)),0),V143*$BI143),V143*$BI143),0)</f>
        <v>0</v>
      </c>
      <c r="BZ143" s="5">
        <f ca="1">IF($BI143&lt;&gt;"",IF('Capacity summary'!$C$14="Yes",IF(COUNTBLANK('Capacity summary'!$H55:$BG55)&lt;52,IF('Capacity summary'!W55&lt;&gt;"",IF(LOWER('Capacity summary'!W55)="x",$BI143*W143,VALUE('Capacity summary'!W55)),0),W143*$BI143),W143*$BI143),0)</f>
        <v>0</v>
      </c>
      <c r="CA143" s="5">
        <f ca="1">IF($BI143&lt;&gt;"",IF('Capacity summary'!$C$14="Yes",IF(COUNTBLANK('Capacity summary'!$H55:$BG55)&lt;52,IF('Capacity summary'!X55&lt;&gt;"",IF(LOWER('Capacity summary'!X55)="x",$BI143*X143,VALUE('Capacity summary'!X55)),0),X143*$BI143),X143*$BI143),0)</f>
        <v>0</v>
      </c>
      <c r="CB143" s="5">
        <f ca="1">IF($BI143&lt;&gt;"",IF('Capacity summary'!$C$14="Yes",IF(COUNTBLANK('Capacity summary'!$H55:$BG55)&lt;52,IF('Capacity summary'!Y55&lt;&gt;"",IF(LOWER('Capacity summary'!Y55)="x",$BI143*Y143,VALUE('Capacity summary'!Y55)),0),Y143*$BI143),Y143*$BI143),0)</f>
        <v>0</v>
      </c>
      <c r="CC143" s="5">
        <f ca="1">IF($BI143&lt;&gt;"",IF('Capacity summary'!$C$14="Yes",IF(COUNTBLANK('Capacity summary'!$H55:$BG55)&lt;52,IF('Capacity summary'!Z55&lt;&gt;"",IF(LOWER('Capacity summary'!Z55)="x",$BI143*Z143,VALUE('Capacity summary'!Z55)),0),Z143*$BI143),Z143*$BI143),0)</f>
        <v>0</v>
      </c>
      <c r="CD143" s="5">
        <f ca="1">IF($BI143&lt;&gt;"",IF('Capacity summary'!$C$14="Yes",IF(COUNTBLANK('Capacity summary'!$H55:$BG55)&lt;52,IF('Capacity summary'!AA55&lt;&gt;"",IF(LOWER('Capacity summary'!AA55)="x",$BI143*AA143,VALUE('Capacity summary'!AA55)),0),AA143*$BI143),AA143*$BI143),0)</f>
        <v>0</v>
      </c>
      <c r="CE143" s="5">
        <f ca="1">IF($BI143&lt;&gt;"",IF('Capacity summary'!$C$14="Yes",IF(COUNTBLANK('Capacity summary'!$H55:$BG55)&lt;52,IF('Capacity summary'!AB55&lt;&gt;"",IF(LOWER('Capacity summary'!AB55)="x",$BI143*AB143,VALUE('Capacity summary'!AB55)),0),AB143*$BI143),AB143*$BI143),0)</f>
        <v>0</v>
      </c>
      <c r="CF143" s="5">
        <f ca="1">IF($BI143&lt;&gt;"",IF('Capacity summary'!$C$14="Yes",IF(COUNTBLANK('Capacity summary'!$H55:$BG55)&lt;52,IF('Capacity summary'!AC55&lt;&gt;"",IF(LOWER('Capacity summary'!AC55)="x",$BI143*AC143,VALUE('Capacity summary'!AC55)),0),AC143*$BI143),AC143*$BI143),0)</f>
        <v>0</v>
      </c>
      <c r="CG143" s="5">
        <f ca="1">IF($BI143&lt;&gt;"",IF('Capacity summary'!$C$14="Yes",IF(COUNTBLANK('Capacity summary'!$H55:$BG55)&lt;52,IF('Capacity summary'!AD55&lt;&gt;"",IF(LOWER('Capacity summary'!AD55)="x",$BI143*AD143,VALUE('Capacity summary'!AD55)),0),AD143*$BI143),AD143*$BI143),0)</f>
        <v>0</v>
      </c>
      <c r="CH143" s="5">
        <f ca="1">IF($BI143&lt;&gt;"",IF('Capacity summary'!$C$14="Yes",IF(COUNTBLANK('Capacity summary'!$H55:$BG55)&lt;52,IF('Capacity summary'!AE55&lt;&gt;"",IF(LOWER('Capacity summary'!AE55)="x",$BI143*AE143,VALUE('Capacity summary'!AE55)),0),AE143*$BI143),AE143*$BI143),0)</f>
        <v>0</v>
      </c>
      <c r="CI143" s="5">
        <f ca="1">IF($BI143&lt;&gt;"",IF('Capacity summary'!$C$14="Yes",IF(COUNTBLANK('Capacity summary'!$H55:$BG55)&lt;52,IF('Capacity summary'!AF55&lt;&gt;"",IF(LOWER('Capacity summary'!AF55)="x",$BI143*AF143,VALUE('Capacity summary'!AF55)),0),AF143*$BI143),AF143*$BI143),0)</f>
        <v>0</v>
      </c>
      <c r="CJ143" s="5">
        <f ca="1">IF($BI143&lt;&gt;"",IF('Capacity summary'!$C$14="Yes",IF(COUNTBLANK('Capacity summary'!$H55:$BG55)&lt;52,IF('Capacity summary'!AG55&lt;&gt;"",IF(LOWER('Capacity summary'!AG55)="x",$BI143*AG143,VALUE('Capacity summary'!AG55)),0),AG143*$BI143),AG143*$BI143),0)</f>
        <v>0</v>
      </c>
      <c r="CK143" s="5">
        <f ca="1">IF($BI143&lt;&gt;"",IF('Capacity summary'!$C$14="Yes",IF(COUNTBLANK('Capacity summary'!$H55:$BG55)&lt;52,IF('Capacity summary'!AH55&lt;&gt;"",IF(LOWER('Capacity summary'!AH55)="x",$BI143*AH143,VALUE('Capacity summary'!AH55)),0),AH143*$BI143),AH143*$BI143),0)</f>
        <v>0</v>
      </c>
      <c r="CL143" s="5">
        <f ca="1">IF($BI143&lt;&gt;"",IF('Capacity summary'!$C$14="Yes",IF(COUNTBLANK('Capacity summary'!$H55:$BG55)&lt;52,IF('Capacity summary'!AI55&lt;&gt;"",IF(LOWER('Capacity summary'!AI55)="x",$BI143*AI143,VALUE('Capacity summary'!AI55)),0),AI143*$BI143),AI143*$BI143),0)</f>
        <v>0</v>
      </c>
      <c r="CM143" s="5">
        <f ca="1">IF($BI143&lt;&gt;"",IF('Capacity summary'!$C$14="Yes",IF(COUNTBLANK('Capacity summary'!$H55:$BG55)&lt;52,IF('Capacity summary'!AJ55&lt;&gt;"",IF(LOWER('Capacity summary'!AJ55)="x",$BI143*AJ143,VALUE('Capacity summary'!AJ55)),0),AJ143*$BI143),AJ143*$BI143),0)</f>
        <v>0</v>
      </c>
      <c r="CN143" s="5">
        <f ca="1">IF($BI143&lt;&gt;"",IF('Capacity summary'!$C$14="Yes",IF(COUNTBLANK('Capacity summary'!$H55:$BG55)&lt;52,IF('Capacity summary'!AK55&lt;&gt;"",IF(LOWER('Capacity summary'!AK55)="x",$BI143*AK143,VALUE('Capacity summary'!AK55)),0),AK143*$BI143),AK143*$BI143),0)</f>
        <v>0</v>
      </c>
      <c r="CO143" s="5">
        <f ca="1">IF($BI143&lt;&gt;"",IF('Capacity summary'!$C$14="Yes",IF(COUNTBLANK('Capacity summary'!$H55:$BG55)&lt;52,IF('Capacity summary'!AL55&lt;&gt;"",IF(LOWER('Capacity summary'!AL55)="x",$BI143*AL143,VALUE('Capacity summary'!AL55)),0),AL143*$BI143),AL143*$BI143),0)</f>
        <v>0</v>
      </c>
      <c r="CP143" s="5">
        <f ca="1">IF($BI143&lt;&gt;"",IF('Capacity summary'!$C$14="Yes",IF(COUNTBLANK('Capacity summary'!$H55:$BG55)&lt;52,IF('Capacity summary'!AM55&lt;&gt;"",IF(LOWER('Capacity summary'!AM55)="x",$BI143*AM143,VALUE('Capacity summary'!AM55)),0),AM143*$BI143),AM143*$BI143),0)</f>
        <v>0</v>
      </c>
      <c r="CQ143" s="5">
        <f ca="1">IF($BI143&lt;&gt;"",IF('Capacity summary'!$C$14="Yes",IF(COUNTBLANK('Capacity summary'!$H55:$BG55)&lt;52,IF('Capacity summary'!AN55&lt;&gt;"",IF(LOWER('Capacity summary'!AN55)="x",$BI143*AN143,VALUE('Capacity summary'!AN55)),0),AN143*$BI143),AN143*$BI143),0)</f>
        <v>0</v>
      </c>
      <c r="CR143" s="5">
        <f ca="1">IF($BI143&lt;&gt;"",IF('Capacity summary'!$C$14="Yes",IF(COUNTBLANK('Capacity summary'!$H55:$BG55)&lt;52,IF('Capacity summary'!AO55&lt;&gt;"",IF(LOWER('Capacity summary'!AO55)="x",$BI143*AO143,VALUE('Capacity summary'!AO55)),0),AO143*$BI143),AO143*$BI143),0)</f>
        <v>0</v>
      </c>
      <c r="CS143" s="5">
        <f ca="1">IF($BI143&lt;&gt;"",IF('Capacity summary'!$C$14="Yes",IF(COUNTBLANK('Capacity summary'!$H55:$BG55)&lt;52,IF('Capacity summary'!AP55&lt;&gt;"",IF(LOWER('Capacity summary'!AP55)="x",$BI143*AP143,VALUE('Capacity summary'!AP55)),0),AP143*$BI143),AP143*$BI143),0)</f>
        <v>0</v>
      </c>
      <c r="CT143" s="5">
        <f ca="1">IF($BI143&lt;&gt;"",IF('Capacity summary'!$C$14="Yes",IF(COUNTBLANK('Capacity summary'!$H55:$BG55)&lt;52,IF('Capacity summary'!AQ55&lt;&gt;"",IF(LOWER('Capacity summary'!AQ55)="x",$BI143*AQ143,VALUE('Capacity summary'!AQ55)),0),AQ143*$BI143),AQ143*$BI143),0)</f>
        <v>0</v>
      </c>
      <c r="CU143" s="5">
        <f ca="1">IF($BI143&lt;&gt;"",IF('Capacity summary'!$C$14="Yes",IF(COUNTBLANK('Capacity summary'!$H55:$BG55)&lt;52,IF('Capacity summary'!AR55&lt;&gt;"",IF(LOWER('Capacity summary'!AR55)="x",$BI143*AR143,VALUE('Capacity summary'!AR55)),0),AR143*$BI143),AR143*$BI143),0)</f>
        <v>0</v>
      </c>
      <c r="CV143" s="5">
        <f ca="1">IF($BI143&lt;&gt;"",IF('Capacity summary'!$C$14="Yes",IF(COUNTBLANK('Capacity summary'!$H55:$BG55)&lt;52,IF('Capacity summary'!AS55&lt;&gt;"",IF(LOWER('Capacity summary'!AS55)="x",$BI143*AS143,VALUE('Capacity summary'!AS55)),0),AS143*$BI143),AS143*$BI143),0)</f>
        <v>0</v>
      </c>
      <c r="CW143" s="5">
        <f ca="1">IF($BI143&lt;&gt;"",IF('Capacity summary'!$C$14="Yes",IF(COUNTBLANK('Capacity summary'!$H55:$BG55)&lt;52,IF('Capacity summary'!AT55&lt;&gt;"",IF(LOWER('Capacity summary'!AT55)="x",$BI143*AT143,VALUE('Capacity summary'!AT55)),0),AT143*$BI143),AT143*$BI143),0)</f>
        <v>0</v>
      </c>
      <c r="CX143" s="5">
        <f ca="1">IF($BI143&lt;&gt;"",IF('Capacity summary'!$C$14="Yes",IF(COUNTBLANK('Capacity summary'!$H55:$BG55)&lt;52,IF('Capacity summary'!AU55&lt;&gt;"",IF(LOWER('Capacity summary'!AU55)="x",$BI143*AU143,VALUE('Capacity summary'!AU55)),0),AU143*$BI143),AU143*$BI143),0)</f>
        <v>0</v>
      </c>
      <c r="CY143" s="5">
        <f ca="1">IF($BI143&lt;&gt;"",IF('Capacity summary'!$C$14="Yes",IF(COUNTBLANK('Capacity summary'!$H55:$BG55)&lt;52,IF('Capacity summary'!AV55&lt;&gt;"",IF(LOWER('Capacity summary'!AV55)="x",$BI143*AV143,VALUE('Capacity summary'!AV55)),0),AV143*$BI143),AV143*$BI143),0)</f>
        <v>0</v>
      </c>
      <c r="CZ143" s="5">
        <f ca="1">IF($BI143&lt;&gt;"",IF('Capacity summary'!$C$14="Yes",IF(COUNTBLANK('Capacity summary'!$H55:$BG55)&lt;52,IF('Capacity summary'!AW55&lt;&gt;"",IF(LOWER('Capacity summary'!AW55)="x",$BI143*AW143,VALUE('Capacity summary'!AW55)),0),AW143*$BI143),AW143*$BI143),0)</f>
        <v>0</v>
      </c>
      <c r="DA143" s="5">
        <f ca="1">IF($BI143&lt;&gt;"",IF('Capacity summary'!$C$14="Yes",IF(COUNTBLANK('Capacity summary'!$H55:$BG55)&lt;52,IF('Capacity summary'!AX55&lt;&gt;"",IF(LOWER('Capacity summary'!AX55)="x",$BI143*AX143,VALUE('Capacity summary'!AX55)),0),AX143*$BI143),AX143*$BI143),0)</f>
        <v>0</v>
      </c>
      <c r="DB143" s="5">
        <f ca="1">IF($BI143&lt;&gt;"",IF('Capacity summary'!$C$14="Yes",IF(COUNTBLANK('Capacity summary'!$H55:$BG55)&lt;52,IF('Capacity summary'!AY55&lt;&gt;"",IF(LOWER('Capacity summary'!AY55)="x",$BI143*AY143,VALUE('Capacity summary'!AY55)),0),AY143*$BI143),AY143*$BI143),0)</f>
        <v>0</v>
      </c>
      <c r="DC143" s="5">
        <f ca="1">IF($BI143&lt;&gt;"",IF('Capacity summary'!$C$14="Yes",IF(COUNTBLANK('Capacity summary'!$H55:$BG55)&lt;52,IF('Capacity summary'!AZ55&lt;&gt;"",IF(LOWER('Capacity summary'!AZ55)="x",$BI143*AZ143,VALUE('Capacity summary'!AZ55)),0),AZ143*$BI143),AZ143*$BI143),0)</f>
        <v>0</v>
      </c>
      <c r="DD143" s="5">
        <f ca="1">IF($BI143&lt;&gt;"",IF('Capacity summary'!$C$14="Yes",IF(COUNTBLANK('Capacity summary'!$H55:$BG55)&lt;52,IF('Capacity summary'!BA55&lt;&gt;"",IF(LOWER('Capacity summary'!BA55)="x",$BI143*BA143,VALUE('Capacity summary'!BA55)),0),BA143*$BI143),BA143*$BI143),0)</f>
        <v>0</v>
      </c>
      <c r="DE143" s="5">
        <f ca="1">IF($BI143&lt;&gt;"",IF('Capacity summary'!$C$14="Yes",IF(COUNTBLANK('Capacity summary'!$H55:$BG55)&lt;52,IF('Capacity summary'!BB55&lt;&gt;"",IF(LOWER('Capacity summary'!BB55)="x",$BI143*BB143,VALUE('Capacity summary'!BB55)),0),BB143*$BI143),BB143*$BI143),0)</f>
        <v>0</v>
      </c>
      <c r="DF143" s="5">
        <f ca="1">IF($BI143&lt;&gt;"",IF('Capacity summary'!$C$14="Yes",IF(COUNTBLANK('Capacity summary'!$H55:$BG55)&lt;52,IF('Capacity summary'!BC55&lt;&gt;"",IF(LOWER('Capacity summary'!BC55)="x",$BI143*BC143,VALUE('Capacity summary'!BC55)),0),BC143*$BI143),BC143*$BI143),0)</f>
        <v>0</v>
      </c>
      <c r="DG143" s="5">
        <f ca="1">IF($BI143&lt;&gt;"",IF('Capacity summary'!$C$14="Yes",IF(COUNTBLANK('Capacity summary'!$H55:$BG55)&lt;52,IF('Capacity summary'!BD55&lt;&gt;"",IF(LOWER('Capacity summary'!BD55)="x",$BI143*BD143,VALUE('Capacity summary'!BD55)),0),BD143*$BI143),BD143*$BI143),0)</f>
        <v>0</v>
      </c>
      <c r="DH143" s="5">
        <f ca="1">IF($BI143&lt;&gt;"",IF('Capacity summary'!$C$14="Yes",IF(COUNTBLANK('Capacity summary'!$H55:$BG55)&lt;52,IF('Capacity summary'!BE55&lt;&gt;"",IF(LOWER('Capacity summary'!BE55)="x",$BI143*BE143,VALUE('Capacity summary'!BE55)),0),BE143*$BI143),BE143*$BI143),0)</f>
        <v>0</v>
      </c>
      <c r="DI143" s="5">
        <f ca="1">IF($BI143&lt;&gt;"",IF('Capacity summary'!$C$14="Yes",IF(COUNTBLANK('Capacity summary'!$H55:$BG55)&lt;52,IF('Capacity summary'!BF55&lt;&gt;"",IF(LOWER('Capacity summary'!BF55)="x",$BI143*BF143,VALUE('Capacity summary'!BF55)),0),BF143*$BI143),BF143*$BI143),0)</f>
        <v>0</v>
      </c>
      <c r="DJ143" s="5">
        <f ca="1">IF($BI143&lt;&gt;"",IF('Capacity summary'!$C$14="Yes",IF(COUNTBLANK('Capacity summary'!$H55:$BG55)&lt;52,IF('Capacity summary'!BG55&lt;&gt;"",IF(LOWER('Capacity summary'!BG55)="x",$BI143*BG143,VALUE('Capacity summary'!BG55)),0),BG143*$BI143),BG143*$BI143),0)</f>
        <v>0</v>
      </c>
      <c r="DK143" s="5">
        <f t="shared" ca="1" si="6"/>
        <v>0</v>
      </c>
    </row>
    <row r="144" spans="3:115" x14ac:dyDescent="0.25">
      <c r="C144" s="67" t="str">
        <f>ROW(A33)&amp;". "&amp;Capacity!N49</f>
        <v>33. a</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 ca="1">IF(ROW(A33)&lt;=Capacity!$M$16,IF('Capacity summary'!$C$14="No",SUM(H144:BG144),'Capacity summary'!$E56),0)</f>
        <v>52</v>
      </c>
      <c r="BI144" s="67">
        <f ca="1">IF(BH144&gt;0,IF(BH144&lt;Capacity!Q49,Capacity!R49,Capacity!T49/'Capacity calculation (hide)'!BH144),"")</f>
        <v>0</v>
      </c>
      <c r="BJ144" s="5"/>
      <c r="BK144" s="5">
        <f ca="1">IF($BI144&lt;&gt;"",IF('Capacity summary'!$C$14="Yes",IF(COUNTBLANK('Capacity summary'!$H56:$BG56)&lt;52,IF('Capacity summary'!H56&lt;&gt;"",IF(LOWER('Capacity summary'!H56)="x",$BI144*H144,VALUE('Capacity summary'!H56)),0),H144*$BI144),H144*$BI144),0)</f>
        <v>0</v>
      </c>
      <c r="BL144" s="5">
        <f ca="1">IF($BI144&lt;&gt;"",IF('Capacity summary'!$C$14="Yes",IF(COUNTBLANK('Capacity summary'!$H56:$BG56)&lt;52,IF('Capacity summary'!I56&lt;&gt;"",IF(LOWER('Capacity summary'!I56)="x",$BI144*I144,VALUE('Capacity summary'!I56)),0),I144*$BI144),I144*$BI144),0)</f>
        <v>0</v>
      </c>
      <c r="BM144" s="5">
        <f ca="1">IF($BI144&lt;&gt;"",IF('Capacity summary'!$C$14="Yes",IF(COUNTBLANK('Capacity summary'!$H56:$BG56)&lt;52,IF('Capacity summary'!J56&lt;&gt;"",IF(LOWER('Capacity summary'!J56)="x",$BI144*J144,VALUE('Capacity summary'!J56)),0),J144*$BI144),J144*$BI144),0)</f>
        <v>0</v>
      </c>
      <c r="BN144" s="5">
        <f ca="1">IF($BI144&lt;&gt;"",IF('Capacity summary'!$C$14="Yes",IF(COUNTBLANK('Capacity summary'!$H56:$BG56)&lt;52,IF('Capacity summary'!K56&lt;&gt;"",IF(LOWER('Capacity summary'!K56)="x",$BI144*K144,VALUE('Capacity summary'!K56)),0),K144*$BI144),K144*$BI144),0)</f>
        <v>0</v>
      </c>
      <c r="BO144" s="5">
        <f ca="1">IF($BI144&lt;&gt;"",IF('Capacity summary'!$C$14="Yes",IF(COUNTBLANK('Capacity summary'!$H56:$BG56)&lt;52,IF('Capacity summary'!L56&lt;&gt;"",IF(LOWER('Capacity summary'!L56)="x",$BI144*L144,VALUE('Capacity summary'!L56)),0),L144*$BI144),L144*$BI144),0)</f>
        <v>0</v>
      </c>
      <c r="BP144" s="5">
        <f ca="1">IF($BI144&lt;&gt;"",IF('Capacity summary'!$C$14="Yes",IF(COUNTBLANK('Capacity summary'!$H56:$BG56)&lt;52,IF('Capacity summary'!M56&lt;&gt;"",IF(LOWER('Capacity summary'!M56)="x",$BI144*M144,VALUE('Capacity summary'!M56)),0),M144*$BI144),M144*$BI144),0)</f>
        <v>0</v>
      </c>
      <c r="BQ144" s="5">
        <f ca="1">IF($BI144&lt;&gt;"",IF('Capacity summary'!$C$14="Yes",IF(COUNTBLANK('Capacity summary'!$H56:$BG56)&lt;52,IF('Capacity summary'!N56&lt;&gt;"",IF(LOWER('Capacity summary'!N56)="x",$BI144*N144,VALUE('Capacity summary'!N56)),0),N144*$BI144),N144*$BI144),0)</f>
        <v>0</v>
      </c>
      <c r="BR144" s="5">
        <f ca="1">IF($BI144&lt;&gt;"",IF('Capacity summary'!$C$14="Yes",IF(COUNTBLANK('Capacity summary'!$H56:$BG56)&lt;52,IF('Capacity summary'!O56&lt;&gt;"",IF(LOWER('Capacity summary'!O56)="x",$BI144*O144,VALUE('Capacity summary'!O56)),0),O144*$BI144),O144*$BI144),0)</f>
        <v>0</v>
      </c>
      <c r="BS144" s="5">
        <f ca="1">IF($BI144&lt;&gt;"",IF('Capacity summary'!$C$14="Yes",IF(COUNTBLANK('Capacity summary'!$H56:$BG56)&lt;52,IF('Capacity summary'!P56&lt;&gt;"",IF(LOWER('Capacity summary'!P56)="x",$BI144*P144,VALUE('Capacity summary'!P56)),0),P144*$BI144),P144*$BI144),0)</f>
        <v>0</v>
      </c>
      <c r="BT144" s="5">
        <f ca="1">IF($BI144&lt;&gt;"",IF('Capacity summary'!$C$14="Yes",IF(COUNTBLANK('Capacity summary'!$H56:$BG56)&lt;52,IF('Capacity summary'!Q56&lt;&gt;"",IF(LOWER('Capacity summary'!Q56)="x",$BI144*Q144,VALUE('Capacity summary'!Q56)),0),Q144*$BI144),Q144*$BI144),0)</f>
        <v>0</v>
      </c>
      <c r="BU144" s="5">
        <f ca="1">IF($BI144&lt;&gt;"",IF('Capacity summary'!$C$14="Yes",IF(COUNTBLANK('Capacity summary'!$H56:$BG56)&lt;52,IF('Capacity summary'!R56&lt;&gt;"",IF(LOWER('Capacity summary'!R56)="x",$BI144*R144,VALUE('Capacity summary'!R56)),0),R144*$BI144),R144*$BI144),0)</f>
        <v>0</v>
      </c>
      <c r="BV144" s="5">
        <f ca="1">IF($BI144&lt;&gt;"",IF('Capacity summary'!$C$14="Yes",IF(COUNTBLANK('Capacity summary'!$H56:$BG56)&lt;52,IF('Capacity summary'!S56&lt;&gt;"",IF(LOWER('Capacity summary'!S56)="x",$BI144*S144,VALUE('Capacity summary'!S56)),0),S144*$BI144),S144*$BI144),0)</f>
        <v>0</v>
      </c>
      <c r="BW144" s="5">
        <f ca="1">IF($BI144&lt;&gt;"",IF('Capacity summary'!$C$14="Yes",IF(COUNTBLANK('Capacity summary'!$H56:$BG56)&lt;52,IF('Capacity summary'!T56&lt;&gt;"",IF(LOWER('Capacity summary'!T56)="x",$BI144*T144,VALUE('Capacity summary'!T56)),0),T144*$BI144),T144*$BI144),0)</f>
        <v>0</v>
      </c>
      <c r="BX144" s="5">
        <f ca="1">IF($BI144&lt;&gt;"",IF('Capacity summary'!$C$14="Yes",IF(COUNTBLANK('Capacity summary'!$H56:$BG56)&lt;52,IF('Capacity summary'!U56&lt;&gt;"",IF(LOWER('Capacity summary'!U56)="x",$BI144*U144,VALUE('Capacity summary'!U56)),0),U144*$BI144),U144*$BI144),0)</f>
        <v>0</v>
      </c>
      <c r="BY144" s="5">
        <f ca="1">IF($BI144&lt;&gt;"",IF('Capacity summary'!$C$14="Yes",IF(COUNTBLANK('Capacity summary'!$H56:$BG56)&lt;52,IF('Capacity summary'!V56&lt;&gt;"",IF(LOWER('Capacity summary'!V56)="x",$BI144*V144,VALUE('Capacity summary'!V56)),0),V144*$BI144),V144*$BI144),0)</f>
        <v>0</v>
      </c>
      <c r="BZ144" s="5">
        <f ca="1">IF($BI144&lt;&gt;"",IF('Capacity summary'!$C$14="Yes",IF(COUNTBLANK('Capacity summary'!$H56:$BG56)&lt;52,IF('Capacity summary'!W56&lt;&gt;"",IF(LOWER('Capacity summary'!W56)="x",$BI144*W144,VALUE('Capacity summary'!W56)),0),W144*$BI144),W144*$BI144),0)</f>
        <v>0</v>
      </c>
      <c r="CA144" s="5">
        <f ca="1">IF($BI144&lt;&gt;"",IF('Capacity summary'!$C$14="Yes",IF(COUNTBLANK('Capacity summary'!$H56:$BG56)&lt;52,IF('Capacity summary'!X56&lt;&gt;"",IF(LOWER('Capacity summary'!X56)="x",$BI144*X144,VALUE('Capacity summary'!X56)),0),X144*$BI144),X144*$BI144),0)</f>
        <v>0</v>
      </c>
      <c r="CB144" s="5">
        <f ca="1">IF($BI144&lt;&gt;"",IF('Capacity summary'!$C$14="Yes",IF(COUNTBLANK('Capacity summary'!$H56:$BG56)&lt;52,IF('Capacity summary'!Y56&lt;&gt;"",IF(LOWER('Capacity summary'!Y56)="x",$BI144*Y144,VALUE('Capacity summary'!Y56)),0),Y144*$BI144),Y144*$BI144),0)</f>
        <v>0</v>
      </c>
      <c r="CC144" s="5">
        <f ca="1">IF($BI144&lt;&gt;"",IF('Capacity summary'!$C$14="Yes",IF(COUNTBLANK('Capacity summary'!$H56:$BG56)&lt;52,IF('Capacity summary'!Z56&lt;&gt;"",IF(LOWER('Capacity summary'!Z56)="x",$BI144*Z144,VALUE('Capacity summary'!Z56)),0),Z144*$BI144),Z144*$BI144),0)</f>
        <v>0</v>
      </c>
      <c r="CD144" s="5">
        <f ca="1">IF($BI144&lt;&gt;"",IF('Capacity summary'!$C$14="Yes",IF(COUNTBLANK('Capacity summary'!$H56:$BG56)&lt;52,IF('Capacity summary'!AA56&lt;&gt;"",IF(LOWER('Capacity summary'!AA56)="x",$BI144*AA144,VALUE('Capacity summary'!AA56)),0),AA144*$BI144),AA144*$BI144),0)</f>
        <v>0</v>
      </c>
      <c r="CE144" s="5">
        <f ca="1">IF($BI144&lt;&gt;"",IF('Capacity summary'!$C$14="Yes",IF(COUNTBLANK('Capacity summary'!$H56:$BG56)&lt;52,IF('Capacity summary'!AB56&lt;&gt;"",IF(LOWER('Capacity summary'!AB56)="x",$BI144*AB144,VALUE('Capacity summary'!AB56)),0),AB144*$BI144),AB144*$BI144),0)</f>
        <v>0</v>
      </c>
      <c r="CF144" s="5">
        <f ca="1">IF($BI144&lt;&gt;"",IF('Capacity summary'!$C$14="Yes",IF(COUNTBLANK('Capacity summary'!$H56:$BG56)&lt;52,IF('Capacity summary'!AC56&lt;&gt;"",IF(LOWER('Capacity summary'!AC56)="x",$BI144*AC144,VALUE('Capacity summary'!AC56)),0),AC144*$BI144),AC144*$BI144),0)</f>
        <v>0</v>
      </c>
      <c r="CG144" s="5">
        <f ca="1">IF($BI144&lt;&gt;"",IF('Capacity summary'!$C$14="Yes",IF(COUNTBLANK('Capacity summary'!$H56:$BG56)&lt;52,IF('Capacity summary'!AD56&lt;&gt;"",IF(LOWER('Capacity summary'!AD56)="x",$BI144*AD144,VALUE('Capacity summary'!AD56)),0),AD144*$BI144),AD144*$BI144),0)</f>
        <v>0</v>
      </c>
      <c r="CH144" s="5">
        <f ca="1">IF($BI144&lt;&gt;"",IF('Capacity summary'!$C$14="Yes",IF(COUNTBLANK('Capacity summary'!$H56:$BG56)&lt;52,IF('Capacity summary'!AE56&lt;&gt;"",IF(LOWER('Capacity summary'!AE56)="x",$BI144*AE144,VALUE('Capacity summary'!AE56)),0),AE144*$BI144),AE144*$BI144),0)</f>
        <v>0</v>
      </c>
      <c r="CI144" s="5">
        <f ca="1">IF($BI144&lt;&gt;"",IF('Capacity summary'!$C$14="Yes",IF(COUNTBLANK('Capacity summary'!$H56:$BG56)&lt;52,IF('Capacity summary'!AF56&lt;&gt;"",IF(LOWER('Capacity summary'!AF56)="x",$BI144*AF144,VALUE('Capacity summary'!AF56)),0),AF144*$BI144),AF144*$BI144),0)</f>
        <v>0</v>
      </c>
      <c r="CJ144" s="5">
        <f ca="1">IF($BI144&lt;&gt;"",IF('Capacity summary'!$C$14="Yes",IF(COUNTBLANK('Capacity summary'!$H56:$BG56)&lt;52,IF('Capacity summary'!AG56&lt;&gt;"",IF(LOWER('Capacity summary'!AG56)="x",$BI144*AG144,VALUE('Capacity summary'!AG56)),0),AG144*$BI144),AG144*$BI144),0)</f>
        <v>0</v>
      </c>
      <c r="CK144" s="5">
        <f ca="1">IF($BI144&lt;&gt;"",IF('Capacity summary'!$C$14="Yes",IF(COUNTBLANK('Capacity summary'!$H56:$BG56)&lt;52,IF('Capacity summary'!AH56&lt;&gt;"",IF(LOWER('Capacity summary'!AH56)="x",$BI144*AH144,VALUE('Capacity summary'!AH56)),0),AH144*$BI144),AH144*$BI144),0)</f>
        <v>0</v>
      </c>
      <c r="CL144" s="5">
        <f ca="1">IF($BI144&lt;&gt;"",IF('Capacity summary'!$C$14="Yes",IF(COUNTBLANK('Capacity summary'!$H56:$BG56)&lt;52,IF('Capacity summary'!AI56&lt;&gt;"",IF(LOWER('Capacity summary'!AI56)="x",$BI144*AI144,VALUE('Capacity summary'!AI56)),0),AI144*$BI144),AI144*$BI144),0)</f>
        <v>0</v>
      </c>
      <c r="CM144" s="5">
        <f ca="1">IF($BI144&lt;&gt;"",IF('Capacity summary'!$C$14="Yes",IF(COUNTBLANK('Capacity summary'!$H56:$BG56)&lt;52,IF('Capacity summary'!AJ56&lt;&gt;"",IF(LOWER('Capacity summary'!AJ56)="x",$BI144*AJ144,VALUE('Capacity summary'!AJ56)),0),AJ144*$BI144),AJ144*$BI144),0)</f>
        <v>0</v>
      </c>
      <c r="CN144" s="5">
        <f ca="1">IF($BI144&lt;&gt;"",IF('Capacity summary'!$C$14="Yes",IF(COUNTBLANK('Capacity summary'!$H56:$BG56)&lt;52,IF('Capacity summary'!AK56&lt;&gt;"",IF(LOWER('Capacity summary'!AK56)="x",$BI144*AK144,VALUE('Capacity summary'!AK56)),0),AK144*$BI144),AK144*$BI144),0)</f>
        <v>0</v>
      </c>
      <c r="CO144" s="5">
        <f ca="1">IF($BI144&lt;&gt;"",IF('Capacity summary'!$C$14="Yes",IF(COUNTBLANK('Capacity summary'!$H56:$BG56)&lt;52,IF('Capacity summary'!AL56&lt;&gt;"",IF(LOWER('Capacity summary'!AL56)="x",$BI144*AL144,VALUE('Capacity summary'!AL56)),0),AL144*$BI144),AL144*$BI144),0)</f>
        <v>0</v>
      </c>
      <c r="CP144" s="5">
        <f ca="1">IF($BI144&lt;&gt;"",IF('Capacity summary'!$C$14="Yes",IF(COUNTBLANK('Capacity summary'!$H56:$BG56)&lt;52,IF('Capacity summary'!AM56&lt;&gt;"",IF(LOWER('Capacity summary'!AM56)="x",$BI144*AM144,VALUE('Capacity summary'!AM56)),0),AM144*$BI144),AM144*$BI144),0)</f>
        <v>0</v>
      </c>
      <c r="CQ144" s="5">
        <f ca="1">IF($BI144&lt;&gt;"",IF('Capacity summary'!$C$14="Yes",IF(COUNTBLANK('Capacity summary'!$H56:$BG56)&lt;52,IF('Capacity summary'!AN56&lt;&gt;"",IF(LOWER('Capacity summary'!AN56)="x",$BI144*AN144,VALUE('Capacity summary'!AN56)),0),AN144*$BI144),AN144*$BI144),0)</f>
        <v>0</v>
      </c>
      <c r="CR144" s="5">
        <f ca="1">IF($BI144&lt;&gt;"",IF('Capacity summary'!$C$14="Yes",IF(COUNTBLANK('Capacity summary'!$H56:$BG56)&lt;52,IF('Capacity summary'!AO56&lt;&gt;"",IF(LOWER('Capacity summary'!AO56)="x",$BI144*AO144,VALUE('Capacity summary'!AO56)),0),AO144*$BI144),AO144*$BI144),0)</f>
        <v>0</v>
      </c>
      <c r="CS144" s="5">
        <f ca="1">IF($BI144&lt;&gt;"",IF('Capacity summary'!$C$14="Yes",IF(COUNTBLANK('Capacity summary'!$H56:$BG56)&lt;52,IF('Capacity summary'!AP56&lt;&gt;"",IF(LOWER('Capacity summary'!AP56)="x",$BI144*AP144,VALUE('Capacity summary'!AP56)),0),AP144*$BI144),AP144*$BI144),0)</f>
        <v>0</v>
      </c>
      <c r="CT144" s="5">
        <f ca="1">IF($BI144&lt;&gt;"",IF('Capacity summary'!$C$14="Yes",IF(COUNTBLANK('Capacity summary'!$H56:$BG56)&lt;52,IF('Capacity summary'!AQ56&lt;&gt;"",IF(LOWER('Capacity summary'!AQ56)="x",$BI144*AQ144,VALUE('Capacity summary'!AQ56)),0),AQ144*$BI144),AQ144*$BI144),0)</f>
        <v>0</v>
      </c>
      <c r="CU144" s="5">
        <f ca="1">IF($BI144&lt;&gt;"",IF('Capacity summary'!$C$14="Yes",IF(COUNTBLANK('Capacity summary'!$H56:$BG56)&lt;52,IF('Capacity summary'!AR56&lt;&gt;"",IF(LOWER('Capacity summary'!AR56)="x",$BI144*AR144,VALUE('Capacity summary'!AR56)),0),AR144*$BI144),AR144*$BI144),0)</f>
        <v>0</v>
      </c>
      <c r="CV144" s="5">
        <f ca="1">IF($BI144&lt;&gt;"",IF('Capacity summary'!$C$14="Yes",IF(COUNTBLANK('Capacity summary'!$H56:$BG56)&lt;52,IF('Capacity summary'!AS56&lt;&gt;"",IF(LOWER('Capacity summary'!AS56)="x",$BI144*AS144,VALUE('Capacity summary'!AS56)),0),AS144*$BI144),AS144*$BI144),0)</f>
        <v>0</v>
      </c>
      <c r="CW144" s="5">
        <f ca="1">IF($BI144&lt;&gt;"",IF('Capacity summary'!$C$14="Yes",IF(COUNTBLANK('Capacity summary'!$H56:$BG56)&lt;52,IF('Capacity summary'!AT56&lt;&gt;"",IF(LOWER('Capacity summary'!AT56)="x",$BI144*AT144,VALUE('Capacity summary'!AT56)),0),AT144*$BI144),AT144*$BI144),0)</f>
        <v>0</v>
      </c>
      <c r="CX144" s="5">
        <f ca="1">IF($BI144&lt;&gt;"",IF('Capacity summary'!$C$14="Yes",IF(COUNTBLANK('Capacity summary'!$H56:$BG56)&lt;52,IF('Capacity summary'!AU56&lt;&gt;"",IF(LOWER('Capacity summary'!AU56)="x",$BI144*AU144,VALUE('Capacity summary'!AU56)),0),AU144*$BI144),AU144*$BI144),0)</f>
        <v>0</v>
      </c>
      <c r="CY144" s="5">
        <f ca="1">IF($BI144&lt;&gt;"",IF('Capacity summary'!$C$14="Yes",IF(COUNTBLANK('Capacity summary'!$H56:$BG56)&lt;52,IF('Capacity summary'!AV56&lt;&gt;"",IF(LOWER('Capacity summary'!AV56)="x",$BI144*AV144,VALUE('Capacity summary'!AV56)),0),AV144*$BI144),AV144*$BI144),0)</f>
        <v>0</v>
      </c>
      <c r="CZ144" s="5">
        <f ca="1">IF($BI144&lt;&gt;"",IF('Capacity summary'!$C$14="Yes",IF(COUNTBLANK('Capacity summary'!$H56:$BG56)&lt;52,IF('Capacity summary'!AW56&lt;&gt;"",IF(LOWER('Capacity summary'!AW56)="x",$BI144*AW144,VALUE('Capacity summary'!AW56)),0),AW144*$BI144),AW144*$BI144),0)</f>
        <v>0</v>
      </c>
      <c r="DA144" s="5">
        <f ca="1">IF($BI144&lt;&gt;"",IF('Capacity summary'!$C$14="Yes",IF(COUNTBLANK('Capacity summary'!$H56:$BG56)&lt;52,IF('Capacity summary'!AX56&lt;&gt;"",IF(LOWER('Capacity summary'!AX56)="x",$BI144*AX144,VALUE('Capacity summary'!AX56)),0),AX144*$BI144),AX144*$BI144),0)</f>
        <v>0</v>
      </c>
      <c r="DB144" s="5">
        <f ca="1">IF($BI144&lt;&gt;"",IF('Capacity summary'!$C$14="Yes",IF(COUNTBLANK('Capacity summary'!$H56:$BG56)&lt;52,IF('Capacity summary'!AY56&lt;&gt;"",IF(LOWER('Capacity summary'!AY56)="x",$BI144*AY144,VALUE('Capacity summary'!AY56)),0),AY144*$BI144),AY144*$BI144),0)</f>
        <v>0</v>
      </c>
      <c r="DC144" s="5">
        <f ca="1">IF($BI144&lt;&gt;"",IF('Capacity summary'!$C$14="Yes",IF(COUNTBLANK('Capacity summary'!$H56:$BG56)&lt;52,IF('Capacity summary'!AZ56&lt;&gt;"",IF(LOWER('Capacity summary'!AZ56)="x",$BI144*AZ144,VALUE('Capacity summary'!AZ56)),0),AZ144*$BI144),AZ144*$BI144),0)</f>
        <v>0</v>
      </c>
      <c r="DD144" s="5">
        <f ca="1">IF($BI144&lt;&gt;"",IF('Capacity summary'!$C$14="Yes",IF(COUNTBLANK('Capacity summary'!$H56:$BG56)&lt;52,IF('Capacity summary'!BA56&lt;&gt;"",IF(LOWER('Capacity summary'!BA56)="x",$BI144*BA144,VALUE('Capacity summary'!BA56)),0),BA144*$BI144),BA144*$BI144),0)</f>
        <v>0</v>
      </c>
      <c r="DE144" s="5">
        <f ca="1">IF($BI144&lt;&gt;"",IF('Capacity summary'!$C$14="Yes",IF(COUNTBLANK('Capacity summary'!$H56:$BG56)&lt;52,IF('Capacity summary'!BB56&lt;&gt;"",IF(LOWER('Capacity summary'!BB56)="x",$BI144*BB144,VALUE('Capacity summary'!BB56)),0),BB144*$BI144),BB144*$BI144),0)</f>
        <v>0</v>
      </c>
      <c r="DF144" s="5">
        <f ca="1">IF($BI144&lt;&gt;"",IF('Capacity summary'!$C$14="Yes",IF(COUNTBLANK('Capacity summary'!$H56:$BG56)&lt;52,IF('Capacity summary'!BC56&lt;&gt;"",IF(LOWER('Capacity summary'!BC56)="x",$BI144*BC144,VALUE('Capacity summary'!BC56)),0),BC144*$BI144),BC144*$BI144),0)</f>
        <v>0</v>
      </c>
      <c r="DG144" s="5">
        <f ca="1">IF($BI144&lt;&gt;"",IF('Capacity summary'!$C$14="Yes",IF(COUNTBLANK('Capacity summary'!$H56:$BG56)&lt;52,IF('Capacity summary'!BD56&lt;&gt;"",IF(LOWER('Capacity summary'!BD56)="x",$BI144*BD144,VALUE('Capacity summary'!BD56)),0),BD144*$BI144),BD144*$BI144),0)</f>
        <v>0</v>
      </c>
      <c r="DH144" s="5">
        <f ca="1">IF($BI144&lt;&gt;"",IF('Capacity summary'!$C$14="Yes",IF(COUNTBLANK('Capacity summary'!$H56:$BG56)&lt;52,IF('Capacity summary'!BE56&lt;&gt;"",IF(LOWER('Capacity summary'!BE56)="x",$BI144*BE144,VALUE('Capacity summary'!BE56)),0),BE144*$BI144),BE144*$BI144),0)</f>
        <v>0</v>
      </c>
      <c r="DI144" s="5">
        <f ca="1">IF($BI144&lt;&gt;"",IF('Capacity summary'!$C$14="Yes",IF(COUNTBLANK('Capacity summary'!$H56:$BG56)&lt;52,IF('Capacity summary'!BF56&lt;&gt;"",IF(LOWER('Capacity summary'!BF56)="x",$BI144*BF144,VALUE('Capacity summary'!BF56)),0),BF144*$BI144),BF144*$BI144),0)</f>
        <v>0</v>
      </c>
      <c r="DJ144" s="5">
        <f ca="1">IF($BI144&lt;&gt;"",IF('Capacity summary'!$C$14="Yes",IF(COUNTBLANK('Capacity summary'!$H56:$BG56)&lt;52,IF('Capacity summary'!BG56&lt;&gt;"",IF(LOWER('Capacity summary'!BG56)="x",$BI144*BG144,VALUE('Capacity summary'!BG56)),0),BG144*$BI144),BG144*$BI144),0)</f>
        <v>0</v>
      </c>
      <c r="DK144" s="5">
        <f t="shared" ca="1" si="6"/>
        <v>0</v>
      </c>
    </row>
    <row r="145" spans="3:115" x14ac:dyDescent="0.25">
      <c r="C145" s="67" t="str">
        <f>ROW(A34)&amp;". "&amp;Capacity!N50</f>
        <v>34. a</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 ca="1">IF(ROW(A34)&lt;=Capacity!$M$16,IF('Capacity summary'!$C$14="No",SUM(H145:BG145),'Capacity summary'!$E57),0)</f>
        <v>52</v>
      </c>
      <c r="BI145" s="67">
        <f ca="1">IF(BH145&gt;0,IF(BH145&lt;Capacity!Q50,Capacity!R50,Capacity!T50/'Capacity calculation (hide)'!BH145),"")</f>
        <v>0</v>
      </c>
      <c r="BJ145" s="5"/>
      <c r="BK145" s="5">
        <f ca="1">IF($BI145&lt;&gt;"",IF('Capacity summary'!$C$14="Yes",IF(COUNTBLANK('Capacity summary'!$H57:$BG57)&lt;52,IF('Capacity summary'!H57&lt;&gt;"",IF(LOWER('Capacity summary'!H57)="x",$BI145*H145,VALUE('Capacity summary'!H57)),0),H145*$BI145),H145*$BI145),0)</f>
        <v>0</v>
      </c>
      <c r="BL145" s="5">
        <f ca="1">IF($BI145&lt;&gt;"",IF('Capacity summary'!$C$14="Yes",IF(COUNTBLANK('Capacity summary'!$H57:$BG57)&lt;52,IF('Capacity summary'!I57&lt;&gt;"",IF(LOWER('Capacity summary'!I57)="x",$BI145*I145,VALUE('Capacity summary'!I57)),0),I145*$BI145),I145*$BI145),0)</f>
        <v>0</v>
      </c>
      <c r="BM145" s="5">
        <f ca="1">IF($BI145&lt;&gt;"",IF('Capacity summary'!$C$14="Yes",IF(COUNTBLANK('Capacity summary'!$H57:$BG57)&lt;52,IF('Capacity summary'!J57&lt;&gt;"",IF(LOWER('Capacity summary'!J57)="x",$BI145*J145,VALUE('Capacity summary'!J57)),0),J145*$BI145),J145*$BI145),0)</f>
        <v>0</v>
      </c>
      <c r="BN145" s="5">
        <f ca="1">IF($BI145&lt;&gt;"",IF('Capacity summary'!$C$14="Yes",IF(COUNTBLANK('Capacity summary'!$H57:$BG57)&lt;52,IF('Capacity summary'!K57&lt;&gt;"",IF(LOWER('Capacity summary'!K57)="x",$BI145*K145,VALUE('Capacity summary'!K57)),0),K145*$BI145),K145*$BI145),0)</f>
        <v>0</v>
      </c>
      <c r="BO145" s="5">
        <f ca="1">IF($BI145&lt;&gt;"",IF('Capacity summary'!$C$14="Yes",IF(COUNTBLANK('Capacity summary'!$H57:$BG57)&lt;52,IF('Capacity summary'!L57&lt;&gt;"",IF(LOWER('Capacity summary'!L57)="x",$BI145*L145,VALUE('Capacity summary'!L57)),0),L145*$BI145),L145*$BI145),0)</f>
        <v>0</v>
      </c>
      <c r="BP145" s="5">
        <f ca="1">IF($BI145&lt;&gt;"",IF('Capacity summary'!$C$14="Yes",IF(COUNTBLANK('Capacity summary'!$H57:$BG57)&lt;52,IF('Capacity summary'!M57&lt;&gt;"",IF(LOWER('Capacity summary'!M57)="x",$BI145*M145,VALUE('Capacity summary'!M57)),0),M145*$BI145),M145*$BI145),0)</f>
        <v>0</v>
      </c>
      <c r="BQ145" s="5">
        <f ca="1">IF($BI145&lt;&gt;"",IF('Capacity summary'!$C$14="Yes",IF(COUNTBLANK('Capacity summary'!$H57:$BG57)&lt;52,IF('Capacity summary'!N57&lt;&gt;"",IF(LOWER('Capacity summary'!N57)="x",$BI145*N145,VALUE('Capacity summary'!N57)),0),N145*$BI145),N145*$BI145),0)</f>
        <v>0</v>
      </c>
      <c r="BR145" s="5">
        <f ca="1">IF($BI145&lt;&gt;"",IF('Capacity summary'!$C$14="Yes",IF(COUNTBLANK('Capacity summary'!$H57:$BG57)&lt;52,IF('Capacity summary'!O57&lt;&gt;"",IF(LOWER('Capacity summary'!O57)="x",$BI145*O145,VALUE('Capacity summary'!O57)),0),O145*$BI145),O145*$BI145),0)</f>
        <v>0</v>
      </c>
      <c r="BS145" s="5">
        <f ca="1">IF($BI145&lt;&gt;"",IF('Capacity summary'!$C$14="Yes",IF(COUNTBLANK('Capacity summary'!$H57:$BG57)&lt;52,IF('Capacity summary'!P57&lt;&gt;"",IF(LOWER('Capacity summary'!P57)="x",$BI145*P145,VALUE('Capacity summary'!P57)),0),P145*$BI145),P145*$BI145),0)</f>
        <v>0</v>
      </c>
      <c r="BT145" s="5">
        <f ca="1">IF($BI145&lt;&gt;"",IF('Capacity summary'!$C$14="Yes",IF(COUNTBLANK('Capacity summary'!$H57:$BG57)&lt;52,IF('Capacity summary'!Q57&lt;&gt;"",IF(LOWER('Capacity summary'!Q57)="x",$BI145*Q145,VALUE('Capacity summary'!Q57)),0),Q145*$BI145),Q145*$BI145),0)</f>
        <v>0</v>
      </c>
      <c r="BU145" s="5">
        <f ca="1">IF($BI145&lt;&gt;"",IF('Capacity summary'!$C$14="Yes",IF(COUNTBLANK('Capacity summary'!$H57:$BG57)&lt;52,IF('Capacity summary'!R57&lt;&gt;"",IF(LOWER('Capacity summary'!R57)="x",$BI145*R145,VALUE('Capacity summary'!R57)),0),R145*$BI145),R145*$BI145),0)</f>
        <v>0</v>
      </c>
      <c r="BV145" s="5">
        <f ca="1">IF($BI145&lt;&gt;"",IF('Capacity summary'!$C$14="Yes",IF(COUNTBLANK('Capacity summary'!$H57:$BG57)&lt;52,IF('Capacity summary'!S57&lt;&gt;"",IF(LOWER('Capacity summary'!S57)="x",$BI145*S145,VALUE('Capacity summary'!S57)),0),S145*$BI145),S145*$BI145),0)</f>
        <v>0</v>
      </c>
      <c r="BW145" s="5">
        <f ca="1">IF($BI145&lt;&gt;"",IF('Capacity summary'!$C$14="Yes",IF(COUNTBLANK('Capacity summary'!$H57:$BG57)&lt;52,IF('Capacity summary'!T57&lt;&gt;"",IF(LOWER('Capacity summary'!T57)="x",$BI145*T145,VALUE('Capacity summary'!T57)),0),T145*$BI145),T145*$BI145),0)</f>
        <v>0</v>
      </c>
      <c r="BX145" s="5">
        <f ca="1">IF($BI145&lt;&gt;"",IF('Capacity summary'!$C$14="Yes",IF(COUNTBLANK('Capacity summary'!$H57:$BG57)&lt;52,IF('Capacity summary'!U57&lt;&gt;"",IF(LOWER('Capacity summary'!U57)="x",$BI145*U145,VALUE('Capacity summary'!U57)),0),U145*$BI145),U145*$BI145),0)</f>
        <v>0</v>
      </c>
      <c r="BY145" s="5">
        <f ca="1">IF($BI145&lt;&gt;"",IF('Capacity summary'!$C$14="Yes",IF(COUNTBLANK('Capacity summary'!$H57:$BG57)&lt;52,IF('Capacity summary'!V57&lt;&gt;"",IF(LOWER('Capacity summary'!V57)="x",$BI145*V145,VALUE('Capacity summary'!V57)),0),V145*$BI145),V145*$BI145),0)</f>
        <v>0</v>
      </c>
      <c r="BZ145" s="5">
        <f ca="1">IF($BI145&lt;&gt;"",IF('Capacity summary'!$C$14="Yes",IF(COUNTBLANK('Capacity summary'!$H57:$BG57)&lt;52,IF('Capacity summary'!W57&lt;&gt;"",IF(LOWER('Capacity summary'!W57)="x",$BI145*W145,VALUE('Capacity summary'!W57)),0),W145*$BI145),W145*$BI145),0)</f>
        <v>0</v>
      </c>
      <c r="CA145" s="5">
        <f ca="1">IF($BI145&lt;&gt;"",IF('Capacity summary'!$C$14="Yes",IF(COUNTBLANK('Capacity summary'!$H57:$BG57)&lt;52,IF('Capacity summary'!X57&lt;&gt;"",IF(LOWER('Capacity summary'!X57)="x",$BI145*X145,VALUE('Capacity summary'!X57)),0),X145*$BI145),X145*$BI145),0)</f>
        <v>0</v>
      </c>
      <c r="CB145" s="5">
        <f ca="1">IF($BI145&lt;&gt;"",IF('Capacity summary'!$C$14="Yes",IF(COUNTBLANK('Capacity summary'!$H57:$BG57)&lt;52,IF('Capacity summary'!Y57&lt;&gt;"",IF(LOWER('Capacity summary'!Y57)="x",$BI145*Y145,VALUE('Capacity summary'!Y57)),0),Y145*$BI145),Y145*$BI145),0)</f>
        <v>0</v>
      </c>
      <c r="CC145" s="5">
        <f ca="1">IF($BI145&lt;&gt;"",IF('Capacity summary'!$C$14="Yes",IF(COUNTBLANK('Capacity summary'!$H57:$BG57)&lt;52,IF('Capacity summary'!Z57&lt;&gt;"",IF(LOWER('Capacity summary'!Z57)="x",$BI145*Z145,VALUE('Capacity summary'!Z57)),0),Z145*$BI145),Z145*$BI145),0)</f>
        <v>0</v>
      </c>
      <c r="CD145" s="5">
        <f ca="1">IF($BI145&lt;&gt;"",IF('Capacity summary'!$C$14="Yes",IF(COUNTBLANK('Capacity summary'!$H57:$BG57)&lt;52,IF('Capacity summary'!AA57&lt;&gt;"",IF(LOWER('Capacity summary'!AA57)="x",$BI145*AA145,VALUE('Capacity summary'!AA57)),0),AA145*$BI145),AA145*$BI145),0)</f>
        <v>0</v>
      </c>
      <c r="CE145" s="5">
        <f ca="1">IF($BI145&lt;&gt;"",IF('Capacity summary'!$C$14="Yes",IF(COUNTBLANK('Capacity summary'!$H57:$BG57)&lt;52,IF('Capacity summary'!AB57&lt;&gt;"",IF(LOWER('Capacity summary'!AB57)="x",$BI145*AB145,VALUE('Capacity summary'!AB57)),0),AB145*$BI145),AB145*$BI145),0)</f>
        <v>0</v>
      </c>
      <c r="CF145" s="5">
        <f ca="1">IF($BI145&lt;&gt;"",IF('Capacity summary'!$C$14="Yes",IF(COUNTBLANK('Capacity summary'!$H57:$BG57)&lt;52,IF('Capacity summary'!AC57&lt;&gt;"",IF(LOWER('Capacity summary'!AC57)="x",$BI145*AC145,VALUE('Capacity summary'!AC57)),0),AC145*$BI145),AC145*$BI145),0)</f>
        <v>0</v>
      </c>
      <c r="CG145" s="5">
        <f ca="1">IF($BI145&lt;&gt;"",IF('Capacity summary'!$C$14="Yes",IF(COUNTBLANK('Capacity summary'!$H57:$BG57)&lt;52,IF('Capacity summary'!AD57&lt;&gt;"",IF(LOWER('Capacity summary'!AD57)="x",$BI145*AD145,VALUE('Capacity summary'!AD57)),0),AD145*$BI145),AD145*$BI145),0)</f>
        <v>0</v>
      </c>
      <c r="CH145" s="5">
        <f ca="1">IF($BI145&lt;&gt;"",IF('Capacity summary'!$C$14="Yes",IF(COUNTBLANK('Capacity summary'!$H57:$BG57)&lt;52,IF('Capacity summary'!AE57&lt;&gt;"",IF(LOWER('Capacity summary'!AE57)="x",$BI145*AE145,VALUE('Capacity summary'!AE57)),0),AE145*$BI145),AE145*$BI145),0)</f>
        <v>0</v>
      </c>
      <c r="CI145" s="5">
        <f ca="1">IF($BI145&lt;&gt;"",IF('Capacity summary'!$C$14="Yes",IF(COUNTBLANK('Capacity summary'!$H57:$BG57)&lt;52,IF('Capacity summary'!AF57&lt;&gt;"",IF(LOWER('Capacity summary'!AF57)="x",$BI145*AF145,VALUE('Capacity summary'!AF57)),0),AF145*$BI145),AF145*$BI145),0)</f>
        <v>0</v>
      </c>
      <c r="CJ145" s="5">
        <f ca="1">IF($BI145&lt;&gt;"",IF('Capacity summary'!$C$14="Yes",IF(COUNTBLANK('Capacity summary'!$H57:$BG57)&lt;52,IF('Capacity summary'!AG57&lt;&gt;"",IF(LOWER('Capacity summary'!AG57)="x",$BI145*AG145,VALUE('Capacity summary'!AG57)),0),AG145*$BI145),AG145*$BI145),0)</f>
        <v>0</v>
      </c>
      <c r="CK145" s="5">
        <f ca="1">IF($BI145&lt;&gt;"",IF('Capacity summary'!$C$14="Yes",IF(COUNTBLANK('Capacity summary'!$H57:$BG57)&lt;52,IF('Capacity summary'!AH57&lt;&gt;"",IF(LOWER('Capacity summary'!AH57)="x",$BI145*AH145,VALUE('Capacity summary'!AH57)),0),AH145*$BI145),AH145*$BI145),0)</f>
        <v>0</v>
      </c>
      <c r="CL145" s="5">
        <f ca="1">IF($BI145&lt;&gt;"",IF('Capacity summary'!$C$14="Yes",IF(COUNTBLANK('Capacity summary'!$H57:$BG57)&lt;52,IF('Capacity summary'!AI57&lt;&gt;"",IF(LOWER('Capacity summary'!AI57)="x",$BI145*AI145,VALUE('Capacity summary'!AI57)),0),AI145*$BI145),AI145*$BI145),0)</f>
        <v>0</v>
      </c>
      <c r="CM145" s="5">
        <f ca="1">IF($BI145&lt;&gt;"",IF('Capacity summary'!$C$14="Yes",IF(COUNTBLANK('Capacity summary'!$H57:$BG57)&lt;52,IF('Capacity summary'!AJ57&lt;&gt;"",IF(LOWER('Capacity summary'!AJ57)="x",$BI145*AJ145,VALUE('Capacity summary'!AJ57)),0),AJ145*$BI145),AJ145*$BI145),0)</f>
        <v>0</v>
      </c>
      <c r="CN145" s="5">
        <f ca="1">IF($BI145&lt;&gt;"",IF('Capacity summary'!$C$14="Yes",IF(COUNTBLANK('Capacity summary'!$H57:$BG57)&lt;52,IF('Capacity summary'!AK57&lt;&gt;"",IF(LOWER('Capacity summary'!AK57)="x",$BI145*AK145,VALUE('Capacity summary'!AK57)),0),AK145*$BI145),AK145*$BI145),0)</f>
        <v>0</v>
      </c>
      <c r="CO145" s="5">
        <f ca="1">IF($BI145&lt;&gt;"",IF('Capacity summary'!$C$14="Yes",IF(COUNTBLANK('Capacity summary'!$H57:$BG57)&lt;52,IF('Capacity summary'!AL57&lt;&gt;"",IF(LOWER('Capacity summary'!AL57)="x",$BI145*AL145,VALUE('Capacity summary'!AL57)),0),AL145*$BI145),AL145*$BI145),0)</f>
        <v>0</v>
      </c>
      <c r="CP145" s="5">
        <f ca="1">IF($BI145&lt;&gt;"",IF('Capacity summary'!$C$14="Yes",IF(COUNTBLANK('Capacity summary'!$H57:$BG57)&lt;52,IF('Capacity summary'!AM57&lt;&gt;"",IF(LOWER('Capacity summary'!AM57)="x",$BI145*AM145,VALUE('Capacity summary'!AM57)),0),AM145*$BI145),AM145*$BI145),0)</f>
        <v>0</v>
      </c>
      <c r="CQ145" s="5">
        <f ca="1">IF($BI145&lt;&gt;"",IF('Capacity summary'!$C$14="Yes",IF(COUNTBLANK('Capacity summary'!$H57:$BG57)&lt;52,IF('Capacity summary'!AN57&lt;&gt;"",IF(LOWER('Capacity summary'!AN57)="x",$BI145*AN145,VALUE('Capacity summary'!AN57)),0),AN145*$BI145),AN145*$BI145),0)</f>
        <v>0</v>
      </c>
      <c r="CR145" s="5">
        <f ca="1">IF($BI145&lt;&gt;"",IF('Capacity summary'!$C$14="Yes",IF(COUNTBLANK('Capacity summary'!$H57:$BG57)&lt;52,IF('Capacity summary'!AO57&lt;&gt;"",IF(LOWER('Capacity summary'!AO57)="x",$BI145*AO145,VALUE('Capacity summary'!AO57)),0),AO145*$BI145),AO145*$BI145),0)</f>
        <v>0</v>
      </c>
      <c r="CS145" s="5">
        <f ca="1">IF($BI145&lt;&gt;"",IF('Capacity summary'!$C$14="Yes",IF(COUNTBLANK('Capacity summary'!$H57:$BG57)&lt;52,IF('Capacity summary'!AP57&lt;&gt;"",IF(LOWER('Capacity summary'!AP57)="x",$BI145*AP145,VALUE('Capacity summary'!AP57)),0),AP145*$BI145),AP145*$BI145),0)</f>
        <v>0</v>
      </c>
      <c r="CT145" s="5">
        <f ca="1">IF($BI145&lt;&gt;"",IF('Capacity summary'!$C$14="Yes",IF(COUNTBLANK('Capacity summary'!$H57:$BG57)&lt;52,IF('Capacity summary'!AQ57&lt;&gt;"",IF(LOWER('Capacity summary'!AQ57)="x",$BI145*AQ145,VALUE('Capacity summary'!AQ57)),0),AQ145*$BI145),AQ145*$BI145),0)</f>
        <v>0</v>
      </c>
      <c r="CU145" s="5">
        <f ca="1">IF($BI145&lt;&gt;"",IF('Capacity summary'!$C$14="Yes",IF(COUNTBLANK('Capacity summary'!$H57:$BG57)&lt;52,IF('Capacity summary'!AR57&lt;&gt;"",IF(LOWER('Capacity summary'!AR57)="x",$BI145*AR145,VALUE('Capacity summary'!AR57)),0),AR145*$BI145),AR145*$BI145),0)</f>
        <v>0</v>
      </c>
      <c r="CV145" s="5">
        <f ca="1">IF($BI145&lt;&gt;"",IF('Capacity summary'!$C$14="Yes",IF(COUNTBLANK('Capacity summary'!$H57:$BG57)&lt;52,IF('Capacity summary'!AS57&lt;&gt;"",IF(LOWER('Capacity summary'!AS57)="x",$BI145*AS145,VALUE('Capacity summary'!AS57)),0),AS145*$BI145),AS145*$BI145),0)</f>
        <v>0</v>
      </c>
      <c r="CW145" s="5">
        <f ca="1">IF($BI145&lt;&gt;"",IF('Capacity summary'!$C$14="Yes",IF(COUNTBLANK('Capacity summary'!$H57:$BG57)&lt;52,IF('Capacity summary'!AT57&lt;&gt;"",IF(LOWER('Capacity summary'!AT57)="x",$BI145*AT145,VALUE('Capacity summary'!AT57)),0),AT145*$BI145),AT145*$BI145),0)</f>
        <v>0</v>
      </c>
      <c r="CX145" s="5">
        <f ca="1">IF($BI145&lt;&gt;"",IF('Capacity summary'!$C$14="Yes",IF(COUNTBLANK('Capacity summary'!$H57:$BG57)&lt;52,IF('Capacity summary'!AU57&lt;&gt;"",IF(LOWER('Capacity summary'!AU57)="x",$BI145*AU145,VALUE('Capacity summary'!AU57)),0),AU145*$BI145),AU145*$BI145),0)</f>
        <v>0</v>
      </c>
      <c r="CY145" s="5">
        <f ca="1">IF($BI145&lt;&gt;"",IF('Capacity summary'!$C$14="Yes",IF(COUNTBLANK('Capacity summary'!$H57:$BG57)&lt;52,IF('Capacity summary'!AV57&lt;&gt;"",IF(LOWER('Capacity summary'!AV57)="x",$BI145*AV145,VALUE('Capacity summary'!AV57)),0),AV145*$BI145),AV145*$BI145),0)</f>
        <v>0</v>
      </c>
      <c r="CZ145" s="5">
        <f ca="1">IF($BI145&lt;&gt;"",IF('Capacity summary'!$C$14="Yes",IF(COUNTBLANK('Capacity summary'!$H57:$BG57)&lt;52,IF('Capacity summary'!AW57&lt;&gt;"",IF(LOWER('Capacity summary'!AW57)="x",$BI145*AW145,VALUE('Capacity summary'!AW57)),0),AW145*$BI145),AW145*$BI145),0)</f>
        <v>0</v>
      </c>
      <c r="DA145" s="5">
        <f ca="1">IF($BI145&lt;&gt;"",IF('Capacity summary'!$C$14="Yes",IF(COUNTBLANK('Capacity summary'!$H57:$BG57)&lt;52,IF('Capacity summary'!AX57&lt;&gt;"",IF(LOWER('Capacity summary'!AX57)="x",$BI145*AX145,VALUE('Capacity summary'!AX57)),0),AX145*$BI145),AX145*$BI145),0)</f>
        <v>0</v>
      </c>
      <c r="DB145" s="5">
        <f ca="1">IF($BI145&lt;&gt;"",IF('Capacity summary'!$C$14="Yes",IF(COUNTBLANK('Capacity summary'!$H57:$BG57)&lt;52,IF('Capacity summary'!AY57&lt;&gt;"",IF(LOWER('Capacity summary'!AY57)="x",$BI145*AY145,VALUE('Capacity summary'!AY57)),0),AY145*$BI145),AY145*$BI145),0)</f>
        <v>0</v>
      </c>
      <c r="DC145" s="5">
        <f ca="1">IF($BI145&lt;&gt;"",IF('Capacity summary'!$C$14="Yes",IF(COUNTBLANK('Capacity summary'!$H57:$BG57)&lt;52,IF('Capacity summary'!AZ57&lt;&gt;"",IF(LOWER('Capacity summary'!AZ57)="x",$BI145*AZ145,VALUE('Capacity summary'!AZ57)),0),AZ145*$BI145),AZ145*$BI145),0)</f>
        <v>0</v>
      </c>
      <c r="DD145" s="5">
        <f ca="1">IF($BI145&lt;&gt;"",IF('Capacity summary'!$C$14="Yes",IF(COUNTBLANK('Capacity summary'!$H57:$BG57)&lt;52,IF('Capacity summary'!BA57&lt;&gt;"",IF(LOWER('Capacity summary'!BA57)="x",$BI145*BA145,VALUE('Capacity summary'!BA57)),0),BA145*$BI145),BA145*$BI145),0)</f>
        <v>0</v>
      </c>
      <c r="DE145" s="5">
        <f ca="1">IF($BI145&lt;&gt;"",IF('Capacity summary'!$C$14="Yes",IF(COUNTBLANK('Capacity summary'!$H57:$BG57)&lt;52,IF('Capacity summary'!BB57&lt;&gt;"",IF(LOWER('Capacity summary'!BB57)="x",$BI145*BB145,VALUE('Capacity summary'!BB57)),0),BB145*$BI145),BB145*$BI145),0)</f>
        <v>0</v>
      </c>
      <c r="DF145" s="5">
        <f ca="1">IF($BI145&lt;&gt;"",IF('Capacity summary'!$C$14="Yes",IF(COUNTBLANK('Capacity summary'!$H57:$BG57)&lt;52,IF('Capacity summary'!BC57&lt;&gt;"",IF(LOWER('Capacity summary'!BC57)="x",$BI145*BC145,VALUE('Capacity summary'!BC57)),0),BC145*$BI145),BC145*$BI145),0)</f>
        <v>0</v>
      </c>
      <c r="DG145" s="5">
        <f ca="1">IF($BI145&lt;&gt;"",IF('Capacity summary'!$C$14="Yes",IF(COUNTBLANK('Capacity summary'!$H57:$BG57)&lt;52,IF('Capacity summary'!BD57&lt;&gt;"",IF(LOWER('Capacity summary'!BD57)="x",$BI145*BD145,VALUE('Capacity summary'!BD57)),0),BD145*$BI145),BD145*$BI145),0)</f>
        <v>0</v>
      </c>
      <c r="DH145" s="5">
        <f ca="1">IF($BI145&lt;&gt;"",IF('Capacity summary'!$C$14="Yes",IF(COUNTBLANK('Capacity summary'!$H57:$BG57)&lt;52,IF('Capacity summary'!BE57&lt;&gt;"",IF(LOWER('Capacity summary'!BE57)="x",$BI145*BE145,VALUE('Capacity summary'!BE57)),0),BE145*$BI145),BE145*$BI145),0)</f>
        <v>0</v>
      </c>
      <c r="DI145" s="5">
        <f ca="1">IF($BI145&lt;&gt;"",IF('Capacity summary'!$C$14="Yes",IF(COUNTBLANK('Capacity summary'!$H57:$BG57)&lt;52,IF('Capacity summary'!BF57&lt;&gt;"",IF(LOWER('Capacity summary'!BF57)="x",$BI145*BF145,VALUE('Capacity summary'!BF57)),0),BF145*$BI145),BF145*$BI145),0)</f>
        <v>0</v>
      </c>
      <c r="DJ145" s="5">
        <f ca="1">IF($BI145&lt;&gt;"",IF('Capacity summary'!$C$14="Yes",IF(COUNTBLANK('Capacity summary'!$H57:$BG57)&lt;52,IF('Capacity summary'!BG57&lt;&gt;"",IF(LOWER('Capacity summary'!BG57)="x",$BI145*BG145,VALUE('Capacity summary'!BG57)),0),BG145*$BI145),BG145*$BI145),0)</f>
        <v>0</v>
      </c>
      <c r="DK145" s="5">
        <f t="shared" ca="1" si="6"/>
        <v>0</v>
      </c>
    </row>
    <row r="146" spans="3:115" x14ac:dyDescent="0.25">
      <c r="C146" s="67" t="str">
        <f>ROW(A35)&amp;". "&amp;Capacity!N51</f>
        <v>35. a</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 ca="1">IF(ROW(A35)&lt;=Capacity!$M$16,IF('Capacity summary'!$C$14="No",SUM(H146:BG146),'Capacity summary'!$E58),0)</f>
        <v>52</v>
      </c>
      <c r="BI146" s="67">
        <f ca="1">IF(BH146&gt;0,IF(BH146&lt;Capacity!Q51,Capacity!R51,Capacity!T51/'Capacity calculation (hide)'!BH146),"")</f>
        <v>0</v>
      </c>
      <c r="BJ146" s="5"/>
      <c r="BK146" s="5">
        <f ca="1">IF($BI146&lt;&gt;"",IF('Capacity summary'!$C$14="Yes",IF(COUNTBLANK('Capacity summary'!$H58:$BG58)&lt;52,IF('Capacity summary'!H58&lt;&gt;"",IF(LOWER('Capacity summary'!H58)="x",$BI146*H146,VALUE('Capacity summary'!H58)),0),H146*$BI146),H146*$BI146),0)</f>
        <v>0</v>
      </c>
      <c r="BL146" s="5">
        <f ca="1">IF($BI146&lt;&gt;"",IF('Capacity summary'!$C$14="Yes",IF(COUNTBLANK('Capacity summary'!$H58:$BG58)&lt;52,IF('Capacity summary'!I58&lt;&gt;"",IF(LOWER('Capacity summary'!I58)="x",$BI146*I146,VALUE('Capacity summary'!I58)),0),I146*$BI146),I146*$BI146),0)</f>
        <v>0</v>
      </c>
      <c r="BM146" s="5">
        <f ca="1">IF($BI146&lt;&gt;"",IF('Capacity summary'!$C$14="Yes",IF(COUNTBLANK('Capacity summary'!$H58:$BG58)&lt;52,IF('Capacity summary'!J58&lt;&gt;"",IF(LOWER('Capacity summary'!J58)="x",$BI146*J146,VALUE('Capacity summary'!J58)),0),J146*$BI146),J146*$BI146),0)</f>
        <v>0</v>
      </c>
      <c r="BN146" s="5">
        <f ca="1">IF($BI146&lt;&gt;"",IF('Capacity summary'!$C$14="Yes",IF(COUNTBLANK('Capacity summary'!$H58:$BG58)&lt;52,IF('Capacity summary'!K58&lt;&gt;"",IF(LOWER('Capacity summary'!K58)="x",$BI146*K146,VALUE('Capacity summary'!K58)),0),K146*$BI146),K146*$BI146),0)</f>
        <v>0</v>
      </c>
      <c r="BO146" s="5">
        <f ca="1">IF($BI146&lt;&gt;"",IF('Capacity summary'!$C$14="Yes",IF(COUNTBLANK('Capacity summary'!$H58:$BG58)&lt;52,IF('Capacity summary'!L58&lt;&gt;"",IF(LOWER('Capacity summary'!L58)="x",$BI146*L146,VALUE('Capacity summary'!L58)),0),L146*$BI146),L146*$BI146),0)</f>
        <v>0</v>
      </c>
      <c r="BP146" s="5">
        <f ca="1">IF($BI146&lt;&gt;"",IF('Capacity summary'!$C$14="Yes",IF(COUNTBLANK('Capacity summary'!$H58:$BG58)&lt;52,IF('Capacity summary'!M58&lt;&gt;"",IF(LOWER('Capacity summary'!M58)="x",$BI146*M146,VALUE('Capacity summary'!M58)),0),M146*$BI146),M146*$BI146),0)</f>
        <v>0</v>
      </c>
      <c r="BQ146" s="5">
        <f ca="1">IF($BI146&lt;&gt;"",IF('Capacity summary'!$C$14="Yes",IF(COUNTBLANK('Capacity summary'!$H58:$BG58)&lt;52,IF('Capacity summary'!N58&lt;&gt;"",IF(LOWER('Capacity summary'!N58)="x",$BI146*N146,VALUE('Capacity summary'!N58)),0),N146*$BI146),N146*$BI146),0)</f>
        <v>0</v>
      </c>
      <c r="BR146" s="5">
        <f ca="1">IF($BI146&lt;&gt;"",IF('Capacity summary'!$C$14="Yes",IF(COUNTBLANK('Capacity summary'!$H58:$BG58)&lt;52,IF('Capacity summary'!O58&lt;&gt;"",IF(LOWER('Capacity summary'!O58)="x",$BI146*O146,VALUE('Capacity summary'!O58)),0),O146*$BI146),O146*$BI146),0)</f>
        <v>0</v>
      </c>
      <c r="BS146" s="5">
        <f ca="1">IF($BI146&lt;&gt;"",IF('Capacity summary'!$C$14="Yes",IF(COUNTBLANK('Capacity summary'!$H58:$BG58)&lt;52,IF('Capacity summary'!P58&lt;&gt;"",IF(LOWER('Capacity summary'!P58)="x",$BI146*P146,VALUE('Capacity summary'!P58)),0),P146*$BI146),P146*$BI146),0)</f>
        <v>0</v>
      </c>
      <c r="BT146" s="5">
        <f ca="1">IF($BI146&lt;&gt;"",IF('Capacity summary'!$C$14="Yes",IF(COUNTBLANK('Capacity summary'!$H58:$BG58)&lt;52,IF('Capacity summary'!Q58&lt;&gt;"",IF(LOWER('Capacity summary'!Q58)="x",$BI146*Q146,VALUE('Capacity summary'!Q58)),0),Q146*$BI146),Q146*$BI146),0)</f>
        <v>0</v>
      </c>
      <c r="BU146" s="5">
        <f ca="1">IF($BI146&lt;&gt;"",IF('Capacity summary'!$C$14="Yes",IF(COUNTBLANK('Capacity summary'!$H58:$BG58)&lt;52,IF('Capacity summary'!R58&lt;&gt;"",IF(LOWER('Capacity summary'!R58)="x",$BI146*R146,VALUE('Capacity summary'!R58)),0),R146*$BI146),R146*$BI146),0)</f>
        <v>0</v>
      </c>
      <c r="BV146" s="5">
        <f ca="1">IF($BI146&lt;&gt;"",IF('Capacity summary'!$C$14="Yes",IF(COUNTBLANK('Capacity summary'!$H58:$BG58)&lt;52,IF('Capacity summary'!S58&lt;&gt;"",IF(LOWER('Capacity summary'!S58)="x",$BI146*S146,VALUE('Capacity summary'!S58)),0),S146*$BI146),S146*$BI146),0)</f>
        <v>0</v>
      </c>
      <c r="BW146" s="5">
        <f ca="1">IF($BI146&lt;&gt;"",IF('Capacity summary'!$C$14="Yes",IF(COUNTBLANK('Capacity summary'!$H58:$BG58)&lt;52,IF('Capacity summary'!T58&lt;&gt;"",IF(LOWER('Capacity summary'!T58)="x",$BI146*T146,VALUE('Capacity summary'!T58)),0),T146*$BI146),T146*$BI146),0)</f>
        <v>0</v>
      </c>
      <c r="BX146" s="5">
        <f ca="1">IF($BI146&lt;&gt;"",IF('Capacity summary'!$C$14="Yes",IF(COUNTBLANK('Capacity summary'!$H58:$BG58)&lt;52,IF('Capacity summary'!U58&lt;&gt;"",IF(LOWER('Capacity summary'!U58)="x",$BI146*U146,VALUE('Capacity summary'!U58)),0),U146*$BI146),U146*$BI146),0)</f>
        <v>0</v>
      </c>
      <c r="BY146" s="5">
        <f ca="1">IF($BI146&lt;&gt;"",IF('Capacity summary'!$C$14="Yes",IF(COUNTBLANK('Capacity summary'!$H58:$BG58)&lt;52,IF('Capacity summary'!V58&lt;&gt;"",IF(LOWER('Capacity summary'!V58)="x",$BI146*V146,VALUE('Capacity summary'!V58)),0),V146*$BI146),V146*$BI146),0)</f>
        <v>0</v>
      </c>
      <c r="BZ146" s="5">
        <f ca="1">IF($BI146&lt;&gt;"",IF('Capacity summary'!$C$14="Yes",IF(COUNTBLANK('Capacity summary'!$H58:$BG58)&lt;52,IF('Capacity summary'!W58&lt;&gt;"",IF(LOWER('Capacity summary'!W58)="x",$BI146*W146,VALUE('Capacity summary'!W58)),0),W146*$BI146),W146*$BI146),0)</f>
        <v>0</v>
      </c>
      <c r="CA146" s="5">
        <f ca="1">IF($BI146&lt;&gt;"",IF('Capacity summary'!$C$14="Yes",IF(COUNTBLANK('Capacity summary'!$H58:$BG58)&lt;52,IF('Capacity summary'!X58&lt;&gt;"",IF(LOWER('Capacity summary'!X58)="x",$BI146*X146,VALUE('Capacity summary'!X58)),0),X146*$BI146),X146*$BI146),0)</f>
        <v>0</v>
      </c>
      <c r="CB146" s="5">
        <f ca="1">IF($BI146&lt;&gt;"",IF('Capacity summary'!$C$14="Yes",IF(COUNTBLANK('Capacity summary'!$H58:$BG58)&lt;52,IF('Capacity summary'!Y58&lt;&gt;"",IF(LOWER('Capacity summary'!Y58)="x",$BI146*Y146,VALUE('Capacity summary'!Y58)),0),Y146*$BI146),Y146*$BI146),0)</f>
        <v>0</v>
      </c>
      <c r="CC146" s="5">
        <f ca="1">IF($BI146&lt;&gt;"",IF('Capacity summary'!$C$14="Yes",IF(COUNTBLANK('Capacity summary'!$H58:$BG58)&lt;52,IF('Capacity summary'!Z58&lt;&gt;"",IF(LOWER('Capacity summary'!Z58)="x",$BI146*Z146,VALUE('Capacity summary'!Z58)),0),Z146*$BI146),Z146*$BI146),0)</f>
        <v>0</v>
      </c>
      <c r="CD146" s="5">
        <f ca="1">IF($BI146&lt;&gt;"",IF('Capacity summary'!$C$14="Yes",IF(COUNTBLANK('Capacity summary'!$H58:$BG58)&lt;52,IF('Capacity summary'!AA58&lt;&gt;"",IF(LOWER('Capacity summary'!AA58)="x",$BI146*AA146,VALUE('Capacity summary'!AA58)),0),AA146*$BI146),AA146*$BI146),0)</f>
        <v>0</v>
      </c>
      <c r="CE146" s="5">
        <f ca="1">IF($BI146&lt;&gt;"",IF('Capacity summary'!$C$14="Yes",IF(COUNTBLANK('Capacity summary'!$H58:$BG58)&lt;52,IF('Capacity summary'!AB58&lt;&gt;"",IF(LOWER('Capacity summary'!AB58)="x",$BI146*AB146,VALUE('Capacity summary'!AB58)),0),AB146*$BI146),AB146*$BI146),0)</f>
        <v>0</v>
      </c>
      <c r="CF146" s="5">
        <f ca="1">IF($BI146&lt;&gt;"",IF('Capacity summary'!$C$14="Yes",IF(COUNTBLANK('Capacity summary'!$H58:$BG58)&lt;52,IF('Capacity summary'!AC58&lt;&gt;"",IF(LOWER('Capacity summary'!AC58)="x",$BI146*AC146,VALUE('Capacity summary'!AC58)),0),AC146*$BI146),AC146*$BI146),0)</f>
        <v>0</v>
      </c>
      <c r="CG146" s="5">
        <f ca="1">IF($BI146&lt;&gt;"",IF('Capacity summary'!$C$14="Yes",IF(COUNTBLANK('Capacity summary'!$H58:$BG58)&lt;52,IF('Capacity summary'!AD58&lt;&gt;"",IF(LOWER('Capacity summary'!AD58)="x",$BI146*AD146,VALUE('Capacity summary'!AD58)),0),AD146*$BI146),AD146*$BI146),0)</f>
        <v>0</v>
      </c>
      <c r="CH146" s="5">
        <f ca="1">IF($BI146&lt;&gt;"",IF('Capacity summary'!$C$14="Yes",IF(COUNTBLANK('Capacity summary'!$H58:$BG58)&lt;52,IF('Capacity summary'!AE58&lt;&gt;"",IF(LOWER('Capacity summary'!AE58)="x",$BI146*AE146,VALUE('Capacity summary'!AE58)),0),AE146*$BI146),AE146*$BI146),0)</f>
        <v>0</v>
      </c>
      <c r="CI146" s="5">
        <f ca="1">IF($BI146&lt;&gt;"",IF('Capacity summary'!$C$14="Yes",IF(COUNTBLANK('Capacity summary'!$H58:$BG58)&lt;52,IF('Capacity summary'!AF58&lt;&gt;"",IF(LOWER('Capacity summary'!AF58)="x",$BI146*AF146,VALUE('Capacity summary'!AF58)),0),AF146*$BI146),AF146*$BI146),0)</f>
        <v>0</v>
      </c>
      <c r="CJ146" s="5">
        <f ca="1">IF($BI146&lt;&gt;"",IF('Capacity summary'!$C$14="Yes",IF(COUNTBLANK('Capacity summary'!$H58:$BG58)&lt;52,IF('Capacity summary'!AG58&lt;&gt;"",IF(LOWER('Capacity summary'!AG58)="x",$BI146*AG146,VALUE('Capacity summary'!AG58)),0),AG146*$BI146),AG146*$BI146),0)</f>
        <v>0</v>
      </c>
      <c r="CK146" s="5">
        <f ca="1">IF($BI146&lt;&gt;"",IF('Capacity summary'!$C$14="Yes",IF(COUNTBLANK('Capacity summary'!$H58:$BG58)&lt;52,IF('Capacity summary'!AH58&lt;&gt;"",IF(LOWER('Capacity summary'!AH58)="x",$BI146*AH146,VALUE('Capacity summary'!AH58)),0),AH146*$BI146),AH146*$BI146),0)</f>
        <v>0</v>
      </c>
      <c r="CL146" s="5">
        <f ca="1">IF($BI146&lt;&gt;"",IF('Capacity summary'!$C$14="Yes",IF(COUNTBLANK('Capacity summary'!$H58:$BG58)&lt;52,IF('Capacity summary'!AI58&lt;&gt;"",IF(LOWER('Capacity summary'!AI58)="x",$BI146*AI146,VALUE('Capacity summary'!AI58)),0),AI146*$BI146),AI146*$BI146),0)</f>
        <v>0</v>
      </c>
      <c r="CM146" s="5">
        <f ca="1">IF($BI146&lt;&gt;"",IF('Capacity summary'!$C$14="Yes",IF(COUNTBLANK('Capacity summary'!$H58:$BG58)&lt;52,IF('Capacity summary'!AJ58&lt;&gt;"",IF(LOWER('Capacity summary'!AJ58)="x",$BI146*AJ146,VALUE('Capacity summary'!AJ58)),0),AJ146*$BI146),AJ146*$BI146),0)</f>
        <v>0</v>
      </c>
      <c r="CN146" s="5">
        <f ca="1">IF($BI146&lt;&gt;"",IF('Capacity summary'!$C$14="Yes",IF(COUNTBLANK('Capacity summary'!$H58:$BG58)&lt;52,IF('Capacity summary'!AK58&lt;&gt;"",IF(LOWER('Capacity summary'!AK58)="x",$BI146*AK146,VALUE('Capacity summary'!AK58)),0),AK146*$BI146),AK146*$BI146),0)</f>
        <v>0</v>
      </c>
      <c r="CO146" s="5">
        <f ca="1">IF($BI146&lt;&gt;"",IF('Capacity summary'!$C$14="Yes",IF(COUNTBLANK('Capacity summary'!$H58:$BG58)&lt;52,IF('Capacity summary'!AL58&lt;&gt;"",IF(LOWER('Capacity summary'!AL58)="x",$BI146*AL146,VALUE('Capacity summary'!AL58)),0),AL146*$BI146),AL146*$BI146),0)</f>
        <v>0</v>
      </c>
      <c r="CP146" s="5">
        <f ca="1">IF($BI146&lt;&gt;"",IF('Capacity summary'!$C$14="Yes",IF(COUNTBLANK('Capacity summary'!$H58:$BG58)&lt;52,IF('Capacity summary'!AM58&lt;&gt;"",IF(LOWER('Capacity summary'!AM58)="x",$BI146*AM146,VALUE('Capacity summary'!AM58)),0),AM146*$BI146),AM146*$BI146),0)</f>
        <v>0</v>
      </c>
      <c r="CQ146" s="5">
        <f ca="1">IF($BI146&lt;&gt;"",IF('Capacity summary'!$C$14="Yes",IF(COUNTBLANK('Capacity summary'!$H58:$BG58)&lt;52,IF('Capacity summary'!AN58&lt;&gt;"",IF(LOWER('Capacity summary'!AN58)="x",$BI146*AN146,VALUE('Capacity summary'!AN58)),0),AN146*$BI146),AN146*$BI146),0)</f>
        <v>0</v>
      </c>
      <c r="CR146" s="5">
        <f ca="1">IF($BI146&lt;&gt;"",IF('Capacity summary'!$C$14="Yes",IF(COUNTBLANK('Capacity summary'!$H58:$BG58)&lt;52,IF('Capacity summary'!AO58&lt;&gt;"",IF(LOWER('Capacity summary'!AO58)="x",$BI146*AO146,VALUE('Capacity summary'!AO58)),0),AO146*$BI146),AO146*$BI146),0)</f>
        <v>0</v>
      </c>
      <c r="CS146" s="5">
        <f ca="1">IF($BI146&lt;&gt;"",IF('Capacity summary'!$C$14="Yes",IF(COUNTBLANK('Capacity summary'!$H58:$BG58)&lt;52,IF('Capacity summary'!AP58&lt;&gt;"",IF(LOWER('Capacity summary'!AP58)="x",$BI146*AP146,VALUE('Capacity summary'!AP58)),0),AP146*$BI146),AP146*$BI146),0)</f>
        <v>0</v>
      </c>
      <c r="CT146" s="5">
        <f ca="1">IF($BI146&lt;&gt;"",IF('Capacity summary'!$C$14="Yes",IF(COUNTBLANK('Capacity summary'!$H58:$BG58)&lt;52,IF('Capacity summary'!AQ58&lt;&gt;"",IF(LOWER('Capacity summary'!AQ58)="x",$BI146*AQ146,VALUE('Capacity summary'!AQ58)),0),AQ146*$BI146),AQ146*$BI146),0)</f>
        <v>0</v>
      </c>
      <c r="CU146" s="5">
        <f ca="1">IF($BI146&lt;&gt;"",IF('Capacity summary'!$C$14="Yes",IF(COUNTBLANK('Capacity summary'!$H58:$BG58)&lt;52,IF('Capacity summary'!AR58&lt;&gt;"",IF(LOWER('Capacity summary'!AR58)="x",$BI146*AR146,VALUE('Capacity summary'!AR58)),0),AR146*$BI146),AR146*$BI146),0)</f>
        <v>0</v>
      </c>
      <c r="CV146" s="5">
        <f ca="1">IF($BI146&lt;&gt;"",IF('Capacity summary'!$C$14="Yes",IF(COUNTBLANK('Capacity summary'!$H58:$BG58)&lt;52,IF('Capacity summary'!AS58&lt;&gt;"",IF(LOWER('Capacity summary'!AS58)="x",$BI146*AS146,VALUE('Capacity summary'!AS58)),0),AS146*$BI146),AS146*$BI146),0)</f>
        <v>0</v>
      </c>
      <c r="CW146" s="5">
        <f ca="1">IF($BI146&lt;&gt;"",IF('Capacity summary'!$C$14="Yes",IF(COUNTBLANK('Capacity summary'!$H58:$BG58)&lt;52,IF('Capacity summary'!AT58&lt;&gt;"",IF(LOWER('Capacity summary'!AT58)="x",$BI146*AT146,VALUE('Capacity summary'!AT58)),0),AT146*$BI146),AT146*$BI146),0)</f>
        <v>0</v>
      </c>
      <c r="CX146" s="5">
        <f ca="1">IF($BI146&lt;&gt;"",IF('Capacity summary'!$C$14="Yes",IF(COUNTBLANK('Capacity summary'!$H58:$BG58)&lt;52,IF('Capacity summary'!AU58&lt;&gt;"",IF(LOWER('Capacity summary'!AU58)="x",$BI146*AU146,VALUE('Capacity summary'!AU58)),0),AU146*$BI146),AU146*$BI146),0)</f>
        <v>0</v>
      </c>
      <c r="CY146" s="5">
        <f ca="1">IF($BI146&lt;&gt;"",IF('Capacity summary'!$C$14="Yes",IF(COUNTBLANK('Capacity summary'!$H58:$BG58)&lt;52,IF('Capacity summary'!AV58&lt;&gt;"",IF(LOWER('Capacity summary'!AV58)="x",$BI146*AV146,VALUE('Capacity summary'!AV58)),0),AV146*$BI146),AV146*$BI146),0)</f>
        <v>0</v>
      </c>
      <c r="CZ146" s="5">
        <f ca="1">IF($BI146&lt;&gt;"",IF('Capacity summary'!$C$14="Yes",IF(COUNTBLANK('Capacity summary'!$H58:$BG58)&lt;52,IF('Capacity summary'!AW58&lt;&gt;"",IF(LOWER('Capacity summary'!AW58)="x",$BI146*AW146,VALUE('Capacity summary'!AW58)),0),AW146*$BI146),AW146*$BI146),0)</f>
        <v>0</v>
      </c>
      <c r="DA146" s="5">
        <f ca="1">IF($BI146&lt;&gt;"",IF('Capacity summary'!$C$14="Yes",IF(COUNTBLANK('Capacity summary'!$H58:$BG58)&lt;52,IF('Capacity summary'!AX58&lt;&gt;"",IF(LOWER('Capacity summary'!AX58)="x",$BI146*AX146,VALUE('Capacity summary'!AX58)),0),AX146*$BI146),AX146*$BI146),0)</f>
        <v>0</v>
      </c>
      <c r="DB146" s="5">
        <f ca="1">IF($BI146&lt;&gt;"",IF('Capacity summary'!$C$14="Yes",IF(COUNTBLANK('Capacity summary'!$H58:$BG58)&lt;52,IF('Capacity summary'!AY58&lt;&gt;"",IF(LOWER('Capacity summary'!AY58)="x",$BI146*AY146,VALUE('Capacity summary'!AY58)),0),AY146*$BI146),AY146*$BI146),0)</f>
        <v>0</v>
      </c>
      <c r="DC146" s="5">
        <f ca="1">IF($BI146&lt;&gt;"",IF('Capacity summary'!$C$14="Yes",IF(COUNTBLANK('Capacity summary'!$H58:$BG58)&lt;52,IF('Capacity summary'!AZ58&lt;&gt;"",IF(LOWER('Capacity summary'!AZ58)="x",$BI146*AZ146,VALUE('Capacity summary'!AZ58)),0),AZ146*$BI146),AZ146*$BI146),0)</f>
        <v>0</v>
      </c>
      <c r="DD146" s="5">
        <f ca="1">IF($BI146&lt;&gt;"",IF('Capacity summary'!$C$14="Yes",IF(COUNTBLANK('Capacity summary'!$H58:$BG58)&lt;52,IF('Capacity summary'!BA58&lt;&gt;"",IF(LOWER('Capacity summary'!BA58)="x",$BI146*BA146,VALUE('Capacity summary'!BA58)),0),BA146*$BI146),BA146*$BI146),0)</f>
        <v>0</v>
      </c>
      <c r="DE146" s="5">
        <f ca="1">IF($BI146&lt;&gt;"",IF('Capacity summary'!$C$14="Yes",IF(COUNTBLANK('Capacity summary'!$H58:$BG58)&lt;52,IF('Capacity summary'!BB58&lt;&gt;"",IF(LOWER('Capacity summary'!BB58)="x",$BI146*BB146,VALUE('Capacity summary'!BB58)),0),BB146*$BI146),BB146*$BI146),0)</f>
        <v>0</v>
      </c>
      <c r="DF146" s="5">
        <f ca="1">IF($BI146&lt;&gt;"",IF('Capacity summary'!$C$14="Yes",IF(COUNTBLANK('Capacity summary'!$H58:$BG58)&lt;52,IF('Capacity summary'!BC58&lt;&gt;"",IF(LOWER('Capacity summary'!BC58)="x",$BI146*BC146,VALUE('Capacity summary'!BC58)),0),BC146*$BI146),BC146*$BI146),0)</f>
        <v>0</v>
      </c>
      <c r="DG146" s="5">
        <f ca="1">IF($BI146&lt;&gt;"",IF('Capacity summary'!$C$14="Yes",IF(COUNTBLANK('Capacity summary'!$H58:$BG58)&lt;52,IF('Capacity summary'!BD58&lt;&gt;"",IF(LOWER('Capacity summary'!BD58)="x",$BI146*BD146,VALUE('Capacity summary'!BD58)),0),BD146*$BI146),BD146*$BI146),0)</f>
        <v>0</v>
      </c>
      <c r="DH146" s="5">
        <f ca="1">IF($BI146&lt;&gt;"",IF('Capacity summary'!$C$14="Yes",IF(COUNTBLANK('Capacity summary'!$H58:$BG58)&lt;52,IF('Capacity summary'!BE58&lt;&gt;"",IF(LOWER('Capacity summary'!BE58)="x",$BI146*BE146,VALUE('Capacity summary'!BE58)),0),BE146*$BI146),BE146*$BI146),0)</f>
        <v>0</v>
      </c>
      <c r="DI146" s="5">
        <f ca="1">IF($BI146&lt;&gt;"",IF('Capacity summary'!$C$14="Yes",IF(COUNTBLANK('Capacity summary'!$H58:$BG58)&lt;52,IF('Capacity summary'!BF58&lt;&gt;"",IF(LOWER('Capacity summary'!BF58)="x",$BI146*BF146,VALUE('Capacity summary'!BF58)),0),BF146*$BI146),BF146*$BI146),0)</f>
        <v>0</v>
      </c>
      <c r="DJ146" s="5">
        <f ca="1">IF($BI146&lt;&gt;"",IF('Capacity summary'!$C$14="Yes",IF(COUNTBLANK('Capacity summary'!$H58:$BG58)&lt;52,IF('Capacity summary'!BG58&lt;&gt;"",IF(LOWER('Capacity summary'!BG58)="x",$BI146*BG146,VALUE('Capacity summary'!BG58)),0),BG146*$BI146),BG146*$BI146),0)</f>
        <v>0</v>
      </c>
      <c r="DK146" s="5">
        <f t="shared" ca="1" si="6"/>
        <v>0</v>
      </c>
    </row>
    <row r="147" spans="3:115" x14ac:dyDescent="0.25">
      <c r="C147" s="67" t="str">
        <f>ROW(A36)&amp;". "&amp;Capacity!N52</f>
        <v>36. a</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 ca="1">IF(ROW(A36)&lt;=Capacity!$M$16,IF('Capacity summary'!$C$14="No",SUM(H147:BG147),'Capacity summary'!$E59),0)</f>
        <v>52</v>
      </c>
      <c r="BI147" s="67">
        <f ca="1">IF(BH147&gt;0,IF(BH147&lt;Capacity!Q52,Capacity!R52,Capacity!T52/'Capacity calculation (hide)'!BH147),"")</f>
        <v>0</v>
      </c>
      <c r="BJ147" s="5"/>
      <c r="BK147" s="5">
        <f ca="1">IF($BI147&lt;&gt;"",IF('Capacity summary'!$C$14="Yes",IF(COUNTBLANK('Capacity summary'!$H59:$BG59)&lt;52,IF('Capacity summary'!H59&lt;&gt;"",IF(LOWER('Capacity summary'!H59)="x",$BI147*H147,VALUE('Capacity summary'!H59)),0),H147*$BI147),H147*$BI147),0)</f>
        <v>0</v>
      </c>
      <c r="BL147" s="5">
        <f ca="1">IF($BI147&lt;&gt;"",IF('Capacity summary'!$C$14="Yes",IF(COUNTBLANK('Capacity summary'!$H59:$BG59)&lt;52,IF('Capacity summary'!I59&lt;&gt;"",IF(LOWER('Capacity summary'!I59)="x",$BI147*I147,VALUE('Capacity summary'!I59)),0),I147*$BI147),I147*$BI147),0)</f>
        <v>0</v>
      </c>
      <c r="BM147" s="5">
        <f ca="1">IF($BI147&lt;&gt;"",IF('Capacity summary'!$C$14="Yes",IF(COUNTBLANK('Capacity summary'!$H59:$BG59)&lt;52,IF('Capacity summary'!J59&lt;&gt;"",IF(LOWER('Capacity summary'!J59)="x",$BI147*J147,VALUE('Capacity summary'!J59)),0),J147*$BI147),J147*$BI147),0)</f>
        <v>0</v>
      </c>
      <c r="BN147" s="5">
        <f ca="1">IF($BI147&lt;&gt;"",IF('Capacity summary'!$C$14="Yes",IF(COUNTBLANK('Capacity summary'!$H59:$BG59)&lt;52,IF('Capacity summary'!K59&lt;&gt;"",IF(LOWER('Capacity summary'!K59)="x",$BI147*K147,VALUE('Capacity summary'!K59)),0),K147*$BI147),K147*$BI147),0)</f>
        <v>0</v>
      </c>
      <c r="BO147" s="5">
        <f ca="1">IF($BI147&lt;&gt;"",IF('Capacity summary'!$C$14="Yes",IF(COUNTBLANK('Capacity summary'!$H59:$BG59)&lt;52,IF('Capacity summary'!L59&lt;&gt;"",IF(LOWER('Capacity summary'!L59)="x",$BI147*L147,VALUE('Capacity summary'!L59)),0),L147*$BI147),L147*$BI147),0)</f>
        <v>0</v>
      </c>
      <c r="BP147" s="5">
        <f ca="1">IF($BI147&lt;&gt;"",IF('Capacity summary'!$C$14="Yes",IF(COUNTBLANK('Capacity summary'!$H59:$BG59)&lt;52,IF('Capacity summary'!M59&lt;&gt;"",IF(LOWER('Capacity summary'!M59)="x",$BI147*M147,VALUE('Capacity summary'!M59)),0),M147*$BI147),M147*$BI147),0)</f>
        <v>0</v>
      </c>
      <c r="BQ147" s="5">
        <f ca="1">IF($BI147&lt;&gt;"",IF('Capacity summary'!$C$14="Yes",IF(COUNTBLANK('Capacity summary'!$H59:$BG59)&lt;52,IF('Capacity summary'!N59&lt;&gt;"",IF(LOWER('Capacity summary'!N59)="x",$BI147*N147,VALUE('Capacity summary'!N59)),0),N147*$BI147),N147*$BI147),0)</f>
        <v>0</v>
      </c>
      <c r="BR147" s="5">
        <f ca="1">IF($BI147&lt;&gt;"",IF('Capacity summary'!$C$14="Yes",IF(COUNTBLANK('Capacity summary'!$H59:$BG59)&lt;52,IF('Capacity summary'!O59&lt;&gt;"",IF(LOWER('Capacity summary'!O59)="x",$BI147*O147,VALUE('Capacity summary'!O59)),0),O147*$BI147),O147*$BI147),0)</f>
        <v>0</v>
      </c>
      <c r="BS147" s="5">
        <f ca="1">IF($BI147&lt;&gt;"",IF('Capacity summary'!$C$14="Yes",IF(COUNTBLANK('Capacity summary'!$H59:$BG59)&lt;52,IF('Capacity summary'!P59&lt;&gt;"",IF(LOWER('Capacity summary'!P59)="x",$BI147*P147,VALUE('Capacity summary'!P59)),0),P147*$BI147),P147*$BI147),0)</f>
        <v>0</v>
      </c>
      <c r="BT147" s="5">
        <f ca="1">IF($BI147&lt;&gt;"",IF('Capacity summary'!$C$14="Yes",IF(COUNTBLANK('Capacity summary'!$H59:$BG59)&lt;52,IF('Capacity summary'!Q59&lt;&gt;"",IF(LOWER('Capacity summary'!Q59)="x",$BI147*Q147,VALUE('Capacity summary'!Q59)),0),Q147*$BI147),Q147*$BI147),0)</f>
        <v>0</v>
      </c>
      <c r="BU147" s="5">
        <f ca="1">IF($BI147&lt;&gt;"",IF('Capacity summary'!$C$14="Yes",IF(COUNTBLANK('Capacity summary'!$H59:$BG59)&lt;52,IF('Capacity summary'!R59&lt;&gt;"",IF(LOWER('Capacity summary'!R59)="x",$BI147*R147,VALUE('Capacity summary'!R59)),0),R147*$BI147),R147*$BI147),0)</f>
        <v>0</v>
      </c>
      <c r="BV147" s="5">
        <f ca="1">IF($BI147&lt;&gt;"",IF('Capacity summary'!$C$14="Yes",IF(COUNTBLANK('Capacity summary'!$H59:$BG59)&lt;52,IF('Capacity summary'!S59&lt;&gt;"",IF(LOWER('Capacity summary'!S59)="x",$BI147*S147,VALUE('Capacity summary'!S59)),0),S147*$BI147),S147*$BI147),0)</f>
        <v>0</v>
      </c>
      <c r="BW147" s="5">
        <f ca="1">IF($BI147&lt;&gt;"",IF('Capacity summary'!$C$14="Yes",IF(COUNTBLANK('Capacity summary'!$H59:$BG59)&lt;52,IF('Capacity summary'!T59&lt;&gt;"",IF(LOWER('Capacity summary'!T59)="x",$BI147*T147,VALUE('Capacity summary'!T59)),0),T147*$BI147),T147*$BI147),0)</f>
        <v>0</v>
      </c>
      <c r="BX147" s="5">
        <f ca="1">IF($BI147&lt;&gt;"",IF('Capacity summary'!$C$14="Yes",IF(COUNTBLANK('Capacity summary'!$H59:$BG59)&lt;52,IF('Capacity summary'!U59&lt;&gt;"",IF(LOWER('Capacity summary'!U59)="x",$BI147*U147,VALUE('Capacity summary'!U59)),0),U147*$BI147),U147*$BI147),0)</f>
        <v>0</v>
      </c>
      <c r="BY147" s="5">
        <f ca="1">IF($BI147&lt;&gt;"",IF('Capacity summary'!$C$14="Yes",IF(COUNTBLANK('Capacity summary'!$H59:$BG59)&lt;52,IF('Capacity summary'!V59&lt;&gt;"",IF(LOWER('Capacity summary'!V59)="x",$BI147*V147,VALUE('Capacity summary'!V59)),0),V147*$BI147),V147*$BI147),0)</f>
        <v>0</v>
      </c>
      <c r="BZ147" s="5">
        <f ca="1">IF($BI147&lt;&gt;"",IF('Capacity summary'!$C$14="Yes",IF(COUNTBLANK('Capacity summary'!$H59:$BG59)&lt;52,IF('Capacity summary'!W59&lt;&gt;"",IF(LOWER('Capacity summary'!W59)="x",$BI147*W147,VALUE('Capacity summary'!W59)),0),W147*$BI147),W147*$BI147),0)</f>
        <v>0</v>
      </c>
      <c r="CA147" s="5">
        <f ca="1">IF($BI147&lt;&gt;"",IF('Capacity summary'!$C$14="Yes",IF(COUNTBLANK('Capacity summary'!$H59:$BG59)&lt;52,IF('Capacity summary'!X59&lt;&gt;"",IF(LOWER('Capacity summary'!X59)="x",$BI147*X147,VALUE('Capacity summary'!X59)),0),X147*$BI147),X147*$BI147),0)</f>
        <v>0</v>
      </c>
      <c r="CB147" s="5">
        <f ca="1">IF($BI147&lt;&gt;"",IF('Capacity summary'!$C$14="Yes",IF(COUNTBLANK('Capacity summary'!$H59:$BG59)&lt;52,IF('Capacity summary'!Y59&lt;&gt;"",IF(LOWER('Capacity summary'!Y59)="x",$BI147*Y147,VALUE('Capacity summary'!Y59)),0),Y147*$BI147),Y147*$BI147),0)</f>
        <v>0</v>
      </c>
      <c r="CC147" s="5">
        <f ca="1">IF($BI147&lt;&gt;"",IF('Capacity summary'!$C$14="Yes",IF(COUNTBLANK('Capacity summary'!$H59:$BG59)&lt;52,IF('Capacity summary'!Z59&lt;&gt;"",IF(LOWER('Capacity summary'!Z59)="x",$BI147*Z147,VALUE('Capacity summary'!Z59)),0),Z147*$BI147),Z147*$BI147),0)</f>
        <v>0</v>
      </c>
      <c r="CD147" s="5">
        <f ca="1">IF($BI147&lt;&gt;"",IF('Capacity summary'!$C$14="Yes",IF(COUNTBLANK('Capacity summary'!$H59:$BG59)&lt;52,IF('Capacity summary'!AA59&lt;&gt;"",IF(LOWER('Capacity summary'!AA59)="x",$BI147*AA147,VALUE('Capacity summary'!AA59)),0),AA147*$BI147),AA147*$BI147),0)</f>
        <v>0</v>
      </c>
      <c r="CE147" s="5">
        <f ca="1">IF($BI147&lt;&gt;"",IF('Capacity summary'!$C$14="Yes",IF(COUNTBLANK('Capacity summary'!$H59:$BG59)&lt;52,IF('Capacity summary'!AB59&lt;&gt;"",IF(LOWER('Capacity summary'!AB59)="x",$BI147*AB147,VALUE('Capacity summary'!AB59)),0),AB147*$BI147),AB147*$BI147),0)</f>
        <v>0</v>
      </c>
      <c r="CF147" s="5">
        <f ca="1">IF($BI147&lt;&gt;"",IF('Capacity summary'!$C$14="Yes",IF(COUNTBLANK('Capacity summary'!$H59:$BG59)&lt;52,IF('Capacity summary'!AC59&lt;&gt;"",IF(LOWER('Capacity summary'!AC59)="x",$BI147*AC147,VALUE('Capacity summary'!AC59)),0),AC147*$BI147),AC147*$BI147),0)</f>
        <v>0</v>
      </c>
      <c r="CG147" s="5">
        <f ca="1">IF($BI147&lt;&gt;"",IF('Capacity summary'!$C$14="Yes",IF(COUNTBLANK('Capacity summary'!$H59:$BG59)&lt;52,IF('Capacity summary'!AD59&lt;&gt;"",IF(LOWER('Capacity summary'!AD59)="x",$BI147*AD147,VALUE('Capacity summary'!AD59)),0),AD147*$BI147),AD147*$BI147),0)</f>
        <v>0</v>
      </c>
      <c r="CH147" s="5">
        <f ca="1">IF($BI147&lt;&gt;"",IF('Capacity summary'!$C$14="Yes",IF(COUNTBLANK('Capacity summary'!$H59:$BG59)&lt;52,IF('Capacity summary'!AE59&lt;&gt;"",IF(LOWER('Capacity summary'!AE59)="x",$BI147*AE147,VALUE('Capacity summary'!AE59)),0),AE147*$BI147),AE147*$BI147),0)</f>
        <v>0</v>
      </c>
      <c r="CI147" s="5">
        <f ca="1">IF($BI147&lt;&gt;"",IF('Capacity summary'!$C$14="Yes",IF(COUNTBLANK('Capacity summary'!$H59:$BG59)&lt;52,IF('Capacity summary'!AF59&lt;&gt;"",IF(LOWER('Capacity summary'!AF59)="x",$BI147*AF147,VALUE('Capacity summary'!AF59)),0),AF147*$BI147),AF147*$BI147),0)</f>
        <v>0</v>
      </c>
      <c r="CJ147" s="5">
        <f ca="1">IF($BI147&lt;&gt;"",IF('Capacity summary'!$C$14="Yes",IF(COUNTBLANK('Capacity summary'!$H59:$BG59)&lt;52,IF('Capacity summary'!AG59&lt;&gt;"",IF(LOWER('Capacity summary'!AG59)="x",$BI147*AG147,VALUE('Capacity summary'!AG59)),0),AG147*$BI147),AG147*$BI147),0)</f>
        <v>0</v>
      </c>
      <c r="CK147" s="5">
        <f ca="1">IF($BI147&lt;&gt;"",IF('Capacity summary'!$C$14="Yes",IF(COUNTBLANK('Capacity summary'!$H59:$BG59)&lt;52,IF('Capacity summary'!AH59&lt;&gt;"",IF(LOWER('Capacity summary'!AH59)="x",$BI147*AH147,VALUE('Capacity summary'!AH59)),0),AH147*$BI147),AH147*$BI147),0)</f>
        <v>0</v>
      </c>
      <c r="CL147" s="5">
        <f ca="1">IF($BI147&lt;&gt;"",IF('Capacity summary'!$C$14="Yes",IF(COUNTBLANK('Capacity summary'!$H59:$BG59)&lt;52,IF('Capacity summary'!AI59&lt;&gt;"",IF(LOWER('Capacity summary'!AI59)="x",$BI147*AI147,VALUE('Capacity summary'!AI59)),0),AI147*$BI147),AI147*$BI147),0)</f>
        <v>0</v>
      </c>
      <c r="CM147" s="5">
        <f ca="1">IF($BI147&lt;&gt;"",IF('Capacity summary'!$C$14="Yes",IF(COUNTBLANK('Capacity summary'!$H59:$BG59)&lt;52,IF('Capacity summary'!AJ59&lt;&gt;"",IF(LOWER('Capacity summary'!AJ59)="x",$BI147*AJ147,VALUE('Capacity summary'!AJ59)),0),AJ147*$BI147),AJ147*$BI147),0)</f>
        <v>0</v>
      </c>
      <c r="CN147" s="5">
        <f ca="1">IF($BI147&lt;&gt;"",IF('Capacity summary'!$C$14="Yes",IF(COUNTBLANK('Capacity summary'!$H59:$BG59)&lt;52,IF('Capacity summary'!AK59&lt;&gt;"",IF(LOWER('Capacity summary'!AK59)="x",$BI147*AK147,VALUE('Capacity summary'!AK59)),0),AK147*$BI147),AK147*$BI147),0)</f>
        <v>0</v>
      </c>
      <c r="CO147" s="5">
        <f ca="1">IF($BI147&lt;&gt;"",IF('Capacity summary'!$C$14="Yes",IF(COUNTBLANK('Capacity summary'!$H59:$BG59)&lt;52,IF('Capacity summary'!AL59&lt;&gt;"",IF(LOWER('Capacity summary'!AL59)="x",$BI147*AL147,VALUE('Capacity summary'!AL59)),0),AL147*$BI147),AL147*$BI147),0)</f>
        <v>0</v>
      </c>
      <c r="CP147" s="5">
        <f ca="1">IF($BI147&lt;&gt;"",IF('Capacity summary'!$C$14="Yes",IF(COUNTBLANK('Capacity summary'!$H59:$BG59)&lt;52,IF('Capacity summary'!AM59&lt;&gt;"",IF(LOWER('Capacity summary'!AM59)="x",$BI147*AM147,VALUE('Capacity summary'!AM59)),0),AM147*$BI147),AM147*$BI147),0)</f>
        <v>0</v>
      </c>
      <c r="CQ147" s="5">
        <f ca="1">IF($BI147&lt;&gt;"",IF('Capacity summary'!$C$14="Yes",IF(COUNTBLANK('Capacity summary'!$H59:$BG59)&lt;52,IF('Capacity summary'!AN59&lt;&gt;"",IF(LOWER('Capacity summary'!AN59)="x",$BI147*AN147,VALUE('Capacity summary'!AN59)),0),AN147*$BI147),AN147*$BI147),0)</f>
        <v>0</v>
      </c>
      <c r="CR147" s="5">
        <f ca="1">IF($BI147&lt;&gt;"",IF('Capacity summary'!$C$14="Yes",IF(COUNTBLANK('Capacity summary'!$H59:$BG59)&lt;52,IF('Capacity summary'!AO59&lt;&gt;"",IF(LOWER('Capacity summary'!AO59)="x",$BI147*AO147,VALUE('Capacity summary'!AO59)),0),AO147*$BI147),AO147*$BI147),0)</f>
        <v>0</v>
      </c>
      <c r="CS147" s="5">
        <f ca="1">IF($BI147&lt;&gt;"",IF('Capacity summary'!$C$14="Yes",IF(COUNTBLANK('Capacity summary'!$H59:$BG59)&lt;52,IF('Capacity summary'!AP59&lt;&gt;"",IF(LOWER('Capacity summary'!AP59)="x",$BI147*AP147,VALUE('Capacity summary'!AP59)),0),AP147*$BI147),AP147*$BI147),0)</f>
        <v>0</v>
      </c>
      <c r="CT147" s="5">
        <f ca="1">IF($BI147&lt;&gt;"",IF('Capacity summary'!$C$14="Yes",IF(COUNTBLANK('Capacity summary'!$H59:$BG59)&lt;52,IF('Capacity summary'!AQ59&lt;&gt;"",IF(LOWER('Capacity summary'!AQ59)="x",$BI147*AQ147,VALUE('Capacity summary'!AQ59)),0),AQ147*$BI147),AQ147*$BI147),0)</f>
        <v>0</v>
      </c>
      <c r="CU147" s="5">
        <f ca="1">IF($BI147&lt;&gt;"",IF('Capacity summary'!$C$14="Yes",IF(COUNTBLANK('Capacity summary'!$H59:$BG59)&lt;52,IF('Capacity summary'!AR59&lt;&gt;"",IF(LOWER('Capacity summary'!AR59)="x",$BI147*AR147,VALUE('Capacity summary'!AR59)),0),AR147*$BI147),AR147*$BI147),0)</f>
        <v>0</v>
      </c>
      <c r="CV147" s="5">
        <f ca="1">IF($BI147&lt;&gt;"",IF('Capacity summary'!$C$14="Yes",IF(COUNTBLANK('Capacity summary'!$H59:$BG59)&lt;52,IF('Capacity summary'!AS59&lt;&gt;"",IF(LOWER('Capacity summary'!AS59)="x",$BI147*AS147,VALUE('Capacity summary'!AS59)),0),AS147*$BI147),AS147*$BI147),0)</f>
        <v>0</v>
      </c>
      <c r="CW147" s="5">
        <f ca="1">IF($BI147&lt;&gt;"",IF('Capacity summary'!$C$14="Yes",IF(COUNTBLANK('Capacity summary'!$H59:$BG59)&lt;52,IF('Capacity summary'!AT59&lt;&gt;"",IF(LOWER('Capacity summary'!AT59)="x",$BI147*AT147,VALUE('Capacity summary'!AT59)),0),AT147*$BI147),AT147*$BI147),0)</f>
        <v>0</v>
      </c>
      <c r="CX147" s="5">
        <f ca="1">IF($BI147&lt;&gt;"",IF('Capacity summary'!$C$14="Yes",IF(COUNTBLANK('Capacity summary'!$H59:$BG59)&lt;52,IF('Capacity summary'!AU59&lt;&gt;"",IF(LOWER('Capacity summary'!AU59)="x",$BI147*AU147,VALUE('Capacity summary'!AU59)),0),AU147*$BI147),AU147*$BI147),0)</f>
        <v>0</v>
      </c>
      <c r="CY147" s="5">
        <f ca="1">IF($BI147&lt;&gt;"",IF('Capacity summary'!$C$14="Yes",IF(COUNTBLANK('Capacity summary'!$H59:$BG59)&lt;52,IF('Capacity summary'!AV59&lt;&gt;"",IF(LOWER('Capacity summary'!AV59)="x",$BI147*AV147,VALUE('Capacity summary'!AV59)),0),AV147*$BI147),AV147*$BI147),0)</f>
        <v>0</v>
      </c>
      <c r="CZ147" s="5">
        <f ca="1">IF($BI147&lt;&gt;"",IF('Capacity summary'!$C$14="Yes",IF(COUNTBLANK('Capacity summary'!$H59:$BG59)&lt;52,IF('Capacity summary'!AW59&lt;&gt;"",IF(LOWER('Capacity summary'!AW59)="x",$BI147*AW147,VALUE('Capacity summary'!AW59)),0),AW147*$BI147),AW147*$BI147),0)</f>
        <v>0</v>
      </c>
      <c r="DA147" s="5">
        <f ca="1">IF($BI147&lt;&gt;"",IF('Capacity summary'!$C$14="Yes",IF(COUNTBLANK('Capacity summary'!$H59:$BG59)&lt;52,IF('Capacity summary'!AX59&lt;&gt;"",IF(LOWER('Capacity summary'!AX59)="x",$BI147*AX147,VALUE('Capacity summary'!AX59)),0),AX147*$BI147),AX147*$BI147),0)</f>
        <v>0</v>
      </c>
      <c r="DB147" s="5">
        <f ca="1">IF($BI147&lt;&gt;"",IF('Capacity summary'!$C$14="Yes",IF(COUNTBLANK('Capacity summary'!$H59:$BG59)&lt;52,IF('Capacity summary'!AY59&lt;&gt;"",IF(LOWER('Capacity summary'!AY59)="x",$BI147*AY147,VALUE('Capacity summary'!AY59)),0),AY147*$BI147),AY147*$BI147),0)</f>
        <v>0</v>
      </c>
      <c r="DC147" s="5">
        <f ca="1">IF($BI147&lt;&gt;"",IF('Capacity summary'!$C$14="Yes",IF(COUNTBLANK('Capacity summary'!$H59:$BG59)&lt;52,IF('Capacity summary'!AZ59&lt;&gt;"",IF(LOWER('Capacity summary'!AZ59)="x",$BI147*AZ147,VALUE('Capacity summary'!AZ59)),0),AZ147*$BI147),AZ147*$BI147),0)</f>
        <v>0</v>
      </c>
      <c r="DD147" s="5">
        <f ca="1">IF($BI147&lt;&gt;"",IF('Capacity summary'!$C$14="Yes",IF(COUNTBLANK('Capacity summary'!$H59:$BG59)&lt;52,IF('Capacity summary'!BA59&lt;&gt;"",IF(LOWER('Capacity summary'!BA59)="x",$BI147*BA147,VALUE('Capacity summary'!BA59)),0),BA147*$BI147),BA147*$BI147),0)</f>
        <v>0</v>
      </c>
      <c r="DE147" s="5">
        <f ca="1">IF($BI147&lt;&gt;"",IF('Capacity summary'!$C$14="Yes",IF(COUNTBLANK('Capacity summary'!$H59:$BG59)&lt;52,IF('Capacity summary'!BB59&lt;&gt;"",IF(LOWER('Capacity summary'!BB59)="x",$BI147*BB147,VALUE('Capacity summary'!BB59)),0),BB147*$BI147),BB147*$BI147),0)</f>
        <v>0</v>
      </c>
      <c r="DF147" s="5">
        <f ca="1">IF($BI147&lt;&gt;"",IF('Capacity summary'!$C$14="Yes",IF(COUNTBLANK('Capacity summary'!$H59:$BG59)&lt;52,IF('Capacity summary'!BC59&lt;&gt;"",IF(LOWER('Capacity summary'!BC59)="x",$BI147*BC147,VALUE('Capacity summary'!BC59)),0),BC147*$BI147),BC147*$BI147),0)</f>
        <v>0</v>
      </c>
      <c r="DG147" s="5">
        <f ca="1">IF($BI147&lt;&gt;"",IF('Capacity summary'!$C$14="Yes",IF(COUNTBLANK('Capacity summary'!$H59:$BG59)&lt;52,IF('Capacity summary'!BD59&lt;&gt;"",IF(LOWER('Capacity summary'!BD59)="x",$BI147*BD147,VALUE('Capacity summary'!BD59)),0),BD147*$BI147),BD147*$BI147),0)</f>
        <v>0</v>
      </c>
      <c r="DH147" s="5">
        <f ca="1">IF($BI147&lt;&gt;"",IF('Capacity summary'!$C$14="Yes",IF(COUNTBLANK('Capacity summary'!$H59:$BG59)&lt;52,IF('Capacity summary'!BE59&lt;&gt;"",IF(LOWER('Capacity summary'!BE59)="x",$BI147*BE147,VALUE('Capacity summary'!BE59)),0),BE147*$BI147),BE147*$BI147),0)</f>
        <v>0</v>
      </c>
      <c r="DI147" s="5">
        <f ca="1">IF($BI147&lt;&gt;"",IF('Capacity summary'!$C$14="Yes",IF(COUNTBLANK('Capacity summary'!$H59:$BG59)&lt;52,IF('Capacity summary'!BF59&lt;&gt;"",IF(LOWER('Capacity summary'!BF59)="x",$BI147*BF147,VALUE('Capacity summary'!BF59)),0),BF147*$BI147),BF147*$BI147),0)</f>
        <v>0</v>
      </c>
      <c r="DJ147" s="5">
        <f ca="1">IF($BI147&lt;&gt;"",IF('Capacity summary'!$C$14="Yes",IF(COUNTBLANK('Capacity summary'!$H59:$BG59)&lt;52,IF('Capacity summary'!BG59&lt;&gt;"",IF(LOWER('Capacity summary'!BG59)="x",$BI147*BG147,VALUE('Capacity summary'!BG59)),0),BG147*$BI147),BG147*$BI147),0)</f>
        <v>0</v>
      </c>
      <c r="DK147" s="5">
        <f t="shared" ca="1" si="6"/>
        <v>0</v>
      </c>
    </row>
    <row r="148" spans="3:115" x14ac:dyDescent="0.25">
      <c r="C148" s="67" t="str">
        <f>ROW(A37)&amp;". "&amp;Capacity!N53</f>
        <v>37. a</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 ca="1">IF(ROW(A37)&lt;=Capacity!$M$16,IF('Capacity summary'!$C$14="No",SUM(H148:BG148),'Capacity summary'!$E60),0)</f>
        <v>52</v>
      </c>
      <c r="BI148" s="67">
        <f ca="1">IF(BH148&gt;0,IF(BH148&lt;Capacity!Q53,Capacity!R53,Capacity!T53/'Capacity calculation (hide)'!BH148),"")</f>
        <v>0</v>
      </c>
      <c r="BJ148" s="5"/>
      <c r="BK148" s="5">
        <f ca="1">IF($BI148&lt;&gt;"",IF('Capacity summary'!$C$14="Yes",IF(COUNTBLANK('Capacity summary'!$H60:$BG60)&lt;52,IF('Capacity summary'!H60&lt;&gt;"",IF(LOWER('Capacity summary'!H60)="x",$BI148*H148,VALUE('Capacity summary'!H60)),0),H148*$BI148),H148*$BI148),0)</f>
        <v>0</v>
      </c>
      <c r="BL148" s="5">
        <f ca="1">IF($BI148&lt;&gt;"",IF('Capacity summary'!$C$14="Yes",IF(COUNTBLANK('Capacity summary'!$H60:$BG60)&lt;52,IF('Capacity summary'!I60&lt;&gt;"",IF(LOWER('Capacity summary'!I60)="x",$BI148*I148,VALUE('Capacity summary'!I60)),0),I148*$BI148),I148*$BI148),0)</f>
        <v>0</v>
      </c>
      <c r="BM148" s="5">
        <f ca="1">IF($BI148&lt;&gt;"",IF('Capacity summary'!$C$14="Yes",IF(COUNTBLANK('Capacity summary'!$H60:$BG60)&lt;52,IF('Capacity summary'!J60&lt;&gt;"",IF(LOWER('Capacity summary'!J60)="x",$BI148*J148,VALUE('Capacity summary'!J60)),0),J148*$BI148),J148*$BI148),0)</f>
        <v>0</v>
      </c>
      <c r="BN148" s="5">
        <f ca="1">IF($BI148&lt;&gt;"",IF('Capacity summary'!$C$14="Yes",IF(COUNTBLANK('Capacity summary'!$H60:$BG60)&lt;52,IF('Capacity summary'!K60&lt;&gt;"",IF(LOWER('Capacity summary'!K60)="x",$BI148*K148,VALUE('Capacity summary'!K60)),0),K148*$BI148),K148*$BI148),0)</f>
        <v>0</v>
      </c>
      <c r="BO148" s="5">
        <f ca="1">IF($BI148&lt;&gt;"",IF('Capacity summary'!$C$14="Yes",IF(COUNTBLANK('Capacity summary'!$H60:$BG60)&lt;52,IF('Capacity summary'!L60&lt;&gt;"",IF(LOWER('Capacity summary'!L60)="x",$BI148*L148,VALUE('Capacity summary'!L60)),0),L148*$BI148),L148*$BI148),0)</f>
        <v>0</v>
      </c>
      <c r="BP148" s="5">
        <f ca="1">IF($BI148&lt;&gt;"",IF('Capacity summary'!$C$14="Yes",IF(COUNTBLANK('Capacity summary'!$H60:$BG60)&lt;52,IF('Capacity summary'!M60&lt;&gt;"",IF(LOWER('Capacity summary'!M60)="x",$BI148*M148,VALUE('Capacity summary'!M60)),0),M148*$BI148),M148*$BI148),0)</f>
        <v>0</v>
      </c>
      <c r="BQ148" s="5">
        <f ca="1">IF($BI148&lt;&gt;"",IF('Capacity summary'!$C$14="Yes",IF(COUNTBLANK('Capacity summary'!$H60:$BG60)&lt;52,IF('Capacity summary'!N60&lt;&gt;"",IF(LOWER('Capacity summary'!N60)="x",$BI148*N148,VALUE('Capacity summary'!N60)),0),N148*$BI148),N148*$BI148),0)</f>
        <v>0</v>
      </c>
      <c r="BR148" s="5">
        <f ca="1">IF($BI148&lt;&gt;"",IF('Capacity summary'!$C$14="Yes",IF(COUNTBLANK('Capacity summary'!$H60:$BG60)&lt;52,IF('Capacity summary'!O60&lt;&gt;"",IF(LOWER('Capacity summary'!O60)="x",$BI148*O148,VALUE('Capacity summary'!O60)),0),O148*$BI148),O148*$BI148),0)</f>
        <v>0</v>
      </c>
      <c r="BS148" s="5">
        <f ca="1">IF($BI148&lt;&gt;"",IF('Capacity summary'!$C$14="Yes",IF(COUNTBLANK('Capacity summary'!$H60:$BG60)&lt;52,IF('Capacity summary'!P60&lt;&gt;"",IF(LOWER('Capacity summary'!P60)="x",$BI148*P148,VALUE('Capacity summary'!P60)),0),P148*$BI148),P148*$BI148),0)</f>
        <v>0</v>
      </c>
      <c r="BT148" s="5">
        <f ca="1">IF($BI148&lt;&gt;"",IF('Capacity summary'!$C$14="Yes",IF(COUNTBLANK('Capacity summary'!$H60:$BG60)&lt;52,IF('Capacity summary'!Q60&lt;&gt;"",IF(LOWER('Capacity summary'!Q60)="x",$BI148*Q148,VALUE('Capacity summary'!Q60)),0),Q148*$BI148),Q148*$BI148),0)</f>
        <v>0</v>
      </c>
      <c r="BU148" s="5">
        <f ca="1">IF($BI148&lt;&gt;"",IF('Capacity summary'!$C$14="Yes",IF(COUNTBLANK('Capacity summary'!$H60:$BG60)&lt;52,IF('Capacity summary'!R60&lt;&gt;"",IF(LOWER('Capacity summary'!R60)="x",$BI148*R148,VALUE('Capacity summary'!R60)),0),R148*$BI148),R148*$BI148),0)</f>
        <v>0</v>
      </c>
      <c r="BV148" s="5">
        <f ca="1">IF($BI148&lt;&gt;"",IF('Capacity summary'!$C$14="Yes",IF(COUNTBLANK('Capacity summary'!$H60:$BG60)&lt;52,IF('Capacity summary'!S60&lt;&gt;"",IF(LOWER('Capacity summary'!S60)="x",$BI148*S148,VALUE('Capacity summary'!S60)),0),S148*$BI148),S148*$BI148),0)</f>
        <v>0</v>
      </c>
      <c r="BW148" s="5">
        <f ca="1">IF($BI148&lt;&gt;"",IF('Capacity summary'!$C$14="Yes",IF(COUNTBLANK('Capacity summary'!$H60:$BG60)&lt;52,IF('Capacity summary'!T60&lt;&gt;"",IF(LOWER('Capacity summary'!T60)="x",$BI148*T148,VALUE('Capacity summary'!T60)),0),T148*$BI148),T148*$BI148),0)</f>
        <v>0</v>
      </c>
      <c r="BX148" s="5">
        <f ca="1">IF($BI148&lt;&gt;"",IF('Capacity summary'!$C$14="Yes",IF(COUNTBLANK('Capacity summary'!$H60:$BG60)&lt;52,IF('Capacity summary'!U60&lt;&gt;"",IF(LOWER('Capacity summary'!U60)="x",$BI148*U148,VALUE('Capacity summary'!U60)),0),U148*$BI148),U148*$BI148),0)</f>
        <v>0</v>
      </c>
      <c r="BY148" s="5">
        <f ca="1">IF($BI148&lt;&gt;"",IF('Capacity summary'!$C$14="Yes",IF(COUNTBLANK('Capacity summary'!$H60:$BG60)&lt;52,IF('Capacity summary'!V60&lt;&gt;"",IF(LOWER('Capacity summary'!V60)="x",$BI148*V148,VALUE('Capacity summary'!V60)),0),V148*$BI148),V148*$BI148),0)</f>
        <v>0</v>
      </c>
      <c r="BZ148" s="5">
        <f ca="1">IF($BI148&lt;&gt;"",IF('Capacity summary'!$C$14="Yes",IF(COUNTBLANK('Capacity summary'!$H60:$BG60)&lt;52,IF('Capacity summary'!W60&lt;&gt;"",IF(LOWER('Capacity summary'!W60)="x",$BI148*W148,VALUE('Capacity summary'!W60)),0),W148*$BI148),W148*$BI148),0)</f>
        <v>0</v>
      </c>
      <c r="CA148" s="5">
        <f ca="1">IF($BI148&lt;&gt;"",IF('Capacity summary'!$C$14="Yes",IF(COUNTBLANK('Capacity summary'!$H60:$BG60)&lt;52,IF('Capacity summary'!X60&lt;&gt;"",IF(LOWER('Capacity summary'!X60)="x",$BI148*X148,VALUE('Capacity summary'!X60)),0),X148*$BI148),X148*$BI148),0)</f>
        <v>0</v>
      </c>
      <c r="CB148" s="5">
        <f ca="1">IF($BI148&lt;&gt;"",IF('Capacity summary'!$C$14="Yes",IF(COUNTBLANK('Capacity summary'!$H60:$BG60)&lt;52,IF('Capacity summary'!Y60&lt;&gt;"",IF(LOWER('Capacity summary'!Y60)="x",$BI148*Y148,VALUE('Capacity summary'!Y60)),0),Y148*$BI148),Y148*$BI148),0)</f>
        <v>0</v>
      </c>
      <c r="CC148" s="5">
        <f ca="1">IF($BI148&lt;&gt;"",IF('Capacity summary'!$C$14="Yes",IF(COUNTBLANK('Capacity summary'!$H60:$BG60)&lt;52,IF('Capacity summary'!Z60&lt;&gt;"",IF(LOWER('Capacity summary'!Z60)="x",$BI148*Z148,VALUE('Capacity summary'!Z60)),0),Z148*$BI148),Z148*$BI148),0)</f>
        <v>0</v>
      </c>
      <c r="CD148" s="5">
        <f ca="1">IF($BI148&lt;&gt;"",IF('Capacity summary'!$C$14="Yes",IF(COUNTBLANK('Capacity summary'!$H60:$BG60)&lt;52,IF('Capacity summary'!AA60&lt;&gt;"",IF(LOWER('Capacity summary'!AA60)="x",$BI148*AA148,VALUE('Capacity summary'!AA60)),0),AA148*$BI148),AA148*$BI148),0)</f>
        <v>0</v>
      </c>
      <c r="CE148" s="5">
        <f ca="1">IF($BI148&lt;&gt;"",IF('Capacity summary'!$C$14="Yes",IF(COUNTBLANK('Capacity summary'!$H60:$BG60)&lt;52,IF('Capacity summary'!AB60&lt;&gt;"",IF(LOWER('Capacity summary'!AB60)="x",$BI148*AB148,VALUE('Capacity summary'!AB60)),0),AB148*$BI148),AB148*$BI148),0)</f>
        <v>0</v>
      </c>
      <c r="CF148" s="5">
        <f ca="1">IF($BI148&lt;&gt;"",IF('Capacity summary'!$C$14="Yes",IF(COUNTBLANK('Capacity summary'!$H60:$BG60)&lt;52,IF('Capacity summary'!AC60&lt;&gt;"",IF(LOWER('Capacity summary'!AC60)="x",$BI148*AC148,VALUE('Capacity summary'!AC60)),0),AC148*$BI148),AC148*$BI148),0)</f>
        <v>0</v>
      </c>
      <c r="CG148" s="5">
        <f ca="1">IF($BI148&lt;&gt;"",IF('Capacity summary'!$C$14="Yes",IF(COUNTBLANK('Capacity summary'!$H60:$BG60)&lt;52,IF('Capacity summary'!AD60&lt;&gt;"",IF(LOWER('Capacity summary'!AD60)="x",$BI148*AD148,VALUE('Capacity summary'!AD60)),0),AD148*$BI148),AD148*$BI148),0)</f>
        <v>0</v>
      </c>
      <c r="CH148" s="5">
        <f ca="1">IF($BI148&lt;&gt;"",IF('Capacity summary'!$C$14="Yes",IF(COUNTBLANK('Capacity summary'!$H60:$BG60)&lt;52,IF('Capacity summary'!AE60&lt;&gt;"",IF(LOWER('Capacity summary'!AE60)="x",$BI148*AE148,VALUE('Capacity summary'!AE60)),0),AE148*$BI148),AE148*$BI148),0)</f>
        <v>0</v>
      </c>
      <c r="CI148" s="5">
        <f ca="1">IF($BI148&lt;&gt;"",IF('Capacity summary'!$C$14="Yes",IF(COUNTBLANK('Capacity summary'!$H60:$BG60)&lt;52,IF('Capacity summary'!AF60&lt;&gt;"",IF(LOWER('Capacity summary'!AF60)="x",$BI148*AF148,VALUE('Capacity summary'!AF60)),0),AF148*$BI148),AF148*$BI148),0)</f>
        <v>0</v>
      </c>
      <c r="CJ148" s="5">
        <f ca="1">IF($BI148&lt;&gt;"",IF('Capacity summary'!$C$14="Yes",IF(COUNTBLANK('Capacity summary'!$H60:$BG60)&lt;52,IF('Capacity summary'!AG60&lt;&gt;"",IF(LOWER('Capacity summary'!AG60)="x",$BI148*AG148,VALUE('Capacity summary'!AG60)),0),AG148*$BI148),AG148*$BI148),0)</f>
        <v>0</v>
      </c>
      <c r="CK148" s="5">
        <f ca="1">IF($BI148&lt;&gt;"",IF('Capacity summary'!$C$14="Yes",IF(COUNTBLANK('Capacity summary'!$H60:$BG60)&lt;52,IF('Capacity summary'!AH60&lt;&gt;"",IF(LOWER('Capacity summary'!AH60)="x",$BI148*AH148,VALUE('Capacity summary'!AH60)),0),AH148*$BI148),AH148*$BI148),0)</f>
        <v>0</v>
      </c>
      <c r="CL148" s="5">
        <f ca="1">IF($BI148&lt;&gt;"",IF('Capacity summary'!$C$14="Yes",IF(COUNTBLANK('Capacity summary'!$H60:$BG60)&lt;52,IF('Capacity summary'!AI60&lt;&gt;"",IF(LOWER('Capacity summary'!AI60)="x",$BI148*AI148,VALUE('Capacity summary'!AI60)),0),AI148*$BI148),AI148*$BI148),0)</f>
        <v>0</v>
      </c>
      <c r="CM148" s="5">
        <f ca="1">IF($BI148&lt;&gt;"",IF('Capacity summary'!$C$14="Yes",IF(COUNTBLANK('Capacity summary'!$H60:$BG60)&lt;52,IF('Capacity summary'!AJ60&lt;&gt;"",IF(LOWER('Capacity summary'!AJ60)="x",$BI148*AJ148,VALUE('Capacity summary'!AJ60)),0),AJ148*$BI148),AJ148*$BI148),0)</f>
        <v>0</v>
      </c>
      <c r="CN148" s="5">
        <f ca="1">IF($BI148&lt;&gt;"",IF('Capacity summary'!$C$14="Yes",IF(COUNTBLANK('Capacity summary'!$H60:$BG60)&lt;52,IF('Capacity summary'!AK60&lt;&gt;"",IF(LOWER('Capacity summary'!AK60)="x",$BI148*AK148,VALUE('Capacity summary'!AK60)),0),AK148*$BI148),AK148*$BI148),0)</f>
        <v>0</v>
      </c>
      <c r="CO148" s="5">
        <f ca="1">IF($BI148&lt;&gt;"",IF('Capacity summary'!$C$14="Yes",IF(COUNTBLANK('Capacity summary'!$H60:$BG60)&lt;52,IF('Capacity summary'!AL60&lt;&gt;"",IF(LOWER('Capacity summary'!AL60)="x",$BI148*AL148,VALUE('Capacity summary'!AL60)),0),AL148*$BI148),AL148*$BI148),0)</f>
        <v>0</v>
      </c>
      <c r="CP148" s="5">
        <f ca="1">IF($BI148&lt;&gt;"",IF('Capacity summary'!$C$14="Yes",IF(COUNTBLANK('Capacity summary'!$H60:$BG60)&lt;52,IF('Capacity summary'!AM60&lt;&gt;"",IF(LOWER('Capacity summary'!AM60)="x",$BI148*AM148,VALUE('Capacity summary'!AM60)),0),AM148*$BI148),AM148*$BI148),0)</f>
        <v>0</v>
      </c>
      <c r="CQ148" s="5">
        <f ca="1">IF($BI148&lt;&gt;"",IF('Capacity summary'!$C$14="Yes",IF(COUNTBLANK('Capacity summary'!$H60:$BG60)&lt;52,IF('Capacity summary'!AN60&lt;&gt;"",IF(LOWER('Capacity summary'!AN60)="x",$BI148*AN148,VALUE('Capacity summary'!AN60)),0),AN148*$BI148),AN148*$BI148),0)</f>
        <v>0</v>
      </c>
      <c r="CR148" s="5">
        <f ca="1">IF($BI148&lt;&gt;"",IF('Capacity summary'!$C$14="Yes",IF(COUNTBLANK('Capacity summary'!$H60:$BG60)&lt;52,IF('Capacity summary'!AO60&lt;&gt;"",IF(LOWER('Capacity summary'!AO60)="x",$BI148*AO148,VALUE('Capacity summary'!AO60)),0),AO148*$BI148),AO148*$BI148),0)</f>
        <v>0</v>
      </c>
      <c r="CS148" s="5">
        <f ca="1">IF($BI148&lt;&gt;"",IF('Capacity summary'!$C$14="Yes",IF(COUNTBLANK('Capacity summary'!$H60:$BG60)&lt;52,IF('Capacity summary'!AP60&lt;&gt;"",IF(LOWER('Capacity summary'!AP60)="x",$BI148*AP148,VALUE('Capacity summary'!AP60)),0),AP148*$BI148),AP148*$BI148),0)</f>
        <v>0</v>
      </c>
      <c r="CT148" s="5">
        <f ca="1">IF($BI148&lt;&gt;"",IF('Capacity summary'!$C$14="Yes",IF(COUNTBLANK('Capacity summary'!$H60:$BG60)&lt;52,IF('Capacity summary'!AQ60&lt;&gt;"",IF(LOWER('Capacity summary'!AQ60)="x",$BI148*AQ148,VALUE('Capacity summary'!AQ60)),0),AQ148*$BI148),AQ148*$BI148),0)</f>
        <v>0</v>
      </c>
      <c r="CU148" s="5">
        <f ca="1">IF($BI148&lt;&gt;"",IF('Capacity summary'!$C$14="Yes",IF(COUNTBLANK('Capacity summary'!$H60:$BG60)&lt;52,IF('Capacity summary'!AR60&lt;&gt;"",IF(LOWER('Capacity summary'!AR60)="x",$BI148*AR148,VALUE('Capacity summary'!AR60)),0),AR148*$BI148),AR148*$BI148),0)</f>
        <v>0</v>
      </c>
      <c r="CV148" s="5">
        <f ca="1">IF($BI148&lt;&gt;"",IF('Capacity summary'!$C$14="Yes",IF(COUNTBLANK('Capacity summary'!$H60:$BG60)&lt;52,IF('Capacity summary'!AS60&lt;&gt;"",IF(LOWER('Capacity summary'!AS60)="x",$BI148*AS148,VALUE('Capacity summary'!AS60)),0),AS148*$BI148),AS148*$BI148),0)</f>
        <v>0</v>
      </c>
      <c r="CW148" s="5">
        <f ca="1">IF($BI148&lt;&gt;"",IF('Capacity summary'!$C$14="Yes",IF(COUNTBLANK('Capacity summary'!$H60:$BG60)&lt;52,IF('Capacity summary'!AT60&lt;&gt;"",IF(LOWER('Capacity summary'!AT60)="x",$BI148*AT148,VALUE('Capacity summary'!AT60)),0),AT148*$BI148),AT148*$BI148),0)</f>
        <v>0</v>
      </c>
      <c r="CX148" s="5">
        <f ca="1">IF($BI148&lt;&gt;"",IF('Capacity summary'!$C$14="Yes",IF(COUNTBLANK('Capacity summary'!$H60:$BG60)&lt;52,IF('Capacity summary'!AU60&lt;&gt;"",IF(LOWER('Capacity summary'!AU60)="x",$BI148*AU148,VALUE('Capacity summary'!AU60)),0),AU148*$BI148),AU148*$BI148),0)</f>
        <v>0</v>
      </c>
      <c r="CY148" s="5">
        <f ca="1">IF($BI148&lt;&gt;"",IF('Capacity summary'!$C$14="Yes",IF(COUNTBLANK('Capacity summary'!$H60:$BG60)&lt;52,IF('Capacity summary'!AV60&lt;&gt;"",IF(LOWER('Capacity summary'!AV60)="x",$BI148*AV148,VALUE('Capacity summary'!AV60)),0),AV148*$BI148),AV148*$BI148),0)</f>
        <v>0</v>
      </c>
      <c r="CZ148" s="5">
        <f ca="1">IF($BI148&lt;&gt;"",IF('Capacity summary'!$C$14="Yes",IF(COUNTBLANK('Capacity summary'!$H60:$BG60)&lt;52,IF('Capacity summary'!AW60&lt;&gt;"",IF(LOWER('Capacity summary'!AW60)="x",$BI148*AW148,VALUE('Capacity summary'!AW60)),0),AW148*$BI148),AW148*$BI148),0)</f>
        <v>0</v>
      </c>
      <c r="DA148" s="5">
        <f ca="1">IF($BI148&lt;&gt;"",IF('Capacity summary'!$C$14="Yes",IF(COUNTBLANK('Capacity summary'!$H60:$BG60)&lt;52,IF('Capacity summary'!AX60&lt;&gt;"",IF(LOWER('Capacity summary'!AX60)="x",$BI148*AX148,VALUE('Capacity summary'!AX60)),0),AX148*$BI148),AX148*$BI148),0)</f>
        <v>0</v>
      </c>
      <c r="DB148" s="5">
        <f ca="1">IF($BI148&lt;&gt;"",IF('Capacity summary'!$C$14="Yes",IF(COUNTBLANK('Capacity summary'!$H60:$BG60)&lt;52,IF('Capacity summary'!AY60&lt;&gt;"",IF(LOWER('Capacity summary'!AY60)="x",$BI148*AY148,VALUE('Capacity summary'!AY60)),0),AY148*$BI148),AY148*$BI148),0)</f>
        <v>0</v>
      </c>
      <c r="DC148" s="5">
        <f ca="1">IF($BI148&lt;&gt;"",IF('Capacity summary'!$C$14="Yes",IF(COUNTBLANK('Capacity summary'!$H60:$BG60)&lt;52,IF('Capacity summary'!AZ60&lt;&gt;"",IF(LOWER('Capacity summary'!AZ60)="x",$BI148*AZ148,VALUE('Capacity summary'!AZ60)),0),AZ148*$BI148),AZ148*$BI148),0)</f>
        <v>0</v>
      </c>
      <c r="DD148" s="5">
        <f ca="1">IF($BI148&lt;&gt;"",IF('Capacity summary'!$C$14="Yes",IF(COUNTBLANK('Capacity summary'!$H60:$BG60)&lt;52,IF('Capacity summary'!BA60&lt;&gt;"",IF(LOWER('Capacity summary'!BA60)="x",$BI148*BA148,VALUE('Capacity summary'!BA60)),0),BA148*$BI148),BA148*$BI148),0)</f>
        <v>0</v>
      </c>
      <c r="DE148" s="5">
        <f ca="1">IF($BI148&lt;&gt;"",IF('Capacity summary'!$C$14="Yes",IF(COUNTBLANK('Capacity summary'!$H60:$BG60)&lt;52,IF('Capacity summary'!BB60&lt;&gt;"",IF(LOWER('Capacity summary'!BB60)="x",$BI148*BB148,VALUE('Capacity summary'!BB60)),0),BB148*$BI148),BB148*$BI148),0)</f>
        <v>0</v>
      </c>
      <c r="DF148" s="5">
        <f ca="1">IF($BI148&lt;&gt;"",IF('Capacity summary'!$C$14="Yes",IF(COUNTBLANK('Capacity summary'!$H60:$BG60)&lt;52,IF('Capacity summary'!BC60&lt;&gt;"",IF(LOWER('Capacity summary'!BC60)="x",$BI148*BC148,VALUE('Capacity summary'!BC60)),0),BC148*$BI148),BC148*$BI148),0)</f>
        <v>0</v>
      </c>
      <c r="DG148" s="5">
        <f ca="1">IF($BI148&lt;&gt;"",IF('Capacity summary'!$C$14="Yes",IF(COUNTBLANK('Capacity summary'!$H60:$BG60)&lt;52,IF('Capacity summary'!BD60&lt;&gt;"",IF(LOWER('Capacity summary'!BD60)="x",$BI148*BD148,VALUE('Capacity summary'!BD60)),0),BD148*$BI148),BD148*$BI148),0)</f>
        <v>0</v>
      </c>
      <c r="DH148" s="5">
        <f ca="1">IF($BI148&lt;&gt;"",IF('Capacity summary'!$C$14="Yes",IF(COUNTBLANK('Capacity summary'!$H60:$BG60)&lt;52,IF('Capacity summary'!BE60&lt;&gt;"",IF(LOWER('Capacity summary'!BE60)="x",$BI148*BE148,VALUE('Capacity summary'!BE60)),0),BE148*$BI148),BE148*$BI148),0)</f>
        <v>0</v>
      </c>
      <c r="DI148" s="5">
        <f ca="1">IF($BI148&lt;&gt;"",IF('Capacity summary'!$C$14="Yes",IF(COUNTBLANK('Capacity summary'!$H60:$BG60)&lt;52,IF('Capacity summary'!BF60&lt;&gt;"",IF(LOWER('Capacity summary'!BF60)="x",$BI148*BF148,VALUE('Capacity summary'!BF60)),0),BF148*$BI148),BF148*$BI148),0)</f>
        <v>0</v>
      </c>
      <c r="DJ148" s="5">
        <f ca="1">IF($BI148&lt;&gt;"",IF('Capacity summary'!$C$14="Yes",IF(COUNTBLANK('Capacity summary'!$H60:$BG60)&lt;52,IF('Capacity summary'!BG60&lt;&gt;"",IF(LOWER('Capacity summary'!BG60)="x",$BI148*BG148,VALUE('Capacity summary'!BG60)),0),BG148*$BI148),BG148*$BI148),0)</f>
        <v>0</v>
      </c>
      <c r="DK148" s="5">
        <f t="shared" ca="1" si="6"/>
        <v>0</v>
      </c>
    </row>
    <row r="149" spans="3:115" x14ac:dyDescent="0.25">
      <c r="C149" s="67" t="str">
        <f>ROW(A38)&amp;". "&amp;Capacity!N54</f>
        <v>38. a</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 ca="1">IF(ROW(A38)&lt;=Capacity!$M$16,IF('Capacity summary'!$C$14="No",SUM(H149:BG149),'Capacity summary'!$E61),0)</f>
        <v>52</v>
      </c>
      <c r="BI149" s="67">
        <f ca="1">IF(BH149&gt;0,IF(BH149&lt;Capacity!Q54,Capacity!R54,Capacity!T54/'Capacity calculation (hide)'!BH149),"")</f>
        <v>0</v>
      </c>
      <c r="BJ149" s="5"/>
      <c r="BK149" s="5">
        <f ca="1">IF($BI149&lt;&gt;"",IF('Capacity summary'!$C$14="Yes",IF(COUNTBLANK('Capacity summary'!$H61:$BG61)&lt;52,IF('Capacity summary'!H61&lt;&gt;"",IF(LOWER('Capacity summary'!H61)="x",$BI149*H149,VALUE('Capacity summary'!H61)),0),H149*$BI149),H149*$BI149),0)</f>
        <v>0</v>
      </c>
      <c r="BL149" s="5">
        <f ca="1">IF($BI149&lt;&gt;"",IF('Capacity summary'!$C$14="Yes",IF(COUNTBLANK('Capacity summary'!$H61:$BG61)&lt;52,IF('Capacity summary'!I61&lt;&gt;"",IF(LOWER('Capacity summary'!I61)="x",$BI149*I149,VALUE('Capacity summary'!I61)),0),I149*$BI149),I149*$BI149),0)</f>
        <v>0</v>
      </c>
      <c r="BM149" s="5">
        <f ca="1">IF($BI149&lt;&gt;"",IF('Capacity summary'!$C$14="Yes",IF(COUNTBLANK('Capacity summary'!$H61:$BG61)&lt;52,IF('Capacity summary'!J61&lt;&gt;"",IF(LOWER('Capacity summary'!J61)="x",$BI149*J149,VALUE('Capacity summary'!J61)),0),J149*$BI149),J149*$BI149),0)</f>
        <v>0</v>
      </c>
      <c r="BN149" s="5">
        <f ca="1">IF($BI149&lt;&gt;"",IF('Capacity summary'!$C$14="Yes",IF(COUNTBLANK('Capacity summary'!$H61:$BG61)&lt;52,IF('Capacity summary'!K61&lt;&gt;"",IF(LOWER('Capacity summary'!K61)="x",$BI149*K149,VALUE('Capacity summary'!K61)),0),K149*$BI149),K149*$BI149),0)</f>
        <v>0</v>
      </c>
      <c r="BO149" s="5">
        <f ca="1">IF($BI149&lt;&gt;"",IF('Capacity summary'!$C$14="Yes",IF(COUNTBLANK('Capacity summary'!$H61:$BG61)&lt;52,IF('Capacity summary'!L61&lt;&gt;"",IF(LOWER('Capacity summary'!L61)="x",$BI149*L149,VALUE('Capacity summary'!L61)),0),L149*$BI149),L149*$BI149),0)</f>
        <v>0</v>
      </c>
      <c r="BP149" s="5">
        <f ca="1">IF($BI149&lt;&gt;"",IF('Capacity summary'!$C$14="Yes",IF(COUNTBLANK('Capacity summary'!$H61:$BG61)&lt;52,IF('Capacity summary'!M61&lt;&gt;"",IF(LOWER('Capacity summary'!M61)="x",$BI149*M149,VALUE('Capacity summary'!M61)),0),M149*$BI149),M149*$BI149),0)</f>
        <v>0</v>
      </c>
      <c r="BQ149" s="5">
        <f ca="1">IF($BI149&lt;&gt;"",IF('Capacity summary'!$C$14="Yes",IF(COUNTBLANK('Capacity summary'!$H61:$BG61)&lt;52,IF('Capacity summary'!N61&lt;&gt;"",IF(LOWER('Capacity summary'!N61)="x",$BI149*N149,VALUE('Capacity summary'!N61)),0),N149*$BI149),N149*$BI149),0)</f>
        <v>0</v>
      </c>
      <c r="BR149" s="5">
        <f ca="1">IF($BI149&lt;&gt;"",IF('Capacity summary'!$C$14="Yes",IF(COUNTBLANK('Capacity summary'!$H61:$BG61)&lt;52,IF('Capacity summary'!O61&lt;&gt;"",IF(LOWER('Capacity summary'!O61)="x",$BI149*O149,VALUE('Capacity summary'!O61)),0),O149*$BI149),O149*$BI149),0)</f>
        <v>0</v>
      </c>
      <c r="BS149" s="5">
        <f ca="1">IF($BI149&lt;&gt;"",IF('Capacity summary'!$C$14="Yes",IF(COUNTBLANK('Capacity summary'!$H61:$BG61)&lt;52,IF('Capacity summary'!P61&lt;&gt;"",IF(LOWER('Capacity summary'!P61)="x",$BI149*P149,VALUE('Capacity summary'!P61)),0),P149*$BI149),P149*$BI149),0)</f>
        <v>0</v>
      </c>
      <c r="BT149" s="5">
        <f ca="1">IF($BI149&lt;&gt;"",IF('Capacity summary'!$C$14="Yes",IF(COUNTBLANK('Capacity summary'!$H61:$BG61)&lt;52,IF('Capacity summary'!Q61&lt;&gt;"",IF(LOWER('Capacity summary'!Q61)="x",$BI149*Q149,VALUE('Capacity summary'!Q61)),0),Q149*$BI149),Q149*$BI149),0)</f>
        <v>0</v>
      </c>
      <c r="BU149" s="5">
        <f ca="1">IF($BI149&lt;&gt;"",IF('Capacity summary'!$C$14="Yes",IF(COUNTBLANK('Capacity summary'!$H61:$BG61)&lt;52,IF('Capacity summary'!R61&lt;&gt;"",IF(LOWER('Capacity summary'!R61)="x",$BI149*R149,VALUE('Capacity summary'!R61)),0),R149*$BI149),R149*$BI149),0)</f>
        <v>0</v>
      </c>
      <c r="BV149" s="5">
        <f ca="1">IF($BI149&lt;&gt;"",IF('Capacity summary'!$C$14="Yes",IF(COUNTBLANK('Capacity summary'!$H61:$BG61)&lt;52,IF('Capacity summary'!S61&lt;&gt;"",IF(LOWER('Capacity summary'!S61)="x",$BI149*S149,VALUE('Capacity summary'!S61)),0),S149*$BI149),S149*$BI149),0)</f>
        <v>0</v>
      </c>
      <c r="BW149" s="5">
        <f ca="1">IF($BI149&lt;&gt;"",IF('Capacity summary'!$C$14="Yes",IF(COUNTBLANK('Capacity summary'!$H61:$BG61)&lt;52,IF('Capacity summary'!T61&lt;&gt;"",IF(LOWER('Capacity summary'!T61)="x",$BI149*T149,VALUE('Capacity summary'!T61)),0),T149*$BI149),T149*$BI149),0)</f>
        <v>0</v>
      </c>
      <c r="BX149" s="5">
        <f ca="1">IF($BI149&lt;&gt;"",IF('Capacity summary'!$C$14="Yes",IF(COUNTBLANK('Capacity summary'!$H61:$BG61)&lt;52,IF('Capacity summary'!U61&lt;&gt;"",IF(LOWER('Capacity summary'!U61)="x",$BI149*U149,VALUE('Capacity summary'!U61)),0),U149*$BI149),U149*$BI149),0)</f>
        <v>0</v>
      </c>
      <c r="BY149" s="5">
        <f ca="1">IF($BI149&lt;&gt;"",IF('Capacity summary'!$C$14="Yes",IF(COUNTBLANK('Capacity summary'!$H61:$BG61)&lt;52,IF('Capacity summary'!V61&lt;&gt;"",IF(LOWER('Capacity summary'!V61)="x",$BI149*V149,VALUE('Capacity summary'!V61)),0),V149*$BI149),V149*$BI149),0)</f>
        <v>0</v>
      </c>
      <c r="BZ149" s="5">
        <f ca="1">IF($BI149&lt;&gt;"",IF('Capacity summary'!$C$14="Yes",IF(COUNTBLANK('Capacity summary'!$H61:$BG61)&lt;52,IF('Capacity summary'!W61&lt;&gt;"",IF(LOWER('Capacity summary'!W61)="x",$BI149*W149,VALUE('Capacity summary'!W61)),0),W149*$BI149),W149*$BI149),0)</f>
        <v>0</v>
      </c>
      <c r="CA149" s="5">
        <f ca="1">IF($BI149&lt;&gt;"",IF('Capacity summary'!$C$14="Yes",IF(COUNTBLANK('Capacity summary'!$H61:$BG61)&lt;52,IF('Capacity summary'!X61&lt;&gt;"",IF(LOWER('Capacity summary'!X61)="x",$BI149*X149,VALUE('Capacity summary'!X61)),0),X149*$BI149),X149*$BI149),0)</f>
        <v>0</v>
      </c>
      <c r="CB149" s="5">
        <f ca="1">IF($BI149&lt;&gt;"",IF('Capacity summary'!$C$14="Yes",IF(COUNTBLANK('Capacity summary'!$H61:$BG61)&lt;52,IF('Capacity summary'!Y61&lt;&gt;"",IF(LOWER('Capacity summary'!Y61)="x",$BI149*Y149,VALUE('Capacity summary'!Y61)),0),Y149*$BI149),Y149*$BI149),0)</f>
        <v>0</v>
      </c>
      <c r="CC149" s="5">
        <f ca="1">IF($BI149&lt;&gt;"",IF('Capacity summary'!$C$14="Yes",IF(COUNTBLANK('Capacity summary'!$H61:$BG61)&lt;52,IF('Capacity summary'!Z61&lt;&gt;"",IF(LOWER('Capacity summary'!Z61)="x",$BI149*Z149,VALUE('Capacity summary'!Z61)),0),Z149*$BI149),Z149*$BI149),0)</f>
        <v>0</v>
      </c>
      <c r="CD149" s="5">
        <f ca="1">IF($BI149&lt;&gt;"",IF('Capacity summary'!$C$14="Yes",IF(COUNTBLANK('Capacity summary'!$H61:$BG61)&lt;52,IF('Capacity summary'!AA61&lt;&gt;"",IF(LOWER('Capacity summary'!AA61)="x",$BI149*AA149,VALUE('Capacity summary'!AA61)),0),AA149*$BI149),AA149*$BI149),0)</f>
        <v>0</v>
      </c>
      <c r="CE149" s="5">
        <f ca="1">IF($BI149&lt;&gt;"",IF('Capacity summary'!$C$14="Yes",IF(COUNTBLANK('Capacity summary'!$H61:$BG61)&lt;52,IF('Capacity summary'!AB61&lt;&gt;"",IF(LOWER('Capacity summary'!AB61)="x",$BI149*AB149,VALUE('Capacity summary'!AB61)),0),AB149*$BI149),AB149*$BI149),0)</f>
        <v>0</v>
      </c>
      <c r="CF149" s="5">
        <f ca="1">IF($BI149&lt;&gt;"",IF('Capacity summary'!$C$14="Yes",IF(COUNTBLANK('Capacity summary'!$H61:$BG61)&lt;52,IF('Capacity summary'!AC61&lt;&gt;"",IF(LOWER('Capacity summary'!AC61)="x",$BI149*AC149,VALUE('Capacity summary'!AC61)),0),AC149*$BI149),AC149*$BI149),0)</f>
        <v>0</v>
      </c>
      <c r="CG149" s="5">
        <f ca="1">IF($BI149&lt;&gt;"",IF('Capacity summary'!$C$14="Yes",IF(COUNTBLANK('Capacity summary'!$H61:$BG61)&lt;52,IF('Capacity summary'!AD61&lt;&gt;"",IF(LOWER('Capacity summary'!AD61)="x",$BI149*AD149,VALUE('Capacity summary'!AD61)),0),AD149*$BI149),AD149*$BI149),0)</f>
        <v>0</v>
      </c>
      <c r="CH149" s="5">
        <f ca="1">IF($BI149&lt;&gt;"",IF('Capacity summary'!$C$14="Yes",IF(COUNTBLANK('Capacity summary'!$H61:$BG61)&lt;52,IF('Capacity summary'!AE61&lt;&gt;"",IF(LOWER('Capacity summary'!AE61)="x",$BI149*AE149,VALUE('Capacity summary'!AE61)),0),AE149*$BI149),AE149*$BI149),0)</f>
        <v>0</v>
      </c>
      <c r="CI149" s="5">
        <f ca="1">IF($BI149&lt;&gt;"",IF('Capacity summary'!$C$14="Yes",IF(COUNTBLANK('Capacity summary'!$H61:$BG61)&lt;52,IF('Capacity summary'!AF61&lt;&gt;"",IF(LOWER('Capacity summary'!AF61)="x",$BI149*AF149,VALUE('Capacity summary'!AF61)),0),AF149*$BI149),AF149*$BI149),0)</f>
        <v>0</v>
      </c>
      <c r="CJ149" s="5">
        <f ca="1">IF($BI149&lt;&gt;"",IF('Capacity summary'!$C$14="Yes",IF(COUNTBLANK('Capacity summary'!$H61:$BG61)&lt;52,IF('Capacity summary'!AG61&lt;&gt;"",IF(LOWER('Capacity summary'!AG61)="x",$BI149*AG149,VALUE('Capacity summary'!AG61)),0),AG149*$BI149),AG149*$BI149),0)</f>
        <v>0</v>
      </c>
      <c r="CK149" s="5">
        <f ca="1">IF($BI149&lt;&gt;"",IF('Capacity summary'!$C$14="Yes",IF(COUNTBLANK('Capacity summary'!$H61:$BG61)&lt;52,IF('Capacity summary'!AH61&lt;&gt;"",IF(LOWER('Capacity summary'!AH61)="x",$BI149*AH149,VALUE('Capacity summary'!AH61)),0),AH149*$BI149),AH149*$BI149),0)</f>
        <v>0</v>
      </c>
      <c r="CL149" s="5">
        <f ca="1">IF($BI149&lt;&gt;"",IF('Capacity summary'!$C$14="Yes",IF(COUNTBLANK('Capacity summary'!$H61:$BG61)&lt;52,IF('Capacity summary'!AI61&lt;&gt;"",IF(LOWER('Capacity summary'!AI61)="x",$BI149*AI149,VALUE('Capacity summary'!AI61)),0),AI149*$BI149),AI149*$BI149),0)</f>
        <v>0</v>
      </c>
      <c r="CM149" s="5">
        <f ca="1">IF($BI149&lt;&gt;"",IF('Capacity summary'!$C$14="Yes",IF(COUNTBLANK('Capacity summary'!$H61:$BG61)&lt;52,IF('Capacity summary'!AJ61&lt;&gt;"",IF(LOWER('Capacity summary'!AJ61)="x",$BI149*AJ149,VALUE('Capacity summary'!AJ61)),0),AJ149*$BI149),AJ149*$BI149),0)</f>
        <v>0</v>
      </c>
      <c r="CN149" s="5">
        <f ca="1">IF($BI149&lt;&gt;"",IF('Capacity summary'!$C$14="Yes",IF(COUNTBLANK('Capacity summary'!$H61:$BG61)&lt;52,IF('Capacity summary'!AK61&lt;&gt;"",IF(LOWER('Capacity summary'!AK61)="x",$BI149*AK149,VALUE('Capacity summary'!AK61)),0),AK149*$BI149),AK149*$BI149),0)</f>
        <v>0</v>
      </c>
      <c r="CO149" s="5">
        <f ca="1">IF($BI149&lt;&gt;"",IF('Capacity summary'!$C$14="Yes",IF(COUNTBLANK('Capacity summary'!$H61:$BG61)&lt;52,IF('Capacity summary'!AL61&lt;&gt;"",IF(LOWER('Capacity summary'!AL61)="x",$BI149*AL149,VALUE('Capacity summary'!AL61)),0),AL149*$BI149),AL149*$BI149),0)</f>
        <v>0</v>
      </c>
      <c r="CP149" s="5">
        <f ca="1">IF($BI149&lt;&gt;"",IF('Capacity summary'!$C$14="Yes",IF(COUNTBLANK('Capacity summary'!$H61:$BG61)&lt;52,IF('Capacity summary'!AM61&lt;&gt;"",IF(LOWER('Capacity summary'!AM61)="x",$BI149*AM149,VALUE('Capacity summary'!AM61)),0),AM149*$BI149),AM149*$BI149),0)</f>
        <v>0</v>
      </c>
      <c r="CQ149" s="5">
        <f ca="1">IF($BI149&lt;&gt;"",IF('Capacity summary'!$C$14="Yes",IF(COUNTBLANK('Capacity summary'!$H61:$BG61)&lt;52,IF('Capacity summary'!AN61&lt;&gt;"",IF(LOWER('Capacity summary'!AN61)="x",$BI149*AN149,VALUE('Capacity summary'!AN61)),0),AN149*$BI149),AN149*$BI149),0)</f>
        <v>0</v>
      </c>
      <c r="CR149" s="5">
        <f ca="1">IF($BI149&lt;&gt;"",IF('Capacity summary'!$C$14="Yes",IF(COUNTBLANK('Capacity summary'!$H61:$BG61)&lt;52,IF('Capacity summary'!AO61&lt;&gt;"",IF(LOWER('Capacity summary'!AO61)="x",$BI149*AO149,VALUE('Capacity summary'!AO61)),0),AO149*$BI149),AO149*$BI149),0)</f>
        <v>0</v>
      </c>
      <c r="CS149" s="5">
        <f ca="1">IF($BI149&lt;&gt;"",IF('Capacity summary'!$C$14="Yes",IF(COUNTBLANK('Capacity summary'!$H61:$BG61)&lt;52,IF('Capacity summary'!AP61&lt;&gt;"",IF(LOWER('Capacity summary'!AP61)="x",$BI149*AP149,VALUE('Capacity summary'!AP61)),0),AP149*$BI149),AP149*$BI149),0)</f>
        <v>0</v>
      </c>
      <c r="CT149" s="5">
        <f ca="1">IF($BI149&lt;&gt;"",IF('Capacity summary'!$C$14="Yes",IF(COUNTBLANK('Capacity summary'!$H61:$BG61)&lt;52,IF('Capacity summary'!AQ61&lt;&gt;"",IF(LOWER('Capacity summary'!AQ61)="x",$BI149*AQ149,VALUE('Capacity summary'!AQ61)),0),AQ149*$BI149),AQ149*$BI149),0)</f>
        <v>0</v>
      </c>
      <c r="CU149" s="5">
        <f ca="1">IF($BI149&lt;&gt;"",IF('Capacity summary'!$C$14="Yes",IF(COUNTBLANK('Capacity summary'!$H61:$BG61)&lt;52,IF('Capacity summary'!AR61&lt;&gt;"",IF(LOWER('Capacity summary'!AR61)="x",$BI149*AR149,VALUE('Capacity summary'!AR61)),0),AR149*$BI149),AR149*$BI149),0)</f>
        <v>0</v>
      </c>
      <c r="CV149" s="5">
        <f ca="1">IF($BI149&lt;&gt;"",IF('Capacity summary'!$C$14="Yes",IF(COUNTBLANK('Capacity summary'!$H61:$BG61)&lt;52,IF('Capacity summary'!AS61&lt;&gt;"",IF(LOWER('Capacity summary'!AS61)="x",$BI149*AS149,VALUE('Capacity summary'!AS61)),0),AS149*$BI149),AS149*$BI149),0)</f>
        <v>0</v>
      </c>
      <c r="CW149" s="5">
        <f ca="1">IF($BI149&lt;&gt;"",IF('Capacity summary'!$C$14="Yes",IF(COUNTBLANK('Capacity summary'!$H61:$BG61)&lt;52,IF('Capacity summary'!AT61&lt;&gt;"",IF(LOWER('Capacity summary'!AT61)="x",$BI149*AT149,VALUE('Capacity summary'!AT61)),0),AT149*$BI149),AT149*$BI149),0)</f>
        <v>0</v>
      </c>
      <c r="CX149" s="5">
        <f ca="1">IF($BI149&lt;&gt;"",IF('Capacity summary'!$C$14="Yes",IF(COUNTBLANK('Capacity summary'!$H61:$BG61)&lt;52,IF('Capacity summary'!AU61&lt;&gt;"",IF(LOWER('Capacity summary'!AU61)="x",$BI149*AU149,VALUE('Capacity summary'!AU61)),0),AU149*$BI149),AU149*$BI149),0)</f>
        <v>0</v>
      </c>
      <c r="CY149" s="5">
        <f ca="1">IF($BI149&lt;&gt;"",IF('Capacity summary'!$C$14="Yes",IF(COUNTBLANK('Capacity summary'!$H61:$BG61)&lt;52,IF('Capacity summary'!AV61&lt;&gt;"",IF(LOWER('Capacity summary'!AV61)="x",$BI149*AV149,VALUE('Capacity summary'!AV61)),0),AV149*$BI149),AV149*$BI149),0)</f>
        <v>0</v>
      </c>
      <c r="CZ149" s="5">
        <f ca="1">IF($BI149&lt;&gt;"",IF('Capacity summary'!$C$14="Yes",IF(COUNTBLANK('Capacity summary'!$H61:$BG61)&lt;52,IF('Capacity summary'!AW61&lt;&gt;"",IF(LOWER('Capacity summary'!AW61)="x",$BI149*AW149,VALUE('Capacity summary'!AW61)),0),AW149*$BI149),AW149*$BI149),0)</f>
        <v>0</v>
      </c>
      <c r="DA149" s="5">
        <f ca="1">IF($BI149&lt;&gt;"",IF('Capacity summary'!$C$14="Yes",IF(COUNTBLANK('Capacity summary'!$H61:$BG61)&lt;52,IF('Capacity summary'!AX61&lt;&gt;"",IF(LOWER('Capacity summary'!AX61)="x",$BI149*AX149,VALUE('Capacity summary'!AX61)),0),AX149*$BI149),AX149*$BI149),0)</f>
        <v>0</v>
      </c>
      <c r="DB149" s="5">
        <f ca="1">IF($BI149&lt;&gt;"",IF('Capacity summary'!$C$14="Yes",IF(COUNTBLANK('Capacity summary'!$H61:$BG61)&lt;52,IF('Capacity summary'!AY61&lt;&gt;"",IF(LOWER('Capacity summary'!AY61)="x",$BI149*AY149,VALUE('Capacity summary'!AY61)),0),AY149*$BI149),AY149*$BI149),0)</f>
        <v>0</v>
      </c>
      <c r="DC149" s="5">
        <f ca="1">IF($BI149&lt;&gt;"",IF('Capacity summary'!$C$14="Yes",IF(COUNTBLANK('Capacity summary'!$H61:$BG61)&lt;52,IF('Capacity summary'!AZ61&lt;&gt;"",IF(LOWER('Capacity summary'!AZ61)="x",$BI149*AZ149,VALUE('Capacity summary'!AZ61)),0),AZ149*$BI149),AZ149*$BI149),0)</f>
        <v>0</v>
      </c>
      <c r="DD149" s="5">
        <f ca="1">IF($BI149&lt;&gt;"",IF('Capacity summary'!$C$14="Yes",IF(COUNTBLANK('Capacity summary'!$H61:$BG61)&lt;52,IF('Capacity summary'!BA61&lt;&gt;"",IF(LOWER('Capacity summary'!BA61)="x",$BI149*BA149,VALUE('Capacity summary'!BA61)),0),BA149*$BI149),BA149*$BI149),0)</f>
        <v>0</v>
      </c>
      <c r="DE149" s="5">
        <f ca="1">IF($BI149&lt;&gt;"",IF('Capacity summary'!$C$14="Yes",IF(COUNTBLANK('Capacity summary'!$H61:$BG61)&lt;52,IF('Capacity summary'!BB61&lt;&gt;"",IF(LOWER('Capacity summary'!BB61)="x",$BI149*BB149,VALUE('Capacity summary'!BB61)),0),BB149*$BI149),BB149*$BI149),0)</f>
        <v>0</v>
      </c>
      <c r="DF149" s="5">
        <f ca="1">IF($BI149&lt;&gt;"",IF('Capacity summary'!$C$14="Yes",IF(COUNTBLANK('Capacity summary'!$H61:$BG61)&lt;52,IF('Capacity summary'!BC61&lt;&gt;"",IF(LOWER('Capacity summary'!BC61)="x",$BI149*BC149,VALUE('Capacity summary'!BC61)),0),BC149*$BI149),BC149*$BI149),0)</f>
        <v>0</v>
      </c>
      <c r="DG149" s="5">
        <f ca="1">IF($BI149&lt;&gt;"",IF('Capacity summary'!$C$14="Yes",IF(COUNTBLANK('Capacity summary'!$H61:$BG61)&lt;52,IF('Capacity summary'!BD61&lt;&gt;"",IF(LOWER('Capacity summary'!BD61)="x",$BI149*BD149,VALUE('Capacity summary'!BD61)),0),BD149*$BI149),BD149*$BI149),0)</f>
        <v>0</v>
      </c>
      <c r="DH149" s="5">
        <f ca="1">IF($BI149&lt;&gt;"",IF('Capacity summary'!$C$14="Yes",IF(COUNTBLANK('Capacity summary'!$H61:$BG61)&lt;52,IF('Capacity summary'!BE61&lt;&gt;"",IF(LOWER('Capacity summary'!BE61)="x",$BI149*BE149,VALUE('Capacity summary'!BE61)),0),BE149*$BI149),BE149*$BI149),0)</f>
        <v>0</v>
      </c>
      <c r="DI149" s="5">
        <f ca="1">IF($BI149&lt;&gt;"",IF('Capacity summary'!$C$14="Yes",IF(COUNTBLANK('Capacity summary'!$H61:$BG61)&lt;52,IF('Capacity summary'!BF61&lt;&gt;"",IF(LOWER('Capacity summary'!BF61)="x",$BI149*BF149,VALUE('Capacity summary'!BF61)),0),BF149*$BI149),BF149*$BI149),0)</f>
        <v>0</v>
      </c>
      <c r="DJ149" s="5">
        <f ca="1">IF($BI149&lt;&gt;"",IF('Capacity summary'!$C$14="Yes",IF(COUNTBLANK('Capacity summary'!$H61:$BG61)&lt;52,IF('Capacity summary'!BG61&lt;&gt;"",IF(LOWER('Capacity summary'!BG61)="x",$BI149*BG149,VALUE('Capacity summary'!BG61)),0),BG149*$BI149),BG149*$BI149),0)</f>
        <v>0</v>
      </c>
      <c r="DK149" s="5">
        <f t="shared" ca="1" si="6"/>
        <v>0</v>
      </c>
    </row>
    <row r="150" spans="3:115" x14ac:dyDescent="0.25">
      <c r="C150" s="67" t="str">
        <f>ROW(A39)&amp;". "&amp;Capacity!N55</f>
        <v>39. a</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 ca="1">IF(ROW(A39)&lt;=Capacity!$M$16,IF('Capacity summary'!$C$14="No",SUM(H150:BG150),'Capacity summary'!$E62),0)</f>
        <v>52</v>
      </c>
      <c r="BI150" s="67">
        <f ca="1">IF(BH150&gt;0,IF(BH150&lt;Capacity!Q55,Capacity!R55,Capacity!T55/'Capacity calculation (hide)'!BH150),"")</f>
        <v>0</v>
      </c>
      <c r="BJ150" s="5"/>
      <c r="BK150" s="5">
        <f ca="1">IF($BI150&lt;&gt;"",IF('Capacity summary'!$C$14="Yes",IF(COUNTBLANK('Capacity summary'!$H62:$BG62)&lt;52,IF('Capacity summary'!H62&lt;&gt;"",IF(LOWER('Capacity summary'!H62)="x",$BI150*H150,VALUE('Capacity summary'!H62)),0),H150*$BI150),H150*$BI150),0)</f>
        <v>0</v>
      </c>
      <c r="BL150" s="5">
        <f ca="1">IF($BI150&lt;&gt;"",IF('Capacity summary'!$C$14="Yes",IF(COUNTBLANK('Capacity summary'!$H62:$BG62)&lt;52,IF('Capacity summary'!I62&lt;&gt;"",IF(LOWER('Capacity summary'!I62)="x",$BI150*I150,VALUE('Capacity summary'!I62)),0),I150*$BI150),I150*$BI150),0)</f>
        <v>0</v>
      </c>
      <c r="BM150" s="5">
        <f ca="1">IF($BI150&lt;&gt;"",IF('Capacity summary'!$C$14="Yes",IF(COUNTBLANK('Capacity summary'!$H62:$BG62)&lt;52,IF('Capacity summary'!J62&lt;&gt;"",IF(LOWER('Capacity summary'!J62)="x",$BI150*J150,VALUE('Capacity summary'!J62)),0),J150*$BI150),J150*$BI150),0)</f>
        <v>0</v>
      </c>
      <c r="BN150" s="5">
        <f ca="1">IF($BI150&lt;&gt;"",IF('Capacity summary'!$C$14="Yes",IF(COUNTBLANK('Capacity summary'!$H62:$BG62)&lt;52,IF('Capacity summary'!K62&lt;&gt;"",IF(LOWER('Capacity summary'!K62)="x",$BI150*K150,VALUE('Capacity summary'!K62)),0),K150*$BI150),K150*$BI150),0)</f>
        <v>0</v>
      </c>
      <c r="BO150" s="5">
        <f ca="1">IF($BI150&lt;&gt;"",IF('Capacity summary'!$C$14="Yes",IF(COUNTBLANK('Capacity summary'!$H62:$BG62)&lt;52,IF('Capacity summary'!L62&lt;&gt;"",IF(LOWER('Capacity summary'!L62)="x",$BI150*L150,VALUE('Capacity summary'!L62)),0),L150*$BI150),L150*$BI150),0)</f>
        <v>0</v>
      </c>
      <c r="BP150" s="5">
        <f ca="1">IF($BI150&lt;&gt;"",IF('Capacity summary'!$C$14="Yes",IF(COUNTBLANK('Capacity summary'!$H62:$BG62)&lt;52,IF('Capacity summary'!M62&lt;&gt;"",IF(LOWER('Capacity summary'!M62)="x",$BI150*M150,VALUE('Capacity summary'!M62)),0),M150*$BI150),M150*$BI150),0)</f>
        <v>0</v>
      </c>
      <c r="BQ150" s="5">
        <f ca="1">IF($BI150&lt;&gt;"",IF('Capacity summary'!$C$14="Yes",IF(COUNTBLANK('Capacity summary'!$H62:$BG62)&lt;52,IF('Capacity summary'!N62&lt;&gt;"",IF(LOWER('Capacity summary'!N62)="x",$BI150*N150,VALUE('Capacity summary'!N62)),0),N150*$BI150),N150*$BI150),0)</f>
        <v>0</v>
      </c>
      <c r="BR150" s="5">
        <f ca="1">IF($BI150&lt;&gt;"",IF('Capacity summary'!$C$14="Yes",IF(COUNTBLANK('Capacity summary'!$H62:$BG62)&lt;52,IF('Capacity summary'!O62&lt;&gt;"",IF(LOWER('Capacity summary'!O62)="x",$BI150*O150,VALUE('Capacity summary'!O62)),0),O150*$BI150),O150*$BI150),0)</f>
        <v>0</v>
      </c>
      <c r="BS150" s="5">
        <f ca="1">IF($BI150&lt;&gt;"",IF('Capacity summary'!$C$14="Yes",IF(COUNTBLANK('Capacity summary'!$H62:$BG62)&lt;52,IF('Capacity summary'!P62&lt;&gt;"",IF(LOWER('Capacity summary'!P62)="x",$BI150*P150,VALUE('Capacity summary'!P62)),0),P150*$BI150),P150*$BI150),0)</f>
        <v>0</v>
      </c>
      <c r="BT150" s="5">
        <f ca="1">IF($BI150&lt;&gt;"",IF('Capacity summary'!$C$14="Yes",IF(COUNTBLANK('Capacity summary'!$H62:$BG62)&lt;52,IF('Capacity summary'!Q62&lt;&gt;"",IF(LOWER('Capacity summary'!Q62)="x",$BI150*Q150,VALUE('Capacity summary'!Q62)),0),Q150*$BI150),Q150*$BI150),0)</f>
        <v>0</v>
      </c>
      <c r="BU150" s="5">
        <f ca="1">IF($BI150&lt;&gt;"",IF('Capacity summary'!$C$14="Yes",IF(COUNTBLANK('Capacity summary'!$H62:$BG62)&lt;52,IF('Capacity summary'!R62&lt;&gt;"",IF(LOWER('Capacity summary'!R62)="x",$BI150*R150,VALUE('Capacity summary'!R62)),0),R150*$BI150),R150*$BI150),0)</f>
        <v>0</v>
      </c>
      <c r="BV150" s="5">
        <f ca="1">IF($BI150&lt;&gt;"",IF('Capacity summary'!$C$14="Yes",IF(COUNTBLANK('Capacity summary'!$H62:$BG62)&lt;52,IF('Capacity summary'!S62&lt;&gt;"",IF(LOWER('Capacity summary'!S62)="x",$BI150*S150,VALUE('Capacity summary'!S62)),0),S150*$BI150),S150*$BI150),0)</f>
        <v>0</v>
      </c>
      <c r="BW150" s="5">
        <f ca="1">IF($BI150&lt;&gt;"",IF('Capacity summary'!$C$14="Yes",IF(COUNTBLANK('Capacity summary'!$H62:$BG62)&lt;52,IF('Capacity summary'!T62&lt;&gt;"",IF(LOWER('Capacity summary'!T62)="x",$BI150*T150,VALUE('Capacity summary'!T62)),0),T150*$BI150),T150*$BI150),0)</f>
        <v>0</v>
      </c>
      <c r="BX150" s="5">
        <f ca="1">IF($BI150&lt;&gt;"",IF('Capacity summary'!$C$14="Yes",IF(COUNTBLANK('Capacity summary'!$H62:$BG62)&lt;52,IF('Capacity summary'!U62&lt;&gt;"",IF(LOWER('Capacity summary'!U62)="x",$BI150*U150,VALUE('Capacity summary'!U62)),0),U150*$BI150),U150*$BI150),0)</f>
        <v>0</v>
      </c>
      <c r="BY150" s="5">
        <f ca="1">IF($BI150&lt;&gt;"",IF('Capacity summary'!$C$14="Yes",IF(COUNTBLANK('Capacity summary'!$H62:$BG62)&lt;52,IF('Capacity summary'!V62&lt;&gt;"",IF(LOWER('Capacity summary'!V62)="x",$BI150*V150,VALUE('Capacity summary'!V62)),0),V150*$BI150),V150*$BI150),0)</f>
        <v>0</v>
      </c>
      <c r="BZ150" s="5">
        <f ca="1">IF($BI150&lt;&gt;"",IF('Capacity summary'!$C$14="Yes",IF(COUNTBLANK('Capacity summary'!$H62:$BG62)&lt;52,IF('Capacity summary'!W62&lt;&gt;"",IF(LOWER('Capacity summary'!W62)="x",$BI150*W150,VALUE('Capacity summary'!W62)),0),W150*$BI150),W150*$BI150),0)</f>
        <v>0</v>
      </c>
      <c r="CA150" s="5">
        <f ca="1">IF($BI150&lt;&gt;"",IF('Capacity summary'!$C$14="Yes",IF(COUNTBLANK('Capacity summary'!$H62:$BG62)&lt;52,IF('Capacity summary'!X62&lt;&gt;"",IF(LOWER('Capacity summary'!X62)="x",$BI150*X150,VALUE('Capacity summary'!X62)),0),X150*$BI150),X150*$BI150),0)</f>
        <v>0</v>
      </c>
      <c r="CB150" s="5">
        <f ca="1">IF($BI150&lt;&gt;"",IF('Capacity summary'!$C$14="Yes",IF(COUNTBLANK('Capacity summary'!$H62:$BG62)&lt;52,IF('Capacity summary'!Y62&lt;&gt;"",IF(LOWER('Capacity summary'!Y62)="x",$BI150*Y150,VALUE('Capacity summary'!Y62)),0),Y150*$BI150),Y150*$BI150),0)</f>
        <v>0</v>
      </c>
      <c r="CC150" s="5">
        <f ca="1">IF($BI150&lt;&gt;"",IF('Capacity summary'!$C$14="Yes",IF(COUNTBLANK('Capacity summary'!$H62:$BG62)&lt;52,IF('Capacity summary'!Z62&lt;&gt;"",IF(LOWER('Capacity summary'!Z62)="x",$BI150*Z150,VALUE('Capacity summary'!Z62)),0),Z150*$BI150),Z150*$BI150),0)</f>
        <v>0</v>
      </c>
      <c r="CD150" s="5">
        <f ca="1">IF($BI150&lt;&gt;"",IF('Capacity summary'!$C$14="Yes",IF(COUNTBLANK('Capacity summary'!$H62:$BG62)&lt;52,IF('Capacity summary'!AA62&lt;&gt;"",IF(LOWER('Capacity summary'!AA62)="x",$BI150*AA150,VALUE('Capacity summary'!AA62)),0),AA150*$BI150),AA150*$BI150),0)</f>
        <v>0</v>
      </c>
      <c r="CE150" s="5">
        <f ca="1">IF($BI150&lt;&gt;"",IF('Capacity summary'!$C$14="Yes",IF(COUNTBLANK('Capacity summary'!$H62:$BG62)&lt;52,IF('Capacity summary'!AB62&lt;&gt;"",IF(LOWER('Capacity summary'!AB62)="x",$BI150*AB150,VALUE('Capacity summary'!AB62)),0),AB150*$BI150),AB150*$BI150),0)</f>
        <v>0</v>
      </c>
      <c r="CF150" s="5">
        <f ca="1">IF($BI150&lt;&gt;"",IF('Capacity summary'!$C$14="Yes",IF(COUNTBLANK('Capacity summary'!$H62:$BG62)&lt;52,IF('Capacity summary'!AC62&lt;&gt;"",IF(LOWER('Capacity summary'!AC62)="x",$BI150*AC150,VALUE('Capacity summary'!AC62)),0),AC150*$BI150),AC150*$BI150),0)</f>
        <v>0</v>
      </c>
      <c r="CG150" s="5">
        <f ca="1">IF($BI150&lt;&gt;"",IF('Capacity summary'!$C$14="Yes",IF(COUNTBLANK('Capacity summary'!$H62:$BG62)&lt;52,IF('Capacity summary'!AD62&lt;&gt;"",IF(LOWER('Capacity summary'!AD62)="x",$BI150*AD150,VALUE('Capacity summary'!AD62)),0),AD150*$BI150),AD150*$BI150),0)</f>
        <v>0</v>
      </c>
      <c r="CH150" s="5">
        <f ca="1">IF($BI150&lt;&gt;"",IF('Capacity summary'!$C$14="Yes",IF(COUNTBLANK('Capacity summary'!$H62:$BG62)&lt;52,IF('Capacity summary'!AE62&lt;&gt;"",IF(LOWER('Capacity summary'!AE62)="x",$BI150*AE150,VALUE('Capacity summary'!AE62)),0),AE150*$BI150),AE150*$BI150),0)</f>
        <v>0</v>
      </c>
      <c r="CI150" s="5">
        <f ca="1">IF($BI150&lt;&gt;"",IF('Capacity summary'!$C$14="Yes",IF(COUNTBLANK('Capacity summary'!$H62:$BG62)&lt;52,IF('Capacity summary'!AF62&lt;&gt;"",IF(LOWER('Capacity summary'!AF62)="x",$BI150*AF150,VALUE('Capacity summary'!AF62)),0),AF150*$BI150),AF150*$BI150),0)</f>
        <v>0</v>
      </c>
      <c r="CJ150" s="5">
        <f ca="1">IF($BI150&lt;&gt;"",IF('Capacity summary'!$C$14="Yes",IF(COUNTBLANK('Capacity summary'!$H62:$BG62)&lt;52,IF('Capacity summary'!AG62&lt;&gt;"",IF(LOWER('Capacity summary'!AG62)="x",$BI150*AG150,VALUE('Capacity summary'!AG62)),0),AG150*$BI150),AG150*$BI150),0)</f>
        <v>0</v>
      </c>
      <c r="CK150" s="5">
        <f ca="1">IF($BI150&lt;&gt;"",IF('Capacity summary'!$C$14="Yes",IF(COUNTBLANK('Capacity summary'!$H62:$BG62)&lt;52,IF('Capacity summary'!AH62&lt;&gt;"",IF(LOWER('Capacity summary'!AH62)="x",$BI150*AH150,VALUE('Capacity summary'!AH62)),0),AH150*$BI150),AH150*$BI150),0)</f>
        <v>0</v>
      </c>
      <c r="CL150" s="5">
        <f ca="1">IF($BI150&lt;&gt;"",IF('Capacity summary'!$C$14="Yes",IF(COUNTBLANK('Capacity summary'!$H62:$BG62)&lt;52,IF('Capacity summary'!AI62&lt;&gt;"",IF(LOWER('Capacity summary'!AI62)="x",$BI150*AI150,VALUE('Capacity summary'!AI62)),0),AI150*$BI150),AI150*$BI150),0)</f>
        <v>0</v>
      </c>
      <c r="CM150" s="5">
        <f ca="1">IF($BI150&lt;&gt;"",IF('Capacity summary'!$C$14="Yes",IF(COUNTBLANK('Capacity summary'!$H62:$BG62)&lt;52,IF('Capacity summary'!AJ62&lt;&gt;"",IF(LOWER('Capacity summary'!AJ62)="x",$BI150*AJ150,VALUE('Capacity summary'!AJ62)),0),AJ150*$BI150),AJ150*$BI150),0)</f>
        <v>0</v>
      </c>
      <c r="CN150" s="5">
        <f ca="1">IF($BI150&lt;&gt;"",IF('Capacity summary'!$C$14="Yes",IF(COUNTBLANK('Capacity summary'!$H62:$BG62)&lt;52,IF('Capacity summary'!AK62&lt;&gt;"",IF(LOWER('Capacity summary'!AK62)="x",$BI150*AK150,VALUE('Capacity summary'!AK62)),0),AK150*$BI150),AK150*$BI150),0)</f>
        <v>0</v>
      </c>
      <c r="CO150" s="5">
        <f ca="1">IF($BI150&lt;&gt;"",IF('Capacity summary'!$C$14="Yes",IF(COUNTBLANK('Capacity summary'!$H62:$BG62)&lt;52,IF('Capacity summary'!AL62&lt;&gt;"",IF(LOWER('Capacity summary'!AL62)="x",$BI150*AL150,VALUE('Capacity summary'!AL62)),0),AL150*$BI150),AL150*$BI150),0)</f>
        <v>0</v>
      </c>
      <c r="CP150" s="5">
        <f ca="1">IF($BI150&lt;&gt;"",IF('Capacity summary'!$C$14="Yes",IF(COUNTBLANK('Capacity summary'!$H62:$BG62)&lt;52,IF('Capacity summary'!AM62&lt;&gt;"",IF(LOWER('Capacity summary'!AM62)="x",$BI150*AM150,VALUE('Capacity summary'!AM62)),0),AM150*$BI150),AM150*$BI150),0)</f>
        <v>0</v>
      </c>
      <c r="CQ150" s="5">
        <f ca="1">IF($BI150&lt;&gt;"",IF('Capacity summary'!$C$14="Yes",IF(COUNTBLANK('Capacity summary'!$H62:$BG62)&lt;52,IF('Capacity summary'!AN62&lt;&gt;"",IF(LOWER('Capacity summary'!AN62)="x",$BI150*AN150,VALUE('Capacity summary'!AN62)),0),AN150*$BI150),AN150*$BI150),0)</f>
        <v>0</v>
      </c>
      <c r="CR150" s="5">
        <f ca="1">IF($BI150&lt;&gt;"",IF('Capacity summary'!$C$14="Yes",IF(COUNTBLANK('Capacity summary'!$H62:$BG62)&lt;52,IF('Capacity summary'!AO62&lt;&gt;"",IF(LOWER('Capacity summary'!AO62)="x",$BI150*AO150,VALUE('Capacity summary'!AO62)),0),AO150*$BI150),AO150*$BI150),0)</f>
        <v>0</v>
      </c>
      <c r="CS150" s="5">
        <f ca="1">IF($BI150&lt;&gt;"",IF('Capacity summary'!$C$14="Yes",IF(COUNTBLANK('Capacity summary'!$H62:$BG62)&lt;52,IF('Capacity summary'!AP62&lt;&gt;"",IF(LOWER('Capacity summary'!AP62)="x",$BI150*AP150,VALUE('Capacity summary'!AP62)),0),AP150*$BI150),AP150*$BI150),0)</f>
        <v>0</v>
      </c>
      <c r="CT150" s="5">
        <f ca="1">IF($BI150&lt;&gt;"",IF('Capacity summary'!$C$14="Yes",IF(COUNTBLANK('Capacity summary'!$H62:$BG62)&lt;52,IF('Capacity summary'!AQ62&lt;&gt;"",IF(LOWER('Capacity summary'!AQ62)="x",$BI150*AQ150,VALUE('Capacity summary'!AQ62)),0),AQ150*$BI150),AQ150*$BI150),0)</f>
        <v>0</v>
      </c>
      <c r="CU150" s="5">
        <f ca="1">IF($BI150&lt;&gt;"",IF('Capacity summary'!$C$14="Yes",IF(COUNTBLANK('Capacity summary'!$H62:$BG62)&lt;52,IF('Capacity summary'!AR62&lt;&gt;"",IF(LOWER('Capacity summary'!AR62)="x",$BI150*AR150,VALUE('Capacity summary'!AR62)),0),AR150*$BI150),AR150*$BI150),0)</f>
        <v>0</v>
      </c>
      <c r="CV150" s="5">
        <f ca="1">IF($BI150&lt;&gt;"",IF('Capacity summary'!$C$14="Yes",IF(COUNTBLANK('Capacity summary'!$H62:$BG62)&lt;52,IF('Capacity summary'!AS62&lt;&gt;"",IF(LOWER('Capacity summary'!AS62)="x",$BI150*AS150,VALUE('Capacity summary'!AS62)),0),AS150*$BI150),AS150*$BI150),0)</f>
        <v>0</v>
      </c>
      <c r="CW150" s="5">
        <f ca="1">IF($BI150&lt;&gt;"",IF('Capacity summary'!$C$14="Yes",IF(COUNTBLANK('Capacity summary'!$H62:$BG62)&lt;52,IF('Capacity summary'!AT62&lt;&gt;"",IF(LOWER('Capacity summary'!AT62)="x",$BI150*AT150,VALUE('Capacity summary'!AT62)),0),AT150*$BI150),AT150*$BI150),0)</f>
        <v>0</v>
      </c>
      <c r="CX150" s="5">
        <f ca="1">IF($BI150&lt;&gt;"",IF('Capacity summary'!$C$14="Yes",IF(COUNTBLANK('Capacity summary'!$H62:$BG62)&lt;52,IF('Capacity summary'!AU62&lt;&gt;"",IF(LOWER('Capacity summary'!AU62)="x",$BI150*AU150,VALUE('Capacity summary'!AU62)),0),AU150*$BI150),AU150*$BI150),0)</f>
        <v>0</v>
      </c>
      <c r="CY150" s="5">
        <f ca="1">IF($BI150&lt;&gt;"",IF('Capacity summary'!$C$14="Yes",IF(COUNTBLANK('Capacity summary'!$H62:$BG62)&lt;52,IF('Capacity summary'!AV62&lt;&gt;"",IF(LOWER('Capacity summary'!AV62)="x",$BI150*AV150,VALUE('Capacity summary'!AV62)),0),AV150*$BI150),AV150*$BI150),0)</f>
        <v>0</v>
      </c>
      <c r="CZ150" s="5">
        <f ca="1">IF($BI150&lt;&gt;"",IF('Capacity summary'!$C$14="Yes",IF(COUNTBLANK('Capacity summary'!$H62:$BG62)&lt;52,IF('Capacity summary'!AW62&lt;&gt;"",IF(LOWER('Capacity summary'!AW62)="x",$BI150*AW150,VALUE('Capacity summary'!AW62)),0),AW150*$BI150),AW150*$BI150),0)</f>
        <v>0</v>
      </c>
      <c r="DA150" s="5">
        <f ca="1">IF($BI150&lt;&gt;"",IF('Capacity summary'!$C$14="Yes",IF(COUNTBLANK('Capacity summary'!$H62:$BG62)&lt;52,IF('Capacity summary'!AX62&lt;&gt;"",IF(LOWER('Capacity summary'!AX62)="x",$BI150*AX150,VALUE('Capacity summary'!AX62)),0),AX150*$BI150),AX150*$BI150),0)</f>
        <v>0</v>
      </c>
      <c r="DB150" s="5">
        <f ca="1">IF($BI150&lt;&gt;"",IF('Capacity summary'!$C$14="Yes",IF(COUNTBLANK('Capacity summary'!$H62:$BG62)&lt;52,IF('Capacity summary'!AY62&lt;&gt;"",IF(LOWER('Capacity summary'!AY62)="x",$BI150*AY150,VALUE('Capacity summary'!AY62)),0),AY150*$BI150),AY150*$BI150),0)</f>
        <v>0</v>
      </c>
      <c r="DC150" s="5">
        <f ca="1">IF($BI150&lt;&gt;"",IF('Capacity summary'!$C$14="Yes",IF(COUNTBLANK('Capacity summary'!$H62:$BG62)&lt;52,IF('Capacity summary'!AZ62&lt;&gt;"",IF(LOWER('Capacity summary'!AZ62)="x",$BI150*AZ150,VALUE('Capacity summary'!AZ62)),0),AZ150*$BI150),AZ150*$BI150),0)</f>
        <v>0</v>
      </c>
      <c r="DD150" s="5">
        <f ca="1">IF($BI150&lt;&gt;"",IF('Capacity summary'!$C$14="Yes",IF(COUNTBLANK('Capacity summary'!$H62:$BG62)&lt;52,IF('Capacity summary'!BA62&lt;&gt;"",IF(LOWER('Capacity summary'!BA62)="x",$BI150*BA150,VALUE('Capacity summary'!BA62)),0),BA150*$BI150),BA150*$BI150),0)</f>
        <v>0</v>
      </c>
      <c r="DE150" s="5">
        <f ca="1">IF($BI150&lt;&gt;"",IF('Capacity summary'!$C$14="Yes",IF(COUNTBLANK('Capacity summary'!$H62:$BG62)&lt;52,IF('Capacity summary'!BB62&lt;&gt;"",IF(LOWER('Capacity summary'!BB62)="x",$BI150*BB150,VALUE('Capacity summary'!BB62)),0),BB150*$BI150),BB150*$BI150),0)</f>
        <v>0</v>
      </c>
      <c r="DF150" s="5">
        <f ca="1">IF($BI150&lt;&gt;"",IF('Capacity summary'!$C$14="Yes",IF(COUNTBLANK('Capacity summary'!$H62:$BG62)&lt;52,IF('Capacity summary'!BC62&lt;&gt;"",IF(LOWER('Capacity summary'!BC62)="x",$BI150*BC150,VALUE('Capacity summary'!BC62)),0),BC150*$BI150),BC150*$BI150),0)</f>
        <v>0</v>
      </c>
      <c r="DG150" s="5">
        <f ca="1">IF($BI150&lt;&gt;"",IF('Capacity summary'!$C$14="Yes",IF(COUNTBLANK('Capacity summary'!$H62:$BG62)&lt;52,IF('Capacity summary'!BD62&lt;&gt;"",IF(LOWER('Capacity summary'!BD62)="x",$BI150*BD150,VALUE('Capacity summary'!BD62)),0),BD150*$BI150),BD150*$BI150),0)</f>
        <v>0</v>
      </c>
      <c r="DH150" s="5">
        <f ca="1">IF($BI150&lt;&gt;"",IF('Capacity summary'!$C$14="Yes",IF(COUNTBLANK('Capacity summary'!$H62:$BG62)&lt;52,IF('Capacity summary'!BE62&lt;&gt;"",IF(LOWER('Capacity summary'!BE62)="x",$BI150*BE150,VALUE('Capacity summary'!BE62)),0),BE150*$BI150),BE150*$BI150),0)</f>
        <v>0</v>
      </c>
      <c r="DI150" s="5">
        <f ca="1">IF($BI150&lt;&gt;"",IF('Capacity summary'!$C$14="Yes",IF(COUNTBLANK('Capacity summary'!$H62:$BG62)&lt;52,IF('Capacity summary'!BF62&lt;&gt;"",IF(LOWER('Capacity summary'!BF62)="x",$BI150*BF150,VALUE('Capacity summary'!BF62)),0),BF150*$BI150),BF150*$BI150),0)</f>
        <v>0</v>
      </c>
      <c r="DJ150" s="5">
        <f ca="1">IF($BI150&lt;&gt;"",IF('Capacity summary'!$C$14="Yes",IF(COUNTBLANK('Capacity summary'!$H62:$BG62)&lt;52,IF('Capacity summary'!BG62&lt;&gt;"",IF(LOWER('Capacity summary'!BG62)="x",$BI150*BG150,VALUE('Capacity summary'!BG62)),0),BG150*$BI150),BG150*$BI150),0)</f>
        <v>0</v>
      </c>
      <c r="DK150" s="5">
        <f t="shared" ca="1" si="6"/>
        <v>0</v>
      </c>
    </row>
    <row r="151" spans="3:115" x14ac:dyDescent="0.25">
      <c r="C151" s="67" t="str">
        <f>ROW(A40)&amp;". "&amp;Capacity!N56</f>
        <v>40. a</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 ca="1">IF(ROW(A40)&lt;=Capacity!$M$16,IF('Capacity summary'!$C$14="No",SUM(H151:BG151),'Capacity summary'!$E63),0)</f>
        <v>52</v>
      </c>
      <c r="BI151" s="67">
        <f ca="1">IF(BH151&gt;0,IF(BH151&lt;Capacity!Q56,Capacity!R56,Capacity!T56/'Capacity calculation (hide)'!BH151),"")</f>
        <v>0</v>
      </c>
      <c r="BJ151" s="5"/>
      <c r="BK151" s="5">
        <f ca="1">IF($BI151&lt;&gt;"",IF('Capacity summary'!$C$14="Yes",IF(COUNTBLANK('Capacity summary'!$H63:$BG63)&lt;52,IF('Capacity summary'!H63&lt;&gt;"",IF(LOWER('Capacity summary'!H63)="x",$BI151*H151,VALUE('Capacity summary'!H63)),0),H151*$BI151),H151*$BI151),0)</f>
        <v>0</v>
      </c>
      <c r="BL151" s="5">
        <f ca="1">IF($BI151&lt;&gt;"",IF('Capacity summary'!$C$14="Yes",IF(COUNTBLANK('Capacity summary'!$H63:$BG63)&lt;52,IF('Capacity summary'!I63&lt;&gt;"",IF(LOWER('Capacity summary'!I63)="x",$BI151*I151,VALUE('Capacity summary'!I63)),0),I151*$BI151),I151*$BI151),0)</f>
        <v>0</v>
      </c>
      <c r="BM151" s="5">
        <f ca="1">IF($BI151&lt;&gt;"",IF('Capacity summary'!$C$14="Yes",IF(COUNTBLANK('Capacity summary'!$H63:$BG63)&lt;52,IF('Capacity summary'!J63&lt;&gt;"",IF(LOWER('Capacity summary'!J63)="x",$BI151*J151,VALUE('Capacity summary'!J63)),0),J151*$BI151),J151*$BI151),0)</f>
        <v>0</v>
      </c>
      <c r="BN151" s="5">
        <f ca="1">IF($BI151&lt;&gt;"",IF('Capacity summary'!$C$14="Yes",IF(COUNTBLANK('Capacity summary'!$H63:$BG63)&lt;52,IF('Capacity summary'!K63&lt;&gt;"",IF(LOWER('Capacity summary'!K63)="x",$BI151*K151,VALUE('Capacity summary'!K63)),0),K151*$BI151),K151*$BI151),0)</f>
        <v>0</v>
      </c>
      <c r="BO151" s="5">
        <f ca="1">IF($BI151&lt;&gt;"",IF('Capacity summary'!$C$14="Yes",IF(COUNTBLANK('Capacity summary'!$H63:$BG63)&lt;52,IF('Capacity summary'!L63&lt;&gt;"",IF(LOWER('Capacity summary'!L63)="x",$BI151*L151,VALUE('Capacity summary'!L63)),0),L151*$BI151),L151*$BI151),0)</f>
        <v>0</v>
      </c>
      <c r="BP151" s="5">
        <f ca="1">IF($BI151&lt;&gt;"",IF('Capacity summary'!$C$14="Yes",IF(COUNTBLANK('Capacity summary'!$H63:$BG63)&lt;52,IF('Capacity summary'!M63&lt;&gt;"",IF(LOWER('Capacity summary'!M63)="x",$BI151*M151,VALUE('Capacity summary'!M63)),0),M151*$BI151),M151*$BI151),0)</f>
        <v>0</v>
      </c>
      <c r="BQ151" s="5">
        <f ca="1">IF($BI151&lt;&gt;"",IF('Capacity summary'!$C$14="Yes",IF(COUNTBLANK('Capacity summary'!$H63:$BG63)&lt;52,IF('Capacity summary'!N63&lt;&gt;"",IF(LOWER('Capacity summary'!N63)="x",$BI151*N151,VALUE('Capacity summary'!N63)),0),N151*$BI151),N151*$BI151),0)</f>
        <v>0</v>
      </c>
      <c r="BR151" s="5">
        <f ca="1">IF($BI151&lt;&gt;"",IF('Capacity summary'!$C$14="Yes",IF(COUNTBLANK('Capacity summary'!$H63:$BG63)&lt;52,IF('Capacity summary'!O63&lt;&gt;"",IF(LOWER('Capacity summary'!O63)="x",$BI151*O151,VALUE('Capacity summary'!O63)),0),O151*$BI151),O151*$BI151),0)</f>
        <v>0</v>
      </c>
      <c r="BS151" s="5">
        <f ca="1">IF($BI151&lt;&gt;"",IF('Capacity summary'!$C$14="Yes",IF(COUNTBLANK('Capacity summary'!$H63:$BG63)&lt;52,IF('Capacity summary'!P63&lt;&gt;"",IF(LOWER('Capacity summary'!P63)="x",$BI151*P151,VALUE('Capacity summary'!P63)),0),P151*$BI151),P151*$BI151),0)</f>
        <v>0</v>
      </c>
      <c r="BT151" s="5">
        <f ca="1">IF($BI151&lt;&gt;"",IF('Capacity summary'!$C$14="Yes",IF(COUNTBLANK('Capacity summary'!$H63:$BG63)&lt;52,IF('Capacity summary'!Q63&lt;&gt;"",IF(LOWER('Capacity summary'!Q63)="x",$BI151*Q151,VALUE('Capacity summary'!Q63)),0),Q151*$BI151),Q151*$BI151),0)</f>
        <v>0</v>
      </c>
      <c r="BU151" s="5">
        <f ca="1">IF($BI151&lt;&gt;"",IF('Capacity summary'!$C$14="Yes",IF(COUNTBLANK('Capacity summary'!$H63:$BG63)&lt;52,IF('Capacity summary'!R63&lt;&gt;"",IF(LOWER('Capacity summary'!R63)="x",$BI151*R151,VALUE('Capacity summary'!R63)),0),R151*$BI151),R151*$BI151),0)</f>
        <v>0</v>
      </c>
      <c r="BV151" s="5">
        <f ca="1">IF($BI151&lt;&gt;"",IF('Capacity summary'!$C$14="Yes",IF(COUNTBLANK('Capacity summary'!$H63:$BG63)&lt;52,IF('Capacity summary'!S63&lt;&gt;"",IF(LOWER('Capacity summary'!S63)="x",$BI151*S151,VALUE('Capacity summary'!S63)),0),S151*$BI151),S151*$BI151),0)</f>
        <v>0</v>
      </c>
      <c r="BW151" s="5">
        <f ca="1">IF($BI151&lt;&gt;"",IF('Capacity summary'!$C$14="Yes",IF(COUNTBLANK('Capacity summary'!$H63:$BG63)&lt;52,IF('Capacity summary'!T63&lt;&gt;"",IF(LOWER('Capacity summary'!T63)="x",$BI151*T151,VALUE('Capacity summary'!T63)),0),T151*$BI151),T151*$BI151),0)</f>
        <v>0</v>
      </c>
      <c r="BX151" s="5">
        <f ca="1">IF($BI151&lt;&gt;"",IF('Capacity summary'!$C$14="Yes",IF(COUNTBLANK('Capacity summary'!$H63:$BG63)&lt;52,IF('Capacity summary'!U63&lt;&gt;"",IF(LOWER('Capacity summary'!U63)="x",$BI151*U151,VALUE('Capacity summary'!U63)),0),U151*$BI151),U151*$BI151),0)</f>
        <v>0</v>
      </c>
      <c r="BY151" s="5">
        <f ca="1">IF($BI151&lt;&gt;"",IF('Capacity summary'!$C$14="Yes",IF(COUNTBLANK('Capacity summary'!$H63:$BG63)&lt;52,IF('Capacity summary'!V63&lt;&gt;"",IF(LOWER('Capacity summary'!V63)="x",$BI151*V151,VALUE('Capacity summary'!V63)),0),V151*$BI151),V151*$BI151),0)</f>
        <v>0</v>
      </c>
      <c r="BZ151" s="5">
        <f ca="1">IF($BI151&lt;&gt;"",IF('Capacity summary'!$C$14="Yes",IF(COUNTBLANK('Capacity summary'!$H63:$BG63)&lt;52,IF('Capacity summary'!W63&lt;&gt;"",IF(LOWER('Capacity summary'!W63)="x",$BI151*W151,VALUE('Capacity summary'!W63)),0),W151*$BI151),W151*$BI151),0)</f>
        <v>0</v>
      </c>
      <c r="CA151" s="5">
        <f ca="1">IF($BI151&lt;&gt;"",IF('Capacity summary'!$C$14="Yes",IF(COUNTBLANK('Capacity summary'!$H63:$BG63)&lt;52,IF('Capacity summary'!X63&lt;&gt;"",IF(LOWER('Capacity summary'!X63)="x",$BI151*X151,VALUE('Capacity summary'!X63)),0),X151*$BI151),X151*$BI151),0)</f>
        <v>0</v>
      </c>
      <c r="CB151" s="5">
        <f ca="1">IF($BI151&lt;&gt;"",IF('Capacity summary'!$C$14="Yes",IF(COUNTBLANK('Capacity summary'!$H63:$BG63)&lt;52,IF('Capacity summary'!Y63&lt;&gt;"",IF(LOWER('Capacity summary'!Y63)="x",$BI151*Y151,VALUE('Capacity summary'!Y63)),0),Y151*$BI151),Y151*$BI151),0)</f>
        <v>0</v>
      </c>
      <c r="CC151" s="5">
        <f ca="1">IF($BI151&lt;&gt;"",IF('Capacity summary'!$C$14="Yes",IF(COUNTBLANK('Capacity summary'!$H63:$BG63)&lt;52,IF('Capacity summary'!Z63&lt;&gt;"",IF(LOWER('Capacity summary'!Z63)="x",$BI151*Z151,VALUE('Capacity summary'!Z63)),0),Z151*$BI151),Z151*$BI151),0)</f>
        <v>0</v>
      </c>
      <c r="CD151" s="5">
        <f ca="1">IF($BI151&lt;&gt;"",IF('Capacity summary'!$C$14="Yes",IF(COUNTBLANK('Capacity summary'!$H63:$BG63)&lt;52,IF('Capacity summary'!AA63&lt;&gt;"",IF(LOWER('Capacity summary'!AA63)="x",$BI151*AA151,VALUE('Capacity summary'!AA63)),0),AA151*$BI151),AA151*$BI151),0)</f>
        <v>0</v>
      </c>
      <c r="CE151" s="5">
        <f ca="1">IF($BI151&lt;&gt;"",IF('Capacity summary'!$C$14="Yes",IF(COUNTBLANK('Capacity summary'!$H63:$BG63)&lt;52,IF('Capacity summary'!AB63&lt;&gt;"",IF(LOWER('Capacity summary'!AB63)="x",$BI151*AB151,VALUE('Capacity summary'!AB63)),0),AB151*$BI151),AB151*$BI151),0)</f>
        <v>0</v>
      </c>
      <c r="CF151" s="5">
        <f ca="1">IF($BI151&lt;&gt;"",IF('Capacity summary'!$C$14="Yes",IF(COUNTBLANK('Capacity summary'!$H63:$BG63)&lt;52,IF('Capacity summary'!AC63&lt;&gt;"",IF(LOWER('Capacity summary'!AC63)="x",$BI151*AC151,VALUE('Capacity summary'!AC63)),0),AC151*$BI151),AC151*$BI151),0)</f>
        <v>0</v>
      </c>
      <c r="CG151" s="5">
        <f ca="1">IF($BI151&lt;&gt;"",IF('Capacity summary'!$C$14="Yes",IF(COUNTBLANK('Capacity summary'!$H63:$BG63)&lt;52,IF('Capacity summary'!AD63&lt;&gt;"",IF(LOWER('Capacity summary'!AD63)="x",$BI151*AD151,VALUE('Capacity summary'!AD63)),0),AD151*$BI151),AD151*$BI151),0)</f>
        <v>0</v>
      </c>
      <c r="CH151" s="5">
        <f ca="1">IF($BI151&lt;&gt;"",IF('Capacity summary'!$C$14="Yes",IF(COUNTBLANK('Capacity summary'!$H63:$BG63)&lt;52,IF('Capacity summary'!AE63&lt;&gt;"",IF(LOWER('Capacity summary'!AE63)="x",$BI151*AE151,VALUE('Capacity summary'!AE63)),0),AE151*$BI151),AE151*$BI151),0)</f>
        <v>0</v>
      </c>
      <c r="CI151" s="5">
        <f ca="1">IF($BI151&lt;&gt;"",IF('Capacity summary'!$C$14="Yes",IF(COUNTBLANK('Capacity summary'!$H63:$BG63)&lt;52,IF('Capacity summary'!AF63&lt;&gt;"",IF(LOWER('Capacity summary'!AF63)="x",$BI151*AF151,VALUE('Capacity summary'!AF63)),0),AF151*$BI151),AF151*$BI151),0)</f>
        <v>0</v>
      </c>
      <c r="CJ151" s="5">
        <f ca="1">IF($BI151&lt;&gt;"",IF('Capacity summary'!$C$14="Yes",IF(COUNTBLANK('Capacity summary'!$H63:$BG63)&lt;52,IF('Capacity summary'!AG63&lt;&gt;"",IF(LOWER('Capacity summary'!AG63)="x",$BI151*AG151,VALUE('Capacity summary'!AG63)),0),AG151*$BI151),AG151*$BI151),0)</f>
        <v>0</v>
      </c>
      <c r="CK151" s="5">
        <f ca="1">IF($BI151&lt;&gt;"",IF('Capacity summary'!$C$14="Yes",IF(COUNTBLANK('Capacity summary'!$H63:$BG63)&lt;52,IF('Capacity summary'!AH63&lt;&gt;"",IF(LOWER('Capacity summary'!AH63)="x",$BI151*AH151,VALUE('Capacity summary'!AH63)),0),AH151*$BI151),AH151*$BI151),0)</f>
        <v>0</v>
      </c>
      <c r="CL151" s="5">
        <f ca="1">IF($BI151&lt;&gt;"",IF('Capacity summary'!$C$14="Yes",IF(COUNTBLANK('Capacity summary'!$H63:$BG63)&lt;52,IF('Capacity summary'!AI63&lt;&gt;"",IF(LOWER('Capacity summary'!AI63)="x",$BI151*AI151,VALUE('Capacity summary'!AI63)),0),AI151*$BI151),AI151*$BI151),0)</f>
        <v>0</v>
      </c>
      <c r="CM151" s="5">
        <f ca="1">IF($BI151&lt;&gt;"",IF('Capacity summary'!$C$14="Yes",IF(COUNTBLANK('Capacity summary'!$H63:$BG63)&lt;52,IF('Capacity summary'!AJ63&lt;&gt;"",IF(LOWER('Capacity summary'!AJ63)="x",$BI151*AJ151,VALUE('Capacity summary'!AJ63)),0),AJ151*$BI151),AJ151*$BI151),0)</f>
        <v>0</v>
      </c>
      <c r="CN151" s="5">
        <f ca="1">IF($BI151&lt;&gt;"",IF('Capacity summary'!$C$14="Yes",IF(COUNTBLANK('Capacity summary'!$H63:$BG63)&lt;52,IF('Capacity summary'!AK63&lt;&gt;"",IF(LOWER('Capacity summary'!AK63)="x",$BI151*AK151,VALUE('Capacity summary'!AK63)),0),AK151*$BI151),AK151*$BI151),0)</f>
        <v>0</v>
      </c>
      <c r="CO151" s="5">
        <f ca="1">IF($BI151&lt;&gt;"",IF('Capacity summary'!$C$14="Yes",IF(COUNTBLANK('Capacity summary'!$H63:$BG63)&lt;52,IF('Capacity summary'!AL63&lt;&gt;"",IF(LOWER('Capacity summary'!AL63)="x",$BI151*AL151,VALUE('Capacity summary'!AL63)),0),AL151*$BI151),AL151*$BI151),0)</f>
        <v>0</v>
      </c>
      <c r="CP151" s="5">
        <f ca="1">IF($BI151&lt;&gt;"",IF('Capacity summary'!$C$14="Yes",IF(COUNTBLANK('Capacity summary'!$H63:$BG63)&lt;52,IF('Capacity summary'!AM63&lt;&gt;"",IF(LOWER('Capacity summary'!AM63)="x",$BI151*AM151,VALUE('Capacity summary'!AM63)),0),AM151*$BI151),AM151*$BI151),0)</f>
        <v>0</v>
      </c>
      <c r="CQ151" s="5">
        <f ca="1">IF($BI151&lt;&gt;"",IF('Capacity summary'!$C$14="Yes",IF(COUNTBLANK('Capacity summary'!$H63:$BG63)&lt;52,IF('Capacity summary'!AN63&lt;&gt;"",IF(LOWER('Capacity summary'!AN63)="x",$BI151*AN151,VALUE('Capacity summary'!AN63)),0),AN151*$BI151),AN151*$BI151),0)</f>
        <v>0</v>
      </c>
      <c r="CR151" s="5">
        <f ca="1">IF($BI151&lt;&gt;"",IF('Capacity summary'!$C$14="Yes",IF(COUNTBLANK('Capacity summary'!$H63:$BG63)&lt;52,IF('Capacity summary'!AO63&lt;&gt;"",IF(LOWER('Capacity summary'!AO63)="x",$BI151*AO151,VALUE('Capacity summary'!AO63)),0),AO151*$BI151),AO151*$BI151),0)</f>
        <v>0</v>
      </c>
      <c r="CS151" s="5">
        <f ca="1">IF($BI151&lt;&gt;"",IF('Capacity summary'!$C$14="Yes",IF(COUNTBLANK('Capacity summary'!$H63:$BG63)&lt;52,IF('Capacity summary'!AP63&lt;&gt;"",IF(LOWER('Capacity summary'!AP63)="x",$BI151*AP151,VALUE('Capacity summary'!AP63)),0),AP151*$BI151),AP151*$BI151),0)</f>
        <v>0</v>
      </c>
      <c r="CT151" s="5">
        <f ca="1">IF($BI151&lt;&gt;"",IF('Capacity summary'!$C$14="Yes",IF(COUNTBLANK('Capacity summary'!$H63:$BG63)&lt;52,IF('Capacity summary'!AQ63&lt;&gt;"",IF(LOWER('Capacity summary'!AQ63)="x",$BI151*AQ151,VALUE('Capacity summary'!AQ63)),0),AQ151*$BI151),AQ151*$BI151),0)</f>
        <v>0</v>
      </c>
      <c r="CU151" s="5">
        <f ca="1">IF($BI151&lt;&gt;"",IF('Capacity summary'!$C$14="Yes",IF(COUNTBLANK('Capacity summary'!$H63:$BG63)&lt;52,IF('Capacity summary'!AR63&lt;&gt;"",IF(LOWER('Capacity summary'!AR63)="x",$BI151*AR151,VALUE('Capacity summary'!AR63)),0),AR151*$BI151),AR151*$BI151),0)</f>
        <v>0</v>
      </c>
      <c r="CV151" s="5">
        <f ca="1">IF($BI151&lt;&gt;"",IF('Capacity summary'!$C$14="Yes",IF(COUNTBLANK('Capacity summary'!$H63:$BG63)&lt;52,IF('Capacity summary'!AS63&lt;&gt;"",IF(LOWER('Capacity summary'!AS63)="x",$BI151*AS151,VALUE('Capacity summary'!AS63)),0),AS151*$BI151),AS151*$BI151),0)</f>
        <v>0</v>
      </c>
      <c r="CW151" s="5">
        <f ca="1">IF($BI151&lt;&gt;"",IF('Capacity summary'!$C$14="Yes",IF(COUNTBLANK('Capacity summary'!$H63:$BG63)&lt;52,IF('Capacity summary'!AT63&lt;&gt;"",IF(LOWER('Capacity summary'!AT63)="x",$BI151*AT151,VALUE('Capacity summary'!AT63)),0),AT151*$BI151),AT151*$BI151),0)</f>
        <v>0</v>
      </c>
      <c r="CX151" s="5">
        <f ca="1">IF($BI151&lt;&gt;"",IF('Capacity summary'!$C$14="Yes",IF(COUNTBLANK('Capacity summary'!$H63:$BG63)&lt;52,IF('Capacity summary'!AU63&lt;&gt;"",IF(LOWER('Capacity summary'!AU63)="x",$BI151*AU151,VALUE('Capacity summary'!AU63)),0),AU151*$BI151),AU151*$BI151),0)</f>
        <v>0</v>
      </c>
      <c r="CY151" s="5">
        <f ca="1">IF($BI151&lt;&gt;"",IF('Capacity summary'!$C$14="Yes",IF(COUNTBLANK('Capacity summary'!$H63:$BG63)&lt;52,IF('Capacity summary'!AV63&lt;&gt;"",IF(LOWER('Capacity summary'!AV63)="x",$BI151*AV151,VALUE('Capacity summary'!AV63)),0),AV151*$BI151),AV151*$BI151),0)</f>
        <v>0</v>
      </c>
      <c r="CZ151" s="5">
        <f ca="1">IF($BI151&lt;&gt;"",IF('Capacity summary'!$C$14="Yes",IF(COUNTBLANK('Capacity summary'!$H63:$BG63)&lt;52,IF('Capacity summary'!AW63&lt;&gt;"",IF(LOWER('Capacity summary'!AW63)="x",$BI151*AW151,VALUE('Capacity summary'!AW63)),0),AW151*$BI151),AW151*$BI151),0)</f>
        <v>0</v>
      </c>
      <c r="DA151" s="5">
        <f ca="1">IF($BI151&lt;&gt;"",IF('Capacity summary'!$C$14="Yes",IF(COUNTBLANK('Capacity summary'!$H63:$BG63)&lt;52,IF('Capacity summary'!AX63&lt;&gt;"",IF(LOWER('Capacity summary'!AX63)="x",$BI151*AX151,VALUE('Capacity summary'!AX63)),0),AX151*$BI151),AX151*$BI151),0)</f>
        <v>0</v>
      </c>
      <c r="DB151" s="5">
        <f ca="1">IF($BI151&lt;&gt;"",IF('Capacity summary'!$C$14="Yes",IF(COUNTBLANK('Capacity summary'!$H63:$BG63)&lt;52,IF('Capacity summary'!AY63&lt;&gt;"",IF(LOWER('Capacity summary'!AY63)="x",$BI151*AY151,VALUE('Capacity summary'!AY63)),0),AY151*$BI151),AY151*$BI151),0)</f>
        <v>0</v>
      </c>
      <c r="DC151" s="5">
        <f ca="1">IF($BI151&lt;&gt;"",IF('Capacity summary'!$C$14="Yes",IF(COUNTBLANK('Capacity summary'!$H63:$BG63)&lt;52,IF('Capacity summary'!AZ63&lt;&gt;"",IF(LOWER('Capacity summary'!AZ63)="x",$BI151*AZ151,VALUE('Capacity summary'!AZ63)),0),AZ151*$BI151),AZ151*$BI151),0)</f>
        <v>0</v>
      </c>
      <c r="DD151" s="5">
        <f ca="1">IF($BI151&lt;&gt;"",IF('Capacity summary'!$C$14="Yes",IF(COUNTBLANK('Capacity summary'!$H63:$BG63)&lt;52,IF('Capacity summary'!BA63&lt;&gt;"",IF(LOWER('Capacity summary'!BA63)="x",$BI151*BA151,VALUE('Capacity summary'!BA63)),0),BA151*$BI151),BA151*$BI151),0)</f>
        <v>0</v>
      </c>
      <c r="DE151" s="5">
        <f ca="1">IF($BI151&lt;&gt;"",IF('Capacity summary'!$C$14="Yes",IF(COUNTBLANK('Capacity summary'!$H63:$BG63)&lt;52,IF('Capacity summary'!BB63&lt;&gt;"",IF(LOWER('Capacity summary'!BB63)="x",$BI151*BB151,VALUE('Capacity summary'!BB63)),0),BB151*$BI151),BB151*$BI151),0)</f>
        <v>0</v>
      </c>
      <c r="DF151" s="5">
        <f ca="1">IF($BI151&lt;&gt;"",IF('Capacity summary'!$C$14="Yes",IF(COUNTBLANK('Capacity summary'!$H63:$BG63)&lt;52,IF('Capacity summary'!BC63&lt;&gt;"",IF(LOWER('Capacity summary'!BC63)="x",$BI151*BC151,VALUE('Capacity summary'!BC63)),0),BC151*$BI151),BC151*$BI151),0)</f>
        <v>0</v>
      </c>
      <c r="DG151" s="5">
        <f ca="1">IF($BI151&lt;&gt;"",IF('Capacity summary'!$C$14="Yes",IF(COUNTBLANK('Capacity summary'!$H63:$BG63)&lt;52,IF('Capacity summary'!BD63&lt;&gt;"",IF(LOWER('Capacity summary'!BD63)="x",$BI151*BD151,VALUE('Capacity summary'!BD63)),0),BD151*$BI151),BD151*$BI151),0)</f>
        <v>0</v>
      </c>
      <c r="DH151" s="5">
        <f ca="1">IF($BI151&lt;&gt;"",IF('Capacity summary'!$C$14="Yes",IF(COUNTBLANK('Capacity summary'!$H63:$BG63)&lt;52,IF('Capacity summary'!BE63&lt;&gt;"",IF(LOWER('Capacity summary'!BE63)="x",$BI151*BE151,VALUE('Capacity summary'!BE63)),0),BE151*$BI151),BE151*$BI151),0)</f>
        <v>0</v>
      </c>
      <c r="DI151" s="5">
        <f ca="1">IF($BI151&lt;&gt;"",IF('Capacity summary'!$C$14="Yes",IF(COUNTBLANK('Capacity summary'!$H63:$BG63)&lt;52,IF('Capacity summary'!BF63&lt;&gt;"",IF(LOWER('Capacity summary'!BF63)="x",$BI151*BF151,VALUE('Capacity summary'!BF63)),0),BF151*$BI151),BF151*$BI151),0)</f>
        <v>0</v>
      </c>
      <c r="DJ151" s="5">
        <f ca="1">IF($BI151&lt;&gt;"",IF('Capacity summary'!$C$14="Yes",IF(COUNTBLANK('Capacity summary'!$H63:$BG63)&lt;52,IF('Capacity summary'!BG63&lt;&gt;"",IF(LOWER('Capacity summary'!BG63)="x",$BI151*BG151,VALUE('Capacity summary'!BG63)),0),BG151*$BI151),BG151*$BI151),0)</f>
        <v>0</v>
      </c>
      <c r="DK151" s="5">
        <f t="shared" ca="1" si="6"/>
        <v>0</v>
      </c>
    </row>
    <row r="152" spans="3:115" x14ac:dyDescent="0.25">
      <c r="C152" s="67" t="str">
        <f>ROW(A41)&amp;". "&amp;Capacity!N57</f>
        <v>41. a</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 ca="1">IF(ROW(A41)&lt;=Capacity!$M$16,IF('Capacity summary'!$C$14="No",SUM(H152:BG152),'Capacity summary'!$E64),0)</f>
        <v>52</v>
      </c>
      <c r="BI152" s="67">
        <f ca="1">IF(BH152&gt;0,IF(BH152&lt;Capacity!Q57,Capacity!R57,Capacity!T57/'Capacity calculation (hide)'!BH152),"")</f>
        <v>0</v>
      </c>
      <c r="BJ152" s="5"/>
      <c r="BK152" s="5">
        <f ca="1">IF($BI152&lt;&gt;"",IF('Capacity summary'!$C$14="Yes",IF(COUNTBLANK('Capacity summary'!$H64:$BG64)&lt;52,IF('Capacity summary'!H64&lt;&gt;"",IF(LOWER('Capacity summary'!H64)="x",$BI152*H152,VALUE('Capacity summary'!H64)),0),H152*$BI152),H152*$BI152),0)</f>
        <v>0</v>
      </c>
      <c r="BL152" s="5">
        <f ca="1">IF($BI152&lt;&gt;"",IF('Capacity summary'!$C$14="Yes",IF(COUNTBLANK('Capacity summary'!$H64:$BG64)&lt;52,IF('Capacity summary'!I64&lt;&gt;"",IF(LOWER('Capacity summary'!I64)="x",$BI152*I152,VALUE('Capacity summary'!I64)),0),I152*$BI152),I152*$BI152),0)</f>
        <v>0</v>
      </c>
      <c r="BM152" s="5">
        <f ca="1">IF($BI152&lt;&gt;"",IF('Capacity summary'!$C$14="Yes",IF(COUNTBLANK('Capacity summary'!$H64:$BG64)&lt;52,IF('Capacity summary'!J64&lt;&gt;"",IF(LOWER('Capacity summary'!J64)="x",$BI152*J152,VALUE('Capacity summary'!J64)),0),J152*$BI152),J152*$BI152),0)</f>
        <v>0</v>
      </c>
      <c r="BN152" s="5">
        <f ca="1">IF($BI152&lt;&gt;"",IF('Capacity summary'!$C$14="Yes",IF(COUNTBLANK('Capacity summary'!$H64:$BG64)&lt;52,IF('Capacity summary'!K64&lt;&gt;"",IF(LOWER('Capacity summary'!K64)="x",$BI152*K152,VALUE('Capacity summary'!K64)),0),K152*$BI152),K152*$BI152),0)</f>
        <v>0</v>
      </c>
      <c r="BO152" s="5">
        <f ca="1">IF($BI152&lt;&gt;"",IF('Capacity summary'!$C$14="Yes",IF(COUNTBLANK('Capacity summary'!$H64:$BG64)&lt;52,IF('Capacity summary'!L64&lt;&gt;"",IF(LOWER('Capacity summary'!L64)="x",$BI152*L152,VALUE('Capacity summary'!L64)),0),L152*$BI152),L152*$BI152),0)</f>
        <v>0</v>
      </c>
      <c r="BP152" s="5">
        <f ca="1">IF($BI152&lt;&gt;"",IF('Capacity summary'!$C$14="Yes",IF(COUNTBLANK('Capacity summary'!$H64:$BG64)&lt;52,IF('Capacity summary'!M64&lt;&gt;"",IF(LOWER('Capacity summary'!M64)="x",$BI152*M152,VALUE('Capacity summary'!M64)),0),M152*$BI152),M152*$BI152),0)</f>
        <v>0</v>
      </c>
      <c r="BQ152" s="5">
        <f ca="1">IF($BI152&lt;&gt;"",IF('Capacity summary'!$C$14="Yes",IF(COUNTBLANK('Capacity summary'!$H64:$BG64)&lt;52,IF('Capacity summary'!N64&lt;&gt;"",IF(LOWER('Capacity summary'!N64)="x",$BI152*N152,VALUE('Capacity summary'!N64)),0),N152*$BI152),N152*$BI152),0)</f>
        <v>0</v>
      </c>
      <c r="BR152" s="5">
        <f ca="1">IF($BI152&lt;&gt;"",IF('Capacity summary'!$C$14="Yes",IF(COUNTBLANK('Capacity summary'!$H64:$BG64)&lt;52,IF('Capacity summary'!O64&lt;&gt;"",IF(LOWER('Capacity summary'!O64)="x",$BI152*O152,VALUE('Capacity summary'!O64)),0),O152*$BI152),O152*$BI152),0)</f>
        <v>0</v>
      </c>
      <c r="BS152" s="5">
        <f ca="1">IF($BI152&lt;&gt;"",IF('Capacity summary'!$C$14="Yes",IF(COUNTBLANK('Capacity summary'!$H64:$BG64)&lt;52,IF('Capacity summary'!P64&lt;&gt;"",IF(LOWER('Capacity summary'!P64)="x",$BI152*P152,VALUE('Capacity summary'!P64)),0),P152*$BI152),P152*$BI152),0)</f>
        <v>0</v>
      </c>
      <c r="BT152" s="5">
        <f ca="1">IF($BI152&lt;&gt;"",IF('Capacity summary'!$C$14="Yes",IF(COUNTBLANK('Capacity summary'!$H64:$BG64)&lt;52,IF('Capacity summary'!Q64&lt;&gt;"",IF(LOWER('Capacity summary'!Q64)="x",$BI152*Q152,VALUE('Capacity summary'!Q64)),0),Q152*$BI152),Q152*$BI152),0)</f>
        <v>0</v>
      </c>
      <c r="BU152" s="5">
        <f ca="1">IF($BI152&lt;&gt;"",IF('Capacity summary'!$C$14="Yes",IF(COUNTBLANK('Capacity summary'!$H64:$BG64)&lt;52,IF('Capacity summary'!R64&lt;&gt;"",IF(LOWER('Capacity summary'!R64)="x",$BI152*R152,VALUE('Capacity summary'!R64)),0),R152*$BI152),R152*$BI152),0)</f>
        <v>0</v>
      </c>
      <c r="BV152" s="5">
        <f ca="1">IF($BI152&lt;&gt;"",IF('Capacity summary'!$C$14="Yes",IF(COUNTBLANK('Capacity summary'!$H64:$BG64)&lt;52,IF('Capacity summary'!S64&lt;&gt;"",IF(LOWER('Capacity summary'!S64)="x",$BI152*S152,VALUE('Capacity summary'!S64)),0),S152*$BI152),S152*$BI152),0)</f>
        <v>0</v>
      </c>
      <c r="BW152" s="5">
        <f ca="1">IF($BI152&lt;&gt;"",IF('Capacity summary'!$C$14="Yes",IF(COUNTBLANK('Capacity summary'!$H64:$BG64)&lt;52,IF('Capacity summary'!T64&lt;&gt;"",IF(LOWER('Capacity summary'!T64)="x",$BI152*T152,VALUE('Capacity summary'!T64)),0),T152*$BI152),T152*$BI152),0)</f>
        <v>0</v>
      </c>
      <c r="BX152" s="5">
        <f ca="1">IF($BI152&lt;&gt;"",IF('Capacity summary'!$C$14="Yes",IF(COUNTBLANK('Capacity summary'!$H64:$BG64)&lt;52,IF('Capacity summary'!U64&lt;&gt;"",IF(LOWER('Capacity summary'!U64)="x",$BI152*U152,VALUE('Capacity summary'!U64)),0),U152*$BI152),U152*$BI152),0)</f>
        <v>0</v>
      </c>
      <c r="BY152" s="5">
        <f ca="1">IF($BI152&lt;&gt;"",IF('Capacity summary'!$C$14="Yes",IF(COUNTBLANK('Capacity summary'!$H64:$BG64)&lt;52,IF('Capacity summary'!V64&lt;&gt;"",IF(LOWER('Capacity summary'!V64)="x",$BI152*V152,VALUE('Capacity summary'!V64)),0),V152*$BI152),V152*$BI152),0)</f>
        <v>0</v>
      </c>
      <c r="BZ152" s="5">
        <f ca="1">IF($BI152&lt;&gt;"",IF('Capacity summary'!$C$14="Yes",IF(COUNTBLANK('Capacity summary'!$H64:$BG64)&lt;52,IF('Capacity summary'!W64&lt;&gt;"",IF(LOWER('Capacity summary'!W64)="x",$BI152*W152,VALUE('Capacity summary'!W64)),0),W152*$BI152),W152*$BI152),0)</f>
        <v>0</v>
      </c>
      <c r="CA152" s="5">
        <f ca="1">IF($BI152&lt;&gt;"",IF('Capacity summary'!$C$14="Yes",IF(COUNTBLANK('Capacity summary'!$H64:$BG64)&lt;52,IF('Capacity summary'!X64&lt;&gt;"",IF(LOWER('Capacity summary'!X64)="x",$BI152*X152,VALUE('Capacity summary'!X64)),0),X152*$BI152),X152*$BI152),0)</f>
        <v>0</v>
      </c>
      <c r="CB152" s="5">
        <f ca="1">IF($BI152&lt;&gt;"",IF('Capacity summary'!$C$14="Yes",IF(COUNTBLANK('Capacity summary'!$H64:$BG64)&lt;52,IF('Capacity summary'!Y64&lt;&gt;"",IF(LOWER('Capacity summary'!Y64)="x",$BI152*Y152,VALUE('Capacity summary'!Y64)),0),Y152*$BI152),Y152*$BI152),0)</f>
        <v>0</v>
      </c>
      <c r="CC152" s="5">
        <f ca="1">IF($BI152&lt;&gt;"",IF('Capacity summary'!$C$14="Yes",IF(COUNTBLANK('Capacity summary'!$H64:$BG64)&lt;52,IF('Capacity summary'!Z64&lt;&gt;"",IF(LOWER('Capacity summary'!Z64)="x",$BI152*Z152,VALUE('Capacity summary'!Z64)),0),Z152*$BI152),Z152*$BI152),0)</f>
        <v>0</v>
      </c>
      <c r="CD152" s="5">
        <f ca="1">IF($BI152&lt;&gt;"",IF('Capacity summary'!$C$14="Yes",IF(COUNTBLANK('Capacity summary'!$H64:$BG64)&lt;52,IF('Capacity summary'!AA64&lt;&gt;"",IF(LOWER('Capacity summary'!AA64)="x",$BI152*AA152,VALUE('Capacity summary'!AA64)),0),AA152*$BI152),AA152*$BI152),0)</f>
        <v>0</v>
      </c>
      <c r="CE152" s="5">
        <f ca="1">IF($BI152&lt;&gt;"",IF('Capacity summary'!$C$14="Yes",IF(COUNTBLANK('Capacity summary'!$H64:$BG64)&lt;52,IF('Capacity summary'!AB64&lt;&gt;"",IF(LOWER('Capacity summary'!AB64)="x",$BI152*AB152,VALUE('Capacity summary'!AB64)),0),AB152*$BI152),AB152*$BI152),0)</f>
        <v>0</v>
      </c>
      <c r="CF152" s="5">
        <f ca="1">IF($BI152&lt;&gt;"",IF('Capacity summary'!$C$14="Yes",IF(COUNTBLANK('Capacity summary'!$H64:$BG64)&lt;52,IF('Capacity summary'!AC64&lt;&gt;"",IF(LOWER('Capacity summary'!AC64)="x",$BI152*AC152,VALUE('Capacity summary'!AC64)),0),AC152*$BI152),AC152*$BI152),0)</f>
        <v>0</v>
      </c>
      <c r="CG152" s="5">
        <f ca="1">IF($BI152&lt;&gt;"",IF('Capacity summary'!$C$14="Yes",IF(COUNTBLANK('Capacity summary'!$H64:$BG64)&lt;52,IF('Capacity summary'!AD64&lt;&gt;"",IF(LOWER('Capacity summary'!AD64)="x",$BI152*AD152,VALUE('Capacity summary'!AD64)),0),AD152*$BI152),AD152*$BI152),0)</f>
        <v>0</v>
      </c>
      <c r="CH152" s="5">
        <f ca="1">IF($BI152&lt;&gt;"",IF('Capacity summary'!$C$14="Yes",IF(COUNTBLANK('Capacity summary'!$H64:$BG64)&lt;52,IF('Capacity summary'!AE64&lt;&gt;"",IF(LOWER('Capacity summary'!AE64)="x",$BI152*AE152,VALUE('Capacity summary'!AE64)),0),AE152*$BI152),AE152*$BI152),0)</f>
        <v>0</v>
      </c>
      <c r="CI152" s="5">
        <f ca="1">IF($BI152&lt;&gt;"",IF('Capacity summary'!$C$14="Yes",IF(COUNTBLANK('Capacity summary'!$H64:$BG64)&lt;52,IF('Capacity summary'!AF64&lt;&gt;"",IF(LOWER('Capacity summary'!AF64)="x",$BI152*AF152,VALUE('Capacity summary'!AF64)),0),AF152*$BI152),AF152*$BI152),0)</f>
        <v>0</v>
      </c>
      <c r="CJ152" s="5">
        <f ca="1">IF($BI152&lt;&gt;"",IF('Capacity summary'!$C$14="Yes",IF(COUNTBLANK('Capacity summary'!$H64:$BG64)&lt;52,IF('Capacity summary'!AG64&lt;&gt;"",IF(LOWER('Capacity summary'!AG64)="x",$BI152*AG152,VALUE('Capacity summary'!AG64)),0),AG152*$BI152),AG152*$BI152),0)</f>
        <v>0</v>
      </c>
      <c r="CK152" s="5">
        <f ca="1">IF($BI152&lt;&gt;"",IF('Capacity summary'!$C$14="Yes",IF(COUNTBLANK('Capacity summary'!$H64:$BG64)&lt;52,IF('Capacity summary'!AH64&lt;&gt;"",IF(LOWER('Capacity summary'!AH64)="x",$BI152*AH152,VALUE('Capacity summary'!AH64)),0),AH152*$BI152),AH152*$BI152),0)</f>
        <v>0</v>
      </c>
      <c r="CL152" s="5">
        <f ca="1">IF($BI152&lt;&gt;"",IF('Capacity summary'!$C$14="Yes",IF(COUNTBLANK('Capacity summary'!$H64:$BG64)&lt;52,IF('Capacity summary'!AI64&lt;&gt;"",IF(LOWER('Capacity summary'!AI64)="x",$BI152*AI152,VALUE('Capacity summary'!AI64)),0),AI152*$BI152),AI152*$BI152),0)</f>
        <v>0</v>
      </c>
      <c r="CM152" s="5">
        <f ca="1">IF($BI152&lt;&gt;"",IF('Capacity summary'!$C$14="Yes",IF(COUNTBLANK('Capacity summary'!$H64:$BG64)&lt;52,IF('Capacity summary'!AJ64&lt;&gt;"",IF(LOWER('Capacity summary'!AJ64)="x",$BI152*AJ152,VALUE('Capacity summary'!AJ64)),0),AJ152*$BI152),AJ152*$BI152),0)</f>
        <v>0</v>
      </c>
      <c r="CN152" s="5">
        <f ca="1">IF($BI152&lt;&gt;"",IF('Capacity summary'!$C$14="Yes",IF(COUNTBLANK('Capacity summary'!$H64:$BG64)&lt;52,IF('Capacity summary'!AK64&lt;&gt;"",IF(LOWER('Capacity summary'!AK64)="x",$BI152*AK152,VALUE('Capacity summary'!AK64)),0),AK152*$BI152),AK152*$BI152),0)</f>
        <v>0</v>
      </c>
      <c r="CO152" s="5">
        <f ca="1">IF($BI152&lt;&gt;"",IF('Capacity summary'!$C$14="Yes",IF(COUNTBLANK('Capacity summary'!$H64:$BG64)&lt;52,IF('Capacity summary'!AL64&lt;&gt;"",IF(LOWER('Capacity summary'!AL64)="x",$BI152*AL152,VALUE('Capacity summary'!AL64)),0),AL152*$BI152),AL152*$BI152),0)</f>
        <v>0</v>
      </c>
      <c r="CP152" s="5">
        <f ca="1">IF($BI152&lt;&gt;"",IF('Capacity summary'!$C$14="Yes",IF(COUNTBLANK('Capacity summary'!$H64:$BG64)&lt;52,IF('Capacity summary'!AM64&lt;&gt;"",IF(LOWER('Capacity summary'!AM64)="x",$BI152*AM152,VALUE('Capacity summary'!AM64)),0),AM152*$BI152),AM152*$BI152),0)</f>
        <v>0</v>
      </c>
      <c r="CQ152" s="5">
        <f ca="1">IF($BI152&lt;&gt;"",IF('Capacity summary'!$C$14="Yes",IF(COUNTBLANK('Capacity summary'!$H64:$BG64)&lt;52,IF('Capacity summary'!AN64&lt;&gt;"",IF(LOWER('Capacity summary'!AN64)="x",$BI152*AN152,VALUE('Capacity summary'!AN64)),0),AN152*$BI152),AN152*$BI152),0)</f>
        <v>0</v>
      </c>
      <c r="CR152" s="5">
        <f ca="1">IF($BI152&lt;&gt;"",IF('Capacity summary'!$C$14="Yes",IF(COUNTBLANK('Capacity summary'!$H64:$BG64)&lt;52,IF('Capacity summary'!AO64&lt;&gt;"",IF(LOWER('Capacity summary'!AO64)="x",$BI152*AO152,VALUE('Capacity summary'!AO64)),0),AO152*$BI152),AO152*$BI152),0)</f>
        <v>0</v>
      </c>
      <c r="CS152" s="5">
        <f ca="1">IF($BI152&lt;&gt;"",IF('Capacity summary'!$C$14="Yes",IF(COUNTBLANK('Capacity summary'!$H64:$BG64)&lt;52,IF('Capacity summary'!AP64&lt;&gt;"",IF(LOWER('Capacity summary'!AP64)="x",$BI152*AP152,VALUE('Capacity summary'!AP64)),0),AP152*$BI152),AP152*$BI152),0)</f>
        <v>0</v>
      </c>
      <c r="CT152" s="5">
        <f ca="1">IF($BI152&lt;&gt;"",IF('Capacity summary'!$C$14="Yes",IF(COUNTBLANK('Capacity summary'!$H64:$BG64)&lt;52,IF('Capacity summary'!AQ64&lt;&gt;"",IF(LOWER('Capacity summary'!AQ64)="x",$BI152*AQ152,VALUE('Capacity summary'!AQ64)),0),AQ152*$BI152),AQ152*$BI152),0)</f>
        <v>0</v>
      </c>
      <c r="CU152" s="5">
        <f ca="1">IF($BI152&lt;&gt;"",IF('Capacity summary'!$C$14="Yes",IF(COUNTBLANK('Capacity summary'!$H64:$BG64)&lt;52,IF('Capacity summary'!AR64&lt;&gt;"",IF(LOWER('Capacity summary'!AR64)="x",$BI152*AR152,VALUE('Capacity summary'!AR64)),0),AR152*$BI152),AR152*$BI152),0)</f>
        <v>0</v>
      </c>
      <c r="CV152" s="5">
        <f ca="1">IF($BI152&lt;&gt;"",IF('Capacity summary'!$C$14="Yes",IF(COUNTBLANK('Capacity summary'!$H64:$BG64)&lt;52,IF('Capacity summary'!AS64&lt;&gt;"",IF(LOWER('Capacity summary'!AS64)="x",$BI152*AS152,VALUE('Capacity summary'!AS64)),0),AS152*$BI152),AS152*$BI152),0)</f>
        <v>0</v>
      </c>
      <c r="CW152" s="5">
        <f ca="1">IF($BI152&lt;&gt;"",IF('Capacity summary'!$C$14="Yes",IF(COUNTBLANK('Capacity summary'!$H64:$BG64)&lt;52,IF('Capacity summary'!AT64&lt;&gt;"",IF(LOWER('Capacity summary'!AT64)="x",$BI152*AT152,VALUE('Capacity summary'!AT64)),0),AT152*$BI152),AT152*$BI152),0)</f>
        <v>0</v>
      </c>
      <c r="CX152" s="5">
        <f ca="1">IF($BI152&lt;&gt;"",IF('Capacity summary'!$C$14="Yes",IF(COUNTBLANK('Capacity summary'!$H64:$BG64)&lt;52,IF('Capacity summary'!AU64&lt;&gt;"",IF(LOWER('Capacity summary'!AU64)="x",$BI152*AU152,VALUE('Capacity summary'!AU64)),0),AU152*$BI152),AU152*$BI152),0)</f>
        <v>0</v>
      </c>
      <c r="CY152" s="5">
        <f ca="1">IF($BI152&lt;&gt;"",IF('Capacity summary'!$C$14="Yes",IF(COUNTBLANK('Capacity summary'!$H64:$BG64)&lt;52,IF('Capacity summary'!AV64&lt;&gt;"",IF(LOWER('Capacity summary'!AV64)="x",$BI152*AV152,VALUE('Capacity summary'!AV64)),0),AV152*$BI152),AV152*$BI152),0)</f>
        <v>0</v>
      </c>
      <c r="CZ152" s="5">
        <f ca="1">IF($BI152&lt;&gt;"",IF('Capacity summary'!$C$14="Yes",IF(COUNTBLANK('Capacity summary'!$H64:$BG64)&lt;52,IF('Capacity summary'!AW64&lt;&gt;"",IF(LOWER('Capacity summary'!AW64)="x",$BI152*AW152,VALUE('Capacity summary'!AW64)),0),AW152*$BI152),AW152*$BI152),0)</f>
        <v>0</v>
      </c>
      <c r="DA152" s="5">
        <f ca="1">IF($BI152&lt;&gt;"",IF('Capacity summary'!$C$14="Yes",IF(COUNTBLANK('Capacity summary'!$H64:$BG64)&lt;52,IF('Capacity summary'!AX64&lt;&gt;"",IF(LOWER('Capacity summary'!AX64)="x",$BI152*AX152,VALUE('Capacity summary'!AX64)),0),AX152*$BI152),AX152*$BI152),0)</f>
        <v>0</v>
      </c>
      <c r="DB152" s="5">
        <f ca="1">IF($BI152&lt;&gt;"",IF('Capacity summary'!$C$14="Yes",IF(COUNTBLANK('Capacity summary'!$H64:$BG64)&lt;52,IF('Capacity summary'!AY64&lt;&gt;"",IF(LOWER('Capacity summary'!AY64)="x",$BI152*AY152,VALUE('Capacity summary'!AY64)),0),AY152*$BI152),AY152*$BI152),0)</f>
        <v>0</v>
      </c>
      <c r="DC152" s="5">
        <f ca="1">IF($BI152&lt;&gt;"",IF('Capacity summary'!$C$14="Yes",IF(COUNTBLANK('Capacity summary'!$H64:$BG64)&lt;52,IF('Capacity summary'!AZ64&lt;&gt;"",IF(LOWER('Capacity summary'!AZ64)="x",$BI152*AZ152,VALUE('Capacity summary'!AZ64)),0),AZ152*$BI152),AZ152*$BI152),0)</f>
        <v>0</v>
      </c>
      <c r="DD152" s="5">
        <f ca="1">IF($BI152&lt;&gt;"",IF('Capacity summary'!$C$14="Yes",IF(COUNTBLANK('Capacity summary'!$H64:$BG64)&lt;52,IF('Capacity summary'!BA64&lt;&gt;"",IF(LOWER('Capacity summary'!BA64)="x",$BI152*BA152,VALUE('Capacity summary'!BA64)),0),BA152*$BI152),BA152*$BI152),0)</f>
        <v>0</v>
      </c>
      <c r="DE152" s="5">
        <f ca="1">IF($BI152&lt;&gt;"",IF('Capacity summary'!$C$14="Yes",IF(COUNTBLANK('Capacity summary'!$H64:$BG64)&lt;52,IF('Capacity summary'!BB64&lt;&gt;"",IF(LOWER('Capacity summary'!BB64)="x",$BI152*BB152,VALUE('Capacity summary'!BB64)),0),BB152*$BI152),BB152*$BI152),0)</f>
        <v>0</v>
      </c>
      <c r="DF152" s="5">
        <f ca="1">IF($BI152&lt;&gt;"",IF('Capacity summary'!$C$14="Yes",IF(COUNTBLANK('Capacity summary'!$H64:$BG64)&lt;52,IF('Capacity summary'!BC64&lt;&gt;"",IF(LOWER('Capacity summary'!BC64)="x",$BI152*BC152,VALUE('Capacity summary'!BC64)),0),BC152*$BI152),BC152*$BI152),0)</f>
        <v>0</v>
      </c>
      <c r="DG152" s="5">
        <f ca="1">IF($BI152&lt;&gt;"",IF('Capacity summary'!$C$14="Yes",IF(COUNTBLANK('Capacity summary'!$H64:$BG64)&lt;52,IF('Capacity summary'!BD64&lt;&gt;"",IF(LOWER('Capacity summary'!BD64)="x",$BI152*BD152,VALUE('Capacity summary'!BD64)),0),BD152*$BI152),BD152*$BI152),0)</f>
        <v>0</v>
      </c>
      <c r="DH152" s="5">
        <f ca="1">IF($BI152&lt;&gt;"",IF('Capacity summary'!$C$14="Yes",IF(COUNTBLANK('Capacity summary'!$H64:$BG64)&lt;52,IF('Capacity summary'!BE64&lt;&gt;"",IF(LOWER('Capacity summary'!BE64)="x",$BI152*BE152,VALUE('Capacity summary'!BE64)),0),BE152*$BI152),BE152*$BI152),0)</f>
        <v>0</v>
      </c>
      <c r="DI152" s="5">
        <f ca="1">IF($BI152&lt;&gt;"",IF('Capacity summary'!$C$14="Yes",IF(COUNTBLANK('Capacity summary'!$H64:$BG64)&lt;52,IF('Capacity summary'!BF64&lt;&gt;"",IF(LOWER('Capacity summary'!BF64)="x",$BI152*BF152,VALUE('Capacity summary'!BF64)),0),BF152*$BI152),BF152*$BI152),0)</f>
        <v>0</v>
      </c>
      <c r="DJ152" s="5">
        <f ca="1">IF($BI152&lt;&gt;"",IF('Capacity summary'!$C$14="Yes",IF(COUNTBLANK('Capacity summary'!$H64:$BG64)&lt;52,IF('Capacity summary'!BG64&lt;&gt;"",IF(LOWER('Capacity summary'!BG64)="x",$BI152*BG152,VALUE('Capacity summary'!BG64)),0),BG152*$BI152),BG152*$BI152),0)</f>
        <v>0</v>
      </c>
      <c r="DK152" s="5">
        <f t="shared" ca="1" si="6"/>
        <v>0</v>
      </c>
    </row>
    <row r="153" spans="3:115" x14ac:dyDescent="0.25">
      <c r="C153" s="67" t="str">
        <f>ROW(A42)&amp;". "&amp;Capacity!N58</f>
        <v>42. a</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 ca="1">IF(ROW(A42)&lt;=Capacity!$M$16,IF('Capacity summary'!$C$14="No",SUM(H153:BG153),'Capacity summary'!$E65),0)</f>
        <v>52</v>
      </c>
      <c r="BI153" s="67">
        <f ca="1">IF(BH153&gt;0,IF(BH153&lt;Capacity!Q58,Capacity!R58,Capacity!T58/'Capacity calculation (hide)'!BH153),"")</f>
        <v>0</v>
      </c>
      <c r="BJ153" s="5"/>
      <c r="BK153" s="5">
        <f ca="1">IF($BI153&lt;&gt;"",IF('Capacity summary'!$C$14="Yes",IF(COUNTBLANK('Capacity summary'!$H65:$BG65)&lt;52,IF('Capacity summary'!H65&lt;&gt;"",IF(LOWER('Capacity summary'!H65)="x",$BI153*H153,VALUE('Capacity summary'!H65)),0),H153*$BI153),H153*$BI153),0)</f>
        <v>0</v>
      </c>
      <c r="BL153" s="5">
        <f ca="1">IF($BI153&lt;&gt;"",IF('Capacity summary'!$C$14="Yes",IF(COUNTBLANK('Capacity summary'!$H65:$BG65)&lt;52,IF('Capacity summary'!I65&lt;&gt;"",IF(LOWER('Capacity summary'!I65)="x",$BI153*I153,VALUE('Capacity summary'!I65)),0),I153*$BI153),I153*$BI153),0)</f>
        <v>0</v>
      </c>
      <c r="BM153" s="5">
        <f ca="1">IF($BI153&lt;&gt;"",IF('Capacity summary'!$C$14="Yes",IF(COUNTBLANK('Capacity summary'!$H65:$BG65)&lt;52,IF('Capacity summary'!J65&lt;&gt;"",IF(LOWER('Capacity summary'!J65)="x",$BI153*J153,VALUE('Capacity summary'!J65)),0),J153*$BI153),J153*$BI153),0)</f>
        <v>0</v>
      </c>
      <c r="BN153" s="5">
        <f ca="1">IF($BI153&lt;&gt;"",IF('Capacity summary'!$C$14="Yes",IF(COUNTBLANK('Capacity summary'!$H65:$BG65)&lt;52,IF('Capacity summary'!K65&lt;&gt;"",IF(LOWER('Capacity summary'!K65)="x",$BI153*K153,VALUE('Capacity summary'!K65)),0),K153*$BI153),K153*$BI153),0)</f>
        <v>0</v>
      </c>
      <c r="BO153" s="5">
        <f ca="1">IF($BI153&lt;&gt;"",IF('Capacity summary'!$C$14="Yes",IF(COUNTBLANK('Capacity summary'!$H65:$BG65)&lt;52,IF('Capacity summary'!L65&lt;&gt;"",IF(LOWER('Capacity summary'!L65)="x",$BI153*L153,VALUE('Capacity summary'!L65)),0),L153*$BI153),L153*$BI153),0)</f>
        <v>0</v>
      </c>
      <c r="BP153" s="5">
        <f ca="1">IF($BI153&lt;&gt;"",IF('Capacity summary'!$C$14="Yes",IF(COUNTBLANK('Capacity summary'!$H65:$BG65)&lt;52,IF('Capacity summary'!M65&lt;&gt;"",IF(LOWER('Capacity summary'!M65)="x",$BI153*M153,VALUE('Capacity summary'!M65)),0),M153*$BI153),M153*$BI153),0)</f>
        <v>0</v>
      </c>
      <c r="BQ153" s="5">
        <f ca="1">IF($BI153&lt;&gt;"",IF('Capacity summary'!$C$14="Yes",IF(COUNTBLANK('Capacity summary'!$H65:$BG65)&lt;52,IF('Capacity summary'!N65&lt;&gt;"",IF(LOWER('Capacity summary'!N65)="x",$BI153*N153,VALUE('Capacity summary'!N65)),0),N153*$BI153),N153*$BI153),0)</f>
        <v>0</v>
      </c>
      <c r="BR153" s="5">
        <f ca="1">IF($BI153&lt;&gt;"",IF('Capacity summary'!$C$14="Yes",IF(COUNTBLANK('Capacity summary'!$H65:$BG65)&lt;52,IF('Capacity summary'!O65&lt;&gt;"",IF(LOWER('Capacity summary'!O65)="x",$BI153*O153,VALUE('Capacity summary'!O65)),0),O153*$BI153),O153*$BI153),0)</f>
        <v>0</v>
      </c>
      <c r="BS153" s="5">
        <f ca="1">IF($BI153&lt;&gt;"",IF('Capacity summary'!$C$14="Yes",IF(COUNTBLANK('Capacity summary'!$H65:$BG65)&lt;52,IF('Capacity summary'!P65&lt;&gt;"",IF(LOWER('Capacity summary'!P65)="x",$BI153*P153,VALUE('Capacity summary'!P65)),0),P153*$BI153),P153*$BI153),0)</f>
        <v>0</v>
      </c>
      <c r="BT153" s="5">
        <f ca="1">IF($BI153&lt;&gt;"",IF('Capacity summary'!$C$14="Yes",IF(COUNTBLANK('Capacity summary'!$H65:$BG65)&lt;52,IF('Capacity summary'!Q65&lt;&gt;"",IF(LOWER('Capacity summary'!Q65)="x",$BI153*Q153,VALUE('Capacity summary'!Q65)),0),Q153*$BI153),Q153*$BI153),0)</f>
        <v>0</v>
      </c>
      <c r="BU153" s="5">
        <f ca="1">IF($BI153&lt;&gt;"",IF('Capacity summary'!$C$14="Yes",IF(COUNTBLANK('Capacity summary'!$H65:$BG65)&lt;52,IF('Capacity summary'!R65&lt;&gt;"",IF(LOWER('Capacity summary'!R65)="x",$BI153*R153,VALUE('Capacity summary'!R65)),0),R153*$BI153),R153*$BI153),0)</f>
        <v>0</v>
      </c>
      <c r="BV153" s="5">
        <f ca="1">IF($BI153&lt;&gt;"",IF('Capacity summary'!$C$14="Yes",IF(COUNTBLANK('Capacity summary'!$H65:$BG65)&lt;52,IF('Capacity summary'!S65&lt;&gt;"",IF(LOWER('Capacity summary'!S65)="x",$BI153*S153,VALUE('Capacity summary'!S65)),0),S153*$BI153),S153*$BI153),0)</f>
        <v>0</v>
      </c>
      <c r="BW153" s="5">
        <f ca="1">IF($BI153&lt;&gt;"",IF('Capacity summary'!$C$14="Yes",IF(COUNTBLANK('Capacity summary'!$H65:$BG65)&lt;52,IF('Capacity summary'!T65&lt;&gt;"",IF(LOWER('Capacity summary'!T65)="x",$BI153*T153,VALUE('Capacity summary'!T65)),0),T153*$BI153),T153*$BI153),0)</f>
        <v>0</v>
      </c>
      <c r="BX153" s="5">
        <f ca="1">IF($BI153&lt;&gt;"",IF('Capacity summary'!$C$14="Yes",IF(COUNTBLANK('Capacity summary'!$H65:$BG65)&lt;52,IF('Capacity summary'!U65&lt;&gt;"",IF(LOWER('Capacity summary'!U65)="x",$BI153*U153,VALUE('Capacity summary'!U65)),0),U153*$BI153),U153*$BI153),0)</f>
        <v>0</v>
      </c>
      <c r="BY153" s="5">
        <f ca="1">IF($BI153&lt;&gt;"",IF('Capacity summary'!$C$14="Yes",IF(COUNTBLANK('Capacity summary'!$H65:$BG65)&lt;52,IF('Capacity summary'!V65&lt;&gt;"",IF(LOWER('Capacity summary'!V65)="x",$BI153*V153,VALUE('Capacity summary'!V65)),0),V153*$BI153),V153*$BI153),0)</f>
        <v>0</v>
      </c>
      <c r="BZ153" s="5">
        <f ca="1">IF($BI153&lt;&gt;"",IF('Capacity summary'!$C$14="Yes",IF(COUNTBLANK('Capacity summary'!$H65:$BG65)&lt;52,IF('Capacity summary'!W65&lt;&gt;"",IF(LOWER('Capacity summary'!W65)="x",$BI153*W153,VALUE('Capacity summary'!W65)),0),W153*$BI153),W153*$BI153),0)</f>
        <v>0</v>
      </c>
      <c r="CA153" s="5">
        <f ca="1">IF($BI153&lt;&gt;"",IF('Capacity summary'!$C$14="Yes",IF(COUNTBLANK('Capacity summary'!$H65:$BG65)&lt;52,IF('Capacity summary'!X65&lt;&gt;"",IF(LOWER('Capacity summary'!X65)="x",$BI153*X153,VALUE('Capacity summary'!X65)),0),X153*$BI153),X153*$BI153),0)</f>
        <v>0</v>
      </c>
      <c r="CB153" s="5">
        <f ca="1">IF($BI153&lt;&gt;"",IF('Capacity summary'!$C$14="Yes",IF(COUNTBLANK('Capacity summary'!$H65:$BG65)&lt;52,IF('Capacity summary'!Y65&lt;&gt;"",IF(LOWER('Capacity summary'!Y65)="x",$BI153*Y153,VALUE('Capacity summary'!Y65)),0),Y153*$BI153),Y153*$BI153),0)</f>
        <v>0</v>
      </c>
      <c r="CC153" s="5">
        <f ca="1">IF($BI153&lt;&gt;"",IF('Capacity summary'!$C$14="Yes",IF(COUNTBLANK('Capacity summary'!$H65:$BG65)&lt;52,IF('Capacity summary'!Z65&lt;&gt;"",IF(LOWER('Capacity summary'!Z65)="x",$BI153*Z153,VALUE('Capacity summary'!Z65)),0),Z153*$BI153),Z153*$BI153),0)</f>
        <v>0</v>
      </c>
      <c r="CD153" s="5">
        <f ca="1">IF($BI153&lt;&gt;"",IF('Capacity summary'!$C$14="Yes",IF(COUNTBLANK('Capacity summary'!$H65:$BG65)&lt;52,IF('Capacity summary'!AA65&lt;&gt;"",IF(LOWER('Capacity summary'!AA65)="x",$BI153*AA153,VALUE('Capacity summary'!AA65)),0),AA153*$BI153),AA153*$BI153),0)</f>
        <v>0</v>
      </c>
      <c r="CE153" s="5">
        <f ca="1">IF($BI153&lt;&gt;"",IF('Capacity summary'!$C$14="Yes",IF(COUNTBLANK('Capacity summary'!$H65:$BG65)&lt;52,IF('Capacity summary'!AB65&lt;&gt;"",IF(LOWER('Capacity summary'!AB65)="x",$BI153*AB153,VALUE('Capacity summary'!AB65)),0),AB153*$BI153),AB153*$BI153),0)</f>
        <v>0</v>
      </c>
      <c r="CF153" s="5">
        <f ca="1">IF($BI153&lt;&gt;"",IF('Capacity summary'!$C$14="Yes",IF(COUNTBLANK('Capacity summary'!$H65:$BG65)&lt;52,IF('Capacity summary'!AC65&lt;&gt;"",IF(LOWER('Capacity summary'!AC65)="x",$BI153*AC153,VALUE('Capacity summary'!AC65)),0),AC153*$BI153),AC153*$BI153),0)</f>
        <v>0</v>
      </c>
      <c r="CG153" s="5">
        <f ca="1">IF($BI153&lt;&gt;"",IF('Capacity summary'!$C$14="Yes",IF(COUNTBLANK('Capacity summary'!$H65:$BG65)&lt;52,IF('Capacity summary'!AD65&lt;&gt;"",IF(LOWER('Capacity summary'!AD65)="x",$BI153*AD153,VALUE('Capacity summary'!AD65)),0),AD153*$BI153),AD153*$BI153),0)</f>
        <v>0</v>
      </c>
      <c r="CH153" s="5">
        <f ca="1">IF($BI153&lt;&gt;"",IF('Capacity summary'!$C$14="Yes",IF(COUNTBLANK('Capacity summary'!$H65:$BG65)&lt;52,IF('Capacity summary'!AE65&lt;&gt;"",IF(LOWER('Capacity summary'!AE65)="x",$BI153*AE153,VALUE('Capacity summary'!AE65)),0),AE153*$BI153),AE153*$BI153),0)</f>
        <v>0</v>
      </c>
      <c r="CI153" s="5">
        <f ca="1">IF($BI153&lt;&gt;"",IF('Capacity summary'!$C$14="Yes",IF(COUNTBLANK('Capacity summary'!$H65:$BG65)&lt;52,IF('Capacity summary'!AF65&lt;&gt;"",IF(LOWER('Capacity summary'!AF65)="x",$BI153*AF153,VALUE('Capacity summary'!AF65)),0),AF153*$BI153),AF153*$BI153),0)</f>
        <v>0</v>
      </c>
      <c r="CJ153" s="5">
        <f ca="1">IF($BI153&lt;&gt;"",IF('Capacity summary'!$C$14="Yes",IF(COUNTBLANK('Capacity summary'!$H65:$BG65)&lt;52,IF('Capacity summary'!AG65&lt;&gt;"",IF(LOWER('Capacity summary'!AG65)="x",$BI153*AG153,VALUE('Capacity summary'!AG65)),0),AG153*$BI153),AG153*$BI153),0)</f>
        <v>0</v>
      </c>
      <c r="CK153" s="5">
        <f ca="1">IF($BI153&lt;&gt;"",IF('Capacity summary'!$C$14="Yes",IF(COUNTBLANK('Capacity summary'!$H65:$BG65)&lt;52,IF('Capacity summary'!AH65&lt;&gt;"",IF(LOWER('Capacity summary'!AH65)="x",$BI153*AH153,VALUE('Capacity summary'!AH65)),0),AH153*$BI153),AH153*$BI153),0)</f>
        <v>0</v>
      </c>
      <c r="CL153" s="5">
        <f ca="1">IF($BI153&lt;&gt;"",IF('Capacity summary'!$C$14="Yes",IF(COUNTBLANK('Capacity summary'!$H65:$BG65)&lt;52,IF('Capacity summary'!AI65&lt;&gt;"",IF(LOWER('Capacity summary'!AI65)="x",$BI153*AI153,VALUE('Capacity summary'!AI65)),0),AI153*$BI153),AI153*$BI153),0)</f>
        <v>0</v>
      </c>
      <c r="CM153" s="5">
        <f ca="1">IF($BI153&lt;&gt;"",IF('Capacity summary'!$C$14="Yes",IF(COUNTBLANK('Capacity summary'!$H65:$BG65)&lt;52,IF('Capacity summary'!AJ65&lt;&gt;"",IF(LOWER('Capacity summary'!AJ65)="x",$BI153*AJ153,VALUE('Capacity summary'!AJ65)),0),AJ153*$BI153),AJ153*$BI153),0)</f>
        <v>0</v>
      </c>
      <c r="CN153" s="5">
        <f ca="1">IF($BI153&lt;&gt;"",IF('Capacity summary'!$C$14="Yes",IF(COUNTBLANK('Capacity summary'!$H65:$BG65)&lt;52,IF('Capacity summary'!AK65&lt;&gt;"",IF(LOWER('Capacity summary'!AK65)="x",$BI153*AK153,VALUE('Capacity summary'!AK65)),0),AK153*$BI153),AK153*$BI153),0)</f>
        <v>0</v>
      </c>
      <c r="CO153" s="5">
        <f ca="1">IF($BI153&lt;&gt;"",IF('Capacity summary'!$C$14="Yes",IF(COUNTBLANK('Capacity summary'!$H65:$BG65)&lt;52,IF('Capacity summary'!AL65&lt;&gt;"",IF(LOWER('Capacity summary'!AL65)="x",$BI153*AL153,VALUE('Capacity summary'!AL65)),0),AL153*$BI153),AL153*$BI153),0)</f>
        <v>0</v>
      </c>
      <c r="CP153" s="5">
        <f ca="1">IF($BI153&lt;&gt;"",IF('Capacity summary'!$C$14="Yes",IF(COUNTBLANK('Capacity summary'!$H65:$BG65)&lt;52,IF('Capacity summary'!AM65&lt;&gt;"",IF(LOWER('Capacity summary'!AM65)="x",$BI153*AM153,VALUE('Capacity summary'!AM65)),0),AM153*$BI153),AM153*$BI153),0)</f>
        <v>0</v>
      </c>
      <c r="CQ153" s="5">
        <f ca="1">IF($BI153&lt;&gt;"",IF('Capacity summary'!$C$14="Yes",IF(COUNTBLANK('Capacity summary'!$H65:$BG65)&lt;52,IF('Capacity summary'!AN65&lt;&gt;"",IF(LOWER('Capacity summary'!AN65)="x",$BI153*AN153,VALUE('Capacity summary'!AN65)),0),AN153*$BI153),AN153*$BI153),0)</f>
        <v>0</v>
      </c>
      <c r="CR153" s="5">
        <f ca="1">IF($BI153&lt;&gt;"",IF('Capacity summary'!$C$14="Yes",IF(COUNTBLANK('Capacity summary'!$H65:$BG65)&lt;52,IF('Capacity summary'!AO65&lt;&gt;"",IF(LOWER('Capacity summary'!AO65)="x",$BI153*AO153,VALUE('Capacity summary'!AO65)),0),AO153*$BI153),AO153*$BI153),0)</f>
        <v>0</v>
      </c>
      <c r="CS153" s="5">
        <f ca="1">IF($BI153&lt;&gt;"",IF('Capacity summary'!$C$14="Yes",IF(COUNTBLANK('Capacity summary'!$H65:$BG65)&lt;52,IF('Capacity summary'!AP65&lt;&gt;"",IF(LOWER('Capacity summary'!AP65)="x",$BI153*AP153,VALUE('Capacity summary'!AP65)),0),AP153*$BI153),AP153*$BI153),0)</f>
        <v>0</v>
      </c>
      <c r="CT153" s="5">
        <f ca="1">IF($BI153&lt;&gt;"",IF('Capacity summary'!$C$14="Yes",IF(COUNTBLANK('Capacity summary'!$H65:$BG65)&lt;52,IF('Capacity summary'!AQ65&lt;&gt;"",IF(LOWER('Capacity summary'!AQ65)="x",$BI153*AQ153,VALUE('Capacity summary'!AQ65)),0),AQ153*$BI153),AQ153*$BI153),0)</f>
        <v>0</v>
      </c>
      <c r="CU153" s="5">
        <f ca="1">IF($BI153&lt;&gt;"",IF('Capacity summary'!$C$14="Yes",IF(COUNTBLANK('Capacity summary'!$H65:$BG65)&lt;52,IF('Capacity summary'!AR65&lt;&gt;"",IF(LOWER('Capacity summary'!AR65)="x",$BI153*AR153,VALUE('Capacity summary'!AR65)),0),AR153*$BI153),AR153*$BI153),0)</f>
        <v>0</v>
      </c>
      <c r="CV153" s="5">
        <f ca="1">IF($BI153&lt;&gt;"",IF('Capacity summary'!$C$14="Yes",IF(COUNTBLANK('Capacity summary'!$H65:$BG65)&lt;52,IF('Capacity summary'!AS65&lt;&gt;"",IF(LOWER('Capacity summary'!AS65)="x",$BI153*AS153,VALUE('Capacity summary'!AS65)),0),AS153*$BI153),AS153*$BI153),0)</f>
        <v>0</v>
      </c>
      <c r="CW153" s="5">
        <f ca="1">IF($BI153&lt;&gt;"",IF('Capacity summary'!$C$14="Yes",IF(COUNTBLANK('Capacity summary'!$H65:$BG65)&lt;52,IF('Capacity summary'!AT65&lt;&gt;"",IF(LOWER('Capacity summary'!AT65)="x",$BI153*AT153,VALUE('Capacity summary'!AT65)),0),AT153*$BI153),AT153*$BI153),0)</f>
        <v>0</v>
      </c>
      <c r="CX153" s="5">
        <f ca="1">IF($BI153&lt;&gt;"",IF('Capacity summary'!$C$14="Yes",IF(COUNTBLANK('Capacity summary'!$H65:$BG65)&lt;52,IF('Capacity summary'!AU65&lt;&gt;"",IF(LOWER('Capacity summary'!AU65)="x",$BI153*AU153,VALUE('Capacity summary'!AU65)),0),AU153*$BI153),AU153*$BI153),0)</f>
        <v>0</v>
      </c>
      <c r="CY153" s="5">
        <f ca="1">IF($BI153&lt;&gt;"",IF('Capacity summary'!$C$14="Yes",IF(COUNTBLANK('Capacity summary'!$H65:$BG65)&lt;52,IF('Capacity summary'!AV65&lt;&gt;"",IF(LOWER('Capacity summary'!AV65)="x",$BI153*AV153,VALUE('Capacity summary'!AV65)),0),AV153*$BI153),AV153*$BI153),0)</f>
        <v>0</v>
      </c>
      <c r="CZ153" s="5">
        <f ca="1">IF($BI153&lt;&gt;"",IF('Capacity summary'!$C$14="Yes",IF(COUNTBLANK('Capacity summary'!$H65:$BG65)&lt;52,IF('Capacity summary'!AW65&lt;&gt;"",IF(LOWER('Capacity summary'!AW65)="x",$BI153*AW153,VALUE('Capacity summary'!AW65)),0),AW153*$BI153),AW153*$BI153),0)</f>
        <v>0</v>
      </c>
      <c r="DA153" s="5">
        <f ca="1">IF($BI153&lt;&gt;"",IF('Capacity summary'!$C$14="Yes",IF(COUNTBLANK('Capacity summary'!$H65:$BG65)&lt;52,IF('Capacity summary'!AX65&lt;&gt;"",IF(LOWER('Capacity summary'!AX65)="x",$BI153*AX153,VALUE('Capacity summary'!AX65)),0),AX153*$BI153),AX153*$BI153),0)</f>
        <v>0</v>
      </c>
      <c r="DB153" s="5">
        <f ca="1">IF($BI153&lt;&gt;"",IF('Capacity summary'!$C$14="Yes",IF(COUNTBLANK('Capacity summary'!$H65:$BG65)&lt;52,IF('Capacity summary'!AY65&lt;&gt;"",IF(LOWER('Capacity summary'!AY65)="x",$BI153*AY153,VALUE('Capacity summary'!AY65)),0),AY153*$BI153),AY153*$BI153),0)</f>
        <v>0</v>
      </c>
      <c r="DC153" s="5">
        <f ca="1">IF($BI153&lt;&gt;"",IF('Capacity summary'!$C$14="Yes",IF(COUNTBLANK('Capacity summary'!$H65:$BG65)&lt;52,IF('Capacity summary'!AZ65&lt;&gt;"",IF(LOWER('Capacity summary'!AZ65)="x",$BI153*AZ153,VALUE('Capacity summary'!AZ65)),0),AZ153*$BI153),AZ153*$BI153),0)</f>
        <v>0</v>
      </c>
      <c r="DD153" s="5">
        <f ca="1">IF($BI153&lt;&gt;"",IF('Capacity summary'!$C$14="Yes",IF(COUNTBLANK('Capacity summary'!$H65:$BG65)&lt;52,IF('Capacity summary'!BA65&lt;&gt;"",IF(LOWER('Capacity summary'!BA65)="x",$BI153*BA153,VALUE('Capacity summary'!BA65)),0),BA153*$BI153),BA153*$BI153),0)</f>
        <v>0</v>
      </c>
      <c r="DE153" s="5">
        <f ca="1">IF($BI153&lt;&gt;"",IF('Capacity summary'!$C$14="Yes",IF(COUNTBLANK('Capacity summary'!$H65:$BG65)&lt;52,IF('Capacity summary'!BB65&lt;&gt;"",IF(LOWER('Capacity summary'!BB65)="x",$BI153*BB153,VALUE('Capacity summary'!BB65)),0),BB153*$BI153),BB153*$BI153),0)</f>
        <v>0</v>
      </c>
      <c r="DF153" s="5">
        <f ca="1">IF($BI153&lt;&gt;"",IF('Capacity summary'!$C$14="Yes",IF(COUNTBLANK('Capacity summary'!$H65:$BG65)&lt;52,IF('Capacity summary'!BC65&lt;&gt;"",IF(LOWER('Capacity summary'!BC65)="x",$BI153*BC153,VALUE('Capacity summary'!BC65)),0),BC153*$BI153),BC153*$BI153),0)</f>
        <v>0</v>
      </c>
      <c r="DG153" s="5">
        <f ca="1">IF($BI153&lt;&gt;"",IF('Capacity summary'!$C$14="Yes",IF(COUNTBLANK('Capacity summary'!$H65:$BG65)&lt;52,IF('Capacity summary'!BD65&lt;&gt;"",IF(LOWER('Capacity summary'!BD65)="x",$BI153*BD153,VALUE('Capacity summary'!BD65)),0),BD153*$BI153),BD153*$BI153),0)</f>
        <v>0</v>
      </c>
      <c r="DH153" s="5">
        <f ca="1">IF($BI153&lt;&gt;"",IF('Capacity summary'!$C$14="Yes",IF(COUNTBLANK('Capacity summary'!$H65:$BG65)&lt;52,IF('Capacity summary'!BE65&lt;&gt;"",IF(LOWER('Capacity summary'!BE65)="x",$BI153*BE153,VALUE('Capacity summary'!BE65)),0),BE153*$BI153),BE153*$BI153),0)</f>
        <v>0</v>
      </c>
      <c r="DI153" s="5">
        <f ca="1">IF($BI153&lt;&gt;"",IF('Capacity summary'!$C$14="Yes",IF(COUNTBLANK('Capacity summary'!$H65:$BG65)&lt;52,IF('Capacity summary'!BF65&lt;&gt;"",IF(LOWER('Capacity summary'!BF65)="x",$BI153*BF153,VALUE('Capacity summary'!BF65)),0),BF153*$BI153),BF153*$BI153),0)</f>
        <v>0</v>
      </c>
      <c r="DJ153" s="5">
        <f ca="1">IF($BI153&lt;&gt;"",IF('Capacity summary'!$C$14="Yes",IF(COUNTBLANK('Capacity summary'!$H65:$BG65)&lt;52,IF('Capacity summary'!BG65&lt;&gt;"",IF(LOWER('Capacity summary'!BG65)="x",$BI153*BG153,VALUE('Capacity summary'!BG65)),0),BG153*$BI153),BG153*$BI153),0)</f>
        <v>0</v>
      </c>
      <c r="DK153" s="5">
        <f t="shared" ca="1" si="6"/>
        <v>0</v>
      </c>
    </row>
    <row r="154" spans="3:115" x14ac:dyDescent="0.25">
      <c r="C154" s="67" t="str">
        <f>ROW(A43)&amp;". "&amp;Capacity!N59</f>
        <v>43. a</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 ca="1">IF(ROW(A43)&lt;=Capacity!$M$16,IF('Capacity summary'!$C$14="No",SUM(H154:BG154),'Capacity summary'!$E66),0)</f>
        <v>52</v>
      </c>
      <c r="BI154" s="67">
        <f ca="1">IF(BH154&gt;0,IF(BH154&lt;Capacity!Q59,Capacity!R59,Capacity!T59/'Capacity calculation (hide)'!BH154),"")</f>
        <v>0</v>
      </c>
      <c r="BJ154" s="5"/>
      <c r="BK154" s="5">
        <f ca="1">IF($BI154&lt;&gt;"",IF('Capacity summary'!$C$14="Yes",IF(COUNTBLANK('Capacity summary'!$H66:$BG66)&lt;52,IF('Capacity summary'!H66&lt;&gt;"",IF(LOWER('Capacity summary'!H66)="x",$BI154*H154,VALUE('Capacity summary'!H66)),0),H154*$BI154),H154*$BI154),0)</f>
        <v>0</v>
      </c>
      <c r="BL154" s="5">
        <f ca="1">IF($BI154&lt;&gt;"",IF('Capacity summary'!$C$14="Yes",IF(COUNTBLANK('Capacity summary'!$H66:$BG66)&lt;52,IF('Capacity summary'!I66&lt;&gt;"",IF(LOWER('Capacity summary'!I66)="x",$BI154*I154,VALUE('Capacity summary'!I66)),0),I154*$BI154),I154*$BI154),0)</f>
        <v>0</v>
      </c>
      <c r="BM154" s="5">
        <f ca="1">IF($BI154&lt;&gt;"",IF('Capacity summary'!$C$14="Yes",IF(COUNTBLANK('Capacity summary'!$H66:$BG66)&lt;52,IF('Capacity summary'!J66&lt;&gt;"",IF(LOWER('Capacity summary'!J66)="x",$BI154*J154,VALUE('Capacity summary'!J66)),0),J154*$BI154),J154*$BI154),0)</f>
        <v>0</v>
      </c>
      <c r="BN154" s="5">
        <f ca="1">IF($BI154&lt;&gt;"",IF('Capacity summary'!$C$14="Yes",IF(COUNTBLANK('Capacity summary'!$H66:$BG66)&lt;52,IF('Capacity summary'!K66&lt;&gt;"",IF(LOWER('Capacity summary'!K66)="x",$BI154*K154,VALUE('Capacity summary'!K66)),0),K154*$BI154),K154*$BI154),0)</f>
        <v>0</v>
      </c>
      <c r="BO154" s="5">
        <f ca="1">IF($BI154&lt;&gt;"",IF('Capacity summary'!$C$14="Yes",IF(COUNTBLANK('Capacity summary'!$H66:$BG66)&lt;52,IF('Capacity summary'!L66&lt;&gt;"",IF(LOWER('Capacity summary'!L66)="x",$BI154*L154,VALUE('Capacity summary'!L66)),0),L154*$BI154),L154*$BI154),0)</f>
        <v>0</v>
      </c>
      <c r="BP154" s="5">
        <f ca="1">IF($BI154&lt;&gt;"",IF('Capacity summary'!$C$14="Yes",IF(COUNTBLANK('Capacity summary'!$H66:$BG66)&lt;52,IF('Capacity summary'!M66&lt;&gt;"",IF(LOWER('Capacity summary'!M66)="x",$BI154*M154,VALUE('Capacity summary'!M66)),0),M154*$BI154),M154*$BI154),0)</f>
        <v>0</v>
      </c>
      <c r="BQ154" s="5">
        <f ca="1">IF($BI154&lt;&gt;"",IF('Capacity summary'!$C$14="Yes",IF(COUNTBLANK('Capacity summary'!$H66:$BG66)&lt;52,IF('Capacity summary'!N66&lt;&gt;"",IF(LOWER('Capacity summary'!N66)="x",$BI154*N154,VALUE('Capacity summary'!N66)),0),N154*$BI154),N154*$BI154),0)</f>
        <v>0</v>
      </c>
      <c r="BR154" s="5">
        <f ca="1">IF($BI154&lt;&gt;"",IF('Capacity summary'!$C$14="Yes",IF(COUNTBLANK('Capacity summary'!$H66:$BG66)&lt;52,IF('Capacity summary'!O66&lt;&gt;"",IF(LOWER('Capacity summary'!O66)="x",$BI154*O154,VALUE('Capacity summary'!O66)),0),O154*$BI154),O154*$BI154),0)</f>
        <v>0</v>
      </c>
      <c r="BS154" s="5">
        <f ca="1">IF($BI154&lt;&gt;"",IF('Capacity summary'!$C$14="Yes",IF(COUNTBLANK('Capacity summary'!$H66:$BG66)&lt;52,IF('Capacity summary'!P66&lt;&gt;"",IF(LOWER('Capacity summary'!P66)="x",$BI154*P154,VALUE('Capacity summary'!P66)),0),P154*$BI154),P154*$BI154),0)</f>
        <v>0</v>
      </c>
      <c r="BT154" s="5">
        <f ca="1">IF($BI154&lt;&gt;"",IF('Capacity summary'!$C$14="Yes",IF(COUNTBLANK('Capacity summary'!$H66:$BG66)&lt;52,IF('Capacity summary'!Q66&lt;&gt;"",IF(LOWER('Capacity summary'!Q66)="x",$BI154*Q154,VALUE('Capacity summary'!Q66)),0),Q154*$BI154),Q154*$BI154),0)</f>
        <v>0</v>
      </c>
      <c r="BU154" s="5">
        <f ca="1">IF($BI154&lt;&gt;"",IF('Capacity summary'!$C$14="Yes",IF(COUNTBLANK('Capacity summary'!$H66:$BG66)&lt;52,IF('Capacity summary'!R66&lt;&gt;"",IF(LOWER('Capacity summary'!R66)="x",$BI154*R154,VALUE('Capacity summary'!R66)),0),R154*$BI154),R154*$BI154),0)</f>
        <v>0</v>
      </c>
      <c r="BV154" s="5">
        <f ca="1">IF($BI154&lt;&gt;"",IF('Capacity summary'!$C$14="Yes",IF(COUNTBLANK('Capacity summary'!$H66:$BG66)&lt;52,IF('Capacity summary'!S66&lt;&gt;"",IF(LOWER('Capacity summary'!S66)="x",$BI154*S154,VALUE('Capacity summary'!S66)),0),S154*$BI154),S154*$BI154),0)</f>
        <v>0</v>
      </c>
      <c r="BW154" s="5">
        <f ca="1">IF($BI154&lt;&gt;"",IF('Capacity summary'!$C$14="Yes",IF(COUNTBLANK('Capacity summary'!$H66:$BG66)&lt;52,IF('Capacity summary'!T66&lt;&gt;"",IF(LOWER('Capacity summary'!T66)="x",$BI154*T154,VALUE('Capacity summary'!T66)),0),T154*$BI154),T154*$BI154),0)</f>
        <v>0</v>
      </c>
      <c r="BX154" s="5">
        <f ca="1">IF($BI154&lt;&gt;"",IF('Capacity summary'!$C$14="Yes",IF(COUNTBLANK('Capacity summary'!$H66:$BG66)&lt;52,IF('Capacity summary'!U66&lt;&gt;"",IF(LOWER('Capacity summary'!U66)="x",$BI154*U154,VALUE('Capacity summary'!U66)),0),U154*$BI154),U154*$BI154),0)</f>
        <v>0</v>
      </c>
      <c r="BY154" s="5">
        <f ca="1">IF($BI154&lt;&gt;"",IF('Capacity summary'!$C$14="Yes",IF(COUNTBLANK('Capacity summary'!$H66:$BG66)&lt;52,IF('Capacity summary'!V66&lt;&gt;"",IF(LOWER('Capacity summary'!V66)="x",$BI154*V154,VALUE('Capacity summary'!V66)),0),V154*$BI154),V154*$BI154),0)</f>
        <v>0</v>
      </c>
      <c r="BZ154" s="5">
        <f ca="1">IF($BI154&lt;&gt;"",IF('Capacity summary'!$C$14="Yes",IF(COUNTBLANK('Capacity summary'!$H66:$BG66)&lt;52,IF('Capacity summary'!W66&lt;&gt;"",IF(LOWER('Capacity summary'!W66)="x",$BI154*W154,VALUE('Capacity summary'!W66)),0),W154*$BI154),W154*$BI154),0)</f>
        <v>0</v>
      </c>
      <c r="CA154" s="5">
        <f ca="1">IF($BI154&lt;&gt;"",IF('Capacity summary'!$C$14="Yes",IF(COUNTBLANK('Capacity summary'!$H66:$BG66)&lt;52,IF('Capacity summary'!X66&lt;&gt;"",IF(LOWER('Capacity summary'!X66)="x",$BI154*X154,VALUE('Capacity summary'!X66)),0),X154*$BI154),X154*$BI154),0)</f>
        <v>0</v>
      </c>
      <c r="CB154" s="5">
        <f ca="1">IF($BI154&lt;&gt;"",IF('Capacity summary'!$C$14="Yes",IF(COUNTBLANK('Capacity summary'!$H66:$BG66)&lt;52,IF('Capacity summary'!Y66&lt;&gt;"",IF(LOWER('Capacity summary'!Y66)="x",$BI154*Y154,VALUE('Capacity summary'!Y66)),0),Y154*$BI154),Y154*$BI154),0)</f>
        <v>0</v>
      </c>
      <c r="CC154" s="5">
        <f ca="1">IF($BI154&lt;&gt;"",IF('Capacity summary'!$C$14="Yes",IF(COUNTBLANK('Capacity summary'!$H66:$BG66)&lt;52,IF('Capacity summary'!Z66&lt;&gt;"",IF(LOWER('Capacity summary'!Z66)="x",$BI154*Z154,VALUE('Capacity summary'!Z66)),0),Z154*$BI154),Z154*$BI154),0)</f>
        <v>0</v>
      </c>
      <c r="CD154" s="5">
        <f ca="1">IF($BI154&lt;&gt;"",IF('Capacity summary'!$C$14="Yes",IF(COUNTBLANK('Capacity summary'!$H66:$BG66)&lt;52,IF('Capacity summary'!AA66&lt;&gt;"",IF(LOWER('Capacity summary'!AA66)="x",$BI154*AA154,VALUE('Capacity summary'!AA66)),0),AA154*$BI154),AA154*$BI154),0)</f>
        <v>0</v>
      </c>
      <c r="CE154" s="5">
        <f ca="1">IF($BI154&lt;&gt;"",IF('Capacity summary'!$C$14="Yes",IF(COUNTBLANK('Capacity summary'!$H66:$BG66)&lt;52,IF('Capacity summary'!AB66&lt;&gt;"",IF(LOWER('Capacity summary'!AB66)="x",$BI154*AB154,VALUE('Capacity summary'!AB66)),0),AB154*$BI154),AB154*$BI154),0)</f>
        <v>0</v>
      </c>
      <c r="CF154" s="5">
        <f ca="1">IF($BI154&lt;&gt;"",IF('Capacity summary'!$C$14="Yes",IF(COUNTBLANK('Capacity summary'!$H66:$BG66)&lt;52,IF('Capacity summary'!AC66&lt;&gt;"",IF(LOWER('Capacity summary'!AC66)="x",$BI154*AC154,VALUE('Capacity summary'!AC66)),0),AC154*$BI154),AC154*$BI154),0)</f>
        <v>0</v>
      </c>
      <c r="CG154" s="5">
        <f ca="1">IF($BI154&lt;&gt;"",IF('Capacity summary'!$C$14="Yes",IF(COUNTBLANK('Capacity summary'!$H66:$BG66)&lt;52,IF('Capacity summary'!AD66&lt;&gt;"",IF(LOWER('Capacity summary'!AD66)="x",$BI154*AD154,VALUE('Capacity summary'!AD66)),0),AD154*$BI154),AD154*$BI154),0)</f>
        <v>0</v>
      </c>
      <c r="CH154" s="5">
        <f ca="1">IF($BI154&lt;&gt;"",IF('Capacity summary'!$C$14="Yes",IF(COUNTBLANK('Capacity summary'!$H66:$BG66)&lt;52,IF('Capacity summary'!AE66&lt;&gt;"",IF(LOWER('Capacity summary'!AE66)="x",$BI154*AE154,VALUE('Capacity summary'!AE66)),0),AE154*$BI154),AE154*$BI154),0)</f>
        <v>0</v>
      </c>
      <c r="CI154" s="5">
        <f ca="1">IF($BI154&lt;&gt;"",IF('Capacity summary'!$C$14="Yes",IF(COUNTBLANK('Capacity summary'!$H66:$BG66)&lt;52,IF('Capacity summary'!AF66&lt;&gt;"",IF(LOWER('Capacity summary'!AF66)="x",$BI154*AF154,VALUE('Capacity summary'!AF66)),0),AF154*$BI154),AF154*$BI154),0)</f>
        <v>0</v>
      </c>
      <c r="CJ154" s="5">
        <f ca="1">IF($BI154&lt;&gt;"",IF('Capacity summary'!$C$14="Yes",IF(COUNTBLANK('Capacity summary'!$H66:$BG66)&lt;52,IF('Capacity summary'!AG66&lt;&gt;"",IF(LOWER('Capacity summary'!AG66)="x",$BI154*AG154,VALUE('Capacity summary'!AG66)),0),AG154*$BI154),AG154*$BI154),0)</f>
        <v>0</v>
      </c>
      <c r="CK154" s="5">
        <f ca="1">IF($BI154&lt;&gt;"",IF('Capacity summary'!$C$14="Yes",IF(COUNTBLANK('Capacity summary'!$H66:$BG66)&lt;52,IF('Capacity summary'!AH66&lt;&gt;"",IF(LOWER('Capacity summary'!AH66)="x",$BI154*AH154,VALUE('Capacity summary'!AH66)),0),AH154*$BI154),AH154*$BI154),0)</f>
        <v>0</v>
      </c>
      <c r="CL154" s="5">
        <f ca="1">IF($BI154&lt;&gt;"",IF('Capacity summary'!$C$14="Yes",IF(COUNTBLANK('Capacity summary'!$H66:$BG66)&lt;52,IF('Capacity summary'!AI66&lt;&gt;"",IF(LOWER('Capacity summary'!AI66)="x",$BI154*AI154,VALUE('Capacity summary'!AI66)),0),AI154*$BI154),AI154*$BI154),0)</f>
        <v>0</v>
      </c>
      <c r="CM154" s="5">
        <f ca="1">IF($BI154&lt;&gt;"",IF('Capacity summary'!$C$14="Yes",IF(COUNTBLANK('Capacity summary'!$H66:$BG66)&lt;52,IF('Capacity summary'!AJ66&lt;&gt;"",IF(LOWER('Capacity summary'!AJ66)="x",$BI154*AJ154,VALUE('Capacity summary'!AJ66)),0),AJ154*$BI154),AJ154*$BI154),0)</f>
        <v>0</v>
      </c>
      <c r="CN154" s="5">
        <f ca="1">IF($BI154&lt;&gt;"",IF('Capacity summary'!$C$14="Yes",IF(COUNTBLANK('Capacity summary'!$H66:$BG66)&lt;52,IF('Capacity summary'!AK66&lt;&gt;"",IF(LOWER('Capacity summary'!AK66)="x",$BI154*AK154,VALUE('Capacity summary'!AK66)),0),AK154*$BI154),AK154*$BI154),0)</f>
        <v>0</v>
      </c>
      <c r="CO154" s="5">
        <f ca="1">IF($BI154&lt;&gt;"",IF('Capacity summary'!$C$14="Yes",IF(COUNTBLANK('Capacity summary'!$H66:$BG66)&lt;52,IF('Capacity summary'!AL66&lt;&gt;"",IF(LOWER('Capacity summary'!AL66)="x",$BI154*AL154,VALUE('Capacity summary'!AL66)),0),AL154*$BI154),AL154*$BI154),0)</f>
        <v>0</v>
      </c>
      <c r="CP154" s="5">
        <f ca="1">IF($BI154&lt;&gt;"",IF('Capacity summary'!$C$14="Yes",IF(COUNTBLANK('Capacity summary'!$H66:$BG66)&lt;52,IF('Capacity summary'!AM66&lt;&gt;"",IF(LOWER('Capacity summary'!AM66)="x",$BI154*AM154,VALUE('Capacity summary'!AM66)),0),AM154*$BI154),AM154*$BI154),0)</f>
        <v>0</v>
      </c>
      <c r="CQ154" s="5">
        <f ca="1">IF($BI154&lt;&gt;"",IF('Capacity summary'!$C$14="Yes",IF(COUNTBLANK('Capacity summary'!$H66:$BG66)&lt;52,IF('Capacity summary'!AN66&lt;&gt;"",IF(LOWER('Capacity summary'!AN66)="x",$BI154*AN154,VALUE('Capacity summary'!AN66)),0),AN154*$BI154),AN154*$BI154),0)</f>
        <v>0</v>
      </c>
      <c r="CR154" s="5">
        <f ca="1">IF($BI154&lt;&gt;"",IF('Capacity summary'!$C$14="Yes",IF(COUNTBLANK('Capacity summary'!$H66:$BG66)&lt;52,IF('Capacity summary'!AO66&lt;&gt;"",IF(LOWER('Capacity summary'!AO66)="x",$BI154*AO154,VALUE('Capacity summary'!AO66)),0),AO154*$BI154),AO154*$BI154),0)</f>
        <v>0</v>
      </c>
      <c r="CS154" s="5">
        <f ca="1">IF($BI154&lt;&gt;"",IF('Capacity summary'!$C$14="Yes",IF(COUNTBLANK('Capacity summary'!$H66:$BG66)&lt;52,IF('Capacity summary'!AP66&lt;&gt;"",IF(LOWER('Capacity summary'!AP66)="x",$BI154*AP154,VALUE('Capacity summary'!AP66)),0),AP154*$BI154),AP154*$BI154),0)</f>
        <v>0</v>
      </c>
      <c r="CT154" s="5">
        <f ca="1">IF($BI154&lt;&gt;"",IF('Capacity summary'!$C$14="Yes",IF(COUNTBLANK('Capacity summary'!$H66:$BG66)&lt;52,IF('Capacity summary'!AQ66&lt;&gt;"",IF(LOWER('Capacity summary'!AQ66)="x",$BI154*AQ154,VALUE('Capacity summary'!AQ66)),0),AQ154*$BI154),AQ154*$BI154),0)</f>
        <v>0</v>
      </c>
      <c r="CU154" s="5">
        <f ca="1">IF($BI154&lt;&gt;"",IF('Capacity summary'!$C$14="Yes",IF(COUNTBLANK('Capacity summary'!$H66:$BG66)&lt;52,IF('Capacity summary'!AR66&lt;&gt;"",IF(LOWER('Capacity summary'!AR66)="x",$BI154*AR154,VALUE('Capacity summary'!AR66)),0),AR154*$BI154),AR154*$BI154),0)</f>
        <v>0</v>
      </c>
      <c r="CV154" s="5">
        <f ca="1">IF($BI154&lt;&gt;"",IF('Capacity summary'!$C$14="Yes",IF(COUNTBLANK('Capacity summary'!$H66:$BG66)&lt;52,IF('Capacity summary'!AS66&lt;&gt;"",IF(LOWER('Capacity summary'!AS66)="x",$BI154*AS154,VALUE('Capacity summary'!AS66)),0),AS154*$BI154),AS154*$BI154),0)</f>
        <v>0</v>
      </c>
      <c r="CW154" s="5">
        <f ca="1">IF($BI154&lt;&gt;"",IF('Capacity summary'!$C$14="Yes",IF(COUNTBLANK('Capacity summary'!$H66:$BG66)&lt;52,IF('Capacity summary'!AT66&lt;&gt;"",IF(LOWER('Capacity summary'!AT66)="x",$BI154*AT154,VALUE('Capacity summary'!AT66)),0),AT154*$BI154),AT154*$BI154),0)</f>
        <v>0</v>
      </c>
      <c r="CX154" s="5">
        <f ca="1">IF($BI154&lt;&gt;"",IF('Capacity summary'!$C$14="Yes",IF(COUNTBLANK('Capacity summary'!$H66:$BG66)&lt;52,IF('Capacity summary'!AU66&lt;&gt;"",IF(LOWER('Capacity summary'!AU66)="x",$BI154*AU154,VALUE('Capacity summary'!AU66)),0),AU154*$BI154),AU154*$BI154),0)</f>
        <v>0</v>
      </c>
      <c r="CY154" s="5">
        <f ca="1">IF($BI154&lt;&gt;"",IF('Capacity summary'!$C$14="Yes",IF(COUNTBLANK('Capacity summary'!$H66:$BG66)&lt;52,IF('Capacity summary'!AV66&lt;&gt;"",IF(LOWER('Capacity summary'!AV66)="x",$BI154*AV154,VALUE('Capacity summary'!AV66)),0),AV154*$BI154),AV154*$BI154),0)</f>
        <v>0</v>
      </c>
      <c r="CZ154" s="5">
        <f ca="1">IF($BI154&lt;&gt;"",IF('Capacity summary'!$C$14="Yes",IF(COUNTBLANK('Capacity summary'!$H66:$BG66)&lt;52,IF('Capacity summary'!AW66&lt;&gt;"",IF(LOWER('Capacity summary'!AW66)="x",$BI154*AW154,VALUE('Capacity summary'!AW66)),0),AW154*$BI154),AW154*$BI154),0)</f>
        <v>0</v>
      </c>
      <c r="DA154" s="5">
        <f ca="1">IF($BI154&lt;&gt;"",IF('Capacity summary'!$C$14="Yes",IF(COUNTBLANK('Capacity summary'!$H66:$BG66)&lt;52,IF('Capacity summary'!AX66&lt;&gt;"",IF(LOWER('Capacity summary'!AX66)="x",$BI154*AX154,VALUE('Capacity summary'!AX66)),0),AX154*$BI154),AX154*$BI154),0)</f>
        <v>0</v>
      </c>
      <c r="DB154" s="5">
        <f ca="1">IF($BI154&lt;&gt;"",IF('Capacity summary'!$C$14="Yes",IF(COUNTBLANK('Capacity summary'!$H66:$BG66)&lt;52,IF('Capacity summary'!AY66&lt;&gt;"",IF(LOWER('Capacity summary'!AY66)="x",$BI154*AY154,VALUE('Capacity summary'!AY66)),0),AY154*$BI154),AY154*$BI154),0)</f>
        <v>0</v>
      </c>
      <c r="DC154" s="5">
        <f ca="1">IF($BI154&lt;&gt;"",IF('Capacity summary'!$C$14="Yes",IF(COUNTBLANK('Capacity summary'!$H66:$BG66)&lt;52,IF('Capacity summary'!AZ66&lt;&gt;"",IF(LOWER('Capacity summary'!AZ66)="x",$BI154*AZ154,VALUE('Capacity summary'!AZ66)),0),AZ154*$BI154),AZ154*$BI154),0)</f>
        <v>0</v>
      </c>
      <c r="DD154" s="5">
        <f ca="1">IF($BI154&lt;&gt;"",IF('Capacity summary'!$C$14="Yes",IF(COUNTBLANK('Capacity summary'!$H66:$BG66)&lt;52,IF('Capacity summary'!BA66&lt;&gt;"",IF(LOWER('Capacity summary'!BA66)="x",$BI154*BA154,VALUE('Capacity summary'!BA66)),0),BA154*$BI154),BA154*$BI154),0)</f>
        <v>0</v>
      </c>
      <c r="DE154" s="5">
        <f ca="1">IF($BI154&lt;&gt;"",IF('Capacity summary'!$C$14="Yes",IF(COUNTBLANK('Capacity summary'!$H66:$BG66)&lt;52,IF('Capacity summary'!BB66&lt;&gt;"",IF(LOWER('Capacity summary'!BB66)="x",$BI154*BB154,VALUE('Capacity summary'!BB66)),0),BB154*$BI154),BB154*$BI154),0)</f>
        <v>0</v>
      </c>
      <c r="DF154" s="5">
        <f ca="1">IF($BI154&lt;&gt;"",IF('Capacity summary'!$C$14="Yes",IF(COUNTBLANK('Capacity summary'!$H66:$BG66)&lt;52,IF('Capacity summary'!BC66&lt;&gt;"",IF(LOWER('Capacity summary'!BC66)="x",$BI154*BC154,VALUE('Capacity summary'!BC66)),0),BC154*$BI154),BC154*$BI154),0)</f>
        <v>0</v>
      </c>
      <c r="DG154" s="5">
        <f ca="1">IF($BI154&lt;&gt;"",IF('Capacity summary'!$C$14="Yes",IF(COUNTBLANK('Capacity summary'!$H66:$BG66)&lt;52,IF('Capacity summary'!BD66&lt;&gt;"",IF(LOWER('Capacity summary'!BD66)="x",$BI154*BD154,VALUE('Capacity summary'!BD66)),0),BD154*$BI154),BD154*$BI154),0)</f>
        <v>0</v>
      </c>
      <c r="DH154" s="5">
        <f ca="1">IF($BI154&lt;&gt;"",IF('Capacity summary'!$C$14="Yes",IF(COUNTBLANK('Capacity summary'!$H66:$BG66)&lt;52,IF('Capacity summary'!BE66&lt;&gt;"",IF(LOWER('Capacity summary'!BE66)="x",$BI154*BE154,VALUE('Capacity summary'!BE66)),0),BE154*$BI154),BE154*$BI154),0)</f>
        <v>0</v>
      </c>
      <c r="DI154" s="5">
        <f ca="1">IF($BI154&lt;&gt;"",IF('Capacity summary'!$C$14="Yes",IF(COUNTBLANK('Capacity summary'!$H66:$BG66)&lt;52,IF('Capacity summary'!BF66&lt;&gt;"",IF(LOWER('Capacity summary'!BF66)="x",$BI154*BF154,VALUE('Capacity summary'!BF66)),0),BF154*$BI154),BF154*$BI154),0)</f>
        <v>0</v>
      </c>
      <c r="DJ154" s="5">
        <f ca="1">IF($BI154&lt;&gt;"",IF('Capacity summary'!$C$14="Yes",IF(COUNTBLANK('Capacity summary'!$H66:$BG66)&lt;52,IF('Capacity summary'!BG66&lt;&gt;"",IF(LOWER('Capacity summary'!BG66)="x",$BI154*BG154,VALUE('Capacity summary'!BG66)),0),BG154*$BI154),BG154*$BI154),0)</f>
        <v>0</v>
      </c>
      <c r="DK154" s="5">
        <f t="shared" ca="1" si="6"/>
        <v>0</v>
      </c>
    </row>
    <row r="155" spans="3:115" x14ac:dyDescent="0.25">
      <c r="C155" s="67" t="str">
        <f>ROW(A44)&amp;". "&amp;Capacity!N60</f>
        <v>44. a</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 ca="1">IF(ROW(A44)&lt;=Capacity!$M$16,IF('Capacity summary'!$C$14="No",SUM(H155:BG155),'Capacity summary'!$E67),0)</f>
        <v>52</v>
      </c>
      <c r="BI155" s="67">
        <f ca="1">IF(BH155&gt;0,IF(BH155&lt;Capacity!Q60,Capacity!R60,Capacity!T60/'Capacity calculation (hide)'!BH155),"")</f>
        <v>0</v>
      </c>
      <c r="BJ155" s="5"/>
      <c r="BK155" s="5">
        <f ca="1">IF($BI155&lt;&gt;"",IF('Capacity summary'!$C$14="Yes",IF(COUNTBLANK('Capacity summary'!$H67:$BG67)&lt;52,IF('Capacity summary'!H67&lt;&gt;"",IF(LOWER('Capacity summary'!H67)="x",$BI155*H155,VALUE('Capacity summary'!H67)),0),H155*$BI155),H155*$BI155),0)</f>
        <v>0</v>
      </c>
      <c r="BL155" s="5">
        <f ca="1">IF($BI155&lt;&gt;"",IF('Capacity summary'!$C$14="Yes",IF(COUNTBLANK('Capacity summary'!$H67:$BG67)&lt;52,IF('Capacity summary'!I67&lt;&gt;"",IF(LOWER('Capacity summary'!I67)="x",$BI155*I155,VALUE('Capacity summary'!I67)),0),I155*$BI155),I155*$BI155),0)</f>
        <v>0</v>
      </c>
      <c r="BM155" s="5">
        <f ca="1">IF($BI155&lt;&gt;"",IF('Capacity summary'!$C$14="Yes",IF(COUNTBLANK('Capacity summary'!$H67:$BG67)&lt;52,IF('Capacity summary'!J67&lt;&gt;"",IF(LOWER('Capacity summary'!J67)="x",$BI155*J155,VALUE('Capacity summary'!J67)),0),J155*$BI155),J155*$BI155),0)</f>
        <v>0</v>
      </c>
      <c r="BN155" s="5">
        <f ca="1">IF($BI155&lt;&gt;"",IF('Capacity summary'!$C$14="Yes",IF(COUNTBLANK('Capacity summary'!$H67:$BG67)&lt;52,IF('Capacity summary'!K67&lt;&gt;"",IF(LOWER('Capacity summary'!K67)="x",$BI155*K155,VALUE('Capacity summary'!K67)),0),K155*$BI155),K155*$BI155),0)</f>
        <v>0</v>
      </c>
      <c r="BO155" s="5">
        <f ca="1">IF($BI155&lt;&gt;"",IF('Capacity summary'!$C$14="Yes",IF(COUNTBLANK('Capacity summary'!$H67:$BG67)&lt;52,IF('Capacity summary'!L67&lt;&gt;"",IF(LOWER('Capacity summary'!L67)="x",$BI155*L155,VALUE('Capacity summary'!L67)),0),L155*$BI155),L155*$BI155),0)</f>
        <v>0</v>
      </c>
      <c r="BP155" s="5">
        <f ca="1">IF($BI155&lt;&gt;"",IF('Capacity summary'!$C$14="Yes",IF(COUNTBLANK('Capacity summary'!$H67:$BG67)&lt;52,IF('Capacity summary'!M67&lt;&gt;"",IF(LOWER('Capacity summary'!M67)="x",$BI155*M155,VALUE('Capacity summary'!M67)),0),M155*$BI155),M155*$BI155),0)</f>
        <v>0</v>
      </c>
      <c r="BQ155" s="5">
        <f ca="1">IF($BI155&lt;&gt;"",IF('Capacity summary'!$C$14="Yes",IF(COUNTBLANK('Capacity summary'!$H67:$BG67)&lt;52,IF('Capacity summary'!N67&lt;&gt;"",IF(LOWER('Capacity summary'!N67)="x",$BI155*N155,VALUE('Capacity summary'!N67)),0),N155*$BI155),N155*$BI155),0)</f>
        <v>0</v>
      </c>
      <c r="BR155" s="5">
        <f ca="1">IF($BI155&lt;&gt;"",IF('Capacity summary'!$C$14="Yes",IF(COUNTBLANK('Capacity summary'!$H67:$BG67)&lt;52,IF('Capacity summary'!O67&lt;&gt;"",IF(LOWER('Capacity summary'!O67)="x",$BI155*O155,VALUE('Capacity summary'!O67)),0),O155*$BI155),O155*$BI155),0)</f>
        <v>0</v>
      </c>
      <c r="BS155" s="5">
        <f ca="1">IF($BI155&lt;&gt;"",IF('Capacity summary'!$C$14="Yes",IF(COUNTBLANK('Capacity summary'!$H67:$BG67)&lt;52,IF('Capacity summary'!P67&lt;&gt;"",IF(LOWER('Capacity summary'!P67)="x",$BI155*P155,VALUE('Capacity summary'!P67)),0),P155*$BI155),P155*$BI155),0)</f>
        <v>0</v>
      </c>
      <c r="BT155" s="5">
        <f ca="1">IF($BI155&lt;&gt;"",IF('Capacity summary'!$C$14="Yes",IF(COUNTBLANK('Capacity summary'!$H67:$BG67)&lt;52,IF('Capacity summary'!Q67&lt;&gt;"",IF(LOWER('Capacity summary'!Q67)="x",$BI155*Q155,VALUE('Capacity summary'!Q67)),0),Q155*$BI155),Q155*$BI155),0)</f>
        <v>0</v>
      </c>
      <c r="BU155" s="5">
        <f ca="1">IF($BI155&lt;&gt;"",IF('Capacity summary'!$C$14="Yes",IF(COUNTBLANK('Capacity summary'!$H67:$BG67)&lt;52,IF('Capacity summary'!R67&lt;&gt;"",IF(LOWER('Capacity summary'!R67)="x",$BI155*R155,VALUE('Capacity summary'!R67)),0),R155*$BI155),R155*$BI155),0)</f>
        <v>0</v>
      </c>
      <c r="BV155" s="5">
        <f ca="1">IF($BI155&lt;&gt;"",IF('Capacity summary'!$C$14="Yes",IF(COUNTBLANK('Capacity summary'!$H67:$BG67)&lt;52,IF('Capacity summary'!S67&lt;&gt;"",IF(LOWER('Capacity summary'!S67)="x",$BI155*S155,VALUE('Capacity summary'!S67)),0),S155*$BI155),S155*$BI155),0)</f>
        <v>0</v>
      </c>
      <c r="BW155" s="5">
        <f ca="1">IF($BI155&lt;&gt;"",IF('Capacity summary'!$C$14="Yes",IF(COUNTBLANK('Capacity summary'!$H67:$BG67)&lt;52,IF('Capacity summary'!T67&lt;&gt;"",IF(LOWER('Capacity summary'!T67)="x",$BI155*T155,VALUE('Capacity summary'!T67)),0),T155*$BI155),T155*$BI155),0)</f>
        <v>0</v>
      </c>
      <c r="BX155" s="5">
        <f ca="1">IF($BI155&lt;&gt;"",IF('Capacity summary'!$C$14="Yes",IF(COUNTBLANK('Capacity summary'!$H67:$BG67)&lt;52,IF('Capacity summary'!U67&lt;&gt;"",IF(LOWER('Capacity summary'!U67)="x",$BI155*U155,VALUE('Capacity summary'!U67)),0),U155*$BI155),U155*$BI155),0)</f>
        <v>0</v>
      </c>
      <c r="BY155" s="5">
        <f ca="1">IF($BI155&lt;&gt;"",IF('Capacity summary'!$C$14="Yes",IF(COUNTBLANK('Capacity summary'!$H67:$BG67)&lt;52,IF('Capacity summary'!V67&lt;&gt;"",IF(LOWER('Capacity summary'!V67)="x",$BI155*V155,VALUE('Capacity summary'!V67)),0),V155*$BI155),V155*$BI155),0)</f>
        <v>0</v>
      </c>
      <c r="BZ155" s="5">
        <f ca="1">IF($BI155&lt;&gt;"",IF('Capacity summary'!$C$14="Yes",IF(COUNTBLANK('Capacity summary'!$H67:$BG67)&lt;52,IF('Capacity summary'!W67&lt;&gt;"",IF(LOWER('Capacity summary'!W67)="x",$BI155*W155,VALUE('Capacity summary'!W67)),0),W155*$BI155),W155*$BI155),0)</f>
        <v>0</v>
      </c>
      <c r="CA155" s="5">
        <f ca="1">IF($BI155&lt;&gt;"",IF('Capacity summary'!$C$14="Yes",IF(COUNTBLANK('Capacity summary'!$H67:$BG67)&lt;52,IF('Capacity summary'!X67&lt;&gt;"",IF(LOWER('Capacity summary'!X67)="x",$BI155*X155,VALUE('Capacity summary'!X67)),0),X155*$BI155),X155*$BI155),0)</f>
        <v>0</v>
      </c>
      <c r="CB155" s="5">
        <f ca="1">IF($BI155&lt;&gt;"",IF('Capacity summary'!$C$14="Yes",IF(COUNTBLANK('Capacity summary'!$H67:$BG67)&lt;52,IF('Capacity summary'!Y67&lt;&gt;"",IF(LOWER('Capacity summary'!Y67)="x",$BI155*Y155,VALUE('Capacity summary'!Y67)),0),Y155*$BI155),Y155*$BI155),0)</f>
        <v>0</v>
      </c>
      <c r="CC155" s="5">
        <f ca="1">IF($BI155&lt;&gt;"",IF('Capacity summary'!$C$14="Yes",IF(COUNTBLANK('Capacity summary'!$H67:$BG67)&lt;52,IF('Capacity summary'!Z67&lt;&gt;"",IF(LOWER('Capacity summary'!Z67)="x",$BI155*Z155,VALUE('Capacity summary'!Z67)),0),Z155*$BI155),Z155*$BI155),0)</f>
        <v>0</v>
      </c>
      <c r="CD155" s="5">
        <f ca="1">IF($BI155&lt;&gt;"",IF('Capacity summary'!$C$14="Yes",IF(COUNTBLANK('Capacity summary'!$H67:$BG67)&lt;52,IF('Capacity summary'!AA67&lt;&gt;"",IF(LOWER('Capacity summary'!AA67)="x",$BI155*AA155,VALUE('Capacity summary'!AA67)),0),AA155*$BI155),AA155*$BI155),0)</f>
        <v>0</v>
      </c>
      <c r="CE155" s="5">
        <f ca="1">IF($BI155&lt;&gt;"",IF('Capacity summary'!$C$14="Yes",IF(COUNTBLANK('Capacity summary'!$H67:$BG67)&lt;52,IF('Capacity summary'!AB67&lt;&gt;"",IF(LOWER('Capacity summary'!AB67)="x",$BI155*AB155,VALUE('Capacity summary'!AB67)),0),AB155*$BI155),AB155*$BI155),0)</f>
        <v>0</v>
      </c>
      <c r="CF155" s="5">
        <f ca="1">IF($BI155&lt;&gt;"",IF('Capacity summary'!$C$14="Yes",IF(COUNTBLANK('Capacity summary'!$H67:$BG67)&lt;52,IF('Capacity summary'!AC67&lt;&gt;"",IF(LOWER('Capacity summary'!AC67)="x",$BI155*AC155,VALUE('Capacity summary'!AC67)),0),AC155*$BI155),AC155*$BI155),0)</f>
        <v>0</v>
      </c>
      <c r="CG155" s="5">
        <f ca="1">IF($BI155&lt;&gt;"",IF('Capacity summary'!$C$14="Yes",IF(COUNTBLANK('Capacity summary'!$H67:$BG67)&lt;52,IF('Capacity summary'!AD67&lt;&gt;"",IF(LOWER('Capacity summary'!AD67)="x",$BI155*AD155,VALUE('Capacity summary'!AD67)),0),AD155*$BI155),AD155*$BI155),0)</f>
        <v>0</v>
      </c>
      <c r="CH155" s="5">
        <f ca="1">IF($BI155&lt;&gt;"",IF('Capacity summary'!$C$14="Yes",IF(COUNTBLANK('Capacity summary'!$H67:$BG67)&lt;52,IF('Capacity summary'!AE67&lt;&gt;"",IF(LOWER('Capacity summary'!AE67)="x",$BI155*AE155,VALUE('Capacity summary'!AE67)),0),AE155*$BI155),AE155*$BI155),0)</f>
        <v>0</v>
      </c>
      <c r="CI155" s="5">
        <f ca="1">IF($BI155&lt;&gt;"",IF('Capacity summary'!$C$14="Yes",IF(COUNTBLANK('Capacity summary'!$H67:$BG67)&lt;52,IF('Capacity summary'!AF67&lt;&gt;"",IF(LOWER('Capacity summary'!AF67)="x",$BI155*AF155,VALUE('Capacity summary'!AF67)),0),AF155*$BI155),AF155*$BI155),0)</f>
        <v>0</v>
      </c>
      <c r="CJ155" s="5">
        <f ca="1">IF($BI155&lt;&gt;"",IF('Capacity summary'!$C$14="Yes",IF(COUNTBLANK('Capacity summary'!$H67:$BG67)&lt;52,IF('Capacity summary'!AG67&lt;&gt;"",IF(LOWER('Capacity summary'!AG67)="x",$BI155*AG155,VALUE('Capacity summary'!AG67)),0),AG155*$BI155),AG155*$BI155),0)</f>
        <v>0</v>
      </c>
      <c r="CK155" s="5">
        <f ca="1">IF($BI155&lt;&gt;"",IF('Capacity summary'!$C$14="Yes",IF(COUNTBLANK('Capacity summary'!$H67:$BG67)&lt;52,IF('Capacity summary'!AH67&lt;&gt;"",IF(LOWER('Capacity summary'!AH67)="x",$BI155*AH155,VALUE('Capacity summary'!AH67)),0),AH155*$BI155),AH155*$BI155),0)</f>
        <v>0</v>
      </c>
      <c r="CL155" s="5">
        <f ca="1">IF($BI155&lt;&gt;"",IF('Capacity summary'!$C$14="Yes",IF(COUNTBLANK('Capacity summary'!$H67:$BG67)&lt;52,IF('Capacity summary'!AI67&lt;&gt;"",IF(LOWER('Capacity summary'!AI67)="x",$BI155*AI155,VALUE('Capacity summary'!AI67)),0),AI155*$BI155),AI155*$BI155),0)</f>
        <v>0</v>
      </c>
      <c r="CM155" s="5">
        <f ca="1">IF($BI155&lt;&gt;"",IF('Capacity summary'!$C$14="Yes",IF(COUNTBLANK('Capacity summary'!$H67:$BG67)&lt;52,IF('Capacity summary'!AJ67&lt;&gt;"",IF(LOWER('Capacity summary'!AJ67)="x",$BI155*AJ155,VALUE('Capacity summary'!AJ67)),0),AJ155*$BI155),AJ155*$BI155),0)</f>
        <v>0</v>
      </c>
      <c r="CN155" s="5">
        <f ca="1">IF($BI155&lt;&gt;"",IF('Capacity summary'!$C$14="Yes",IF(COUNTBLANK('Capacity summary'!$H67:$BG67)&lt;52,IF('Capacity summary'!AK67&lt;&gt;"",IF(LOWER('Capacity summary'!AK67)="x",$BI155*AK155,VALUE('Capacity summary'!AK67)),0),AK155*$BI155),AK155*$BI155),0)</f>
        <v>0</v>
      </c>
      <c r="CO155" s="5">
        <f ca="1">IF($BI155&lt;&gt;"",IF('Capacity summary'!$C$14="Yes",IF(COUNTBLANK('Capacity summary'!$H67:$BG67)&lt;52,IF('Capacity summary'!AL67&lt;&gt;"",IF(LOWER('Capacity summary'!AL67)="x",$BI155*AL155,VALUE('Capacity summary'!AL67)),0),AL155*$BI155),AL155*$BI155),0)</f>
        <v>0</v>
      </c>
      <c r="CP155" s="5">
        <f ca="1">IF($BI155&lt;&gt;"",IF('Capacity summary'!$C$14="Yes",IF(COUNTBLANK('Capacity summary'!$H67:$BG67)&lt;52,IF('Capacity summary'!AM67&lt;&gt;"",IF(LOWER('Capacity summary'!AM67)="x",$BI155*AM155,VALUE('Capacity summary'!AM67)),0),AM155*$BI155),AM155*$BI155),0)</f>
        <v>0</v>
      </c>
      <c r="CQ155" s="5">
        <f ca="1">IF($BI155&lt;&gt;"",IF('Capacity summary'!$C$14="Yes",IF(COUNTBLANK('Capacity summary'!$H67:$BG67)&lt;52,IF('Capacity summary'!AN67&lt;&gt;"",IF(LOWER('Capacity summary'!AN67)="x",$BI155*AN155,VALUE('Capacity summary'!AN67)),0),AN155*$BI155),AN155*$BI155),0)</f>
        <v>0</v>
      </c>
      <c r="CR155" s="5">
        <f ca="1">IF($BI155&lt;&gt;"",IF('Capacity summary'!$C$14="Yes",IF(COUNTBLANK('Capacity summary'!$H67:$BG67)&lt;52,IF('Capacity summary'!AO67&lt;&gt;"",IF(LOWER('Capacity summary'!AO67)="x",$BI155*AO155,VALUE('Capacity summary'!AO67)),0),AO155*$BI155),AO155*$BI155),0)</f>
        <v>0</v>
      </c>
      <c r="CS155" s="5">
        <f ca="1">IF($BI155&lt;&gt;"",IF('Capacity summary'!$C$14="Yes",IF(COUNTBLANK('Capacity summary'!$H67:$BG67)&lt;52,IF('Capacity summary'!AP67&lt;&gt;"",IF(LOWER('Capacity summary'!AP67)="x",$BI155*AP155,VALUE('Capacity summary'!AP67)),0),AP155*$BI155),AP155*$BI155),0)</f>
        <v>0</v>
      </c>
      <c r="CT155" s="5">
        <f ca="1">IF($BI155&lt;&gt;"",IF('Capacity summary'!$C$14="Yes",IF(COUNTBLANK('Capacity summary'!$H67:$BG67)&lt;52,IF('Capacity summary'!AQ67&lt;&gt;"",IF(LOWER('Capacity summary'!AQ67)="x",$BI155*AQ155,VALUE('Capacity summary'!AQ67)),0),AQ155*$BI155),AQ155*$BI155),0)</f>
        <v>0</v>
      </c>
      <c r="CU155" s="5">
        <f ca="1">IF($BI155&lt;&gt;"",IF('Capacity summary'!$C$14="Yes",IF(COUNTBLANK('Capacity summary'!$H67:$BG67)&lt;52,IF('Capacity summary'!AR67&lt;&gt;"",IF(LOWER('Capacity summary'!AR67)="x",$BI155*AR155,VALUE('Capacity summary'!AR67)),0),AR155*$BI155),AR155*$BI155),0)</f>
        <v>0</v>
      </c>
      <c r="CV155" s="5">
        <f ca="1">IF($BI155&lt;&gt;"",IF('Capacity summary'!$C$14="Yes",IF(COUNTBLANK('Capacity summary'!$H67:$BG67)&lt;52,IF('Capacity summary'!AS67&lt;&gt;"",IF(LOWER('Capacity summary'!AS67)="x",$BI155*AS155,VALUE('Capacity summary'!AS67)),0),AS155*$BI155),AS155*$BI155),0)</f>
        <v>0</v>
      </c>
      <c r="CW155" s="5">
        <f ca="1">IF($BI155&lt;&gt;"",IF('Capacity summary'!$C$14="Yes",IF(COUNTBLANK('Capacity summary'!$H67:$BG67)&lt;52,IF('Capacity summary'!AT67&lt;&gt;"",IF(LOWER('Capacity summary'!AT67)="x",$BI155*AT155,VALUE('Capacity summary'!AT67)),0),AT155*$BI155),AT155*$BI155),0)</f>
        <v>0</v>
      </c>
      <c r="CX155" s="5">
        <f ca="1">IF($BI155&lt;&gt;"",IF('Capacity summary'!$C$14="Yes",IF(COUNTBLANK('Capacity summary'!$H67:$BG67)&lt;52,IF('Capacity summary'!AU67&lt;&gt;"",IF(LOWER('Capacity summary'!AU67)="x",$BI155*AU155,VALUE('Capacity summary'!AU67)),0),AU155*$BI155),AU155*$BI155),0)</f>
        <v>0</v>
      </c>
      <c r="CY155" s="5">
        <f ca="1">IF($BI155&lt;&gt;"",IF('Capacity summary'!$C$14="Yes",IF(COUNTBLANK('Capacity summary'!$H67:$BG67)&lt;52,IF('Capacity summary'!AV67&lt;&gt;"",IF(LOWER('Capacity summary'!AV67)="x",$BI155*AV155,VALUE('Capacity summary'!AV67)),0),AV155*$BI155),AV155*$BI155),0)</f>
        <v>0</v>
      </c>
      <c r="CZ155" s="5">
        <f ca="1">IF($BI155&lt;&gt;"",IF('Capacity summary'!$C$14="Yes",IF(COUNTBLANK('Capacity summary'!$H67:$BG67)&lt;52,IF('Capacity summary'!AW67&lt;&gt;"",IF(LOWER('Capacity summary'!AW67)="x",$BI155*AW155,VALUE('Capacity summary'!AW67)),0),AW155*$BI155),AW155*$BI155),0)</f>
        <v>0</v>
      </c>
      <c r="DA155" s="5">
        <f ca="1">IF($BI155&lt;&gt;"",IF('Capacity summary'!$C$14="Yes",IF(COUNTBLANK('Capacity summary'!$H67:$BG67)&lt;52,IF('Capacity summary'!AX67&lt;&gt;"",IF(LOWER('Capacity summary'!AX67)="x",$BI155*AX155,VALUE('Capacity summary'!AX67)),0),AX155*$BI155),AX155*$BI155),0)</f>
        <v>0</v>
      </c>
      <c r="DB155" s="5">
        <f ca="1">IF($BI155&lt;&gt;"",IF('Capacity summary'!$C$14="Yes",IF(COUNTBLANK('Capacity summary'!$H67:$BG67)&lt;52,IF('Capacity summary'!AY67&lt;&gt;"",IF(LOWER('Capacity summary'!AY67)="x",$BI155*AY155,VALUE('Capacity summary'!AY67)),0),AY155*$BI155),AY155*$BI155),0)</f>
        <v>0</v>
      </c>
      <c r="DC155" s="5">
        <f ca="1">IF($BI155&lt;&gt;"",IF('Capacity summary'!$C$14="Yes",IF(COUNTBLANK('Capacity summary'!$H67:$BG67)&lt;52,IF('Capacity summary'!AZ67&lt;&gt;"",IF(LOWER('Capacity summary'!AZ67)="x",$BI155*AZ155,VALUE('Capacity summary'!AZ67)),0),AZ155*$BI155),AZ155*$BI155),0)</f>
        <v>0</v>
      </c>
      <c r="DD155" s="5">
        <f ca="1">IF($BI155&lt;&gt;"",IF('Capacity summary'!$C$14="Yes",IF(COUNTBLANK('Capacity summary'!$H67:$BG67)&lt;52,IF('Capacity summary'!BA67&lt;&gt;"",IF(LOWER('Capacity summary'!BA67)="x",$BI155*BA155,VALUE('Capacity summary'!BA67)),0),BA155*$BI155),BA155*$BI155),0)</f>
        <v>0</v>
      </c>
      <c r="DE155" s="5">
        <f ca="1">IF($BI155&lt;&gt;"",IF('Capacity summary'!$C$14="Yes",IF(COUNTBLANK('Capacity summary'!$H67:$BG67)&lt;52,IF('Capacity summary'!BB67&lt;&gt;"",IF(LOWER('Capacity summary'!BB67)="x",$BI155*BB155,VALUE('Capacity summary'!BB67)),0),BB155*$BI155),BB155*$BI155),0)</f>
        <v>0</v>
      </c>
      <c r="DF155" s="5">
        <f ca="1">IF($BI155&lt;&gt;"",IF('Capacity summary'!$C$14="Yes",IF(COUNTBLANK('Capacity summary'!$H67:$BG67)&lt;52,IF('Capacity summary'!BC67&lt;&gt;"",IF(LOWER('Capacity summary'!BC67)="x",$BI155*BC155,VALUE('Capacity summary'!BC67)),0),BC155*$BI155),BC155*$BI155),0)</f>
        <v>0</v>
      </c>
      <c r="DG155" s="5">
        <f ca="1">IF($BI155&lt;&gt;"",IF('Capacity summary'!$C$14="Yes",IF(COUNTBLANK('Capacity summary'!$H67:$BG67)&lt;52,IF('Capacity summary'!BD67&lt;&gt;"",IF(LOWER('Capacity summary'!BD67)="x",$BI155*BD155,VALUE('Capacity summary'!BD67)),0),BD155*$BI155),BD155*$BI155),0)</f>
        <v>0</v>
      </c>
      <c r="DH155" s="5">
        <f ca="1">IF($BI155&lt;&gt;"",IF('Capacity summary'!$C$14="Yes",IF(COUNTBLANK('Capacity summary'!$H67:$BG67)&lt;52,IF('Capacity summary'!BE67&lt;&gt;"",IF(LOWER('Capacity summary'!BE67)="x",$BI155*BE155,VALUE('Capacity summary'!BE67)),0),BE155*$BI155),BE155*$BI155),0)</f>
        <v>0</v>
      </c>
      <c r="DI155" s="5">
        <f ca="1">IF($BI155&lt;&gt;"",IF('Capacity summary'!$C$14="Yes",IF(COUNTBLANK('Capacity summary'!$H67:$BG67)&lt;52,IF('Capacity summary'!BF67&lt;&gt;"",IF(LOWER('Capacity summary'!BF67)="x",$BI155*BF155,VALUE('Capacity summary'!BF67)),0),BF155*$BI155),BF155*$BI155),0)</f>
        <v>0</v>
      </c>
      <c r="DJ155" s="5">
        <f ca="1">IF($BI155&lt;&gt;"",IF('Capacity summary'!$C$14="Yes",IF(COUNTBLANK('Capacity summary'!$H67:$BG67)&lt;52,IF('Capacity summary'!BG67&lt;&gt;"",IF(LOWER('Capacity summary'!BG67)="x",$BI155*BG155,VALUE('Capacity summary'!BG67)),0),BG155*$BI155),BG155*$BI155),0)</f>
        <v>0</v>
      </c>
      <c r="DK155" s="5">
        <f t="shared" ca="1" si="6"/>
        <v>0</v>
      </c>
    </row>
    <row r="156" spans="3:115" x14ac:dyDescent="0.25">
      <c r="C156" s="67" t="str">
        <f>ROW(A45)&amp;". "&amp;Capacity!N61</f>
        <v>45. a</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 ca="1">IF(ROW(A45)&lt;=Capacity!$M$16,IF('Capacity summary'!$C$14="No",SUM(H156:BG156),'Capacity summary'!$E68),0)</f>
        <v>52</v>
      </c>
      <c r="BI156" s="67">
        <f ca="1">IF(BH156&gt;0,IF(BH156&lt;Capacity!Q61,Capacity!R61,Capacity!T61/'Capacity calculation (hide)'!BH156),"")</f>
        <v>0</v>
      </c>
      <c r="BJ156" s="5"/>
      <c r="BK156" s="5">
        <f ca="1">IF($BI156&lt;&gt;"",IF('Capacity summary'!$C$14="Yes",IF(COUNTBLANK('Capacity summary'!$H68:$BG68)&lt;52,IF('Capacity summary'!H68&lt;&gt;"",IF(LOWER('Capacity summary'!H68)="x",$BI156*H156,VALUE('Capacity summary'!H68)),0),H156*$BI156),H156*$BI156),0)</f>
        <v>0</v>
      </c>
      <c r="BL156" s="5">
        <f ca="1">IF($BI156&lt;&gt;"",IF('Capacity summary'!$C$14="Yes",IF(COUNTBLANK('Capacity summary'!$H68:$BG68)&lt;52,IF('Capacity summary'!I68&lt;&gt;"",IF(LOWER('Capacity summary'!I68)="x",$BI156*I156,VALUE('Capacity summary'!I68)),0),I156*$BI156),I156*$BI156),0)</f>
        <v>0</v>
      </c>
      <c r="BM156" s="5">
        <f ca="1">IF($BI156&lt;&gt;"",IF('Capacity summary'!$C$14="Yes",IF(COUNTBLANK('Capacity summary'!$H68:$BG68)&lt;52,IF('Capacity summary'!J68&lt;&gt;"",IF(LOWER('Capacity summary'!J68)="x",$BI156*J156,VALUE('Capacity summary'!J68)),0),J156*$BI156),J156*$BI156),0)</f>
        <v>0</v>
      </c>
      <c r="BN156" s="5">
        <f ca="1">IF($BI156&lt;&gt;"",IF('Capacity summary'!$C$14="Yes",IF(COUNTBLANK('Capacity summary'!$H68:$BG68)&lt;52,IF('Capacity summary'!K68&lt;&gt;"",IF(LOWER('Capacity summary'!K68)="x",$BI156*K156,VALUE('Capacity summary'!K68)),0),K156*$BI156),K156*$BI156),0)</f>
        <v>0</v>
      </c>
      <c r="BO156" s="5">
        <f ca="1">IF($BI156&lt;&gt;"",IF('Capacity summary'!$C$14="Yes",IF(COUNTBLANK('Capacity summary'!$H68:$BG68)&lt;52,IF('Capacity summary'!L68&lt;&gt;"",IF(LOWER('Capacity summary'!L68)="x",$BI156*L156,VALUE('Capacity summary'!L68)),0),L156*$BI156),L156*$BI156),0)</f>
        <v>0</v>
      </c>
      <c r="BP156" s="5">
        <f ca="1">IF($BI156&lt;&gt;"",IF('Capacity summary'!$C$14="Yes",IF(COUNTBLANK('Capacity summary'!$H68:$BG68)&lt;52,IF('Capacity summary'!M68&lt;&gt;"",IF(LOWER('Capacity summary'!M68)="x",$BI156*M156,VALUE('Capacity summary'!M68)),0),M156*$BI156),M156*$BI156),0)</f>
        <v>0</v>
      </c>
      <c r="BQ156" s="5">
        <f ca="1">IF($BI156&lt;&gt;"",IF('Capacity summary'!$C$14="Yes",IF(COUNTBLANK('Capacity summary'!$H68:$BG68)&lt;52,IF('Capacity summary'!N68&lt;&gt;"",IF(LOWER('Capacity summary'!N68)="x",$BI156*N156,VALUE('Capacity summary'!N68)),0),N156*$BI156),N156*$BI156),0)</f>
        <v>0</v>
      </c>
      <c r="BR156" s="5">
        <f ca="1">IF($BI156&lt;&gt;"",IF('Capacity summary'!$C$14="Yes",IF(COUNTBLANK('Capacity summary'!$H68:$BG68)&lt;52,IF('Capacity summary'!O68&lt;&gt;"",IF(LOWER('Capacity summary'!O68)="x",$BI156*O156,VALUE('Capacity summary'!O68)),0),O156*$BI156),O156*$BI156),0)</f>
        <v>0</v>
      </c>
      <c r="BS156" s="5">
        <f ca="1">IF($BI156&lt;&gt;"",IF('Capacity summary'!$C$14="Yes",IF(COUNTBLANK('Capacity summary'!$H68:$BG68)&lt;52,IF('Capacity summary'!P68&lt;&gt;"",IF(LOWER('Capacity summary'!P68)="x",$BI156*P156,VALUE('Capacity summary'!P68)),0),P156*$BI156),P156*$BI156),0)</f>
        <v>0</v>
      </c>
      <c r="BT156" s="5">
        <f ca="1">IF($BI156&lt;&gt;"",IF('Capacity summary'!$C$14="Yes",IF(COUNTBLANK('Capacity summary'!$H68:$BG68)&lt;52,IF('Capacity summary'!Q68&lt;&gt;"",IF(LOWER('Capacity summary'!Q68)="x",$BI156*Q156,VALUE('Capacity summary'!Q68)),0),Q156*$BI156),Q156*$BI156),0)</f>
        <v>0</v>
      </c>
      <c r="BU156" s="5">
        <f ca="1">IF($BI156&lt;&gt;"",IF('Capacity summary'!$C$14="Yes",IF(COUNTBLANK('Capacity summary'!$H68:$BG68)&lt;52,IF('Capacity summary'!R68&lt;&gt;"",IF(LOWER('Capacity summary'!R68)="x",$BI156*R156,VALUE('Capacity summary'!R68)),0),R156*$BI156),R156*$BI156),0)</f>
        <v>0</v>
      </c>
      <c r="BV156" s="5">
        <f ca="1">IF($BI156&lt;&gt;"",IF('Capacity summary'!$C$14="Yes",IF(COUNTBLANK('Capacity summary'!$H68:$BG68)&lt;52,IF('Capacity summary'!S68&lt;&gt;"",IF(LOWER('Capacity summary'!S68)="x",$BI156*S156,VALUE('Capacity summary'!S68)),0),S156*$BI156),S156*$BI156),0)</f>
        <v>0</v>
      </c>
      <c r="BW156" s="5">
        <f ca="1">IF($BI156&lt;&gt;"",IF('Capacity summary'!$C$14="Yes",IF(COUNTBLANK('Capacity summary'!$H68:$BG68)&lt;52,IF('Capacity summary'!T68&lt;&gt;"",IF(LOWER('Capacity summary'!T68)="x",$BI156*T156,VALUE('Capacity summary'!T68)),0),T156*$BI156),T156*$BI156),0)</f>
        <v>0</v>
      </c>
      <c r="BX156" s="5">
        <f ca="1">IF($BI156&lt;&gt;"",IF('Capacity summary'!$C$14="Yes",IF(COUNTBLANK('Capacity summary'!$H68:$BG68)&lt;52,IF('Capacity summary'!U68&lt;&gt;"",IF(LOWER('Capacity summary'!U68)="x",$BI156*U156,VALUE('Capacity summary'!U68)),0),U156*$BI156),U156*$BI156),0)</f>
        <v>0</v>
      </c>
      <c r="BY156" s="5">
        <f ca="1">IF($BI156&lt;&gt;"",IF('Capacity summary'!$C$14="Yes",IF(COUNTBLANK('Capacity summary'!$H68:$BG68)&lt;52,IF('Capacity summary'!V68&lt;&gt;"",IF(LOWER('Capacity summary'!V68)="x",$BI156*V156,VALUE('Capacity summary'!V68)),0),V156*$BI156),V156*$BI156),0)</f>
        <v>0</v>
      </c>
      <c r="BZ156" s="5">
        <f ca="1">IF($BI156&lt;&gt;"",IF('Capacity summary'!$C$14="Yes",IF(COUNTBLANK('Capacity summary'!$H68:$BG68)&lt;52,IF('Capacity summary'!W68&lt;&gt;"",IF(LOWER('Capacity summary'!W68)="x",$BI156*W156,VALUE('Capacity summary'!W68)),0),W156*$BI156),W156*$BI156),0)</f>
        <v>0</v>
      </c>
      <c r="CA156" s="5">
        <f ca="1">IF($BI156&lt;&gt;"",IF('Capacity summary'!$C$14="Yes",IF(COUNTBLANK('Capacity summary'!$H68:$BG68)&lt;52,IF('Capacity summary'!X68&lt;&gt;"",IF(LOWER('Capacity summary'!X68)="x",$BI156*X156,VALUE('Capacity summary'!X68)),0),X156*$BI156),X156*$BI156),0)</f>
        <v>0</v>
      </c>
      <c r="CB156" s="5">
        <f ca="1">IF($BI156&lt;&gt;"",IF('Capacity summary'!$C$14="Yes",IF(COUNTBLANK('Capacity summary'!$H68:$BG68)&lt;52,IF('Capacity summary'!Y68&lt;&gt;"",IF(LOWER('Capacity summary'!Y68)="x",$BI156*Y156,VALUE('Capacity summary'!Y68)),0),Y156*$BI156),Y156*$BI156),0)</f>
        <v>0</v>
      </c>
      <c r="CC156" s="5">
        <f ca="1">IF($BI156&lt;&gt;"",IF('Capacity summary'!$C$14="Yes",IF(COUNTBLANK('Capacity summary'!$H68:$BG68)&lt;52,IF('Capacity summary'!Z68&lt;&gt;"",IF(LOWER('Capacity summary'!Z68)="x",$BI156*Z156,VALUE('Capacity summary'!Z68)),0),Z156*$BI156),Z156*$BI156),0)</f>
        <v>0</v>
      </c>
      <c r="CD156" s="5">
        <f ca="1">IF($BI156&lt;&gt;"",IF('Capacity summary'!$C$14="Yes",IF(COUNTBLANK('Capacity summary'!$H68:$BG68)&lt;52,IF('Capacity summary'!AA68&lt;&gt;"",IF(LOWER('Capacity summary'!AA68)="x",$BI156*AA156,VALUE('Capacity summary'!AA68)),0),AA156*$BI156),AA156*$BI156),0)</f>
        <v>0</v>
      </c>
      <c r="CE156" s="5">
        <f ca="1">IF($BI156&lt;&gt;"",IF('Capacity summary'!$C$14="Yes",IF(COUNTBLANK('Capacity summary'!$H68:$BG68)&lt;52,IF('Capacity summary'!AB68&lt;&gt;"",IF(LOWER('Capacity summary'!AB68)="x",$BI156*AB156,VALUE('Capacity summary'!AB68)),0),AB156*$BI156),AB156*$BI156),0)</f>
        <v>0</v>
      </c>
      <c r="CF156" s="5">
        <f ca="1">IF($BI156&lt;&gt;"",IF('Capacity summary'!$C$14="Yes",IF(COUNTBLANK('Capacity summary'!$H68:$BG68)&lt;52,IF('Capacity summary'!AC68&lt;&gt;"",IF(LOWER('Capacity summary'!AC68)="x",$BI156*AC156,VALUE('Capacity summary'!AC68)),0),AC156*$BI156),AC156*$BI156),0)</f>
        <v>0</v>
      </c>
      <c r="CG156" s="5">
        <f ca="1">IF($BI156&lt;&gt;"",IF('Capacity summary'!$C$14="Yes",IF(COUNTBLANK('Capacity summary'!$H68:$BG68)&lt;52,IF('Capacity summary'!AD68&lt;&gt;"",IF(LOWER('Capacity summary'!AD68)="x",$BI156*AD156,VALUE('Capacity summary'!AD68)),0),AD156*$BI156),AD156*$BI156),0)</f>
        <v>0</v>
      </c>
      <c r="CH156" s="5">
        <f ca="1">IF($BI156&lt;&gt;"",IF('Capacity summary'!$C$14="Yes",IF(COUNTBLANK('Capacity summary'!$H68:$BG68)&lt;52,IF('Capacity summary'!AE68&lt;&gt;"",IF(LOWER('Capacity summary'!AE68)="x",$BI156*AE156,VALUE('Capacity summary'!AE68)),0),AE156*$BI156),AE156*$BI156),0)</f>
        <v>0</v>
      </c>
      <c r="CI156" s="5">
        <f ca="1">IF($BI156&lt;&gt;"",IF('Capacity summary'!$C$14="Yes",IF(COUNTBLANK('Capacity summary'!$H68:$BG68)&lt;52,IF('Capacity summary'!AF68&lt;&gt;"",IF(LOWER('Capacity summary'!AF68)="x",$BI156*AF156,VALUE('Capacity summary'!AF68)),0),AF156*$BI156),AF156*$BI156),0)</f>
        <v>0</v>
      </c>
      <c r="CJ156" s="5">
        <f ca="1">IF($BI156&lt;&gt;"",IF('Capacity summary'!$C$14="Yes",IF(COUNTBLANK('Capacity summary'!$H68:$BG68)&lt;52,IF('Capacity summary'!AG68&lt;&gt;"",IF(LOWER('Capacity summary'!AG68)="x",$BI156*AG156,VALUE('Capacity summary'!AG68)),0),AG156*$BI156),AG156*$BI156),0)</f>
        <v>0</v>
      </c>
      <c r="CK156" s="5">
        <f ca="1">IF($BI156&lt;&gt;"",IF('Capacity summary'!$C$14="Yes",IF(COUNTBLANK('Capacity summary'!$H68:$BG68)&lt;52,IF('Capacity summary'!AH68&lt;&gt;"",IF(LOWER('Capacity summary'!AH68)="x",$BI156*AH156,VALUE('Capacity summary'!AH68)),0),AH156*$BI156),AH156*$BI156),0)</f>
        <v>0</v>
      </c>
      <c r="CL156" s="5">
        <f ca="1">IF($BI156&lt;&gt;"",IF('Capacity summary'!$C$14="Yes",IF(COUNTBLANK('Capacity summary'!$H68:$BG68)&lt;52,IF('Capacity summary'!AI68&lt;&gt;"",IF(LOWER('Capacity summary'!AI68)="x",$BI156*AI156,VALUE('Capacity summary'!AI68)),0),AI156*$BI156),AI156*$BI156),0)</f>
        <v>0</v>
      </c>
      <c r="CM156" s="5">
        <f ca="1">IF($BI156&lt;&gt;"",IF('Capacity summary'!$C$14="Yes",IF(COUNTBLANK('Capacity summary'!$H68:$BG68)&lt;52,IF('Capacity summary'!AJ68&lt;&gt;"",IF(LOWER('Capacity summary'!AJ68)="x",$BI156*AJ156,VALUE('Capacity summary'!AJ68)),0),AJ156*$BI156),AJ156*$BI156),0)</f>
        <v>0</v>
      </c>
      <c r="CN156" s="5">
        <f ca="1">IF($BI156&lt;&gt;"",IF('Capacity summary'!$C$14="Yes",IF(COUNTBLANK('Capacity summary'!$H68:$BG68)&lt;52,IF('Capacity summary'!AK68&lt;&gt;"",IF(LOWER('Capacity summary'!AK68)="x",$BI156*AK156,VALUE('Capacity summary'!AK68)),0),AK156*$BI156),AK156*$BI156),0)</f>
        <v>0</v>
      </c>
      <c r="CO156" s="5">
        <f ca="1">IF($BI156&lt;&gt;"",IF('Capacity summary'!$C$14="Yes",IF(COUNTBLANK('Capacity summary'!$H68:$BG68)&lt;52,IF('Capacity summary'!AL68&lt;&gt;"",IF(LOWER('Capacity summary'!AL68)="x",$BI156*AL156,VALUE('Capacity summary'!AL68)),0),AL156*$BI156),AL156*$BI156),0)</f>
        <v>0</v>
      </c>
      <c r="CP156" s="5">
        <f ca="1">IF($BI156&lt;&gt;"",IF('Capacity summary'!$C$14="Yes",IF(COUNTBLANK('Capacity summary'!$H68:$BG68)&lt;52,IF('Capacity summary'!AM68&lt;&gt;"",IF(LOWER('Capacity summary'!AM68)="x",$BI156*AM156,VALUE('Capacity summary'!AM68)),0),AM156*$BI156),AM156*$BI156),0)</f>
        <v>0</v>
      </c>
      <c r="CQ156" s="5">
        <f ca="1">IF($BI156&lt;&gt;"",IF('Capacity summary'!$C$14="Yes",IF(COUNTBLANK('Capacity summary'!$H68:$BG68)&lt;52,IF('Capacity summary'!AN68&lt;&gt;"",IF(LOWER('Capacity summary'!AN68)="x",$BI156*AN156,VALUE('Capacity summary'!AN68)),0),AN156*$BI156),AN156*$BI156),0)</f>
        <v>0</v>
      </c>
      <c r="CR156" s="5">
        <f ca="1">IF($BI156&lt;&gt;"",IF('Capacity summary'!$C$14="Yes",IF(COUNTBLANK('Capacity summary'!$H68:$BG68)&lt;52,IF('Capacity summary'!AO68&lt;&gt;"",IF(LOWER('Capacity summary'!AO68)="x",$BI156*AO156,VALUE('Capacity summary'!AO68)),0),AO156*$BI156),AO156*$BI156),0)</f>
        <v>0</v>
      </c>
      <c r="CS156" s="5">
        <f ca="1">IF($BI156&lt;&gt;"",IF('Capacity summary'!$C$14="Yes",IF(COUNTBLANK('Capacity summary'!$H68:$BG68)&lt;52,IF('Capacity summary'!AP68&lt;&gt;"",IF(LOWER('Capacity summary'!AP68)="x",$BI156*AP156,VALUE('Capacity summary'!AP68)),0),AP156*$BI156),AP156*$BI156),0)</f>
        <v>0</v>
      </c>
      <c r="CT156" s="5">
        <f ca="1">IF($BI156&lt;&gt;"",IF('Capacity summary'!$C$14="Yes",IF(COUNTBLANK('Capacity summary'!$H68:$BG68)&lt;52,IF('Capacity summary'!AQ68&lt;&gt;"",IF(LOWER('Capacity summary'!AQ68)="x",$BI156*AQ156,VALUE('Capacity summary'!AQ68)),0),AQ156*$BI156),AQ156*$BI156),0)</f>
        <v>0</v>
      </c>
      <c r="CU156" s="5">
        <f ca="1">IF($BI156&lt;&gt;"",IF('Capacity summary'!$C$14="Yes",IF(COUNTBLANK('Capacity summary'!$H68:$BG68)&lt;52,IF('Capacity summary'!AR68&lt;&gt;"",IF(LOWER('Capacity summary'!AR68)="x",$BI156*AR156,VALUE('Capacity summary'!AR68)),0),AR156*$BI156),AR156*$BI156),0)</f>
        <v>0</v>
      </c>
      <c r="CV156" s="5">
        <f ca="1">IF($BI156&lt;&gt;"",IF('Capacity summary'!$C$14="Yes",IF(COUNTBLANK('Capacity summary'!$H68:$BG68)&lt;52,IF('Capacity summary'!AS68&lt;&gt;"",IF(LOWER('Capacity summary'!AS68)="x",$BI156*AS156,VALUE('Capacity summary'!AS68)),0),AS156*$BI156),AS156*$BI156),0)</f>
        <v>0</v>
      </c>
      <c r="CW156" s="5">
        <f ca="1">IF($BI156&lt;&gt;"",IF('Capacity summary'!$C$14="Yes",IF(COUNTBLANK('Capacity summary'!$H68:$BG68)&lt;52,IF('Capacity summary'!AT68&lt;&gt;"",IF(LOWER('Capacity summary'!AT68)="x",$BI156*AT156,VALUE('Capacity summary'!AT68)),0),AT156*$BI156),AT156*$BI156),0)</f>
        <v>0</v>
      </c>
      <c r="CX156" s="5">
        <f ca="1">IF($BI156&lt;&gt;"",IF('Capacity summary'!$C$14="Yes",IF(COUNTBLANK('Capacity summary'!$H68:$BG68)&lt;52,IF('Capacity summary'!AU68&lt;&gt;"",IF(LOWER('Capacity summary'!AU68)="x",$BI156*AU156,VALUE('Capacity summary'!AU68)),0),AU156*$BI156),AU156*$BI156),0)</f>
        <v>0</v>
      </c>
      <c r="CY156" s="5">
        <f ca="1">IF($BI156&lt;&gt;"",IF('Capacity summary'!$C$14="Yes",IF(COUNTBLANK('Capacity summary'!$H68:$BG68)&lt;52,IF('Capacity summary'!AV68&lt;&gt;"",IF(LOWER('Capacity summary'!AV68)="x",$BI156*AV156,VALUE('Capacity summary'!AV68)),0),AV156*$BI156),AV156*$BI156),0)</f>
        <v>0</v>
      </c>
      <c r="CZ156" s="5">
        <f ca="1">IF($BI156&lt;&gt;"",IF('Capacity summary'!$C$14="Yes",IF(COUNTBLANK('Capacity summary'!$H68:$BG68)&lt;52,IF('Capacity summary'!AW68&lt;&gt;"",IF(LOWER('Capacity summary'!AW68)="x",$BI156*AW156,VALUE('Capacity summary'!AW68)),0),AW156*$BI156),AW156*$BI156),0)</f>
        <v>0</v>
      </c>
      <c r="DA156" s="5">
        <f ca="1">IF($BI156&lt;&gt;"",IF('Capacity summary'!$C$14="Yes",IF(COUNTBLANK('Capacity summary'!$H68:$BG68)&lt;52,IF('Capacity summary'!AX68&lt;&gt;"",IF(LOWER('Capacity summary'!AX68)="x",$BI156*AX156,VALUE('Capacity summary'!AX68)),0),AX156*$BI156),AX156*$BI156),0)</f>
        <v>0</v>
      </c>
      <c r="DB156" s="5">
        <f ca="1">IF($BI156&lt;&gt;"",IF('Capacity summary'!$C$14="Yes",IF(COUNTBLANK('Capacity summary'!$H68:$BG68)&lt;52,IF('Capacity summary'!AY68&lt;&gt;"",IF(LOWER('Capacity summary'!AY68)="x",$BI156*AY156,VALUE('Capacity summary'!AY68)),0),AY156*$BI156),AY156*$BI156),0)</f>
        <v>0</v>
      </c>
      <c r="DC156" s="5">
        <f ca="1">IF($BI156&lt;&gt;"",IF('Capacity summary'!$C$14="Yes",IF(COUNTBLANK('Capacity summary'!$H68:$BG68)&lt;52,IF('Capacity summary'!AZ68&lt;&gt;"",IF(LOWER('Capacity summary'!AZ68)="x",$BI156*AZ156,VALUE('Capacity summary'!AZ68)),0),AZ156*$BI156),AZ156*$BI156),0)</f>
        <v>0</v>
      </c>
      <c r="DD156" s="5">
        <f ca="1">IF($BI156&lt;&gt;"",IF('Capacity summary'!$C$14="Yes",IF(COUNTBLANK('Capacity summary'!$H68:$BG68)&lt;52,IF('Capacity summary'!BA68&lt;&gt;"",IF(LOWER('Capacity summary'!BA68)="x",$BI156*BA156,VALUE('Capacity summary'!BA68)),0),BA156*$BI156),BA156*$BI156),0)</f>
        <v>0</v>
      </c>
      <c r="DE156" s="5">
        <f ca="1">IF($BI156&lt;&gt;"",IF('Capacity summary'!$C$14="Yes",IF(COUNTBLANK('Capacity summary'!$H68:$BG68)&lt;52,IF('Capacity summary'!BB68&lt;&gt;"",IF(LOWER('Capacity summary'!BB68)="x",$BI156*BB156,VALUE('Capacity summary'!BB68)),0),BB156*$BI156),BB156*$BI156),0)</f>
        <v>0</v>
      </c>
      <c r="DF156" s="5">
        <f ca="1">IF($BI156&lt;&gt;"",IF('Capacity summary'!$C$14="Yes",IF(COUNTBLANK('Capacity summary'!$H68:$BG68)&lt;52,IF('Capacity summary'!BC68&lt;&gt;"",IF(LOWER('Capacity summary'!BC68)="x",$BI156*BC156,VALUE('Capacity summary'!BC68)),0),BC156*$BI156),BC156*$BI156),0)</f>
        <v>0</v>
      </c>
      <c r="DG156" s="5">
        <f ca="1">IF($BI156&lt;&gt;"",IF('Capacity summary'!$C$14="Yes",IF(COUNTBLANK('Capacity summary'!$H68:$BG68)&lt;52,IF('Capacity summary'!BD68&lt;&gt;"",IF(LOWER('Capacity summary'!BD68)="x",$BI156*BD156,VALUE('Capacity summary'!BD68)),0),BD156*$BI156),BD156*$BI156),0)</f>
        <v>0</v>
      </c>
      <c r="DH156" s="5">
        <f ca="1">IF($BI156&lt;&gt;"",IF('Capacity summary'!$C$14="Yes",IF(COUNTBLANK('Capacity summary'!$H68:$BG68)&lt;52,IF('Capacity summary'!BE68&lt;&gt;"",IF(LOWER('Capacity summary'!BE68)="x",$BI156*BE156,VALUE('Capacity summary'!BE68)),0),BE156*$BI156),BE156*$BI156),0)</f>
        <v>0</v>
      </c>
      <c r="DI156" s="5">
        <f ca="1">IF($BI156&lt;&gt;"",IF('Capacity summary'!$C$14="Yes",IF(COUNTBLANK('Capacity summary'!$H68:$BG68)&lt;52,IF('Capacity summary'!BF68&lt;&gt;"",IF(LOWER('Capacity summary'!BF68)="x",$BI156*BF156,VALUE('Capacity summary'!BF68)),0),BF156*$BI156),BF156*$BI156),0)</f>
        <v>0</v>
      </c>
      <c r="DJ156" s="5">
        <f ca="1">IF($BI156&lt;&gt;"",IF('Capacity summary'!$C$14="Yes",IF(COUNTBLANK('Capacity summary'!$H68:$BG68)&lt;52,IF('Capacity summary'!BG68&lt;&gt;"",IF(LOWER('Capacity summary'!BG68)="x",$BI156*BG156,VALUE('Capacity summary'!BG68)),0),BG156*$BI156),BG156*$BI156),0)</f>
        <v>0</v>
      </c>
      <c r="DK156" s="5">
        <f t="shared" ca="1" si="6"/>
        <v>0</v>
      </c>
    </row>
    <row r="157" spans="3:115" x14ac:dyDescent="0.25">
      <c r="C157" s="67" t="str">
        <f>ROW(A46)&amp;". "&amp;Capacity!N62</f>
        <v>46. a</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 ca="1">IF(ROW(A46)&lt;=Capacity!$M$16,IF('Capacity summary'!$C$14="No",SUM(H157:BG157),'Capacity summary'!$E69),0)</f>
        <v>52</v>
      </c>
      <c r="BI157" s="67">
        <f ca="1">IF(BH157&gt;0,IF(BH157&lt;Capacity!Q62,Capacity!R62,Capacity!T62/'Capacity calculation (hide)'!BH157),"")</f>
        <v>0</v>
      </c>
      <c r="BJ157" s="5"/>
      <c r="BK157" s="5">
        <f ca="1">IF($BI157&lt;&gt;"",IF('Capacity summary'!$C$14="Yes",IF(COUNTBLANK('Capacity summary'!$H69:$BG69)&lt;52,IF('Capacity summary'!H69&lt;&gt;"",IF(LOWER('Capacity summary'!H69)="x",$BI157*H157,VALUE('Capacity summary'!H69)),0),H157*$BI157),H157*$BI157),0)</f>
        <v>0</v>
      </c>
      <c r="BL157" s="5">
        <f ca="1">IF($BI157&lt;&gt;"",IF('Capacity summary'!$C$14="Yes",IF(COUNTBLANK('Capacity summary'!$H69:$BG69)&lt;52,IF('Capacity summary'!I69&lt;&gt;"",IF(LOWER('Capacity summary'!I69)="x",$BI157*I157,VALUE('Capacity summary'!I69)),0),I157*$BI157),I157*$BI157),0)</f>
        <v>0</v>
      </c>
      <c r="BM157" s="5">
        <f ca="1">IF($BI157&lt;&gt;"",IF('Capacity summary'!$C$14="Yes",IF(COUNTBLANK('Capacity summary'!$H69:$BG69)&lt;52,IF('Capacity summary'!J69&lt;&gt;"",IF(LOWER('Capacity summary'!J69)="x",$BI157*J157,VALUE('Capacity summary'!J69)),0),J157*$BI157),J157*$BI157),0)</f>
        <v>0</v>
      </c>
      <c r="BN157" s="5">
        <f ca="1">IF($BI157&lt;&gt;"",IF('Capacity summary'!$C$14="Yes",IF(COUNTBLANK('Capacity summary'!$H69:$BG69)&lt;52,IF('Capacity summary'!K69&lt;&gt;"",IF(LOWER('Capacity summary'!K69)="x",$BI157*K157,VALUE('Capacity summary'!K69)),0),K157*$BI157),K157*$BI157),0)</f>
        <v>0</v>
      </c>
      <c r="BO157" s="5">
        <f ca="1">IF($BI157&lt;&gt;"",IF('Capacity summary'!$C$14="Yes",IF(COUNTBLANK('Capacity summary'!$H69:$BG69)&lt;52,IF('Capacity summary'!L69&lt;&gt;"",IF(LOWER('Capacity summary'!L69)="x",$BI157*L157,VALUE('Capacity summary'!L69)),0),L157*$BI157),L157*$BI157),0)</f>
        <v>0</v>
      </c>
      <c r="BP157" s="5">
        <f ca="1">IF($BI157&lt;&gt;"",IF('Capacity summary'!$C$14="Yes",IF(COUNTBLANK('Capacity summary'!$H69:$BG69)&lt;52,IF('Capacity summary'!M69&lt;&gt;"",IF(LOWER('Capacity summary'!M69)="x",$BI157*M157,VALUE('Capacity summary'!M69)),0),M157*$BI157),M157*$BI157),0)</f>
        <v>0</v>
      </c>
      <c r="BQ157" s="5">
        <f ca="1">IF($BI157&lt;&gt;"",IF('Capacity summary'!$C$14="Yes",IF(COUNTBLANK('Capacity summary'!$H69:$BG69)&lt;52,IF('Capacity summary'!N69&lt;&gt;"",IF(LOWER('Capacity summary'!N69)="x",$BI157*N157,VALUE('Capacity summary'!N69)),0),N157*$BI157),N157*$BI157),0)</f>
        <v>0</v>
      </c>
      <c r="BR157" s="5">
        <f ca="1">IF($BI157&lt;&gt;"",IF('Capacity summary'!$C$14="Yes",IF(COUNTBLANK('Capacity summary'!$H69:$BG69)&lt;52,IF('Capacity summary'!O69&lt;&gt;"",IF(LOWER('Capacity summary'!O69)="x",$BI157*O157,VALUE('Capacity summary'!O69)),0),O157*$BI157),O157*$BI157),0)</f>
        <v>0</v>
      </c>
      <c r="BS157" s="5">
        <f ca="1">IF($BI157&lt;&gt;"",IF('Capacity summary'!$C$14="Yes",IF(COUNTBLANK('Capacity summary'!$H69:$BG69)&lt;52,IF('Capacity summary'!P69&lt;&gt;"",IF(LOWER('Capacity summary'!P69)="x",$BI157*P157,VALUE('Capacity summary'!P69)),0),P157*$BI157),P157*$BI157),0)</f>
        <v>0</v>
      </c>
      <c r="BT157" s="5">
        <f ca="1">IF($BI157&lt;&gt;"",IF('Capacity summary'!$C$14="Yes",IF(COUNTBLANK('Capacity summary'!$H69:$BG69)&lt;52,IF('Capacity summary'!Q69&lt;&gt;"",IF(LOWER('Capacity summary'!Q69)="x",$BI157*Q157,VALUE('Capacity summary'!Q69)),0),Q157*$BI157),Q157*$BI157),0)</f>
        <v>0</v>
      </c>
      <c r="BU157" s="5">
        <f ca="1">IF($BI157&lt;&gt;"",IF('Capacity summary'!$C$14="Yes",IF(COUNTBLANK('Capacity summary'!$H69:$BG69)&lt;52,IF('Capacity summary'!R69&lt;&gt;"",IF(LOWER('Capacity summary'!R69)="x",$BI157*R157,VALUE('Capacity summary'!R69)),0),R157*$BI157),R157*$BI157),0)</f>
        <v>0</v>
      </c>
      <c r="BV157" s="5">
        <f ca="1">IF($BI157&lt;&gt;"",IF('Capacity summary'!$C$14="Yes",IF(COUNTBLANK('Capacity summary'!$H69:$BG69)&lt;52,IF('Capacity summary'!S69&lt;&gt;"",IF(LOWER('Capacity summary'!S69)="x",$BI157*S157,VALUE('Capacity summary'!S69)),0),S157*$BI157),S157*$BI157),0)</f>
        <v>0</v>
      </c>
      <c r="BW157" s="5">
        <f ca="1">IF($BI157&lt;&gt;"",IF('Capacity summary'!$C$14="Yes",IF(COUNTBLANK('Capacity summary'!$H69:$BG69)&lt;52,IF('Capacity summary'!T69&lt;&gt;"",IF(LOWER('Capacity summary'!T69)="x",$BI157*T157,VALUE('Capacity summary'!T69)),0),T157*$BI157),T157*$BI157),0)</f>
        <v>0</v>
      </c>
      <c r="BX157" s="5">
        <f ca="1">IF($BI157&lt;&gt;"",IF('Capacity summary'!$C$14="Yes",IF(COUNTBLANK('Capacity summary'!$H69:$BG69)&lt;52,IF('Capacity summary'!U69&lt;&gt;"",IF(LOWER('Capacity summary'!U69)="x",$BI157*U157,VALUE('Capacity summary'!U69)),0),U157*$BI157),U157*$BI157),0)</f>
        <v>0</v>
      </c>
      <c r="BY157" s="5">
        <f ca="1">IF($BI157&lt;&gt;"",IF('Capacity summary'!$C$14="Yes",IF(COUNTBLANK('Capacity summary'!$H69:$BG69)&lt;52,IF('Capacity summary'!V69&lt;&gt;"",IF(LOWER('Capacity summary'!V69)="x",$BI157*V157,VALUE('Capacity summary'!V69)),0),V157*$BI157),V157*$BI157),0)</f>
        <v>0</v>
      </c>
      <c r="BZ157" s="5">
        <f ca="1">IF($BI157&lt;&gt;"",IF('Capacity summary'!$C$14="Yes",IF(COUNTBLANK('Capacity summary'!$H69:$BG69)&lt;52,IF('Capacity summary'!W69&lt;&gt;"",IF(LOWER('Capacity summary'!W69)="x",$BI157*W157,VALUE('Capacity summary'!W69)),0),W157*$BI157),W157*$BI157),0)</f>
        <v>0</v>
      </c>
      <c r="CA157" s="5">
        <f ca="1">IF($BI157&lt;&gt;"",IF('Capacity summary'!$C$14="Yes",IF(COUNTBLANK('Capacity summary'!$H69:$BG69)&lt;52,IF('Capacity summary'!X69&lt;&gt;"",IF(LOWER('Capacity summary'!X69)="x",$BI157*X157,VALUE('Capacity summary'!X69)),0),X157*$BI157),X157*$BI157),0)</f>
        <v>0</v>
      </c>
      <c r="CB157" s="5">
        <f ca="1">IF($BI157&lt;&gt;"",IF('Capacity summary'!$C$14="Yes",IF(COUNTBLANK('Capacity summary'!$H69:$BG69)&lt;52,IF('Capacity summary'!Y69&lt;&gt;"",IF(LOWER('Capacity summary'!Y69)="x",$BI157*Y157,VALUE('Capacity summary'!Y69)),0),Y157*$BI157),Y157*$BI157),0)</f>
        <v>0</v>
      </c>
      <c r="CC157" s="5">
        <f ca="1">IF($BI157&lt;&gt;"",IF('Capacity summary'!$C$14="Yes",IF(COUNTBLANK('Capacity summary'!$H69:$BG69)&lt;52,IF('Capacity summary'!Z69&lt;&gt;"",IF(LOWER('Capacity summary'!Z69)="x",$BI157*Z157,VALUE('Capacity summary'!Z69)),0),Z157*$BI157),Z157*$BI157),0)</f>
        <v>0</v>
      </c>
      <c r="CD157" s="5">
        <f ca="1">IF($BI157&lt;&gt;"",IF('Capacity summary'!$C$14="Yes",IF(COUNTBLANK('Capacity summary'!$H69:$BG69)&lt;52,IF('Capacity summary'!AA69&lt;&gt;"",IF(LOWER('Capacity summary'!AA69)="x",$BI157*AA157,VALUE('Capacity summary'!AA69)),0),AA157*$BI157),AA157*$BI157),0)</f>
        <v>0</v>
      </c>
      <c r="CE157" s="5">
        <f ca="1">IF($BI157&lt;&gt;"",IF('Capacity summary'!$C$14="Yes",IF(COUNTBLANK('Capacity summary'!$H69:$BG69)&lt;52,IF('Capacity summary'!AB69&lt;&gt;"",IF(LOWER('Capacity summary'!AB69)="x",$BI157*AB157,VALUE('Capacity summary'!AB69)),0),AB157*$BI157),AB157*$BI157),0)</f>
        <v>0</v>
      </c>
      <c r="CF157" s="5">
        <f ca="1">IF($BI157&lt;&gt;"",IF('Capacity summary'!$C$14="Yes",IF(COUNTBLANK('Capacity summary'!$H69:$BG69)&lt;52,IF('Capacity summary'!AC69&lt;&gt;"",IF(LOWER('Capacity summary'!AC69)="x",$BI157*AC157,VALUE('Capacity summary'!AC69)),0),AC157*$BI157),AC157*$BI157),0)</f>
        <v>0</v>
      </c>
      <c r="CG157" s="5">
        <f ca="1">IF($BI157&lt;&gt;"",IF('Capacity summary'!$C$14="Yes",IF(COUNTBLANK('Capacity summary'!$H69:$BG69)&lt;52,IF('Capacity summary'!AD69&lt;&gt;"",IF(LOWER('Capacity summary'!AD69)="x",$BI157*AD157,VALUE('Capacity summary'!AD69)),0),AD157*$BI157),AD157*$BI157),0)</f>
        <v>0</v>
      </c>
      <c r="CH157" s="5">
        <f ca="1">IF($BI157&lt;&gt;"",IF('Capacity summary'!$C$14="Yes",IF(COUNTBLANK('Capacity summary'!$H69:$BG69)&lt;52,IF('Capacity summary'!AE69&lt;&gt;"",IF(LOWER('Capacity summary'!AE69)="x",$BI157*AE157,VALUE('Capacity summary'!AE69)),0),AE157*$BI157),AE157*$BI157),0)</f>
        <v>0</v>
      </c>
      <c r="CI157" s="5">
        <f ca="1">IF($BI157&lt;&gt;"",IF('Capacity summary'!$C$14="Yes",IF(COUNTBLANK('Capacity summary'!$H69:$BG69)&lt;52,IF('Capacity summary'!AF69&lt;&gt;"",IF(LOWER('Capacity summary'!AF69)="x",$BI157*AF157,VALUE('Capacity summary'!AF69)),0),AF157*$BI157),AF157*$BI157),0)</f>
        <v>0</v>
      </c>
      <c r="CJ157" s="5">
        <f ca="1">IF($BI157&lt;&gt;"",IF('Capacity summary'!$C$14="Yes",IF(COUNTBLANK('Capacity summary'!$H69:$BG69)&lt;52,IF('Capacity summary'!AG69&lt;&gt;"",IF(LOWER('Capacity summary'!AG69)="x",$BI157*AG157,VALUE('Capacity summary'!AG69)),0),AG157*$BI157),AG157*$BI157),0)</f>
        <v>0</v>
      </c>
      <c r="CK157" s="5">
        <f ca="1">IF($BI157&lt;&gt;"",IF('Capacity summary'!$C$14="Yes",IF(COUNTBLANK('Capacity summary'!$H69:$BG69)&lt;52,IF('Capacity summary'!AH69&lt;&gt;"",IF(LOWER('Capacity summary'!AH69)="x",$BI157*AH157,VALUE('Capacity summary'!AH69)),0),AH157*$BI157),AH157*$BI157),0)</f>
        <v>0</v>
      </c>
      <c r="CL157" s="5">
        <f ca="1">IF($BI157&lt;&gt;"",IF('Capacity summary'!$C$14="Yes",IF(COUNTBLANK('Capacity summary'!$H69:$BG69)&lt;52,IF('Capacity summary'!AI69&lt;&gt;"",IF(LOWER('Capacity summary'!AI69)="x",$BI157*AI157,VALUE('Capacity summary'!AI69)),0),AI157*$BI157),AI157*$BI157),0)</f>
        <v>0</v>
      </c>
      <c r="CM157" s="5">
        <f ca="1">IF($BI157&lt;&gt;"",IF('Capacity summary'!$C$14="Yes",IF(COUNTBLANK('Capacity summary'!$H69:$BG69)&lt;52,IF('Capacity summary'!AJ69&lt;&gt;"",IF(LOWER('Capacity summary'!AJ69)="x",$BI157*AJ157,VALUE('Capacity summary'!AJ69)),0),AJ157*$BI157),AJ157*$BI157),0)</f>
        <v>0</v>
      </c>
      <c r="CN157" s="5">
        <f ca="1">IF($BI157&lt;&gt;"",IF('Capacity summary'!$C$14="Yes",IF(COUNTBLANK('Capacity summary'!$H69:$BG69)&lt;52,IF('Capacity summary'!AK69&lt;&gt;"",IF(LOWER('Capacity summary'!AK69)="x",$BI157*AK157,VALUE('Capacity summary'!AK69)),0),AK157*$BI157),AK157*$BI157),0)</f>
        <v>0</v>
      </c>
      <c r="CO157" s="5">
        <f ca="1">IF($BI157&lt;&gt;"",IF('Capacity summary'!$C$14="Yes",IF(COUNTBLANK('Capacity summary'!$H69:$BG69)&lt;52,IF('Capacity summary'!AL69&lt;&gt;"",IF(LOWER('Capacity summary'!AL69)="x",$BI157*AL157,VALUE('Capacity summary'!AL69)),0),AL157*$BI157),AL157*$BI157),0)</f>
        <v>0</v>
      </c>
      <c r="CP157" s="5">
        <f ca="1">IF($BI157&lt;&gt;"",IF('Capacity summary'!$C$14="Yes",IF(COUNTBLANK('Capacity summary'!$H69:$BG69)&lt;52,IF('Capacity summary'!AM69&lt;&gt;"",IF(LOWER('Capacity summary'!AM69)="x",$BI157*AM157,VALUE('Capacity summary'!AM69)),0),AM157*$BI157),AM157*$BI157),0)</f>
        <v>0</v>
      </c>
      <c r="CQ157" s="5">
        <f ca="1">IF($BI157&lt;&gt;"",IF('Capacity summary'!$C$14="Yes",IF(COUNTBLANK('Capacity summary'!$H69:$BG69)&lt;52,IF('Capacity summary'!AN69&lt;&gt;"",IF(LOWER('Capacity summary'!AN69)="x",$BI157*AN157,VALUE('Capacity summary'!AN69)),0),AN157*$BI157),AN157*$BI157),0)</f>
        <v>0</v>
      </c>
      <c r="CR157" s="5">
        <f ca="1">IF($BI157&lt;&gt;"",IF('Capacity summary'!$C$14="Yes",IF(COUNTBLANK('Capacity summary'!$H69:$BG69)&lt;52,IF('Capacity summary'!AO69&lt;&gt;"",IF(LOWER('Capacity summary'!AO69)="x",$BI157*AO157,VALUE('Capacity summary'!AO69)),0),AO157*$BI157),AO157*$BI157),0)</f>
        <v>0</v>
      </c>
      <c r="CS157" s="5">
        <f ca="1">IF($BI157&lt;&gt;"",IF('Capacity summary'!$C$14="Yes",IF(COUNTBLANK('Capacity summary'!$H69:$BG69)&lt;52,IF('Capacity summary'!AP69&lt;&gt;"",IF(LOWER('Capacity summary'!AP69)="x",$BI157*AP157,VALUE('Capacity summary'!AP69)),0),AP157*$BI157),AP157*$BI157),0)</f>
        <v>0</v>
      </c>
      <c r="CT157" s="5">
        <f ca="1">IF($BI157&lt;&gt;"",IF('Capacity summary'!$C$14="Yes",IF(COUNTBLANK('Capacity summary'!$H69:$BG69)&lt;52,IF('Capacity summary'!AQ69&lt;&gt;"",IF(LOWER('Capacity summary'!AQ69)="x",$BI157*AQ157,VALUE('Capacity summary'!AQ69)),0),AQ157*$BI157),AQ157*$BI157),0)</f>
        <v>0</v>
      </c>
      <c r="CU157" s="5">
        <f ca="1">IF($BI157&lt;&gt;"",IF('Capacity summary'!$C$14="Yes",IF(COUNTBLANK('Capacity summary'!$H69:$BG69)&lt;52,IF('Capacity summary'!AR69&lt;&gt;"",IF(LOWER('Capacity summary'!AR69)="x",$BI157*AR157,VALUE('Capacity summary'!AR69)),0),AR157*$BI157),AR157*$BI157),0)</f>
        <v>0</v>
      </c>
      <c r="CV157" s="5">
        <f ca="1">IF($BI157&lt;&gt;"",IF('Capacity summary'!$C$14="Yes",IF(COUNTBLANK('Capacity summary'!$H69:$BG69)&lt;52,IF('Capacity summary'!AS69&lt;&gt;"",IF(LOWER('Capacity summary'!AS69)="x",$BI157*AS157,VALUE('Capacity summary'!AS69)),0),AS157*$BI157),AS157*$BI157),0)</f>
        <v>0</v>
      </c>
      <c r="CW157" s="5">
        <f ca="1">IF($BI157&lt;&gt;"",IF('Capacity summary'!$C$14="Yes",IF(COUNTBLANK('Capacity summary'!$H69:$BG69)&lt;52,IF('Capacity summary'!AT69&lt;&gt;"",IF(LOWER('Capacity summary'!AT69)="x",$BI157*AT157,VALUE('Capacity summary'!AT69)),0),AT157*$BI157),AT157*$BI157),0)</f>
        <v>0</v>
      </c>
      <c r="CX157" s="5">
        <f ca="1">IF($BI157&lt;&gt;"",IF('Capacity summary'!$C$14="Yes",IF(COUNTBLANK('Capacity summary'!$H69:$BG69)&lt;52,IF('Capacity summary'!AU69&lt;&gt;"",IF(LOWER('Capacity summary'!AU69)="x",$BI157*AU157,VALUE('Capacity summary'!AU69)),0),AU157*$BI157),AU157*$BI157),0)</f>
        <v>0</v>
      </c>
      <c r="CY157" s="5">
        <f ca="1">IF($BI157&lt;&gt;"",IF('Capacity summary'!$C$14="Yes",IF(COUNTBLANK('Capacity summary'!$H69:$BG69)&lt;52,IF('Capacity summary'!AV69&lt;&gt;"",IF(LOWER('Capacity summary'!AV69)="x",$BI157*AV157,VALUE('Capacity summary'!AV69)),0),AV157*$BI157),AV157*$BI157),0)</f>
        <v>0</v>
      </c>
      <c r="CZ157" s="5">
        <f ca="1">IF($BI157&lt;&gt;"",IF('Capacity summary'!$C$14="Yes",IF(COUNTBLANK('Capacity summary'!$H69:$BG69)&lt;52,IF('Capacity summary'!AW69&lt;&gt;"",IF(LOWER('Capacity summary'!AW69)="x",$BI157*AW157,VALUE('Capacity summary'!AW69)),0),AW157*$BI157),AW157*$BI157),0)</f>
        <v>0</v>
      </c>
      <c r="DA157" s="5">
        <f ca="1">IF($BI157&lt;&gt;"",IF('Capacity summary'!$C$14="Yes",IF(COUNTBLANK('Capacity summary'!$H69:$BG69)&lt;52,IF('Capacity summary'!AX69&lt;&gt;"",IF(LOWER('Capacity summary'!AX69)="x",$BI157*AX157,VALUE('Capacity summary'!AX69)),0),AX157*$BI157),AX157*$BI157),0)</f>
        <v>0</v>
      </c>
      <c r="DB157" s="5">
        <f ca="1">IF($BI157&lt;&gt;"",IF('Capacity summary'!$C$14="Yes",IF(COUNTBLANK('Capacity summary'!$H69:$BG69)&lt;52,IF('Capacity summary'!AY69&lt;&gt;"",IF(LOWER('Capacity summary'!AY69)="x",$BI157*AY157,VALUE('Capacity summary'!AY69)),0),AY157*$BI157),AY157*$BI157),0)</f>
        <v>0</v>
      </c>
      <c r="DC157" s="5">
        <f ca="1">IF($BI157&lt;&gt;"",IF('Capacity summary'!$C$14="Yes",IF(COUNTBLANK('Capacity summary'!$H69:$BG69)&lt;52,IF('Capacity summary'!AZ69&lt;&gt;"",IF(LOWER('Capacity summary'!AZ69)="x",$BI157*AZ157,VALUE('Capacity summary'!AZ69)),0),AZ157*$BI157),AZ157*$BI157),0)</f>
        <v>0</v>
      </c>
      <c r="DD157" s="5">
        <f ca="1">IF($BI157&lt;&gt;"",IF('Capacity summary'!$C$14="Yes",IF(COUNTBLANK('Capacity summary'!$H69:$BG69)&lt;52,IF('Capacity summary'!BA69&lt;&gt;"",IF(LOWER('Capacity summary'!BA69)="x",$BI157*BA157,VALUE('Capacity summary'!BA69)),0),BA157*$BI157),BA157*$BI157),0)</f>
        <v>0</v>
      </c>
      <c r="DE157" s="5">
        <f ca="1">IF($BI157&lt;&gt;"",IF('Capacity summary'!$C$14="Yes",IF(COUNTBLANK('Capacity summary'!$H69:$BG69)&lt;52,IF('Capacity summary'!BB69&lt;&gt;"",IF(LOWER('Capacity summary'!BB69)="x",$BI157*BB157,VALUE('Capacity summary'!BB69)),0),BB157*$BI157),BB157*$BI157),0)</f>
        <v>0</v>
      </c>
      <c r="DF157" s="5">
        <f ca="1">IF($BI157&lt;&gt;"",IF('Capacity summary'!$C$14="Yes",IF(COUNTBLANK('Capacity summary'!$H69:$BG69)&lt;52,IF('Capacity summary'!BC69&lt;&gt;"",IF(LOWER('Capacity summary'!BC69)="x",$BI157*BC157,VALUE('Capacity summary'!BC69)),0),BC157*$BI157),BC157*$BI157),0)</f>
        <v>0</v>
      </c>
      <c r="DG157" s="5">
        <f ca="1">IF($BI157&lt;&gt;"",IF('Capacity summary'!$C$14="Yes",IF(COUNTBLANK('Capacity summary'!$H69:$BG69)&lt;52,IF('Capacity summary'!BD69&lt;&gt;"",IF(LOWER('Capacity summary'!BD69)="x",$BI157*BD157,VALUE('Capacity summary'!BD69)),0),BD157*$BI157),BD157*$BI157),0)</f>
        <v>0</v>
      </c>
      <c r="DH157" s="5">
        <f ca="1">IF($BI157&lt;&gt;"",IF('Capacity summary'!$C$14="Yes",IF(COUNTBLANK('Capacity summary'!$H69:$BG69)&lt;52,IF('Capacity summary'!BE69&lt;&gt;"",IF(LOWER('Capacity summary'!BE69)="x",$BI157*BE157,VALUE('Capacity summary'!BE69)),0),BE157*$BI157),BE157*$BI157),0)</f>
        <v>0</v>
      </c>
      <c r="DI157" s="5">
        <f ca="1">IF($BI157&lt;&gt;"",IF('Capacity summary'!$C$14="Yes",IF(COUNTBLANK('Capacity summary'!$H69:$BG69)&lt;52,IF('Capacity summary'!BF69&lt;&gt;"",IF(LOWER('Capacity summary'!BF69)="x",$BI157*BF157,VALUE('Capacity summary'!BF69)),0),BF157*$BI157),BF157*$BI157),0)</f>
        <v>0</v>
      </c>
      <c r="DJ157" s="5">
        <f ca="1">IF($BI157&lt;&gt;"",IF('Capacity summary'!$C$14="Yes",IF(COUNTBLANK('Capacity summary'!$H69:$BG69)&lt;52,IF('Capacity summary'!BG69&lt;&gt;"",IF(LOWER('Capacity summary'!BG69)="x",$BI157*BG157,VALUE('Capacity summary'!BG69)),0),BG157*$BI157),BG157*$BI157),0)</f>
        <v>0</v>
      </c>
      <c r="DK157" s="5">
        <f t="shared" ca="1" si="6"/>
        <v>0</v>
      </c>
    </row>
    <row r="158" spans="3:115" x14ac:dyDescent="0.25">
      <c r="C158" s="67" t="str">
        <f>ROW(A47)&amp;". "&amp;Capacity!N63</f>
        <v>47. a</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 ca="1">IF(ROW(A47)&lt;=Capacity!$M$16,IF('Capacity summary'!$C$14="No",SUM(H158:BG158),'Capacity summary'!$E70),0)</f>
        <v>52</v>
      </c>
      <c r="BI158" s="67">
        <f ca="1">IF(BH158&gt;0,IF(BH158&lt;Capacity!Q63,Capacity!R63,Capacity!T63/'Capacity calculation (hide)'!BH158),"")</f>
        <v>0</v>
      </c>
      <c r="BJ158" s="5"/>
      <c r="BK158" s="5">
        <f ca="1">IF($BI158&lt;&gt;"",IF('Capacity summary'!$C$14="Yes",IF(COUNTBLANK('Capacity summary'!$H70:$BG70)&lt;52,IF('Capacity summary'!H70&lt;&gt;"",IF(LOWER('Capacity summary'!H70)="x",$BI158*H158,VALUE('Capacity summary'!H70)),0),H158*$BI158),H158*$BI158),0)</f>
        <v>0</v>
      </c>
      <c r="BL158" s="5">
        <f ca="1">IF($BI158&lt;&gt;"",IF('Capacity summary'!$C$14="Yes",IF(COUNTBLANK('Capacity summary'!$H70:$BG70)&lt;52,IF('Capacity summary'!I70&lt;&gt;"",IF(LOWER('Capacity summary'!I70)="x",$BI158*I158,VALUE('Capacity summary'!I70)),0),I158*$BI158),I158*$BI158),0)</f>
        <v>0</v>
      </c>
      <c r="BM158" s="5">
        <f ca="1">IF($BI158&lt;&gt;"",IF('Capacity summary'!$C$14="Yes",IF(COUNTBLANK('Capacity summary'!$H70:$BG70)&lt;52,IF('Capacity summary'!J70&lt;&gt;"",IF(LOWER('Capacity summary'!J70)="x",$BI158*J158,VALUE('Capacity summary'!J70)),0),J158*$BI158),J158*$BI158),0)</f>
        <v>0</v>
      </c>
      <c r="BN158" s="5">
        <f ca="1">IF($BI158&lt;&gt;"",IF('Capacity summary'!$C$14="Yes",IF(COUNTBLANK('Capacity summary'!$H70:$BG70)&lt;52,IF('Capacity summary'!K70&lt;&gt;"",IF(LOWER('Capacity summary'!K70)="x",$BI158*K158,VALUE('Capacity summary'!K70)),0),K158*$BI158),K158*$BI158),0)</f>
        <v>0</v>
      </c>
      <c r="BO158" s="5">
        <f ca="1">IF($BI158&lt;&gt;"",IF('Capacity summary'!$C$14="Yes",IF(COUNTBLANK('Capacity summary'!$H70:$BG70)&lt;52,IF('Capacity summary'!L70&lt;&gt;"",IF(LOWER('Capacity summary'!L70)="x",$BI158*L158,VALUE('Capacity summary'!L70)),0),L158*$BI158),L158*$BI158),0)</f>
        <v>0</v>
      </c>
      <c r="BP158" s="5">
        <f ca="1">IF($BI158&lt;&gt;"",IF('Capacity summary'!$C$14="Yes",IF(COUNTBLANK('Capacity summary'!$H70:$BG70)&lt;52,IF('Capacity summary'!M70&lt;&gt;"",IF(LOWER('Capacity summary'!M70)="x",$BI158*M158,VALUE('Capacity summary'!M70)),0),M158*$BI158),M158*$BI158),0)</f>
        <v>0</v>
      </c>
      <c r="BQ158" s="5">
        <f ca="1">IF($BI158&lt;&gt;"",IF('Capacity summary'!$C$14="Yes",IF(COUNTBLANK('Capacity summary'!$H70:$BG70)&lt;52,IF('Capacity summary'!N70&lt;&gt;"",IF(LOWER('Capacity summary'!N70)="x",$BI158*N158,VALUE('Capacity summary'!N70)),0),N158*$BI158),N158*$BI158),0)</f>
        <v>0</v>
      </c>
      <c r="BR158" s="5">
        <f ca="1">IF($BI158&lt;&gt;"",IF('Capacity summary'!$C$14="Yes",IF(COUNTBLANK('Capacity summary'!$H70:$BG70)&lt;52,IF('Capacity summary'!O70&lt;&gt;"",IF(LOWER('Capacity summary'!O70)="x",$BI158*O158,VALUE('Capacity summary'!O70)),0),O158*$BI158),O158*$BI158),0)</f>
        <v>0</v>
      </c>
      <c r="BS158" s="5">
        <f ca="1">IF($BI158&lt;&gt;"",IF('Capacity summary'!$C$14="Yes",IF(COUNTBLANK('Capacity summary'!$H70:$BG70)&lt;52,IF('Capacity summary'!P70&lt;&gt;"",IF(LOWER('Capacity summary'!P70)="x",$BI158*P158,VALUE('Capacity summary'!P70)),0),P158*$BI158),P158*$BI158),0)</f>
        <v>0</v>
      </c>
      <c r="BT158" s="5">
        <f ca="1">IF($BI158&lt;&gt;"",IF('Capacity summary'!$C$14="Yes",IF(COUNTBLANK('Capacity summary'!$H70:$BG70)&lt;52,IF('Capacity summary'!Q70&lt;&gt;"",IF(LOWER('Capacity summary'!Q70)="x",$BI158*Q158,VALUE('Capacity summary'!Q70)),0),Q158*$BI158),Q158*$BI158),0)</f>
        <v>0</v>
      </c>
      <c r="BU158" s="5">
        <f ca="1">IF($BI158&lt;&gt;"",IF('Capacity summary'!$C$14="Yes",IF(COUNTBLANK('Capacity summary'!$H70:$BG70)&lt;52,IF('Capacity summary'!R70&lt;&gt;"",IF(LOWER('Capacity summary'!R70)="x",$BI158*R158,VALUE('Capacity summary'!R70)),0),R158*$BI158),R158*$BI158),0)</f>
        <v>0</v>
      </c>
      <c r="BV158" s="5">
        <f ca="1">IF($BI158&lt;&gt;"",IF('Capacity summary'!$C$14="Yes",IF(COUNTBLANK('Capacity summary'!$H70:$BG70)&lt;52,IF('Capacity summary'!S70&lt;&gt;"",IF(LOWER('Capacity summary'!S70)="x",$BI158*S158,VALUE('Capacity summary'!S70)),0),S158*$BI158),S158*$BI158),0)</f>
        <v>0</v>
      </c>
      <c r="BW158" s="5">
        <f ca="1">IF($BI158&lt;&gt;"",IF('Capacity summary'!$C$14="Yes",IF(COUNTBLANK('Capacity summary'!$H70:$BG70)&lt;52,IF('Capacity summary'!T70&lt;&gt;"",IF(LOWER('Capacity summary'!T70)="x",$BI158*T158,VALUE('Capacity summary'!T70)),0),T158*$BI158),T158*$BI158),0)</f>
        <v>0</v>
      </c>
      <c r="BX158" s="5">
        <f ca="1">IF($BI158&lt;&gt;"",IF('Capacity summary'!$C$14="Yes",IF(COUNTBLANK('Capacity summary'!$H70:$BG70)&lt;52,IF('Capacity summary'!U70&lt;&gt;"",IF(LOWER('Capacity summary'!U70)="x",$BI158*U158,VALUE('Capacity summary'!U70)),0),U158*$BI158),U158*$BI158),0)</f>
        <v>0</v>
      </c>
      <c r="BY158" s="5">
        <f ca="1">IF($BI158&lt;&gt;"",IF('Capacity summary'!$C$14="Yes",IF(COUNTBLANK('Capacity summary'!$H70:$BG70)&lt;52,IF('Capacity summary'!V70&lt;&gt;"",IF(LOWER('Capacity summary'!V70)="x",$BI158*V158,VALUE('Capacity summary'!V70)),0),V158*$BI158),V158*$BI158),0)</f>
        <v>0</v>
      </c>
      <c r="BZ158" s="5">
        <f ca="1">IF($BI158&lt;&gt;"",IF('Capacity summary'!$C$14="Yes",IF(COUNTBLANK('Capacity summary'!$H70:$BG70)&lt;52,IF('Capacity summary'!W70&lt;&gt;"",IF(LOWER('Capacity summary'!W70)="x",$BI158*W158,VALUE('Capacity summary'!W70)),0),W158*$BI158),W158*$BI158),0)</f>
        <v>0</v>
      </c>
      <c r="CA158" s="5">
        <f ca="1">IF($BI158&lt;&gt;"",IF('Capacity summary'!$C$14="Yes",IF(COUNTBLANK('Capacity summary'!$H70:$BG70)&lt;52,IF('Capacity summary'!X70&lt;&gt;"",IF(LOWER('Capacity summary'!X70)="x",$BI158*X158,VALUE('Capacity summary'!X70)),0),X158*$BI158),X158*$BI158),0)</f>
        <v>0</v>
      </c>
      <c r="CB158" s="5">
        <f ca="1">IF($BI158&lt;&gt;"",IF('Capacity summary'!$C$14="Yes",IF(COUNTBLANK('Capacity summary'!$H70:$BG70)&lt;52,IF('Capacity summary'!Y70&lt;&gt;"",IF(LOWER('Capacity summary'!Y70)="x",$BI158*Y158,VALUE('Capacity summary'!Y70)),0),Y158*$BI158),Y158*$BI158),0)</f>
        <v>0</v>
      </c>
      <c r="CC158" s="5">
        <f ca="1">IF($BI158&lt;&gt;"",IF('Capacity summary'!$C$14="Yes",IF(COUNTBLANK('Capacity summary'!$H70:$BG70)&lt;52,IF('Capacity summary'!Z70&lt;&gt;"",IF(LOWER('Capacity summary'!Z70)="x",$BI158*Z158,VALUE('Capacity summary'!Z70)),0),Z158*$BI158),Z158*$BI158),0)</f>
        <v>0</v>
      </c>
      <c r="CD158" s="5">
        <f ca="1">IF($BI158&lt;&gt;"",IF('Capacity summary'!$C$14="Yes",IF(COUNTBLANK('Capacity summary'!$H70:$BG70)&lt;52,IF('Capacity summary'!AA70&lt;&gt;"",IF(LOWER('Capacity summary'!AA70)="x",$BI158*AA158,VALUE('Capacity summary'!AA70)),0),AA158*$BI158),AA158*$BI158),0)</f>
        <v>0</v>
      </c>
      <c r="CE158" s="5">
        <f ca="1">IF($BI158&lt;&gt;"",IF('Capacity summary'!$C$14="Yes",IF(COUNTBLANK('Capacity summary'!$H70:$BG70)&lt;52,IF('Capacity summary'!AB70&lt;&gt;"",IF(LOWER('Capacity summary'!AB70)="x",$BI158*AB158,VALUE('Capacity summary'!AB70)),0),AB158*$BI158),AB158*$BI158),0)</f>
        <v>0</v>
      </c>
      <c r="CF158" s="5">
        <f ca="1">IF($BI158&lt;&gt;"",IF('Capacity summary'!$C$14="Yes",IF(COUNTBLANK('Capacity summary'!$H70:$BG70)&lt;52,IF('Capacity summary'!AC70&lt;&gt;"",IF(LOWER('Capacity summary'!AC70)="x",$BI158*AC158,VALUE('Capacity summary'!AC70)),0),AC158*$BI158),AC158*$BI158),0)</f>
        <v>0</v>
      </c>
      <c r="CG158" s="5">
        <f ca="1">IF($BI158&lt;&gt;"",IF('Capacity summary'!$C$14="Yes",IF(COUNTBLANK('Capacity summary'!$H70:$BG70)&lt;52,IF('Capacity summary'!AD70&lt;&gt;"",IF(LOWER('Capacity summary'!AD70)="x",$BI158*AD158,VALUE('Capacity summary'!AD70)),0),AD158*$BI158),AD158*$BI158),0)</f>
        <v>0</v>
      </c>
      <c r="CH158" s="5">
        <f ca="1">IF($BI158&lt;&gt;"",IF('Capacity summary'!$C$14="Yes",IF(COUNTBLANK('Capacity summary'!$H70:$BG70)&lt;52,IF('Capacity summary'!AE70&lt;&gt;"",IF(LOWER('Capacity summary'!AE70)="x",$BI158*AE158,VALUE('Capacity summary'!AE70)),0),AE158*$BI158),AE158*$BI158),0)</f>
        <v>0</v>
      </c>
      <c r="CI158" s="5">
        <f ca="1">IF($BI158&lt;&gt;"",IF('Capacity summary'!$C$14="Yes",IF(COUNTBLANK('Capacity summary'!$H70:$BG70)&lt;52,IF('Capacity summary'!AF70&lt;&gt;"",IF(LOWER('Capacity summary'!AF70)="x",$BI158*AF158,VALUE('Capacity summary'!AF70)),0),AF158*$BI158),AF158*$BI158),0)</f>
        <v>0</v>
      </c>
      <c r="CJ158" s="5">
        <f ca="1">IF($BI158&lt;&gt;"",IF('Capacity summary'!$C$14="Yes",IF(COUNTBLANK('Capacity summary'!$H70:$BG70)&lt;52,IF('Capacity summary'!AG70&lt;&gt;"",IF(LOWER('Capacity summary'!AG70)="x",$BI158*AG158,VALUE('Capacity summary'!AG70)),0),AG158*$BI158),AG158*$BI158),0)</f>
        <v>0</v>
      </c>
      <c r="CK158" s="5">
        <f ca="1">IF($BI158&lt;&gt;"",IF('Capacity summary'!$C$14="Yes",IF(COUNTBLANK('Capacity summary'!$H70:$BG70)&lt;52,IF('Capacity summary'!AH70&lt;&gt;"",IF(LOWER('Capacity summary'!AH70)="x",$BI158*AH158,VALUE('Capacity summary'!AH70)),0),AH158*$BI158),AH158*$BI158),0)</f>
        <v>0</v>
      </c>
      <c r="CL158" s="5">
        <f ca="1">IF($BI158&lt;&gt;"",IF('Capacity summary'!$C$14="Yes",IF(COUNTBLANK('Capacity summary'!$H70:$BG70)&lt;52,IF('Capacity summary'!AI70&lt;&gt;"",IF(LOWER('Capacity summary'!AI70)="x",$BI158*AI158,VALUE('Capacity summary'!AI70)),0),AI158*$BI158),AI158*$BI158),0)</f>
        <v>0</v>
      </c>
      <c r="CM158" s="5">
        <f ca="1">IF($BI158&lt;&gt;"",IF('Capacity summary'!$C$14="Yes",IF(COUNTBLANK('Capacity summary'!$H70:$BG70)&lt;52,IF('Capacity summary'!AJ70&lt;&gt;"",IF(LOWER('Capacity summary'!AJ70)="x",$BI158*AJ158,VALUE('Capacity summary'!AJ70)),0),AJ158*$BI158),AJ158*$BI158),0)</f>
        <v>0</v>
      </c>
      <c r="CN158" s="5">
        <f ca="1">IF($BI158&lt;&gt;"",IF('Capacity summary'!$C$14="Yes",IF(COUNTBLANK('Capacity summary'!$H70:$BG70)&lt;52,IF('Capacity summary'!AK70&lt;&gt;"",IF(LOWER('Capacity summary'!AK70)="x",$BI158*AK158,VALUE('Capacity summary'!AK70)),0),AK158*$BI158),AK158*$BI158),0)</f>
        <v>0</v>
      </c>
      <c r="CO158" s="5">
        <f ca="1">IF($BI158&lt;&gt;"",IF('Capacity summary'!$C$14="Yes",IF(COUNTBLANK('Capacity summary'!$H70:$BG70)&lt;52,IF('Capacity summary'!AL70&lt;&gt;"",IF(LOWER('Capacity summary'!AL70)="x",$BI158*AL158,VALUE('Capacity summary'!AL70)),0),AL158*$BI158),AL158*$BI158),0)</f>
        <v>0</v>
      </c>
      <c r="CP158" s="5">
        <f ca="1">IF($BI158&lt;&gt;"",IF('Capacity summary'!$C$14="Yes",IF(COUNTBLANK('Capacity summary'!$H70:$BG70)&lt;52,IF('Capacity summary'!AM70&lt;&gt;"",IF(LOWER('Capacity summary'!AM70)="x",$BI158*AM158,VALUE('Capacity summary'!AM70)),0),AM158*$BI158),AM158*$BI158),0)</f>
        <v>0</v>
      </c>
      <c r="CQ158" s="5">
        <f ca="1">IF($BI158&lt;&gt;"",IF('Capacity summary'!$C$14="Yes",IF(COUNTBLANK('Capacity summary'!$H70:$BG70)&lt;52,IF('Capacity summary'!AN70&lt;&gt;"",IF(LOWER('Capacity summary'!AN70)="x",$BI158*AN158,VALUE('Capacity summary'!AN70)),0),AN158*$BI158),AN158*$BI158),0)</f>
        <v>0</v>
      </c>
      <c r="CR158" s="5">
        <f ca="1">IF($BI158&lt;&gt;"",IF('Capacity summary'!$C$14="Yes",IF(COUNTBLANK('Capacity summary'!$H70:$BG70)&lt;52,IF('Capacity summary'!AO70&lt;&gt;"",IF(LOWER('Capacity summary'!AO70)="x",$BI158*AO158,VALUE('Capacity summary'!AO70)),0),AO158*$BI158),AO158*$BI158),0)</f>
        <v>0</v>
      </c>
      <c r="CS158" s="5">
        <f ca="1">IF($BI158&lt;&gt;"",IF('Capacity summary'!$C$14="Yes",IF(COUNTBLANK('Capacity summary'!$H70:$BG70)&lt;52,IF('Capacity summary'!AP70&lt;&gt;"",IF(LOWER('Capacity summary'!AP70)="x",$BI158*AP158,VALUE('Capacity summary'!AP70)),0),AP158*$BI158),AP158*$BI158),0)</f>
        <v>0</v>
      </c>
      <c r="CT158" s="5">
        <f ca="1">IF($BI158&lt;&gt;"",IF('Capacity summary'!$C$14="Yes",IF(COUNTBLANK('Capacity summary'!$H70:$BG70)&lt;52,IF('Capacity summary'!AQ70&lt;&gt;"",IF(LOWER('Capacity summary'!AQ70)="x",$BI158*AQ158,VALUE('Capacity summary'!AQ70)),0),AQ158*$BI158),AQ158*$BI158),0)</f>
        <v>0</v>
      </c>
      <c r="CU158" s="5">
        <f ca="1">IF($BI158&lt;&gt;"",IF('Capacity summary'!$C$14="Yes",IF(COUNTBLANK('Capacity summary'!$H70:$BG70)&lt;52,IF('Capacity summary'!AR70&lt;&gt;"",IF(LOWER('Capacity summary'!AR70)="x",$BI158*AR158,VALUE('Capacity summary'!AR70)),0),AR158*$BI158),AR158*$BI158),0)</f>
        <v>0</v>
      </c>
      <c r="CV158" s="5">
        <f ca="1">IF($BI158&lt;&gt;"",IF('Capacity summary'!$C$14="Yes",IF(COUNTBLANK('Capacity summary'!$H70:$BG70)&lt;52,IF('Capacity summary'!AS70&lt;&gt;"",IF(LOWER('Capacity summary'!AS70)="x",$BI158*AS158,VALUE('Capacity summary'!AS70)),0),AS158*$BI158),AS158*$BI158),0)</f>
        <v>0</v>
      </c>
      <c r="CW158" s="5">
        <f ca="1">IF($BI158&lt;&gt;"",IF('Capacity summary'!$C$14="Yes",IF(COUNTBLANK('Capacity summary'!$H70:$BG70)&lt;52,IF('Capacity summary'!AT70&lt;&gt;"",IF(LOWER('Capacity summary'!AT70)="x",$BI158*AT158,VALUE('Capacity summary'!AT70)),0),AT158*$BI158),AT158*$BI158),0)</f>
        <v>0</v>
      </c>
      <c r="CX158" s="5">
        <f ca="1">IF($BI158&lt;&gt;"",IF('Capacity summary'!$C$14="Yes",IF(COUNTBLANK('Capacity summary'!$H70:$BG70)&lt;52,IF('Capacity summary'!AU70&lt;&gt;"",IF(LOWER('Capacity summary'!AU70)="x",$BI158*AU158,VALUE('Capacity summary'!AU70)),0),AU158*$BI158),AU158*$BI158),0)</f>
        <v>0</v>
      </c>
      <c r="CY158" s="5">
        <f ca="1">IF($BI158&lt;&gt;"",IF('Capacity summary'!$C$14="Yes",IF(COUNTBLANK('Capacity summary'!$H70:$BG70)&lt;52,IF('Capacity summary'!AV70&lt;&gt;"",IF(LOWER('Capacity summary'!AV70)="x",$BI158*AV158,VALUE('Capacity summary'!AV70)),0),AV158*$BI158),AV158*$BI158),0)</f>
        <v>0</v>
      </c>
      <c r="CZ158" s="5">
        <f ca="1">IF($BI158&lt;&gt;"",IF('Capacity summary'!$C$14="Yes",IF(COUNTBLANK('Capacity summary'!$H70:$BG70)&lt;52,IF('Capacity summary'!AW70&lt;&gt;"",IF(LOWER('Capacity summary'!AW70)="x",$BI158*AW158,VALUE('Capacity summary'!AW70)),0),AW158*$BI158),AW158*$BI158),0)</f>
        <v>0</v>
      </c>
      <c r="DA158" s="5">
        <f ca="1">IF($BI158&lt;&gt;"",IF('Capacity summary'!$C$14="Yes",IF(COUNTBLANK('Capacity summary'!$H70:$BG70)&lt;52,IF('Capacity summary'!AX70&lt;&gt;"",IF(LOWER('Capacity summary'!AX70)="x",$BI158*AX158,VALUE('Capacity summary'!AX70)),0),AX158*$BI158),AX158*$BI158),0)</f>
        <v>0</v>
      </c>
      <c r="DB158" s="5">
        <f ca="1">IF($BI158&lt;&gt;"",IF('Capacity summary'!$C$14="Yes",IF(COUNTBLANK('Capacity summary'!$H70:$BG70)&lt;52,IF('Capacity summary'!AY70&lt;&gt;"",IF(LOWER('Capacity summary'!AY70)="x",$BI158*AY158,VALUE('Capacity summary'!AY70)),0),AY158*$BI158),AY158*$BI158),0)</f>
        <v>0</v>
      </c>
      <c r="DC158" s="5">
        <f ca="1">IF($BI158&lt;&gt;"",IF('Capacity summary'!$C$14="Yes",IF(COUNTBLANK('Capacity summary'!$H70:$BG70)&lt;52,IF('Capacity summary'!AZ70&lt;&gt;"",IF(LOWER('Capacity summary'!AZ70)="x",$BI158*AZ158,VALUE('Capacity summary'!AZ70)),0),AZ158*$BI158),AZ158*$BI158),0)</f>
        <v>0</v>
      </c>
      <c r="DD158" s="5">
        <f ca="1">IF($BI158&lt;&gt;"",IF('Capacity summary'!$C$14="Yes",IF(COUNTBLANK('Capacity summary'!$H70:$BG70)&lt;52,IF('Capacity summary'!BA70&lt;&gt;"",IF(LOWER('Capacity summary'!BA70)="x",$BI158*BA158,VALUE('Capacity summary'!BA70)),0),BA158*$BI158),BA158*$BI158),0)</f>
        <v>0</v>
      </c>
      <c r="DE158" s="5">
        <f ca="1">IF($BI158&lt;&gt;"",IF('Capacity summary'!$C$14="Yes",IF(COUNTBLANK('Capacity summary'!$H70:$BG70)&lt;52,IF('Capacity summary'!BB70&lt;&gt;"",IF(LOWER('Capacity summary'!BB70)="x",$BI158*BB158,VALUE('Capacity summary'!BB70)),0),BB158*$BI158),BB158*$BI158),0)</f>
        <v>0</v>
      </c>
      <c r="DF158" s="5">
        <f ca="1">IF($BI158&lt;&gt;"",IF('Capacity summary'!$C$14="Yes",IF(COUNTBLANK('Capacity summary'!$H70:$BG70)&lt;52,IF('Capacity summary'!BC70&lt;&gt;"",IF(LOWER('Capacity summary'!BC70)="x",$BI158*BC158,VALUE('Capacity summary'!BC70)),0),BC158*$BI158),BC158*$BI158),0)</f>
        <v>0</v>
      </c>
      <c r="DG158" s="5">
        <f ca="1">IF($BI158&lt;&gt;"",IF('Capacity summary'!$C$14="Yes",IF(COUNTBLANK('Capacity summary'!$H70:$BG70)&lt;52,IF('Capacity summary'!BD70&lt;&gt;"",IF(LOWER('Capacity summary'!BD70)="x",$BI158*BD158,VALUE('Capacity summary'!BD70)),0),BD158*$BI158),BD158*$BI158),0)</f>
        <v>0</v>
      </c>
      <c r="DH158" s="5">
        <f ca="1">IF($BI158&lt;&gt;"",IF('Capacity summary'!$C$14="Yes",IF(COUNTBLANK('Capacity summary'!$H70:$BG70)&lt;52,IF('Capacity summary'!BE70&lt;&gt;"",IF(LOWER('Capacity summary'!BE70)="x",$BI158*BE158,VALUE('Capacity summary'!BE70)),0),BE158*$BI158),BE158*$BI158),0)</f>
        <v>0</v>
      </c>
      <c r="DI158" s="5">
        <f ca="1">IF($BI158&lt;&gt;"",IF('Capacity summary'!$C$14="Yes",IF(COUNTBLANK('Capacity summary'!$H70:$BG70)&lt;52,IF('Capacity summary'!BF70&lt;&gt;"",IF(LOWER('Capacity summary'!BF70)="x",$BI158*BF158,VALUE('Capacity summary'!BF70)),0),BF158*$BI158),BF158*$BI158),0)</f>
        <v>0</v>
      </c>
      <c r="DJ158" s="5">
        <f ca="1">IF($BI158&lt;&gt;"",IF('Capacity summary'!$C$14="Yes",IF(COUNTBLANK('Capacity summary'!$H70:$BG70)&lt;52,IF('Capacity summary'!BG70&lt;&gt;"",IF(LOWER('Capacity summary'!BG70)="x",$BI158*BG158,VALUE('Capacity summary'!BG70)),0),BG158*$BI158),BG158*$BI158),0)</f>
        <v>0</v>
      </c>
      <c r="DK158" s="5">
        <f t="shared" ca="1" si="6"/>
        <v>0</v>
      </c>
    </row>
    <row r="159" spans="3:115" x14ac:dyDescent="0.25">
      <c r="C159" s="67" t="str">
        <f>ROW(A48)&amp;". "&amp;Capacity!N64</f>
        <v>48. a</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 ca="1">IF(ROW(A48)&lt;=Capacity!$M$16,IF('Capacity summary'!$C$14="No",SUM(H159:BG159),'Capacity summary'!$E71),0)</f>
        <v>52</v>
      </c>
      <c r="BI159" s="67">
        <f ca="1">IF(BH159&gt;0,IF(BH159&lt;Capacity!Q64,Capacity!R64,Capacity!T64/'Capacity calculation (hide)'!BH159),"")</f>
        <v>0</v>
      </c>
      <c r="BJ159" s="5"/>
      <c r="BK159" s="5">
        <f ca="1">IF($BI159&lt;&gt;"",IF('Capacity summary'!$C$14="Yes",IF(COUNTBLANK('Capacity summary'!$H71:$BG71)&lt;52,IF('Capacity summary'!H71&lt;&gt;"",IF(LOWER('Capacity summary'!H71)="x",$BI159*H159,VALUE('Capacity summary'!H71)),0),H159*$BI159),H159*$BI159),0)</f>
        <v>0</v>
      </c>
      <c r="BL159" s="5">
        <f ca="1">IF($BI159&lt;&gt;"",IF('Capacity summary'!$C$14="Yes",IF(COUNTBLANK('Capacity summary'!$H71:$BG71)&lt;52,IF('Capacity summary'!I71&lt;&gt;"",IF(LOWER('Capacity summary'!I71)="x",$BI159*I159,VALUE('Capacity summary'!I71)),0),I159*$BI159),I159*$BI159),0)</f>
        <v>0</v>
      </c>
      <c r="BM159" s="5">
        <f ca="1">IF($BI159&lt;&gt;"",IF('Capacity summary'!$C$14="Yes",IF(COUNTBLANK('Capacity summary'!$H71:$BG71)&lt;52,IF('Capacity summary'!J71&lt;&gt;"",IF(LOWER('Capacity summary'!J71)="x",$BI159*J159,VALUE('Capacity summary'!J71)),0),J159*$BI159),J159*$BI159),0)</f>
        <v>0</v>
      </c>
      <c r="BN159" s="5">
        <f ca="1">IF($BI159&lt;&gt;"",IF('Capacity summary'!$C$14="Yes",IF(COUNTBLANK('Capacity summary'!$H71:$BG71)&lt;52,IF('Capacity summary'!K71&lt;&gt;"",IF(LOWER('Capacity summary'!K71)="x",$BI159*K159,VALUE('Capacity summary'!K71)),0),K159*$BI159),K159*$BI159),0)</f>
        <v>0</v>
      </c>
      <c r="BO159" s="5">
        <f ca="1">IF($BI159&lt;&gt;"",IF('Capacity summary'!$C$14="Yes",IF(COUNTBLANK('Capacity summary'!$H71:$BG71)&lt;52,IF('Capacity summary'!L71&lt;&gt;"",IF(LOWER('Capacity summary'!L71)="x",$BI159*L159,VALUE('Capacity summary'!L71)),0),L159*$BI159),L159*$BI159),0)</f>
        <v>0</v>
      </c>
      <c r="BP159" s="5">
        <f ca="1">IF($BI159&lt;&gt;"",IF('Capacity summary'!$C$14="Yes",IF(COUNTBLANK('Capacity summary'!$H71:$BG71)&lt;52,IF('Capacity summary'!M71&lt;&gt;"",IF(LOWER('Capacity summary'!M71)="x",$BI159*M159,VALUE('Capacity summary'!M71)),0),M159*$BI159),M159*$BI159),0)</f>
        <v>0</v>
      </c>
      <c r="BQ159" s="5">
        <f ca="1">IF($BI159&lt;&gt;"",IF('Capacity summary'!$C$14="Yes",IF(COUNTBLANK('Capacity summary'!$H71:$BG71)&lt;52,IF('Capacity summary'!N71&lt;&gt;"",IF(LOWER('Capacity summary'!N71)="x",$BI159*N159,VALUE('Capacity summary'!N71)),0),N159*$BI159),N159*$BI159),0)</f>
        <v>0</v>
      </c>
      <c r="BR159" s="5">
        <f ca="1">IF($BI159&lt;&gt;"",IF('Capacity summary'!$C$14="Yes",IF(COUNTBLANK('Capacity summary'!$H71:$BG71)&lt;52,IF('Capacity summary'!O71&lt;&gt;"",IF(LOWER('Capacity summary'!O71)="x",$BI159*O159,VALUE('Capacity summary'!O71)),0),O159*$BI159),O159*$BI159),0)</f>
        <v>0</v>
      </c>
      <c r="BS159" s="5">
        <f ca="1">IF($BI159&lt;&gt;"",IF('Capacity summary'!$C$14="Yes",IF(COUNTBLANK('Capacity summary'!$H71:$BG71)&lt;52,IF('Capacity summary'!P71&lt;&gt;"",IF(LOWER('Capacity summary'!P71)="x",$BI159*P159,VALUE('Capacity summary'!P71)),0),P159*$BI159),P159*$BI159),0)</f>
        <v>0</v>
      </c>
      <c r="BT159" s="5">
        <f ca="1">IF($BI159&lt;&gt;"",IF('Capacity summary'!$C$14="Yes",IF(COUNTBLANK('Capacity summary'!$H71:$BG71)&lt;52,IF('Capacity summary'!Q71&lt;&gt;"",IF(LOWER('Capacity summary'!Q71)="x",$BI159*Q159,VALUE('Capacity summary'!Q71)),0),Q159*$BI159),Q159*$BI159),0)</f>
        <v>0</v>
      </c>
      <c r="BU159" s="5">
        <f ca="1">IF($BI159&lt;&gt;"",IF('Capacity summary'!$C$14="Yes",IF(COUNTBLANK('Capacity summary'!$H71:$BG71)&lt;52,IF('Capacity summary'!R71&lt;&gt;"",IF(LOWER('Capacity summary'!R71)="x",$BI159*R159,VALUE('Capacity summary'!R71)),0),R159*$BI159),R159*$BI159),0)</f>
        <v>0</v>
      </c>
      <c r="BV159" s="5">
        <f ca="1">IF($BI159&lt;&gt;"",IF('Capacity summary'!$C$14="Yes",IF(COUNTBLANK('Capacity summary'!$H71:$BG71)&lt;52,IF('Capacity summary'!S71&lt;&gt;"",IF(LOWER('Capacity summary'!S71)="x",$BI159*S159,VALUE('Capacity summary'!S71)),0),S159*$BI159),S159*$BI159),0)</f>
        <v>0</v>
      </c>
      <c r="BW159" s="5">
        <f ca="1">IF($BI159&lt;&gt;"",IF('Capacity summary'!$C$14="Yes",IF(COUNTBLANK('Capacity summary'!$H71:$BG71)&lt;52,IF('Capacity summary'!T71&lt;&gt;"",IF(LOWER('Capacity summary'!T71)="x",$BI159*T159,VALUE('Capacity summary'!T71)),0),T159*$BI159),T159*$BI159),0)</f>
        <v>0</v>
      </c>
      <c r="BX159" s="5">
        <f ca="1">IF($BI159&lt;&gt;"",IF('Capacity summary'!$C$14="Yes",IF(COUNTBLANK('Capacity summary'!$H71:$BG71)&lt;52,IF('Capacity summary'!U71&lt;&gt;"",IF(LOWER('Capacity summary'!U71)="x",$BI159*U159,VALUE('Capacity summary'!U71)),0),U159*$BI159),U159*$BI159),0)</f>
        <v>0</v>
      </c>
      <c r="BY159" s="5">
        <f ca="1">IF($BI159&lt;&gt;"",IF('Capacity summary'!$C$14="Yes",IF(COUNTBLANK('Capacity summary'!$H71:$BG71)&lt;52,IF('Capacity summary'!V71&lt;&gt;"",IF(LOWER('Capacity summary'!V71)="x",$BI159*V159,VALUE('Capacity summary'!V71)),0),V159*$BI159),V159*$BI159),0)</f>
        <v>0</v>
      </c>
      <c r="BZ159" s="5">
        <f ca="1">IF($BI159&lt;&gt;"",IF('Capacity summary'!$C$14="Yes",IF(COUNTBLANK('Capacity summary'!$H71:$BG71)&lt;52,IF('Capacity summary'!W71&lt;&gt;"",IF(LOWER('Capacity summary'!W71)="x",$BI159*W159,VALUE('Capacity summary'!W71)),0),W159*$BI159),W159*$BI159),0)</f>
        <v>0</v>
      </c>
      <c r="CA159" s="5">
        <f ca="1">IF($BI159&lt;&gt;"",IF('Capacity summary'!$C$14="Yes",IF(COUNTBLANK('Capacity summary'!$H71:$BG71)&lt;52,IF('Capacity summary'!X71&lt;&gt;"",IF(LOWER('Capacity summary'!X71)="x",$BI159*X159,VALUE('Capacity summary'!X71)),0),X159*$BI159),X159*$BI159),0)</f>
        <v>0</v>
      </c>
      <c r="CB159" s="5">
        <f ca="1">IF($BI159&lt;&gt;"",IF('Capacity summary'!$C$14="Yes",IF(COUNTBLANK('Capacity summary'!$H71:$BG71)&lt;52,IF('Capacity summary'!Y71&lt;&gt;"",IF(LOWER('Capacity summary'!Y71)="x",$BI159*Y159,VALUE('Capacity summary'!Y71)),0),Y159*$BI159),Y159*$BI159),0)</f>
        <v>0</v>
      </c>
      <c r="CC159" s="5">
        <f ca="1">IF($BI159&lt;&gt;"",IF('Capacity summary'!$C$14="Yes",IF(COUNTBLANK('Capacity summary'!$H71:$BG71)&lt;52,IF('Capacity summary'!Z71&lt;&gt;"",IF(LOWER('Capacity summary'!Z71)="x",$BI159*Z159,VALUE('Capacity summary'!Z71)),0),Z159*$BI159),Z159*$BI159),0)</f>
        <v>0</v>
      </c>
      <c r="CD159" s="5">
        <f ca="1">IF($BI159&lt;&gt;"",IF('Capacity summary'!$C$14="Yes",IF(COUNTBLANK('Capacity summary'!$H71:$BG71)&lt;52,IF('Capacity summary'!AA71&lt;&gt;"",IF(LOWER('Capacity summary'!AA71)="x",$BI159*AA159,VALUE('Capacity summary'!AA71)),0),AA159*$BI159),AA159*$BI159),0)</f>
        <v>0</v>
      </c>
      <c r="CE159" s="5">
        <f ca="1">IF($BI159&lt;&gt;"",IF('Capacity summary'!$C$14="Yes",IF(COUNTBLANK('Capacity summary'!$H71:$BG71)&lt;52,IF('Capacity summary'!AB71&lt;&gt;"",IF(LOWER('Capacity summary'!AB71)="x",$BI159*AB159,VALUE('Capacity summary'!AB71)),0),AB159*$BI159),AB159*$BI159),0)</f>
        <v>0</v>
      </c>
      <c r="CF159" s="5">
        <f ca="1">IF($BI159&lt;&gt;"",IF('Capacity summary'!$C$14="Yes",IF(COUNTBLANK('Capacity summary'!$H71:$BG71)&lt;52,IF('Capacity summary'!AC71&lt;&gt;"",IF(LOWER('Capacity summary'!AC71)="x",$BI159*AC159,VALUE('Capacity summary'!AC71)),0),AC159*$BI159),AC159*$BI159),0)</f>
        <v>0</v>
      </c>
      <c r="CG159" s="5">
        <f ca="1">IF($BI159&lt;&gt;"",IF('Capacity summary'!$C$14="Yes",IF(COUNTBLANK('Capacity summary'!$H71:$BG71)&lt;52,IF('Capacity summary'!AD71&lt;&gt;"",IF(LOWER('Capacity summary'!AD71)="x",$BI159*AD159,VALUE('Capacity summary'!AD71)),0),AD159*$BI159),AD159*$BI159),0)</f>
        <v>0</v>
      </c>
      <c r="CH159" s="5">
        <f ca="1">IF($BI159&lt;&gt;"",IF('Capacity summary'!$C$14="Yes",IF(COUNTBLANK('Capacity summary'!$H71:$BG71)&lt;52,IF('Capacity summary'!AE71&lt;&gt;"",IF(LOWER('Capacity summary'!AE71)="x",$BI159*AE159,VALUE('Capacity summary'!AE71)),0),AE159*$BI159),AE159*$BI159),0)</f>
        <v>0</v>
      </c>
      <c r="CI159" s="5">
        <f ca="1">IF($BI159&lt;&gt;"",IF('Capacity summary'!$C$14="Yes",IF(COUNTBLANK('Capacity summary'!$H71:$BG71)&lt;52,IF('Capacity summary'!AF71&lt;&gt;"",IF(LOWER('Capacity summary'!AF71)="x",$BI159*AF159,VALUE('Capacity summary'!AF71)),0),AF159*$BI159),AF159*$BI159),0)</f>
        <v>0</v>
      </c>
      <c r="CJ159" s="5">
        <f ca="1">IF($BI159&lt;&gt;"",IF('Capacity summary'!$C$14="Yes",IF(COUNTBLANK('Capacity summary'!$H71:$BG71)&lt;52,IF('Capacity summary'!AG71&lt;&gt;"",IF(LOWER('Capacity summary'!AG71)="x",$BI159*AG159,VALUE('Capacity summary'!AG71)),0),AG159*$BI159),AG159*$BI159),0)</f>
        <v>0</v>
      </c>
      <c r="CK159" s="5">
        <f ca="1">IF($BI159&lt;&gt;"",IF('Capacity summary'!$C$14="Yes",IF(COUNTBLANK('Capacity summary'!$H71:$BG71)&lt;52,IF('Capacity summary'!AH71&lt;&gt;"",IF(LOWER('Capacity summary'!AH71)="x",$BI159*AH159,VALUE('Capacity summary'!AH71)),0),AH159*$BI159),AH159*$BI159),0)</f>
        <v>0</v>
      </c>
      <c r="CL159" s="5">
        <f ca="1">IF($BI159&lt;&gt;"",IF('Capacity summary'!$C$14="Yes",IF(COUNTBLANK('Capacity summary'!$H71:$BG71)&lt;52,IF('Capacity summary'!AI71&lt;&gt;"",IF(LOWER('Capacity summary'!AI71)="x",$BI159*AI159,VALUE('Capacity summary'!AI71)),0),AI159*$BI159),AI159*$BI159),0)</f>
        <v>0</v>
      </c>
      <c r="CM159" s="5">
        <f ca="1">IF($BI159&lt;&gt;"",IF('Capacity summary'!$C$14="Yes",IF(COUNTBLANK('Capacity summary'!$H71:$BG71)&lt;52,IF('Capacity summary'!AJ71&lt;&gt;"",IF(LOWER('Capacity summary'!AJ71)="x",$BI159*AJ159,VALUE('Capacity summary'!AJ71)),0),AJ159*$BI159),AJ159*$BI159),0)</f>
        <v>0</v>
      </c>
      <c r="CN159" s="5">
        <f ca="1">IF($BI159&lt;&gt;"",IF('Capacity summary'!$C$14="Yes",IF(COUNTBLANK('Capacity summary'!$H71:$BG71)&lt;52,IF('Capacity summary'!AK71&lt;&gt;"",IF(LOWER('Capacity summary'!AK71)="x",$BI159*AK159,VALUE('Capacity summary'!AK71)),0),AK159*$BI159),AK159*$BI159),0)</f>
        <v>0</v>
      </c>
      <c r="CO159" s="5">
        <f ca="1">IF($BI159&lt;&gt;"",IF('Capacity summary'!$C$14="Yes",IF(COUNTBLANK('Capacity summary'!$H71:$BG71)&lt;52,IF('Capacity summary'!AL71&lt;&gt;"",IF(LOWER('Capacity summary'!AL71)="x",$BI159*AL159,VALUE('Capacity summary'!AL71)),0),AL159*$BI159),AL159*$BI159),0)</f>
        <v>0</v>
      </c>
      <c r="CP159" s="5">
        <f ca="1">IF($BI159&lt;&gt;"",IF('Capacity summary'!$C$14="Yes",IF(COUNTBLANK('Capacity summary'!$H71:$BG71)&lt;52,IF('Capacity summary'!AM71&lt;&gt;"",IF(LOWER('Capacity summary'!AM71)="x",$BI159*AM159,VALUE('Capacity summary'!AM71)),0),AM159*$BI159),AM159*$BI159),0)</f>
        <v>0</v>
      </c>
      <c r="CQ159" s="5">
        <f ca="1">IF($BI159&lt;&gt;"",IF('Capacity summary'!$C$14="Yes",IF(COUNTBLANK('Capacity summary'!$H71:$BG71)&lt;52,IF('Capacity summary'!AN71&lt;&gt;"",IF(LOWER('Capacity summary'!AN71)="x",$BI159*AN159,VALUE('Capacity summary'!AN71)),0),AN159*$BI159),AN159*$BI159),0)</f>
        <v>0</v>
      </c>
      <c r="CR159" s="5">
        <f ca="1">IF($BI159&lt;&gt;"",IF('Capacity summary'!$C$14="Yes",IF(COUNTBLANK('Capacity summary'!$H71:$BG71)&lt;52,IF('Capacity summary'!AO71&lt;&gt;"",IF(LOWER('Capacity summary'!AO71)="x",$BI159*AO159,VALUE('Capacity summary'!AO71)),0),AO159*$BI159),AO159*$BI159),0)</f>
        <v>0</v>
      </c>
      <c r="CS159" s="5">
        <f ca="1">IF($BI159&lt;&gt;"",IF('Capacity summary'!$C$14="Yes",IF(COUNTBLANK('Capacity summary'!$H71:$BG71)&lt;52,IF('Capacity summary'!AP71&lt;&gt;"",IF(LOWER('Capacity summary'!AP71)="x",$BI159*AP159,VALUE('Capacity summary'!AP71)),0),AP159*$BI159),AP159*$BI159),0)</f>
        <v>0</v>
      </c>
      <c r="CT159" s="5">
        <f ca="1">IF($BI159&lt;&gt;"",IF('Capacity summary'!$C$14="Yes",IF(COUNTBLANK('Capacity summary'!$H71:$BG71)&lt;52,IF('Capacity summary'!AQ71&lt;&gt;"",IF(LOWER('Capacity summary'!AQ71)="x",$BI159*AQ159,VALUE('Capacity summary'!AQ71)),0),AQ159*$BI159),AQ159*$BI159),0)</f>
        <v>0</v>
      </c>
      <c r="CU159" s="5">
        <f ca="1">IF($BI159&lt;&gt;"",IF('Capacity summary'!$C$14="Yes",IF(COUNTBLANK('Capacity summary'!$H71:$BG71)&lt;52,IF('Capacity summary'!AR71&lt;&gt;"",IF(LOWER('Capacity summary'!AR71)="x",$BI159*AR159,VALUE('Capacity summary'!AR71)),0),AR159*$BI159),AR159*$BI159),0)</f>
        <v>0</v>
      </c>
      <c r="CV159" s="5">
        <f ca="1">IF($BI159&lt;&gt;"",IF('Capacity summary'!$C$14="Yes",IF(COUNTBLANK('Capacity summary'!$H71:$BG71)&lt;52,IF('Capacity summary'!AS71&lt;&gt;"",IF(LOWER('Capacity summary'!AS71)="x",$BI159*AS159,VALUE('Capacity summary'!AS71)),0),AS159*$BI159),AS159*$BI159),0)</f>
        <v>0</v>
      </c>
      <c r="CW159" s="5">
        <f ca="1">IF($BI159&lt;&gt;"",IF('Capacity summary'!$C$14="Yes",IF(COUNTBLANK('Capacity summary'!$H71:$BG71)&lt;52,IF('Capacity summary'!AT71&lt;&gt;"",IF(LOWER('Capacity summary'!AT71)="x",$BI159*AT159,VALUE('Capacity summary'!AT71)),0),AT159*$BI159),AT159*$BI159),0)</f>
        <v>0</v>
      </c>
      <c r="CX159" s="5">
        <f ca="1">IF($BI159&lt;&gt;"",IF('Capacity summary'!$C$14="Yes",IF(COUNTBLANK('Capacity summary'!$H71:$BG71)&lt;52,IF('Capacity summary'!AU71&lt;&gt;"",IF(LOWER('Capacity summary'!AU71)="x",$BI159*AU159,VALUE('Capacity summary'!AU71)),0),AU159*$BI159),AU159*$BI159),0)</f>
        <v>0</v>
      </c>
      <c r="CY159" s="5">
        <f ca="1">IF($BI159&lt;&gt;"",IF('Capacity summary'!$C$14="Yes",IF(COUNTBLANK('Capacity summary'!$H71:$BG71)&lt;52,IF('Capacity summary'!AV71&lt;&gt;"",IF(LOWER('Capacity summary'!AV71)="x",$BI159*AV159,VALUE('Capacity summary'!AV71)),0),AV159*$BI159),AV159*$BI159),0)</f>
        <v>0</v>
      </c>
      <c r="CZ159" s="5">
        <f ca="1">IF($BI159&lt;&gt;"",IF('Capacity summary'!$C$14="Yes",IF(COUNTBLANK('Capacity summary'!$H71:$BG71)&lt;52,IF('Capacity summary'!AW71&lt;&gt;"",IF(LOWER('Capacity summary'!AW71)="x",$BI159*AW159,VALUE('Capacity summary'!AW71)),0),AW159*$BI159),AW159*$BI159),0)</f>
        <v>0</v>
      </c>
      <c r="DA159" s="5">
        <f ca="1">IF($BI159&lt;&gt;"",IF('Capacity summary'!$C$14="Yes",IF(COUNTBLANK('Capacity summary'!$H71:$BG71)&lt;52,IF('Capacity summary'!AX71&lt;&gt;"",IF(LOWER('Capacity summary'!AX71)="x",$BI159*AX159,VALUE('Capacity summary'!AX71)),0),AX159*$BI159),AX159*$BI159),0)</f>
        <v>0</v>
      </c>
      <c r="DB159" s="5">
        <f ca="1">IF($BI159&lt;&gt;"",IF('Capacity summary'!$C$14="Yes",IF(COUNTBLANK('Capacity summary'!$H71:$BG71)&lt;52,IF('Capacity summary'!AY71&lt;&gt;"",IF(LOWER('Capacity summary'!AY71)="x",$BI159*AY159,VALUE('Capacity summary'!AY71)),0),AY159*$BI159),AY159*$BI159),0)</f>
        <v>0</v>
      </c>
      <c r="DC159" s="5">
        <f ca="1">IF($BI159&lt;&gt;"",IF('Capacity summary'!$C$14="Yes",IF(COUNTBLANK('Capacity summary'!$H71:$BG71)&lt;52,IF('Capacity summary'!AZ71&lt;&gt;"",IF(LOWER('Capacity summary'!AZ71)="x",$BI159*AZ159,VALUE('Capacity summary'!AZ71)),0),AZ159*$BI159),AZ159*$BI159),0)</f>
        <v>0</v>
      </c>
      <c r="DD159" s="5">
        <f ca="1">IF($BI159&lt;&gt;"",IF('Capacity summary'!$C$14="Yes",IF(COUNTBLANK('Capacity summary'!$H71:$BG71)&lt;52,IF('Capacity summary'!BA71&lt;&gt;"",IF(LOWER('Capacity summary'!BA71)="x",$BI159*BA159,VALUE('Capacity summary'!BA71)),0),BA159*$BI159),BA159*$BI159),0)</f>
        <v>0</v>
      </c>
      <c r="DE159" s="5">
        <f ca="1">IF($BI159&lt;&gt;"",IF('Capacity summary'!$C$14="Yes",IF(COUNTBLANK('Capacity summary'!$H71:$BG71)&lt;52,IF('Capacity summary'!BB71&lt;&gt;"",IF(LOWER('Capacity summary'!BB71)="x",$BI159*BB159,VALUE('Capacity summary'!BB71)),0),BB159*$BI159),BB159*$BI159),0)</f>
        <v>0</v>
      </c>
      <c r="DF159" s="5">
        <f ca="1">IF($BI159&lt;&gt;"",IF('Capacity summary'!$C$14="Yes",IF(COUNTBLANK('Capacity summary'!$H71:$BG71)&lt;52,IF('Capacity summary'!BC71&lt;&gt;"",IF(LOWER('Capacity summary'!BC71)="x",$BI159*BC159,VALUE('Capacity summary'!BC71)),0),BC159*$BI159),BC159*$BI159),0)</f>
        <v>0</v>
      </c>
      <c r="DG159" s="5">
        <f ca="1">IF($BI159&lt;&gt;"",IF('Capacity summary'!$C$14="Yes",IF(COUNTBLANK('Capacity summary'!$H71:$BG71)&lt;52,IF('Capacity summary'!BD71&lt;&gt;"",IF(LOWER('Capacity summary'!BD71)="x",$BI159*BD159,VALUE('Capacity summary'!BD71)),0),BD159*$BI159),BD159*$BI159),0)</f>
        <v>0</v>
      </c>
      <c r="DH159" s="5">
        <f ca="1">IF($BI159&lt;&gt;"",IF('Capacity summary'!$C$14="Yes",IF(COUNTBLANK('Capacity summary'!$H71:$BG71)&lt;52,IF('Capacity summary'!BE71&lt;&gt;"",IF(LOWER('Capacity summary'!BE71)="x",$BI159*BE159,VALUE('Capacity summary'!BE71)),0),BE159*$BI159),BE159*$BI159),0)</f>
        <v>0</v>
      </c>
      <c r="DI159" s="5">
        <f ca="1">IF($BI159&lt;&gt;"",IF('Capacity summary'!$C$14="Yes",IF(COUNTBLANK('Capacity summary'!$H71:$BG71)&lt;52,IF('Capacity summary'!BF71&lt;&gt;"",IF(LOWER('Capacity summary'!BF71)="x",$BI159*BF159,VALUE('Capacity summary'!BF71)),0),BF159*$BI159),BF159*$BI159),0)</f>
        <v>0</v>
      </c>
      <c r="DJ159" s="5">
        <f ca="1">IF($BI159&lt;&gt;"",IF('Capacity summary'!$C$14="Yes",IF(COUNTBLANK('Capacity summary'!$H71:$BG71)&lt;52,IF('Capacity summary'!BG71&lt;&gt;"",IF(LOWER('Capacity summary'!BG71)="x",$BI159*BG159,VALUE('Capacity summary'!BG71)),0),BG159*$BI159),BG159*$BI159),0)</f>
        <v>0</v>
      </c>
      <c r="DK159" s="5">
        <f t="shared" ca="1" si="6"/>
        <v>0</v>
      </c>
    </row>
    <row r="160" spans="3:115" x14ac:dyDescent="0.25">
      <c r="C160" s="67" t="str">
        <f>ROW(A49)&amp;". "&amp;Capacity!N65</f>
        <v>49. a</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 ca="1">IF(ROW(A49)&lt;=Capacity!$M$16,IF('Capacity summary'!$C$14="No",SUM(H160:BG160),'Capacity summary'!$E72),0)</f>
        <v>52</v>
      </c>
      <c r="BI160" s="67">
        <f ca="1">IF(BH160&gt;0,IF(BH160&lt;Capacity!Q65,Capacity!R65,Capacity!T65/'Capacity calculation (hide)'!BH160),"")</f>
        <v>0</v>
      </c>
      <c r="BJ160" s="5"/>
      <c r="BK160" s="5">
        <f ca="1">IF($BI160&lt;&gt;"",IF('Capacity summary'!$C$14="Yes",IF(COUNTBLANK('Capacity summary'!$H72:$BG72)&lt;52,IF('Capacity summary'!H72&lt;&gt;"",IF(LOWER('Capacity summary'!H72)="x",$BI160*H160,VALUE('Capacity summary'!H72)),0),H160*$BI160),H160*$BI160),0)</f>
        <v>0</v>
      </c>
      <c r="BL160" s="5">
        <f ca="1">IF($BI160&lt;&gt;"",IF('Capacity summary'!$C$14="Yes",IF(COUNTBLANK('Capacity summary'!$H72:$BG72)&lt;52,IF('Capacity summary'!I72&lt;&gt;"",IF(LOWER('Capacity summary'!I72)="x",$BI160*I160,VALUE('Capacity summary'!I72)),0),I160*$BI160),I160*$BI160),0)</f>
        <v>0</v>
      </c>
      <c r="BM160" s="5">
        <f ca="1">IF($BI160&lt;&gt;"",IF('Capacity summary'!$C$14="Yes",IF(COUNTBLANK('Capacity summary'!$H72:$BG72)&lt;52,IF('Capacity summary'!J72&lt;&gt;"",IF(LOWER('Capacity summary'!J72)="x",$BI160*J160,VALUE('Capacity summary'!J72)),0),J160*$BI160),J160*$BI160),0)</f>
        <v>0</v>
      </c>
      <c r="BN160" s="5">
        <f ca="1">IF($BI160&lt;&gt;"",IF('Capacity summary'!$C$14="Yes",IF(COUNTBLANK('Capacity summary'!$H72:$BG72)&lt;52,IF('Capacity summary'!K72&lt;&gt;"",IF(LOWER('Capacity summary'!K72)="x",$BI160*K160,VALUE('Capacity summary'!K72)),0),K160*$BI160),K160*$BI160),0)</f>
        <v>0</v>
      </c>
      <c r="BO160" s="5">
        <f ca="1">IF($BI160&lt;&gt;"",IF('Capacity summary'!$C$14="Yes",IF(COUNTBLANK('Capacity summary'!$H72:$BG72)&lt;52,IF('Capacity summary'!L72&lt;&gt;"",IF(LOWER('Capacity summary'!L72)="x",$BI160*L160,VALUE('Capacity summary'!L72)),0),L160*$BI160),L160*$BI160),0)</f>
        <v>0</v>
      </c>
      <c r="BP160" s="5">
        <f ca="1">IF($BI160&lt;&gt;"",IF('Capacity summary'!$C$14="Yes",IF(COUNTBLANK('Capacity summary'!$H72:$BG72)&lt;52,IF('Capacity summary'!M72&lt;&gt;"",IF(LOWER('Capacity summary'!M72)="x",$BI160*M160,VALUE('Capacity summary'!M72)),0),M160*$BI160),M160*$BI160),0)</f>
        <v>0</v>
      </c>
      <c r="BQ160" s="5">
        <f ca="1">IF($BI160&lt;&gt;"",IF('Capacity summary'!$C$14="Yes",IF(COUNTBLANK('Capacity summary'!$H72:$BG72)&lt;52,IF('Capacity summary'!N72&lt;&gt;"",IF(LOWER('Capacity summary'!N72)="x",$BI160*N160,VALUE('Capacity summary'!N72)),0),N160*$BI160),N160*$BI160),0)</f>
        <v>0</v>
      </c>
      <c r="BR160" s="5">
        <f ca="1">IF($BI160&lt;&gt;"",IF('Capacity summary'!$C$14="Yes",IF(COUNTBLANK('Capacity summary'!$H72:$BG72)&lt;52,IF('Capacity summary'!O72&lt;&gt;"",IF(LOWER('Capacity summary'!O72)="x",$BI160*O160,VALUE('Capacity summary'!O72)),0),O160*$BI160),O160*$BI160),0)</f>
        <v>0</v>
      </c>
      <c r="BS160" s="5">
        <f ca="1">IF($BI160&lt;&gt;"",IF('Capacity summary'!$C$14="Yes",IF(COUNTBLANK('Capacity summary'!$H72:$BG72)&lt;52,IF('Capacity summary'!P72&lt;&gt;"",IF(LOWER('Capacity summary'!P72)="x",$BI160*P160,VALUE('Capacity summary'!P72)),0),P160*$BI160),P160*$BI160),0)</f>
        <v>0</v>
      </c>
      <c r="BT160" s="5">
        <f ca="1">IF($BI160&lt;&gt;"",IF('Capacity summary'!$C$14="Yes",IF(COUNTBLANK('Capacity summary'!$H72:$BG72)&lt;52,IF('Capacity summary'!Q72&lt;&gt;"",IF(LOWER('Capacity summary'!Q72)="x",$BI160*Q160,VALUE('Capacity summary'!Q72)),0),Q160*$BI160),Q160*$BI160),0)</f>
        <v>0</v>
      </c>
      <c r="BU160" s="5">
        <f ca="1">IF($BI160&lt;&gt;"",IF('Capacity summary'!$C$14="Yes",IF(COUNTBLANK('Capacity summary'!$H72:$BG72)&lt;52,IF('Capacity summary'!R72&lt;&gt;"",IF(LOWER('Capacity summary'!R72)="x",$BI160*R160,VALUE('Capacity summary'!R72)),0),R160*$BI160),R160*$BI160),0)</f>
        <v>0</v>
      </c>
      <c r="BV160" s="5">
        <f ca="1">IF($BI160&lt;&gt;"",IF('Capacity summary'!$C$14="Yes",IF(COUNTBLANK('Capacity summary'!$H72:$BG72)&lt;52,IF('Capacity summary'!S72&lt;&gt;"",IF(LOWER('Capacity summary'!S72)="x",$BI160*S160,VALUE('Capacity summary'!S72)),0),S160*$BI160),S160*$BI160),0)</f>
        <v>0</v>
      </c>
      <c r="BW160" s="5">
        <f ca="1">IF($BI160&lt;&gt;"",IF('Capacity summary'!$C$14="Yes",IF(COUNTBLANK('Capacity summary'!$H72:$BG72)&lt;52,IF('Capacity summary'!T72&lt;&gt;"",IF(LOWER('Capacity summary'!T72)="x",$BI160*T160,VALUE('Capacity summary'!T72)),0),T160*$BI160),T160*$BI160),0)</f>
        <v>0</v>
      </c>
      <c r="BX160" s="5">
        <f ca="1">IF($BI160&lt;&gt;"",IF('Capacity summary'!$C$14="Yes",IF(COUNTBLANK('Capacity summary'!$H72:$BG72)&lt;52,IF('Capacity summary'!U72&lt;&gt;"",IF(LOWER('Capacity summary'!U72)="x",$BI160*U160,VALUE('Capacity summary'!U72)),0),U160*$BI160),U160*$BI160),0)</f>
        <v>0</v>
      </c>
      <c r="BY160" s="5">
        <f ca="1">IF($BI160&lt;&gt;"",IF('Capacity summary'!$C$14="Yes",IF(COUNTBLANK('Capacity summary'!$H72:$BG72)&lt;52,IF('Capacity summary'!V72&lt;&gt;"",IF(LOWER('Capacity summary'!V72)="x",$BI160*V160,VALUE('Capacity summary'!V72)),0),V160*$BI160),V160*$BI160),0)</f>
        <v>0</v>
      </c>
      <c r="BZ160" s="5">
        <f ca="1">IF($BI160&lt;&gt;"",IF('Capacity summary'!$C$14="Yes",IF(COUNTBLANK('Capacity summary'!$H72:$BG72)&lt;52,IF('Capacity summary'!W72&lt;&gt;"",IF(LOWER('Capacity summary'!W72)="x",$BI160*W160,VALUE('Capacity summary'!W72)),0),W160*$BI160),W160*$BI160),0)</f>
        <v>0</v>
      </c>
      <c r="CA160" s="5">
        <f ca="1">IF($BI160&lt;&gt;"",IF('Capacity summary'!$C$14="Yes",IF(COUNTBLANK('Capacity summary'!$H72:$BG72)&lt;52,IF('Capacity summary'!X72&lt;&gt;"",IF(LOWER('Capacity summary'!X72)="x",$BI160*X160,VALUE('Capacity summary'!X72)),0),X160*$BI160),X160*$BI160),0)</f>
        <v>0</v>
      </c>
      <c r="CB160" s="5">
        <f ca="1">IF($BI160&lt;&gt;"",IF('Capacity summary'!$C$14="Yes",IF(COUNTBLANK('Capacity summary'!$H72:$BG72)&lt;52,IF('Capacity summary'!Y72&lt;&gt;"",IF(LOWER('Capacity summary'!Y72)="x",$BI160*Y160,VALUE('Capacity summary'!Y72)),0),Y160*$BI160),Y160*$BI160),0)</f>
        <v>0</v>
      </c>
      <c r="CC160" s="5">
        <f ca="1">IF($BI160&lt;&gt;"",IF('Capacity summary'!$C$14="Yes",IF(COUNTBLANK('Capacity summary'!$H72:$BG72)&lt;52,IF('Capacity summary'!Z72&lt;&gt;"",IF(LOWER('Capacity summary'!Z72)="x",$BI160*Z160,VALUE('Capacity summary'!Z72)),0),Z160*$BI160),Z160*$BI160),0)</f>
        <v>0</v>
      </c>
      <c r="CD160" s="5">
        <f ca="1">IF($BI160&lt;&gt;"",IF('Capacity summary'!$C$14="Yes",IF(COUNTBLANK('Capacity summary'!$H72:$BG72)&lt;52,IF('Capacity summary'!AA72&lt;&gt;"",IF(LOWER('Capacity summary'!AA72)="x",$BI160*AA160,VALUE('Capacity summary'!AA72)),0),AA160*$BI160),AA160*$BI160),0)</f>
        <v>0</v>
      </c>
      <c r="CE160" s="5">
        <f ca="1">IF($BI160&lt;&gt;"",IF('Capacity summary'!$C$14="Yes",IF(COUNTBLANK('Capacity summary'!$H72:$BG72)&lt;52,IF('Capacity summary'!AB72&lt;&gt;"",IF(LOWER('Capacity summary'!AB72)="x",$BI160*AB160,VALUE('Capacity summary'!AB72)),0),AB160*$BI160),AB160*$BI160),0)</f>
        <v>0</v>
      </c>
      <c r="CF160" s="5">
        <f ca="1">IF($BI160&lt;&gt;"",IF('Capacity summary'!$C$14="Yes",IF(COUNTBLANK('Capacity summary'!$H72:$BG72)&lt;52,IF('Capacity summary'!AC72&lt;&gt;"",IF(LOWER('Capacity summary'!AC72)="x",$BI160*AC160,VALUE('Capacity summary'!AC72)),0),AC160*$BI160),AC160*$BI160),0)</f>
        <v>0</v>
      </c>
      <c r="CG160" s="5">
        <f ca="1">IF($BI160&lt;&gt;"",IF('Capacity summary'!$C$14="Yes",IF(COUNTBLANK('Capacity summary'!$H72:$BG72)&lt;52,IF('Capacity summary'!AD72&lt;&gt;"",IF(LOWER('Capacity summary'!AD72)="x",$BI160*AD160,VALUE('Capacity summary'!AD72)),0),AD160*$BI160),AD160*$BI160),0)</f>
        <v>0</v>
      </c>
      <c r="CH160" s="5">
        <f ca="1">IF($BI160&lt;&gt;"",IF('Capacity summary'!$C$14="Yes",IF(COUNTBLANK('Capacity summary'!$H72:$BG72)&lt;52,IF('Capacity summary'!AE72&lt;&gt;"",IF(LOWER('Capacity summary'!AE72)="x",$BI160*AE160,VALUE('Capacity summary'!AE72)),0),AE160*$BI160),AE160*$BI160),0)</f>
        <v>0</v>
      </c>
      <c r="CI160" s="5">
        <f ca="1">IF($BI160&lt;&gt;"",IF('Capacity summary'!$C$14="Yes",IF(COUNTBLANK('Capacity summary'!$H72:$BG72)&lt;52,IF('Capacity summary'!AF72&lt;&gt;"",IF(LOWER('Capacity summary'!AF72)="x",$BI160*AF160,VALUE('Capacity summary'!AF72)),0),AF160*$BI160),AF160*$BI160),0)</f>
        <v>0</v>
      </c>
      <c r="CJ160" s="5">
        <f ca="1">IF($BI160&lt;&gt;"",IF('Capacity summary'!$C$14="Yes",IF(COUNTBLANK('Capacity summary'!$H72:$BG72)&lt;52,IF('Capacity summary'!AG72&lt;&gt;"",IF(LOWER('Capacity summary'!AG72)="x",$BI160*AG160,VALUE('Capacity summary'!AG72)),0),AG160*$BI160),AG160*$BI160),0)</f>
        <v>0</v>
      </c>
      <c r="CK160" s="5">
        <f ca="1">IF($BI160&lt;&gt;"",IF('Capacity summary'!$C$14="Yes",IF(COUNTBLANK('Capacity summary'!$H72:$BG72)&lt;52,IF('Capacity summary'!AH72&lt;&gt;"",IF(LOWER('Capacity summary'!AH72)="x",$BI160*AH160,VALUE('Capacity summary'!AH72)),0),AH160*$BI160),AH160*$BI160),0)</f>
        <v>0</v>
      </c>
      <c r="CL160" s="5">
        <f ca="1">IF($BI160&lt;&gt;"",IF('Capacity summary'!$C$14="Yes",IF(COUNTBLANK('Capacity summary'!$H72:$BG72)&lt;52,IF('Capacity summary'!AI72&lt;&gt;"",IF(LOWER('Capacity summary'!AI72)="x",$BI160*AI160,VALUE('Capacity summary'!AI72)),0),AI160*$BI160),AI160*$BI160),0)</f>
        <v>0</v>
      </c>
      <c r="CM160" s="5">
        <f ca="1">IF($BI160&lt;&gt;"",IF('Capacity summary'!$C$14="Yes",IF(COUNTBLANK('Capacity summary'!$H72:$BG72)&lt;52,IF('Capacity summary'!AJ72&lt;&gt;"",IF(LOWER('Capacity summary'!AJ72)="x",$BI160*AJ160,VALUE('Capacity summary'!AJ72)),0),AJ160*$BI160),AJ160*$BI160),0)</f>
        <v>0</v>
      </c>
      <c r="CN160" s="5">
        <f ca="1">IF($BI160&lt;&gt;"",IF('Capacity summary'!$C$14="Yes",IF(COUNTBLANK('Capacity summary'!$H72:$BG72)&lt;52,IF('Capacity summary'!AK72&lt;&gt;"",IF(LOWER('Capacity summary'!AK72)="x",$BI160*AK160,VALUE('Capacity summary'!AK72)),0),AK160*$BI160),AK160*$BI160),0)</f>
        <v>0</v>
      </c>
      <c r="CO160" s="5">
        <f ca="1">IF($BI160&lt;&gt;"",IF('Capacity summary'!$C$14="Yes",IF(COUNTBLANK('Capacity summary'!$H72:$BG72)&lt;52,IF('Capacity summary'!AL72&lt;&gt;"",IF(LOWER('Capacity summary'!AL72)="x",$BI160*AL160,VALUE('Capacity summary'!AL72)),0),AL160*$BI160),AL160*$BI160),0)</f>
        <v>0</v>
      </c>
      <c r="CP160" s="5">
        <f ca="1">IF($BI160&lt;&gt;"",IF('Capacity summary'!$C$14="Yes",IF(COUNTBLANK('Capacity summary'!$H72:$BG72)&lt;52,IF('Capacity summary'!AM72&lt;&gt;"",IF(LOWER('Capacity summary'!AM72)="x",$BI160*AM160,VALUE('Capacity summary'!AM72)),0),AM160*$BI160),AM160*$BI160),0)</f>
        <v>0</v>
      </c>
      <c r="CQ160" s="5">
        <f ca="1">IF($BI160&lt;&gt;"",IF('Capacity summary'!$C$14="Yes",IF(COUNTBLANK('Capacity summary'!$H72:$BG72)&lt;52,IF('Capacity summary'!AN72&lt;&gt;"",IF(LOWER('Capacity summary'!AN72)="x",$BI160*AN160,VALUE('Capacity summary'!AN72)),0),AN160*$BI160),AN160*$BI160),0)</f>
        <v>0</v>
      </c>
      <c r="CR160" s="5">
        <f ca="1">IF($BI160&lt;&gt;"",IF('Capacity summary'!$C$14="Yes",IF(COUNTBLANK('Capacity summary'!$H72:$BG72)&lt;52,IF('Capacity summary'!AO72&lt;&gt;"",IF(LOWER('Capacity summary'!AO72)="x",$BI160*AO160,VALUE('Capacity summary'!AO72)),0),AO160*$BI160),AO160*$BI160),0)</f>
        <v>0</v>
      </c>
      <c r="CS160" s="5">
        <f ca="1">IF($BI160&lt;&gt;"",IF('Capacity summary'!$C$14="Yes",IF(COUNTBLANK('Capacity summary'!$H72:$BG72)&lt;52,IF('Capacity summary'!AP72&lt;&gt;"",IF(LOWER('Capacity summary'!AP72)="x",$BI160*AP160,VALUE('Capacity summary'!AP72)),0),AP160*$BI160),AP160*$BI160),0)</f>
        <v>0</v>
      </c>
      <c r="CT160" s="5">
        <f ca="1">IF($BI160&lt;&gt;"",IF('Capacity summary'!$C$14="Yes",IF(COUNTBLANK('Capacity summary'!$H72:$BG72)&lt;52,IF('Capacity summary'!AQ72&lt;&gt;"",IF(LOWER('Capacity summary'!AQ72)="x",$BI160*AQ160,VALUE('Capacity summary'!AQ72)),0),AQ160*$BI160),AQ160*$BI160),0)</f>
        <v>0</v>
      </c>
      <c r="CU160" s="5">
        <f ca="1">IF($BI160&lt;&gt;"",IF('Capacity summary'!$C$14="Yes",IF(COUNTBLANK('Capacity summary'!$H72:$BG72)&lt;52,IF('Capacity summary'!AR72&lt;&gt;"",IF(LOWER('Capacity summary'!AR72)="x",$BI160*AR160,VALUE('Capacity summary'!AR72)),0),AR160*$BI160),AR160*$BI160),0)</f>
        <v>0</v>
      </c>
      <c r="CV160" s="5">
        <f ca="1">IF($BI160&lt;&gt;"",IF('Capacity summary'!$C$14="Yes",IF(COUNTBLANK('Capacity summary'!$H72:$BG72)&lt;52,IF('Capacity summary'!AS72&lt;&gt;"",IF(LOWER('Capacity summary'!AS72)="x",$BI160*AS160,VALUE('Capacity summary'!AS72)),0),AS160*$BI160),AS160*$BI160),0)</f>
        <v>0</v>
      </c>
      <c r="CW160" s="5">
        <f ca="1">IF($BI160&lt;&gt;"",IF('Capacity summary'!$C$14="Yes",IF(COUNTBLANK('Capacity summary'!$H72:$BG72)&lt;52,IF('Capacity summary'!AT72&lt;&gt;"",IF(LOWER('Capacity summary'!AT72)="x",$BI160*AT160,VALUE('Capacity summary'!AT72)),0),AT160*$BI160),AT160*$BI160),0)</f>
        <v>0</v>
      </c>
      <c r="CX160" s="5">
        <f ca="1">IF($BI160&lt;&gt;"",IF('Capacity summary'!$C$14="Yes",IF(COUNTBLANK('Capacity summary'!$H72:$BG72)&lt;52,IF('Capacity summary'!AU72&lt;&gt;"",IF(LOWER('Capacity summary'!AU72)="x",$BI160*AU160,VALUE('Capacity summary'!AU72)),0),AU160*$BI160),AU160*$BI160),0)</f>
        <v>0</v>
      </c>
      <c r="CY160" s="5">
        <f ca="1">IF($BI160&lt;&gt;"",IF('Capacity summary'!$C$14="Yes",IF(COUNTBLANK('Capacity summary'!$H72:$BG72)&lt;52,IF('Capacity summary'!AV72&lt;&gt;"",IF(LOWER('Capacity summary'!AV72)="x",$BI160*AV160,VALUE('Capacity summary'!AV72)),0),AV160*$BI160),AV160*$BI160),0)</f>
        <v>0</v>
      </c>
      <c r="CZ160" s="5">
        <f ca="1">IF($BI160&lt;&gt;"",IF('Capacity summary'!$C$14="Yes",IF(COUNTBLANK('Capacity summary'!$H72:$BG72)&lt;52,IF('Capacity summary'!AW72&lt;&gt;"",IF(LOWER('Capacity summary'!AW72)="x",$BI160*AW160,VALUE('Capacity summary'!AW72)),0),AW160*$BI160),AW160*$BI160),0)</f>
        <v>0</v>
      </c>
      <c r="DA160" s="5">
        <f ca="1">IF($BI160&lt;&gt;"",IF('Capacity summary'!$C$14="Yes",IF(COUNTBLANK('Capacity summary'!$H72:$BG72)&lt;52,IF('Capacity summary'!AX72&lt;&gt;"",IF(LOWER('Capacity summary'!AX72)="x",$BI160*AX160,VALUE('Capacity summary'!AX72)),0),AX160*$BI160),AX160*$BI160),0)</f>
        <v>0</v>
      </c>
      <c r="DB160" s="5">
        <f ca="1">IF($BI160&lt;&gt;"",IF('Capacity summary'!$C$14="Yes",IF(COUNTBLANK('Capacity summary'!$H72:$BG72)&lt;52,IF('Capacity summary'!AY72&lt;&gt;"",IF(LOWER('Capacity summary'!AY72)="x",$BI160*AY160,VALUE('Capacity summary'!AY72)),0),AY160*$BI160),AY160*$BI160),0)</f>
        <v>0</v>
      </c>
      <c r="DC160" s="5">
        <f ca="1">IF($BI160&lt;&gt;"",IF('Capacity summary'!$C$14="Yes",IF(COUNTBLANK('Capacity summary'!$H72:$BG72)&lt;52,IF('Capacity summary'!AZ72&lt;&gt;"",IF(LOWER('Capacity summary'!AZ72)="x",$BI160*AZ160,VALUE('Capacity summary'!AZ72)),0),AZ160*$BI160),AZ160*$BI160),0)</f>
        <v>0</v>
      </c>
      <c r="DD160" s="5">
        <f ca="1">IF($BI160&lt;&gt;"",IF('Capacity summary'!$C$14="Yes",IF(COUNTBLANK('Capacity summary'!$H72:$BG72)&lt;52,IF('Capacity summary'!BA72&lt;&gt;"",IF(LOWER('Capacity summary'!BA72)="x",$BI160*BA160,VALUE('Capacity summary'!BA72)),0),BA160*$BI160),BA160*$BI160),0)</f>
        <v>0</v>
      </c>
      <c r="DE160" s="5">
        <f ca="1">IF($BI160&lt;&gt;"",IF('Capacity summary'!$C$14="Yes",IF(COUNTBLANK('Capacity summary'!$H72:$BG72)&lt;52,IF('Capacity summary'!BB72&lt;&gt;"",IF(LOWER('Capacity summary'!BB72)="x",$BI160*BB160,VALUE('Capacity summary'!BB72)),0),BB160*$BI160),BB160*$BI160),0)</f>
        <v>0</v>
      </c>
      <c r="DF160" s="5">
        <f ca="1">IF($BI160&lt;&gt;"",IF('Capacity summary'!$C$14="Yes",IF(COUNTBLANK('Capacity summary'!$H72:$BG72)&lt;52,IF('Capacity summary'!BC72&lt;&gt;"",IF(LOWER('Capacity summary'!BC72)="x",$BI160*BC160,VALUE('Capacity summary'!BC72)),0),BC160*$BI160),BC160*$BI160),0)</f>
        <v>0</v>
      </c>
      <c r="DG160" s="5">
        <f ca="1">IF($BI160&lt;&gt;"",IF('Capacity summary'!$C$14="Yes",IF(COUNTBLANK('Capacity summary'!$H72:$BG72)&lt;52,IF('Capacity summary'!BD72&lt;&gt;"",IF(LOWER('Capacity summary'!BD72)="x",$BI160*BD160,VALUE('Capacity summary'!BD72)),0),BD160*$BI160),BD160*$BI160),0)</f>
        <v>0</v>
      </c>
      <c r="DH160" s="5">
        <f ca="1">IF($BI160&lt;&gt;"",IF('Capacity summary'!$C$14="Yes",IF(COUNTBLANK('Capacity summary'!$H72:$BG72)&lt;52,IF('Capacity summary'!BE72&lt;&gt;"",IF(LOWER('Capacity summary'!BE72)="x",$BI160*BE160,VALUE('Capacity summary'!BE72)),0),BE160*$BI160),BE160*$BI160),0)</f>
        <v>0</v>
      </c>
      <c r="DI160" s="5">
        <f ca="1">IF($BI160&lt;&gt;"",IF('Capacity summary'!$C$14="Yes",IF(COUNTBLANK('Capacity summary'!$H72:$BG72)&lt;52,IF('Capacity summary'!BF72&lt;&gt;"",IF(LOWER('Capacity summary'!BF72)="x",$BI160*BF160,VALUE('Capacity summary'!BF72)),0),BF160*$BI160),BF160*$BI160),0)</f>
        <v>0</v>
      </c>
      <c r="DJ160" s="5">
        <f ca="1">IF($BI160&lt;&gt;"",IF('Capacity summary'!$C$14="Yes",IF(COUNTBLANK('Capacity summary'!$H72:$BG72)&lt;52,IF('Capacity summary'!BG72&lt;&gt;"",IF(LOWER('Capacity summary'!BG72)="x",$BI160*BG160,VALUE('Capacity summary'!BG72)),0),BG160*$BI160),BG160*$BI160),0)</f>
        <v>0</v>
      </c>
      <c r="DK160" s="5">
        <f t="shared" ca="1" si="6"/>
        <v>0</v>
      </c>
    </row>
    <row r="161" spans="3:115" x14ac:dyDescent="0.25">
      <c r="C161" s="67" t="str">
        <f>ROW(A50)&amp;". "&amp;Capacity!N66</f>
        <v>50. a</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 ca="1">IF(ROW(A50)&lt;=Capacity!$M$16,IF('Capacity summary'!$C$14="No",SUM(H161:BG161),'Capacity summary'!$E73),0)</f>
        <v>52</v>
      </c>
      <c r="BI161" s="67">
        <f ca="1">IF(BH161&gt;0,IF(BH161&lt;Capacity!Q66,Capacity!R66,Capacity!T66/'Capacity calculation (hide)'!BH161),"")</f>
        <v>0</v>
      </c>
      <c r="BJ161" s="5"/>
      <c r="BK161" s="5">
        <f ca="1">IF($BI161&lt;&gt;"",IF('Capacity summary'!$C$14="Yes",IF(COUNTBLANK('Capacity summary'!$H73:$BG73)&lt;52,IF('Capacity summary'!H73&lt;&gt;"",IF(LOWER('Capacity summary'!H73)="x",$BI161*H161,VALUE('Capacity summary'!H73)),0),H161*$BI161),H161*$BI161),0)</f>
        <v>0</v>
      </c>
      <c r="BL161" s="5">
        <f ca="1">IF($BI161&lt;&gt;"",IF('Capacity summary'!$C$14="Yes",IF(COUNTBLANK('Capacity summary'!$H73:$BG73)&lt;52,IF('Capacity summary'!I73&lt;&gt;"",IF(LOWER('Capacity summary'!I73)="x",$BI161*I161,VALUE('Capacity summary'!I73)),0),I161*$BI161),I161*$BI161),0)</f>
        <v>0</v>
      </c>
      <c r="BM161" s="5">
        <f ca="1">IF($BI161&lt;&gt;"",IF('Capacity summary'!$C$14="Yes",IF(COUNTBLANK('Capacity summary'!$H73:$BG73)&lt;52,IF('Capacity summary'!J73&lt;&gt;"",IF(LOWER('Capacity summary'!J73)="x",$BI161*J161,VALUE('Capacity summary'!J73)),0),J161*$BI161),J161*$BI161),0)</f>
        <v>0</v>
      </c>
      <c r="BN161" s="5">
        <f ca="1">IF($BI161&lt;&gt;"",IF('Capacity summary'!$C$14="Yes",IF(COUNTBLANK('Capacity summary'!$H73:$BG73)&lt;52,IF('Capacity summary'!K73&lt;&gt;"",IF(LOWER('Capacity summary'!K73)="x",$BI161*K161,VALUE('Capacity summary'!K73)),0),K161*$BI161),K161*$BI161),0)</f>
        <v>0</v>
      </c>
      <c r="BO161" s="5">
        <f ca="1">IF($BI161&lt;&gt;"",IF('Capacity summary'!$C$14="Yes",IF(COUNTBLANK('Capacity summary'!$H73:$BG73)&lt;52,IF('Capacity summary'!L73&lt;&gt;"",IF(LOWER('Capacity summary'!L73)="x",$BI161*L161,VALUE('Capacity summary'!L73)),0),L161*$BI161),L161*$BI161),0)</f>
        <v>0</v>
      </c>
      <c r="BP161" s="5">
        <f ca="1">IF($BI161&lt;&gt;"",IF('Capacity summary'!$C$14="Yes",IF(COUNTBLANK('Capacity summary'!$H73:$BG73)&lt;52,IF('Capacity summary'!M73&lt;&gt;"",IF(LOWER('Capacity summary'!M73)="x",$BI161*M161,VALUE('Capacity summary'!M73)),0),M161*$BI161),M161*$BI161),0)</f>
        <v>0</v>
      </c>
      <c r="BQ161" s="5">
        <f ca="1">IF($BI161&lt;&gt;"",IF('Capacity summary'!$C$14="Yes",IF(COUNTBLANK('Capacity summary'!$H73:$BG73)&lt;52,IF('Capacity summary'!N73&lt;&gt;"",IF(LOWER('Capacity summary'!N73)="x",$BI161*N161,VALUE('Capacity summary'!N73)),0),N161*$BI161),N161*$BI161),0)</f>
        <v>0</v>
      </c>
      <c r="BR161" s="5">
        <f ca="1">IF($BI161&lt;&gt;"",IF('Capacity summary'!$C$14="Yes",IF(COUNTBLANK('Capacity summary'!$H73:$BG73)&lt;52,IF('Capacity summary'!O73&lt;&gt;"",IF(LOWER('Capacity summary'!O73)="x",$BI161*O161,VALUE('Capacity summary'!O73)),0),O161*$BI161),O161*$BI161),0)</f>
        <v>0</v>
      </c>
      <c r="BS161" s="5">
        <f ca="1">IF($BI161&lt;&gt;"",IF('Capacity summary'!$C$14="Yes",IF(COUNTBLANK('Capacity summary'!$H73:$BG73)&lt;52,IF('Capacity summary'!P73&lt;&gt;"",IF(LOWER('Capacity summary'!P73)="x",$BI161*P161,VALUE('Capacity summary'!P73)),0),P161*$BI161),P161*$BI161),0)</f>
        <v>0</v>
      </c>
      <c r="BT161" s="5">
        <f ca="1">IF($BI161&lt;&gt;"",IF('Capacity summary'!$C$14="Yes",IF(COUNTBLANK('Capacity summary'!$H73:$BG73)&lt;52,IF('Capacity summary'!Q73&lt;&gt;"",IF(LOWER('Capacity summary'!Q73)="x",$BI161*Q161,VALUE('Capacity summary'!Q73)),0),Q161*$BI161),Q161*$BI161),0)</f>
        <v>0</v>
      </c>
      <c r="BU161" s="5">
        <f ca="1">IF($BI161&lt;&gt;"",IF('Capacity summary'!$C$14="Yes",IF(COUNTBLANK('Capacity summary'!$H73:$BG73)&lt;52,IF('Capacity summary'!R73&lt;&gt;"",IF(LOWER('Capacity summary'!R73)="x",$BI161*R161,VALUE('Capacity summary'!R73)),0),R161*$BI161),R161*$BI161),0)</f>
        <v>0</v>
      </c>
      <c r="BV161" s="5">
        <f ca="1">IF($BI161&lt;&gt;"",IF('Capacity summary'!$C$14="Yes",IF(COUNTBLANK('Capacity summary'!$H73:$BG73)&lt;52,IF('Capacity summary'!S73&lt;&gt;"",IF(LOWER('Capacity summary'!S73)="x",$BI161*S161,VALUE('Capacity summary'!S73)),0),S161*$BI161),S161*$BI161),0)</f>
        <v>0</v>
      </c>
      <c r="BW161" s="5">
        <f ca="1">IF($BI161&lt;&gt;"",IF('Capacity summary'!$C$14="Yes",IF(COUNTBLANK('Capacity summary'!$H73:$BG73)&lt;52,IF('Capacity summary'!T73&lt;&gt;"",IF(LOWER('Capacity summary'!T73)="x",$BI161*T161,VALUE('Capacity summary'!T73)),0),T161*$BI161),T161*$BI161),0)</f>
        <v>0</v>
      </c>
      <c r="BX161" s="5">
        <f ca="1">IF($BI161&lt;&gt;"",IF('Capacity summary'!$C$14="Yes",IF(COUNTBLANK('Capacity summary'!$H73:$BG73)&lt;52,IF('Capacity summary'!U73&lt;&gt;"",IF(LOWER('Capacity summary'!U73)="x",$BI161*U161,VALUE('Capacity summary'!U73)),0),U161*$BI161),U161*$BI161),0)</f>
        <v>0</v>
      </c>
      <c r="BY161" s="5">
        <f ca="1">IF($BI161&lt;&gt;"",IF('Capacity summary'!$C$14="Yes",IF(COUNTBLANK('Capacity summary'!$H73:$BG73)&lt;52,IF('Capacity summary'!V73&lt;&gt;"",IF(LOWER('Capacity summary'!V73)="x",$BI161*V161,VALUE('Capacity summary'!V73)),0),V161*$BI161),V161*$BI161),0)</f>
        <v>0</v>
      </c>
      <c r="BZ161" s="5">
        <f ca="1">IF($BI161&lt;&gt;"",IF('Capacity summary'!$C$14="Yes",IF(COUNTBLANK('Capacity summary'!$H73:$BG73)&lt;52,IF('Capacity summary'!W73&lt;&gt;"",IF(LOWER('Capacity summary'!W73)="x",$BI161*W161,VALUE('Capacity summary'!W73)),0),W161*$BI161),W161*$BI161),0)</f>
        <v>0</v>
      </c>
      <c r="CA161" s="5">
        <f ca="1">IF($BI161&lt;&gt;"",IF('Capacity summary'!$C$14="Yes",IF(COUNTBLANK('Capacity summary'!$H73:$BG73)&lt;52,IF('Capacity summary'!X73&lt;&gt;"",IF(LOWER('Capacity summary'!X73)="x",$BI161*X161,VALUE('Capacity summary'!X73)),0),X161*$BI161),X161*$BI161),0)</f>
        <v>0</v>
      </c>
      <c r="CB161" s="5">
        <f ca="1">IF($BI161&lt;&gt;"",IF('Capacity summary'!$C$14="Yes",IF(COUNTBLANK('Capacity summary'!$H73:$BG73)&lt;52,IF('Capacity summary'!Y73&lt;&gt;"",IF(LOWER('Capacity summary'!Y73)="x",$BI161*Y161,VALUE('Capacity summary'!Y73)),0),Y161*$BI161),Y161*$BI161),0)</f>
        <v>0</v>
      </c>
      <c r="CC161" s="5">
        <f ca="1">IF($BI161&lt;&gt;"",IF('Capacity summary'!$C$14="Yes",IF(COUNTBLANK('Capacity summary'!$H73:$BG73)&lt;52,IF('Capacity summary'!Z73&lt;&gt;"",IF(LOWER('Capacity summary'!Z73)="x",$BI161*Z161,VALUE('Capacity summary'!Z73)),0),Z161*$BI161),Z161*$BI161),0)</f>
        <v>0</v>
      </c>
      <c r="CD161" s="5">
        <f ca="1">IF($BI161&lt;&gt;"",IF('Capacity summary'!$C$14="Yes",IF(COUNTBLANK('Capacity summary'!$H73:$BG73)&lt;52,IF('Capacity summary'!AA73&lt;&gt;"",IF(LOWER('Capacity summary'!AA73)="x",$BI161*AA161,VALUE('Capacity summary'!AA73)),0),AA161*$BI161),AA161*$BI161),0)</f>
        <v>0</v>
      </c>
      <c r="CE161" s="5">
        <f ca="1">IF($BI161&lt;&gt;"",IF('Capacity summary'!$C$14="Yes",IF(COUNTBLANK('Capacity summary'!$H73:$BG73)&lt;52,IF('Capacity summary'!AB73&lt;&gt;"",IF(LOWER('Capacity summary'!AB73)="x",$BI161*AB161,VALUE('Capacity summary'!AB73)),0),AB161*$BI161),AB161*$BI161),0)</f>
        <v>0</v>
      </c>
      <c r="CF161" s="5">
        <f ca="1">IF($BI161&lt;&gt;"",IF('Capacity summary'!$C$14="Yes",IF(COUNTBLANK('Capacity summary'!$H73:$BG73)&lt;52,IF('Capacity summary'!AC73&lt;&gt;"",IF(LOWER('Capacity summary'!AC73)="x",$BI161*AC161,VALUE('Capacity summary'!AC73)),0),AC161*$BI161),AC161*$BI161),0)</f>
        <v>0</v>
      </c>
      <c r="CG161" s="5">
        <f ca="1">IF($BI161&lt;&gt;"",IF('Capacity summary'!$C$14="Yes",IF(COUNTBLANK('Capacity summary'!$H73:$BG73)&lt;52,IF('Capacity summary'!AD73&lt;&gt;"",IF(LOWER('Capacity summary'!AD73)="x",$BI161*AD161,VALUE('Capacity summary'!AD73)),0),AD161*$BI161),AD161*$BI161),0)</f>
        <v>0</v>
      </c>
      <c r="CH161" s="5">
        <f ca="1">IF($BI161&lt;&gt;"",IF('Capacity summary'!$C$14="Yes",IF(COUNTBLANK('Capacity summary'!$H73:$BG73)&lt;52,IF('Capacity summary'!AE73&lt;&gt;"",IF(LOWER('Capacity summary'!AE73)="x",$BI161*AE161,VALUE('Capacity summary'!AE73)),0),AE161*$BI161),AE161*$BI161),0)</f>
        <v>0</v>
      </c>
      <c r="CI161" s="5">
        <f ca="1">IF($BI161&lt;&gt;"",IF('Capacity summary'!$C$14="Yes",IF(COUNTBLANK('Capacity summary'!$H73:$BG73)&lt;52,IF('Capacity summary'!AF73&lt;&gt;"",IF(LOWER('Capacity summary'!AF73)="x",$BI161*AF161,VALUE('Capacity summary'!AF73)),0),AF161*$BI161),AF161*$BI161),0)</f>
        <v>0</v>
      </c>
      <c r="CJ161" s="5">
        <f ca="1">IF($BI161&lt;&gt;"",IF('Capacity summary'!$C$14="Yes",IF(COUNTBLANK('Capacity summary'!$H73:$BG73)&lt;52,IF('Capacity summary'!AG73&lt;&gt;"",IF(LOWER('Capacity summary'!AG73)="x",$BI161*AG161,VALUE('Capacity summary'!AG73)),0),AG161*$BI161),AG161*$BI161),0)</f>
        <v>0</v>
      </c>
      <c r="CK161" s="5">
        <f ca="1">IF($BI161&lt;&gt;"",IF('Capacity summary'!$C$14="Yes",IF(COUNTBLANK('Capacity summary'!$H73:$BG73)&lt;52,IF('Capacity summary'!AH73&lt;&gt;"",IF(LOWER('Capacity summary'!AH73)="x",$BI161*AH161,VALUE('Capacity summary'!AH73)),0),AH161*$BI161),AH161*$BI161),0)</f>
        <v>0</v>
      </c>
      <c r="CL161" s="5">
        <f ca="1">IF($BI161&lt;&gt;"",IF('Capacity summary'!$C$14="Yes",IF(COUNTBLANK('Capacity summary'!$H73:$BG73)&lt;52,IF('Capacity summary'!AI73&lt;&gt;"",IF(LOWER('Capacity summary'!AI73)="x",$BI161*AI161,VALUE('Capacity summary'!AI73)),0),AI161*$BI161),AI161*$BI161),0)</f>
        <v>0</v>
      </c>
      <c r="CM161" s="5">
        <f ca="1">IF($BI161&lt;&gt;"",IF('Capacity summary'!$C$14="Yes",IF(COUNTBLANK('Capacity summary'!$H73:$BG73)&lt;52,IF('Capacity summary'!AJ73&lt;&gt;"",IF(LOWER('Capacity summary'!AJ73)="x",$BI161*AJ161,VALUE('Capacity summary'!AJ73)),0),AJ161*$BI161),AJ161*$BI161),0)</f>
        <v>0</v>
      </c>
      <c r="CN161" s="5">
        <f ca="1">IF($BI161&lt;&gt;"",IF('Capacity summary'!$C$14="Yes",IF(COUNTBLANK('Capacity summary'!$H73:$BG73)&lt;52,IF('Capacity summary'!AK73&lt;&gt;"",IF(LOWER('Capacity summary'!AK73)="x",$BI161*AK161,VALUE('Capacity summary'!AK73)),0),AK161*$BI161),AK161*$BI161),0)</f>
        <v>0</v>
      </c>
      <c r="CO161" s="5">
        <f ca="1">IF($BI161&lt;&gt;"",IF('Capacity summary'!$C$14="Yes",IF(COUNTBLANK('Capacity summary'!$H73:$BG73)&lt;52,IF('Capacity summary'!AL73&lt;&gt;"",IF(LOWER('Capacity summary'!AL73)="x",$BI161*AL161,VALUE('Capacity summary'!AL73)),0),AL161*$BI161),AL161*$BI161),0)</f>
        <v>0</v>
      </c>
      <c r="CP161" s="5">
        <f ca="1">IF($BI161&lt;&gt;"",IF('Capacity summary'!$C$14="Yes",IF(COUNTBLANK('Capacity summary'!$H73:$BG73)&lt;52,IF('Capacity summary'!AM73&lt;&gt;"",IF(LOWER('Capacity summary'!AM73)="x",$BI161*AM161,VALUE('Capacity summary'!AM73)),0),AM161*$BI161),AM161*$BI161),0)</f>
        <v>0</v>
      </c>
      <c r="CQ161" s="5">
        <f ca="1">IF($BI161&lt;&gt;"",IF('Capacity summary'!$C$14="Yes",IF(COUNTBLANK('Capacity summary'!$H73:$BG73)&lt;52,IF('Capacity summary'!AN73&lt;&gt;"",IF(LOWER('Capacity summary'!AN73)="x",$BI161*AN161,VALUE('Capacity summary'!AN73)),0),AN161*$BI161),AN161*$BI161),0)</f>
        <v>0</v>
      </c>
      <c r="CR161" s="5">
        <f ca="1">IF($BI161&lt;&gt;"",IF('Capacity summary'!$C$14="Yes",IF(COUNTBLANK('Capacity summary'!$H73:$BG73)&lt;52,IF('Capacity summary'!AO73&lt;&gt;"",IF(LOWER('Capacity summary'!AO73)="x",$BI161*AO161,VALUE('Capacity summary'!AO73)),0),AO161*$BI161),AO161*$BI161),0)</f>
        <v>0</v>
      </c>
      <c r="CS161" s="5">
        <f ca="1">IF($BI161&lt;&gt;"",IF('Capacity summary'!$C$14="Yes",IF(COUNTBLANK('Capacity summary'!$H73:$BG73)&lt;52,IF('Capacity summary'!AP73&lt;&gt;"",IF(LOWER('Capacity summary'!AP73)="x",$BI161*AP161,VALUE('Capacity summary'!AP73)),0),AP161*$BI161),AP161*$BI161),0)</f>
        <v>0</v>
      </c>
      <c r="CT161" s="5">
        <f ca="1">IF($BI161&lt;&gt;"",IF('Capacity summary'!$C$14="Yes",IF(COUNTBLANK('Capacity summary'!$H73:$BG73)&lt;52,IF('Capacity summary'!AQ73&lt;&gt;"",IF(LOWER('Capacity summary'!AQ73)="x",$BI161*AQ161,VALUE('Capacity summary'!AQ73)),0),AQ161*$BI161),AQ161*$BI161),0)</f>
        <v>0</v>
      </c>
      <c r="CU161" s="5">
        <f ca="1">IF($BI161&lt;&gt;"",IF('Capacity summary'!$C$14="Yes",IF(COUNTBLANK('Capacity summary'!$H73:$BG73)&lt;52,IF('Capacity summary'!AR73&lt;&gt;"",IF(LOWER('Capacity summary'!AR73)="x",$BI161*AR161,VALUE('Capacity summary'!AR73)),0),AR161*$BI161),AR161*$BI161),0)</f>
        <v>0</v>
      </c>
      <c r="CV161" s="5">
        <f ca="1">IF($BI161&lt;&gt;"",IF('Capacity summary'!$C$14="Yes",IF(COUNTBLANK('Capacity summary'!$H73:$BG73)&lt;52,IF('Capacity summary'!AS73&lt;&gt;"",IF(LOWER('Capacity summary'!AS73)="x",$BI161*AS161,VALUE('Capacity summary'!AS73)),0),AS161*$BI161),AS161*$BI161),0)</f>
        <v>0</v>
      </c>
      <c r="CW161" s="5">
        <f ca="1">IF($BI161&lt;&gt;"",IF('Capacity summary'!$C$14="Yes",IF(COUNTBLANK('Capacity summary'!$H73:$BG73)&lt;52,IF('Capacity summary'!AT73&lt;&gt;"",IF(LOWER('Capacity summary'!AT73)="x",$BI161*AT161,VALUE('Capacity summary'!AT73)),0),AT161*$BI161),AT161*$BI161),0)</f>
        <v>0</v>
      </c>
      <c r="CX161" s="5">
        <f ca="1">IF($BI161&lt;&gt;"",IF('Capacity summary'!$C$14="Yes",IF(COUNTBLANK('Capacity summary'!$H73:$BG73)&lt;52,IF('Capacity summary'!AU73&lt;&gt;"",IF(LOWER('Capacity summary'!AU73)="x",$BI161*AU161,VALUE('Capacity summary'!AU73)),0),AU161*$BI161),AU161*$BI161),0)</f>
        <v>0</v>
      </c>
      <c r="CY161" s="5">
        <f ca="1">IF($BI161&lt;&gt;"",IF('Capacity summary'!$C$14="Yes",IF(COUNTBLANK('Capacity summary'!$H73:$BG73)&lt;52,IF('Capacity summary'!AV73&lt;&gt;"",IF(LOWER('Capacity summary'!AV73)="x",$BI161*AV161,VALUE('Capacity summary'!AV73)),0),AV161*$BI161),AV161*$BI161),0)</f>
        <v>0</v>
      </c>
      <c r="CZ161" s="5">
        <f ca="1">IF($BI161&lt;&gt;"",IF('Capacity summary'!$C$14="Yes",IF(COUNTBLANK('Capacity summary'!$H73:$BG73)&lt;52,IF('Capacity summary'!AW73&lt;&gt;"",IF(LOWER('Capacity summary'!AW73)="x",$BI161*AW161,VALUE('Capacity summary'!AW73)),0),AW161*$BI161),AW161*$BI161),0)</f>
        <v>0</v>
      </c>
      <c r="DA161" s="5">
        <f ca="1">IF($BI161&lt;&gt;"",IF('Capacity summary'!$C$14="Yes",IF(COUNTBLANK('Capacity summary'!$H73:$BG73)&lt;52,IF('Capacity summary'!AX73&lt;&gt;"",IF(LOWER('Capacity summary'!AX73)="x",$BI161*AX161,VALUE('Capacity summary'!AX73)),0),AX161*$BI161),AX161*$BI161),0)</f>
        <v>0</v>
      </c>
      <c r="DB161" s="5">
        <f ca="1">IF($BI161&lt;&gt;"",IF('Capacity summary'!$C$14="Yes",IF(COUNTBLANK('Capacity summary'!$H73:$BG73)&lt;52,IF('Capacity summary'!AY73&lt;&gt;"",IF(LOWER('Capacity summary'!AY73)="x",$BI161*AY161,VALUE('Capacity summary'!AY73)),0),AY161*$BI161),AY161*$BI161),0)</f>
        <v>0</v>
      </c>
      <c r="DC161" s="5">
        <f ca="1">IF($BI161&lt;&gt;"",IF('Capacity summary'!$C$14="Yes",IF(COUNTBLANK('Capacity summary'!$H73:$BG73)&lt;52,IF('Capacity summary'!AZ73&lt;&gt;"",IF(LOWER('Capacity summary'!AZ73)="x",$BI161*AZ161,VALUE('Capacity summary'!AZ73)),0),AZ161*$BI161),AZ161*$BI161),0)</f>
        <v>0</v>
      </c>
      <c r="DD161" s="5">
        <f ca="1">IF($BI161&lt;&gt;"",IF('Capacity summary'!$C$14="Yes",IF(COUNTBLANK('Capacity summary'!$H73:$BG73)&lt;52,IF('Capacity summary'!BA73&lt;&gt;"",IF(LOWER('Capacity summary'!BA73)="x",$BI161*BA161,VALUE('Capacity summary'!BA73)),0),BA161*$BI161),BA161*$BI161),0)</f>
        <v>0</v>
      </c>
      <c r="DE161" s="5">
        <f ca="1">IF($BI161&lt;&gt;"",IF('Capacity summary'!$C$14="Yes",IF(COUNTBLANK('Capacity summary'!$H73:$BG73)&lt;52,IF('Capacity summary'!BB73&lt;&gt;"",IF(LOWER('Capacity summary'!BB73)="x",$BI161*BB161,VALUE('Capacity summary'!BB73)),0),BB161*$BI161),BB161*$BI161),0)</f>
        <v>0</v>
      </c>
      <c r="DF161" s="5">
        <f ca="1">IF($BI161&lt;&gt;"",IF('Capacity summary'!$C$14="Yes",IF(COUNTBLANK('Capacity summary'!$H73:$BG73)&lt;52,IF('Capacity summary'!BC73&lt;&gt;"",IF(LOWER('Capacity summary'!BC73)="x",$BI161*BC161,VALUE('Capacity summary'!BC73)),0),BC161*$BI161),BC161*$BI161),0)</f>
        <v>0</v>
      </c>
      <c r="DG161" s="5">
        <f ca="1">IF($BI161&lt;&gt;"",IF('Capacity summary'!$C$14="Yes",IF(COUNTBLANK('Capacity summary'!$H73:$BG73)&lt;52,IF('Capacity summary'!BD73&lt;&gt;"",IF(LOWER('Capacity summary'!BD73)="x",$BI161*BD161,VALUE('Capacity summary'!BD73)),0),BD161*$BI161),BD161*$BI161),0)</f>
        <v>0</v>
      </c>
      <c r="DH161" s="5">
        <f ca="1">IF($BI161&lt;&gt;"",IF('Capacity summary'!$C$14="Yes",IF(COUNTBLANK('Capacity summary'!$H73:$BG73)&lt;52,IF('Capacity summary'!BE73&lt;&gt;"",IF(LOWER('Capacity summary'!BE73)="x",$BI161*BE161,VALUE('Capacity summary'!BE73)),0),BE161*$BI161),BE161*$BI161),0)</f>
        <v>0</v>
      </c>
      <c r="DI161" s="5">
        <f ca="1">IF($BI161&lt;&gt;"",IF('Capacity summary'!$C$14="Yes",IF(COUNTBLANK('Capacity summary'!$H73:$BG73)&lt;52,IF('Capacity summary'!BF73&lt;&gt;"",IF(LOWER('Capacity summary'!BF73)="x",$BI161*BF161,VALUE('Capacity summary'!BF73)),0),BF161*$BI161),BF161*$BI161),0)</f>
        <v>0</v>
      </c>
      <c r="DJ161" s="5">
        <f ca="1">IF($BI161&lt;&gt;"",IF('Capacity summary'!$C$14="Yes",IF(COUNTBLANK('Capacity summary'!$H73:$BG73)&lt;52,IF('Capacity summary'!BG73&lt;&gt;"",IF(LOWER('Capacity summary'!BG73)="x",$BI161*BG161,VALUE('Capacity summary'!BG73)),0),BG161*$BI161),BG161*$BI161),0)</f>
        <v>0</v>
      </c>
      <c r="DK161" s="5">
        <f t="shared" ca="1" si="6"/>
        <v>0</v>
      </c>
    </row>
    <row r="162" spans="3:115" x14ac:dyDescent="0.25">
      <c r="C162" s="67" t="str">
        <f>ROW(A51)&amp;". "&amp;Capacity!N67</f>
        <v>51. a</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 ca="1">IF(ROW(A51)&lt;=Capacity!$M$16,IF('Capacity summary'!$C$14="No",SUM(H162:BG162),'Capacity summary'!$E74),0)</f>
        <v>52</v>
      </c>
      <c r="BI162" s="67">
        <f ca="1">IF(BH162&gt;0,IF(BH162&lt;Capacity!Q67,Capacity!R67,Capacity!T67/'Capacity calculation (hide)'!BH162),"")</f>
        <v>0</v>
      </c>
      <c r="BJ162" s="5"/>
      <c r="BK162" s="5">
        <f ca="1">IF($BI162&lt;&gt;"",IF('Capacity summary'!$C$14="Yes",IF(COUNTBLANK('Capacity summary'!$H74:$BG74)&lt;52,IF('Capacity summary'!H74&lt;&gt;"",IF(LOWER('Capacity summary'!H74)="x",$BI162*H162,VALUE('Capacity summary'!H74)),0),H162*$BI162),H162*$BI162),0)</f>
        <v>0</v>
      </c>
      <c r="BL162" s="5">
        <f ca="1">IF($BI162&lt;&gt;"",IF('Capacity summary'!$C$14="Yes",IF(COUNTBLANK('Capacity summary'!$H74:$BG74)&lt;52,IF('Capacity summary'!I74&lt;&gt;"",IF(LOWER('Capacity summary'!I74)="x",$BI162*I162,VALUE('Capacity summary'!I74)),0),I162*$BI162),I162*$BI162),0)</f>
        <v>0</v>
      </c>
      <c r="BM162" s="5">
        <f ca="1">IF($BI162&lt;&gt;"",IF('Capacity summary'!$C$14="Yes",IF(COUNTBLANK('Capacity summary'!$H74:$BG74)&lt;52,IF('Capacity summary'!J74&lt;&gt;"",IF(LOWER('Capacity summary'!J74)="x",$BI162*J162,VALUE('Capacity summary'!J74)),0),J162*$BI162),J162*$BI162),0)</f>
        <v>0</v>
      </c>
      <c r="BN162" s="5">
        <f ca="1">IF($BI162&lt;&gt;"",IF('Capacity summary'!$C$14="Yes",IF(COUNTBLANK('Capacity summary'!$H74:$BG74)&lt;52,IF('Capacity summary'!K74&lt;&gt;"",IF(LOWER('Capacity summary'!K74)="x",$BI162*K162,VALUE('Capacity summary'!K74)),0),K162*$BI162),K162*$BI162),0)</f>
        <v>0</v>
      </c>
      <c r="BO162" s="5">
        <f ca="1">IF($BI162&lt;&gt;"",IF('Capacity summary'!$C$14="Yes",IF(COUNTBLANK('Capacity summary'!$H74:$BG74)&lt;52,IF('Capacity summary'!L74&lt;&gt;"",IF(LOWER('Capacity summary'!L74)="x",$BI162*L162,VALUE('Capacity summary'!L74)),0),L162*$BI162),L162*$BI162),0)</f>
        <v>0</v>
      </c>
      <c r="BP162" s="5">
        <f ca="1">IF($BI162&lt;&gt;"",IF('Capacity summary'!$C$14="Yes",IF(COUNTBLANK('Capacity summary'!$H74:$BG74)&lt;52,IF('Capacity summary'!M74&lt;&gt;"",IF(LOWER('Capacity summary'!M74)="x",$BI162*M162,VALUE('Capacity summary'!M74)),0),M162*$BI162),M162*$BI162),0)</f>
        <v>0</v>
      </c>
      <c r="BQ162" s="5">
        <f ca="1">IF($BI162&lt;&gt;"",IF('Capacity summary'!$C$14="Yes",IF(COUNTBLANK('Capacity summary'!$H74:$BG74)&lt;52,IF('Capacity summary'!N74&lt;&gt;"",IF(LOWER('Capacity summary'!N74)="x",$BI162*N162,VALUE('Capacity summary'!N74)),0),N162*$BI162),N162*$BI162),0)</f>
        <v>0</v>
      </c>
      <c r="BR162" s="5">
        <f ca="1">IF($BI162&lt;&gt;"",IF('Capacity summary'!$C$14="Yes",IF(COUNTBLANK('Capacity summary'!$H74:$BG74)&lt;52,IF('Capacity summary'!O74&lt;&gt;"",IF(LOWER('Capacity summary'!O74)="x",$BI162*O162,VALUE('Capacity summary'!O74)),0),O162*$BI162),O162*$BI162),0)</f>
        <v>0</v>
      </c>
      <c r="BS162" s="5">
        <f ca="1">IF($BI162&lt;&gt;"",IF('Capacity summary'!$C$14="Yes",IF(COUNTBLANK('Capacity summary'!$H74:$BG74)&lt;52,IF('Capacity summary'!P74&lt;&gt;"",IF(LOWER('Capacity summary'!P74)="x",$BI162*P162,VALUE('Capacity summary'!P74)),0),P162*$BI162),P162*$BI162),0)</f>
        <v>0</v>
      </c>
      <c r="BT162" s="5">
        <f ca="1">IF($BI162&lt;&gt;"",IF('Capacity summary'!$C$14="Yes",IF(COUNTBLANK('Capacity summary'!$H74:$BG74)&lt;52,IF('Capacity summary'!Q74&lt;&gt;"",IF(LOWER('Capacity summary'!Q74)="x",$BI162*Q162,VALUE('Capacity summary'!Q74)),0),Q162*$BI162),Q162*$BI162),0)</f>
        <v>0</v>
      </c>
      <c r="BU162" s="5">
        <f ca="1">IF($BI162&lt;&gt;"",IF('Capacity summary'!$C$14="Yes",IF(COUNTBLANK('Capacity summary'!$H74:$BG74)&lt;52,IF('Capacity summary'!R74&lt;&gt;"",IF(LOWER('Capacity summary'!R74)="x",$BI162*R162,VALUE('Capacity summary'!R74)),0),R162*$BI162),R162*$BI162),0)</f>
        <v>0</v>
      </c>
      <c r="BV162" s="5">
        <f ca="1">IF($BI162&lt;&gt;"",IF('Capacity summary'!$C$14="Yes",IF(COUNTBLANK('Capacity summary'!$H74:$BG74)&lt;52,IF('Capacity summary'!S74&lt;&gt;"",IF(LOWER('Capacity summary'!S74)="x",$BI162*S162,VALUE('Capacity summary'!S74)),0),S162*$BI162),S162*$BI162),0)</f>
        <v>0</v>
      </c>
      <c r="BW162" s="5">
        <f ca="1">IF($BI162&lt;&gt;"",IF('Capacity summary'!$C$14="Yes",IF(COUNTBLANK('Capacity summary'!$H74:$BG74)&lt;52,IF('Capacity summary'!T74&lt;&gt;"",IF(LOWER('Capacity summary'!T74)="x",$BI162*T162,VALUE('Capacity summary'!T74)),0),T162*$BI162),T162*$BI162),0)</f>
        <v>0</v>
      </c>
      <c r="BX162" s="5">
        <f ca="1">IF($BI162&lt;&gt;"",IF('Capacity summary'!$C$14="Yes",IF(COUNTBLANK('Capacity summary'!$H74:$BG74)&lt;52,IF('Capacity summary'!U74&lt;&gt;"",IF(LOWER('Capacity summary'!U74)="x",$BI162*U162,VALUE('Capacity summary'!U74)),0),U162*$BI162),U162*$BI162),0)</f>
        <v>0</v>
      </c>
      <c r="BY162" s="5">
        <f ca="1">IF($BI162&lt;&gt;"",IF('Capacity summary'!$C$14="Yes",IF(COUNTBLANK('Capacity summary'!$H74:$BG74)&lt;52,IF('Capacity summary'!V74&lt;&gt;"",IF(LOWER('Capacity summary'!V74)="x",$BI162*V162,VALUE('Capacity summary'!V74)),0),V162*$BI162),V162*$BI162),0)</f>
        <v>0</v>
      </c>
      <c r="BZ162" s="5">
        <f ca="1">IF($BI162&lt;&gt;"",IF('Capacity summary'!$C$14="Yes",IF(COUNTBLANK('Capacity summary'!$H74:$BG74)&lt;52,IF('Capacity summary'!W74&lt;&gt;"",IF(LOWER('Capacity summary'!W74)="x",$BI162*W162,VALUE('Capacity summary'!W74)),0),W162*$BI162),W162*$BI162),0)</f>
        <v>0</v>
      </c>
      <c r="CA162" s="5">
        <f ca="1">IF($BI162&lt;&gt;"",IF('Capacity summary'!$C$14="Yes",IF(COUNTBLANK('Capacity summary'!$H74:$BG74)&lt;52,IF('Capacity summary'!X74&lt;&gt;"",IF(LOWER('Capacity summary'!X74)="x",$BI162*X162,VALUE('Capacity summary'!X74)),0),X162*$BI162),X162*$BI162),0)</f>
        <v>0</v>
      </c>
      <c r="CB162" s="5">
        <f ca="1">IF($BI162&lt;&gt;"",IF('Capacity summary'!$C$14="Yes",IF(COUNTBLANK('Capacity summary'!$H74:$BG74)&lt;52,IF('Capacity summary'!Y74&lt;&gt;"",IF(LOWER('Capacity summary'!Y74)="x",$BI162*Y162,VALUE('Capacity summary'!Y74)),0),Y162*$BI162),Y162*$BI162),0)</f>
        <v>0</v>
      </c>
      <c r="CC162" s="5">
        <f ca="1">IF($BI162&lt;&gt;"",IF('Capacity summary'!$C$14="Yes",IF(COUNTBLANK('Capacity summary'!$H74:$BG74)&lt;52,IF('Capacity summary'!Z74&lt;&gt;"",IF(LOWER('Capacity summary'!Z74)="x",$BI162*Z162,VALUE('Capacity summary'!Z74)),0),Z162*$BI162),Z162*$BI162),0)</f>
        <v>0</v>
      </c>
      <c r="CD162" s="5">
        <f ca="1">IF($BI162&lt;&gt;"",IF('Capacity summary'!$C$14="Yes",IF(COUNTBLANK('Capacity summary'!$H74:$BG74)&lt;52,IF('Capacity summary'!AA74&lt;&gt;"",IF(LOWER('Capacity summary'!AA74)="x",$BI162*AA162,VALUE('Capacity summary'!AA74)),0),AA162*$BI162),AA162*$BI162),0)</f>
        <v>0</v>
      </c>
      <c r="CE162" s="5">
        <f ca="1">IF($BI162&lt;&gt;"",IF('Capacity summary'!$C$14="Yes",IF(COUNTBLANK('Capacity summary'!$H74:$BG74)&lt;52,IF('Capacity summary'!AB74&lt;&gt;"",IF(LOWER('Capacity summary'!AB74)="x",$BI162*AB162,VALUE('Capacity summary'!AB74)),0),AB162*$BI162),AB162*$BI162),0)</f>
        <v>0</v>
      </c>
      <c r="CF162" s="5">
        <f ca="1">IF($BI162&lt;&gt;"",IF('Capacity summary'!$C$14="Yes",IF(COUNTBLANK('Capacity summary'!$H74:$BG74)&lt;52,IF('Capacity summary'!AC74&lt;&gt;"",IF(LOWER('Capacity summary'!AC74)="x",$BI162*AC162,VALUE('Capacity summary'!AC74)),0),AC162*$BI162),AC162*$BI162),0)</f>
        <v>0</v>
      </c>
      <c r="CG162" s="5">
        <f ca="1">IF($BI162&lt;&gt;"",IF('Capacity summary'!$C$14="Yes",IF(COUNTBLANK('Capacity summary'!$H74:$BG74)&lt;52,IF('Capacity summary'!AD74&lt;&gt;"",IF(LOWER('Capacity summary'!AD74)="x",$BI162*AD162,VALUE('Capacity summary'!AD74)),0),AD162*$BI162),AD162*$BI162),0)</f>
        <v>0</v>
      </c>
      <c r="CH162" s="5">
        <f ca="1">IF($BI162&lt;&gt;"",IF('Capacity summary'!$C$14="Yes",IF(COUNTBLANK('Capacity summary'!$H74:$BG74)&lt;52,IF('Capacity summary'!AE74&lt;&gt;"",IF(LOWER('Capacity summary'!AE74)="x",$BI162*AE162,VALUE('Capacity summary'!AE74)),0),AE162*$BI162),AE162*$BI162),0)</f>
        <v>0</v>
      </c>
      <c r="CI162" s="5">
        <f ca="1">IF($BI162&lt;&gt;"",IF('Capacity summary'!$C$14="Yes",IF(COUNTBLANK('Capacity summary'!$H74:$BG74)&lt;52,IF('Capacity summary'!AF74&lt;&gt;"",IF(LOWER('Capacity summary'!AF74)="x",$BI162*AF162,VALUE('Capacity summary'!AF74)),0),AF162*$BI162),AF162*$BI162),0)</f>
        <v>0</v>
      </c>
      <c r="CJ162" s="5">
        <f ca="1">IF($BI162&lt;&gt;"",IF('Capacity summary'!$C$14="Yes",IF(COUNTBLANK('Capacity summary'!$H74:$BG74)&lt;52,IF('Capacity summary'!AG74&lt;&gt;"",IF(LOWER('Capacity summary'!AG74)="x",$BI162*AG162,VALUE('Capacity summary'!AG74)),0),AG162*$BI162),AG162*$BI162),0)</f>
        <v>0</v>
      </c>
      <c r="CK162" s="5">
        <f ca="1">IF($BI162&lt;&gt;"",IF('Capacity summary'!$C$14="Yes",IF(COUNTBLANK('Capacity summary'!$H74:$BG74)&lt;52,IF('Capacity summary'!AH74&lt;&gt;"",IF(LOWER('Capacity summary'!AH74)="x",$BI162*AH162,VALUE('Capacity summary'!AH74)),0),AH162*$BI162),AH162*$BI162),0)</f>
        <v>0</v>
      </c>
      <c r="CL162" s="5">
        <f ca="1">IF($BI162&lt;&gt;"",IF('Capacity summary'!$C$14="Yes",IF(COUNTBLANK('Capacity summary'!$H74:$BG74)&lt;52,IF('Capacity summary'!AI74&lt;&gt;"",IF(LOWER('Capacity summary'!AI74)="x",$BI162*AI162,VALUE('Capacity summary'!AI74)),0),AI162*$BI162),AI162*$BI162),0)</f>
        <v>0</v>
      </c>
      <c r="CM162" s="5">
        <f ca="1">IF($BI162&lt;&gt;"",IF('Capacity summary'!$C$14="Yes",IF(COUNTBLANK('Capacity summary'!$H74:$BG74)&lt;52,IF('Capacity summary'!AJ74&lt;&gt;"",IF(LOWER('Capacity summary'!AJ74)="x",$BI162*AJ162,VALUE('Capacity summary'!AJ74)),0),AJ162*$BI162),AJ162*$BI162),0)</f>
        <v>0</v>
      </c>
      <c r="CN162" s="5">
        <f ca="1">IF($BI162&lt;&gt;"",IF('Capacity summary'!$C$14="Yes",IF(COUNTBLANK('Capacity summary'!$H74:$BG74)&lt;52,IF('Capacity summary'!AK74&lt;&gt;"",IF(LOWER('Capacity summary'!AK74)="x",$BI162*AK162,VALUE('Capacity summary'!AK74)),0),AK162*$BI162),AK162*$BI162),0)</f>
        <v>0</v>
      </c>
      <c r="CO162" s="5">
        <f ca="1">IF($BI162&lt;&gt;"",IF('Capacity summary'!$C$14="Yes",IF(COUNTBLANK('Capacity summary'!$H74:$BG74)&lt;52,IF('Capacity summary'!AL74&lt;&gt;"",IF(LOWER('Capacity summary'!AL74)="x",$BI162*AL162,VALUE('Capacity summary'!AL74)),0),AL162*$BI162),AL162*$BI162),0)</f>
        <v>0</v>
      </c>
      <c r="CP162" s="5">
        <f ca="1">IF($BI162&lt;&gt;"",IF('Capacity summary'!$C$14="Yes",IF(COUNTBLANK('Capacity summary'!$H74:$BG74)&lt;52,IF('Capacity summary'!AM74&lt;&gt;"",IF(LOWER('Capacity summary'!AM74)="x",$BI162*AM162,VALUE('Capacity summary'!AM74)),0),AM162*$BI162),AM162*$BI162),0)</f>
        <v>0</v>
      </c>
      <c r="CQ162" s="5">
        <f ca="1">IF($BI162&lt;&gt;"",IF('Capacity summary'!$C$14="Yes",IF(COUNTBLANK('Capacity summary'!$H74:$BG74)&lt;52,IF('Capacity summary'!AN74&lt;&gt;"",IF(LOWER('Capacity summary'!AN74)="x",$BI162*AN162,VALUE('Capacity summary'!AN74)),0),AN162*$BI162),AN162*$BI162),0)</f>
        <v>0</v>
      </c>
      <c r="CR162" s="5">
        <f ca="1">IF($BI162&lt;&gt;"",IF('Capacity summary'!$C$14="Yes",IF(COUNTBLANK('Capacity summary'!$H74:$BG74)&lt;52,IF('Capacity summary'!AO74&lt;&gt;"",IF(LOWER('Capacity summary'!AO74)="x",$BI162*AO162,VALUE('Capacity summary'!AO74)),0),AO162*$BI162),AO162*$BI162),0)</f>
        <v>0</v>
      </c>
      <c r="CS162" s="5">
        <f ca="1">IF($BI162&lt;&gt;"",IF('Capacity summary'!$C$14="Yes",IF(COUNTBLANK('Capacity summary'!$H74:$BG74)&lt;52,IF('Capacity summary'!AP74&lt;&gt;"",IF(LOWER('Capacity summary'!AP74)="x",$BI162*AP162,VALUE('Capacity summary'!AP74)),0),AP162*$BI162),AP162*$BI162),0)</f>
        <v>0</v>
      </c>
      <c r="CT162" s="5">
        <f ca="1">IF($BI162&lt;&gt;"",IF('Capacity summary'!$C$14="Yes",IF(COUNTBLANK('Capacity summary'!$H74:$BG74)&lt;52,IF('Capacity summary'!AQ74&lt;&gt;"",IF(LOWER('Capacity summary'!AQ74)="x",$BI162*AQ162,VALUE('Capacity summary'!AQ74)),0),AQ162*$BI162),AQ162*$BI162),0)</f>
        <v>0</v>
      </c>
      <c r="CU162" s="5">
        <f ca="1">IF($BI162&lt;&gt;"",IF('Capacity summary'!$C$14="Yes",IF(COUNTBLANK('Capacity summary'!$H74:$BG74)&lt;52,IF('Capacity summary'!AR74&lt;&gt;"",IF(LOWER('Capacity summary'!AR74)="x",$BI162*AR162,VALUE('Capacity summary'!AR74)),0),AR162*$BI162),AR162*$BI162),0)</f>
        <v>0</v>
      </c>
      <c r="CV162" s="5">
        <f ca="1">IF($BI162&lt;&gt;"",IF('Capacity summary'!$C$14="Yes",IF(COUNTBLANK('Capacity summary'!$H74:$BG74)&lt;52,IF('Capacity summary'!AS74&lt;&gt;"",IF(LOWER('Capacity summary'!AS74)="x",$BI162*AS162,VALUE('Capacity summary'!AS74)),0),AS162*$BI162),AS162*$BI162),0)</f>
        <v>0</v>
      </c>
      <c r="CW162" s="5">
        <f ca="1">IF($BI162&lt;&gt;"",IF('Capacity summary'!$C$14="Yes",IF(COUNTBLANK('Capacity summary'!$H74:$BG74)&lt;52,IF('Capacity summary'!AT74&lt;&gt;"",IF(LOWER('Capacity summary'!AT74)="x",$BI162*AT162,VALUE('Capacity summary'!AT74)),0),AT162*$BI162),AT162*$BI162),0)</f>
        <v>0</v>
      </c>
      <c r="CX162" s="5">
        <f ca="1">IF($BI162&lt;&gt;"",IF('Capacity summary'!$C$14="Yes",IF(COUNTBLANK('Capacity summary'!$H74:$BG74)&lt;52,IF('Capacity summary'!AU74&lt;&gt;"",IF(LOWER('Capacity summary'!AU74)="x",$BI162*AU162,VALUE('Capacity summary'!AU74)),0),AU162*$BI162),AU162*$BI162),0)</f>
        <v>0</v>
      </c>
      <c r="CY162" s="5">
        <f ca="1">IF($BI162&lt;&gt;"",IF('Capacity summary'!$C$14="Yes",IF(COUNTBLANK('Capacity summary'!$H74:$BG74)&lt;52,IF('Capacity summary'!AV74&lt;&gt;"",IF(LOWER('Capacity summary'!AV74)="x",$BI162*AV162,VALUE('Capacity summary'!AV74)),0),AV162*$BI162),AV162*$BI162),0)</f>
        <v>0</v>
      </c>
      <c r="CZ162" s="5">
        <f ca="1">IF($BI162&lt;&gt;"",IF('Capacity summary'!$C$14="Yes",IF(COUNTBLANK('Capacity summary'!$H74:$BG74)&lt;52,IF('Capacity summary'!AW74&lt;&gt;"",IF(LOWER('Capacity summary'!AW74)="x",$BI162*AW162,VALUE('Capacity summary'!AW74)),0),AW162*$BI162),AW162*$BI162),0)</f>
        <v>0</v>
      </c>
      <c r="DA162" s="5">
        <f ca="1">IF($BI162&lt;&gt;"",IF('Capacity summary'!$C$14="Yes",IF(COUNTBLANK('Capacity summary'!$H74:$BG74)&lt;52,IF('Capacity summary'!AX74&lt;&gt;"",IF(LOWER('Capacity summary'!AX74)="x",$BI162*AX162,VALUE('Capacity summary'!AX74)),0),AX162*$BI162),AX162*$BI162),0)</f>
        <v>0</v>
      </c>
      <c r="DB162" s="5">
        <f ca="1">IF($BI162&lt;&gt;"",IF('Capacity summary'!$C$14="Yes",IF(COUNTBLANK('Capacity summary'!$H74:$BG74)&lt;52,IF('Capacity summary'!AY74&lt;&gt;"",IF(LOWER('Capacity summary'!AY74)="x",$BI162*AY162,VALUE('Capacity summary'!AY74)),0),AY162*$BI162),AY162*$BI162),0)</f>
        <v>0</v>
      </c>
      <c r="DC162" s="5">
        <f ca="1">IF($BI162&lt;&gt;"",IF('Capacity summary'!$C$14="Yes",IF(COUNTBLANK('Capacity summary'!$H74:$BG74)&lt;52,IF('Capacity summary'!AZ74&lt;&gt;"",IF(LOWER('Capacity summary'!AZ74)="x",$BI162*AZ162,VALUE('Capacity summary'!AZ74)),0),AZ162*$BI162),AZ162*$BI162),0)</f>
        <v>0</v>
      </c>
      <c r="DD162" s="5">
        <f ca="1">IF($BI162&lt;&gt;"",IF('Capacity summary'!$C$14="Yes",IF(COUNTBLANK('Capacity summary'!$H74:$BG74)&lt;52,IF('Capacity summary'!BA74&lt;&gt;"",IF(LOWER('Capacity summary'!BA74)="x",$BI162*BA162,VALUE('Capacity summary'!BA74)),0),BA162*$BI162),BA162*$BI162),0)</f>
        <v>0</v>
      </c>
      <c r="DE162" s="5">
        <f ca="1">IF($BI162&lt;&gt;"",IF('Capacity summary'!$C$14="Yes",IF(COUNTBLANK('Capacity summary'!$H74:$BG74)&lt;52,IF('Capacity summary'!BB74&lt;&gt;"",IF(LOWER('Capacity summary'!BB74)="x",$BI162*BB162,VALUE('Capacity summary'!BB74)),0),BB162*$BI162),BB162*$BI162),0)</f>
        <v>0</v>
      </c>
      <c r="DF162" s="5">
        <f ca="1">IF($BI162&lt;&gt;"",IF('Capacity summary'!$C$14="Yes",IF(COUNTBLANK('Capacity summary'!$H74:$BG74)&lt;52,IF('Capacity summary'!BC74&lt;&gt;"",IF(LOWER('Capacity summary'!BC74)="x",$BI162*BC162,VALUE('Capacity summary'!BC74)),0),BC162*$BI162),BC162*$BI162),0)</f>
        <v>0</v>
      </c>
      <c r="DG162" s="5">
        <f ca="1">IF($BI162&lt;&gt;"",IF('Capacity summary'!$C$14="Yes",IF(COUNTBLANK('Capacity summary'!$H74:$BG74)&lt;52,IF('Capacity summary'!BD74&lt;&gt;"",IF(LOWER('Capacity summary'!BD74)="x",$BI162*BD162,VALUE('Capacity summary'!BD74)),0),BD162*$BI162),BD162*$BI162),0)</f>
        <v>0</v>
      </c>
      <c r="DH162" s="5">
        <f ca="1">IF($BI162&lt;&gt;"",IF('Capacity summary'!$C$14="Yes",IF(COUNTBLANK('Capacity summary'!$H74:$BG74)&lt;52,IF('Capacity summary'!BE74&lt;&gt;"",IF(LOWER('Capacity summary'!BE74)="x",$BI162*BE162,VALUE('Capacity summary'!BE74)),0),BE162*$BI162),BE162*$BI162),0)</f>
        <v>0</v>
      </c>
      <c r="DI162" s="5">
        <f ca="1">IF($BI162&lt;&gt;"",IF('Capacity summary'!$C$14="Yes",IF(COUNTBLANK('Capacity summary'!$H74:$BG74)&lt;52,IF('Capacity summary'!BF74&lt;&gt;"",IF(LOWER('Capacity summary'!BF74)="x",$BI162*BF162,VALUE('Capacity summary'!BF74)),0),BF162*$BI162),BF162*$BI162),0)</f>
        <v>0</v>
      </c>
      <c r="DJ162" s="5">
        <f ca="1">IF($BI162&lt;&gt;"",IF('Capacity summary'!$C$14="Yes",IF(COUNTBLANK('Capacity summary'!$H74:$BG74)&lt;52,IF('Capacity summary'!BG74&lt;&gt;"",IF(LOWER('Capacity summary'!BG74)="x",$BI162*BG162,VALUE('Capacity summary'!BG74)),0),BG162*$BI162),BG162*$BI162),0)</f>
        <v>0</v>
      </c>
      <c r="DK162" s="5">
        <f t="shared" ca="1" si="6"/>
        <v>0</v>
      </c>
    </row>
    <row r="163" spans="3:115" x14ac:dyDescent="0.25">
      <c r="C163" s="67" t="str">
        <f>ROW(A52)&amp;". "&amp;Capacity!N68</f>
        <v>52. a</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 ca="1">IF(ROW(A52)&lt;=Capacity!$M$16,IF('Capacity summary'!$C$14="No",SUM(H163:BG163),'Capacity summary'!$E75),0)</f>
        <v>52</v>
      </c>
      <c r="BI163" s="67">
        <f ca="1">IF(BH163&gt;0,IF(BH163&lt;Capacity!Q68,Capacity!R68,Capacity!T68/'Capacity calculation (hide)'!BH163),"")</f>
        <v>0</v>
      </c>
      <c r="BJ163" s="5"/>
      <c r="BK163" s="5">
        <f ca="1">IF($BI163&lt;&gt;"",IF('Capacity summary'!$C$14="Yes",IF(COUNTBLANK('Capacity summary'!$H75:$BG75)&lt;52,IF('Capacity summary'!H75&lt;&gt;"",IF(LOWER('Capacity summary'!H75)="x",$BI163*H163,VALUE('Capacity summary'!H75)),0),H163*$BI163),H163*$BI163),0)</f>
        <v>0</v>
      </c>
      <c r="BL163" s="5">
        <f ca="1">IF($BI163&lt;&gt;"",IF('Capacity summary'!$C$14="Yes",IF(COUNTBLANK('Capacity summary'!$H75:$BG75)&lt;52,IF('Capacity summary'!I75&lt;&gt;"",IF(LOWER('Capacity summary'!I75)="x",$BI163*I163,VALUE('Capacity summary'!I75)),0),I163*$BI163),I163*$BI163),0)</f>
        <v>0</v>
      </c>
      <c r="BM163" s="5">
        <f ca="1">IF($BI163&lt;&gt;"",IF('Capacity summary'!$C$14="Yes",IF(COUNTBLANK('Capacity summary'!$H75:$BG75)&lt;52,IF('Capacity summary'!J75&lt;&gt;"",IF(LOWER('Capacity summary'!J75)="x",$BI163*J163,VALUE('Capacity summary'!J75)),0),J163*$BI163),J163*$BI163),0)</f>
        <v>0</v>
      </c>
      <c r="BN163" s="5">
        <f ca="1">IF($BI163&lt;&gt;"",IF('Capacity summary'!$C$14="Yes",IF(COUNTBLANK('Capacity summary'!$H75:$BG75)&lt;52,IF('Capacity summary'!K75&lt;&gt;"",IF(LOWER('Capacity summary'!K75)="x",$BI163*K163,VALUE('Capacity summary'!K75)),0),K163*$BI163),K163*$BI163),0)</f>
        <v>0</v>
      </c>
      <c r="BO163" s="5">
        <f ca="1">IF($BI163&lt;&gt;"",IF('Capacity summary'!$C$14="Yes",IF(COUNTBLANK('Capacity summary'!$H75:$BG75)&lt;52,IF('Capacity summary'!L75&lt;&gt;"",IF(LOWER('Capacity summary'!L75)="x",$BI163*L163,VALUE('Capacity summary'!L75)),0),L163*$BI163),L163*$BI163),0)</f>
        <v>0</v>
      </c>
      <c r="BP163" s="5">
        <f ca="1">IF($BI163&lt;&gt;"",IF('Capacity summary'!$C$14="Yes",IF(COUNTBLANK('Capacity summary'!$H75:$BG75)&lt;52,IF('Capacity summary'!M75&lt;&gt;"",IF(LOWER('Capacity summary'!M75)="x",$BI163*M163,VALUE('Capacity summary'!M75)),0),M163*$BI163),M163*$BI163),0)</f>
        <v>0</v>
      </c>
      <c r="BQ163" s="5">
        <f ca="1">IF($BI163&lt;&gt;"",IF('Capacity summary'!$C$14="Yes",IF(COUNTBLANK('Capacity summary'!$H75:$BG75)&lt;52,IF('Capacity summary'!N75&lt;&gt;"",IF(LOWER('Capacity summary'!N75)="x",$BI163*N163,VALUE('Capacity summary'!N75)),0),N163*$BI163),N163*$BI163),0)</f>
        <v>0</v>
      </c>
      <c r="BR163" s="5">
        <f ca="1">IF($BI163&lt;&gt;"",IF('Capacity summary'!$C$14="Yes",IF(COUNTBLANK('Capacity summary'!$H75:$BG75)&lt;52,IF('Capacity summary'!O75&lt;&gt;"",IF(LOWER('Capacity summary'!O75)="x",$BI163*O163,VALUE('Capacity summary'!O75)),0),O163*$BI163),O163*$BI163),0)</f>
        <v>0</v>
      </c>
      <c r="BS163" s="5">
        <f ca="1">IF($BI163&lt;&gt;"",IF('Capacity summary'!$C$14="Yes",IF(COUNTBLANK('Capacity summary'!$H75:$BG75)&lt;52,IF('Capacity summary'!P75&lt;&gt;"",IF(LOWER('Capacity summary'!P75)="x",$BI163*P163,VALUE('Capacity summary'!P75)),0),P163*$BI163),P163*$BI163),0)</f>
        <v>0</v>
      </c>
      <c r="BT163" s="5">
        <f ca="1">IF($BI163&lt;&gt;"",IF('Capacity summary'!$C$14="Yes",IF(COUNTBLANK('Capacity summary'!$H75:$BG75)&lt;52,IF('Capacity summary'!Q75&lt;&gt;"",IF(LOWER('Capacity summary'!Q75)="x",$BI163*Q163,VALUE('Capacity summary'!Q75)),0),Q163*$BI163),Q163*$BI163),0)</f>
        <v>0</v>
      </c>
      <c r="BU163" s="5">
        <f ca="1">IF($BI163&lt;&gt;"",IF('Capacity summary'!$C$14="Yes",IF(COUNTBLANK('Capacity summary'!$H75:$BG75)&lt;52,IF('Capacity summary'!R75&lt;&gt;"",IF(LOWER('Capacity summary'!R75)="x",$BI163*R163,VALUE('Capacity summary'!R75)),0),R163*$BI163),R163*$BI163),0)</f>
        <v>0</v>
      </c>
      <c r="BV163" s="5">
        <f ca="1">IF($BI163&lt;&gt;"",IF('Capacity summary'!$C$14="Yes",IF(COUNTBLANK('Capacity summary'!$H75:$BG75)&lt;52,IF('Capacity summary'!S75&lt;&gt;"",IF(LOWER('Capacity summary'!S75)="x",$BI163*S163,VALUE('Capacity summary'!S75)),0),S163*$BI163),S163*$BI163),0)</f>
        <v>0</v>
      </c>
      <c r="BW163" s="5">
        <f ca="1">IF($BI163&lt;&gt;"",IF('Capacity summary'!$C$14="Yes",IF(COUNTBLANK('Capacity summary'!$H75:$BG75)&lt;52,IF('Capacity summary'!T75&lt;&gt;"",IF(LOWER('Capacity summary'!T75)="x",$BI163*T163,VALUE('Capacity summary'!T75)),0),T163*$BI163),T163*$BI163),0)</f>
        <v>0</v>
      </c>
      <c r="BX163" s="5">
        <f ca="1">IF($BI163&lt;&gt;"",IF('Capacity summary'!$C$14="Yes",IF(COUNTBLANK('Capacity summary'!$H75:$BG75)&lt;52,IF('Capacity summary'!U75&lt;&gt;"",IF(LOWER('Capacity summary'!U75)="x",$BI163*U163,VALUE('Capacity summary'!U75)),0),U163*$BI163),U163*$BI163),0)</f>
        <v>0</v>
      </c>
      <c r="BY163" s="5">
        <f ca="1">IF($BI163&lt;&gt;"",IF('Capacity summary'!$C$14="Yes",IF(COUNTBLANK('Capacity summary'!$H75:$BG75)&lt;52,IF('Capacity summary'!V75&lt;&gt;"",IF(LOWER('Capacity summary'!V75)="x",$BI163*V163,VALUE('Capacity summary'!V75)),0),V163*$BI163),V163*$BI163),0)</f>
        <v>0</v>
      </c>
      <c r="BZ163" s="5">
        <f ca="1">IF($BI163&lt;&gt;"",IF('Capacity summary'!$C$14="Yes",IF(COUNTBLANK('Capacity summary'!$H75:$BG75)&lt;52,IF('Capacity summary'!W75&lt;&gt;"",IF(LOWER('Capacity summary'!W75)="x",$BI163*W163,VALUE('Capacity summary'!W75)),0),W163*$BI163),W163*$BI163),0)</f>
        <v>0</v>
      </c>
      <c r="CA163" s="5">
        <f ca="1">IF($BI163&lt;&gt;"",IF('Capacity summary'!$C$14="Yes",IF(COUNTBLANK('Capacity summary'!$H75:$BG75)&lt;52,IF('Capacity summary'!X75&lt;&gt;"",IF(LOWER('Capacity summary'!X75)="x",$BI163*X163,VALUE('Capacity summary'!X75)),0),X163*$BI163),X163*$BI163),0)</f>
        <v>0</v>
      </c>
      <c r="CB163" s="5">
        <f ca="1">IF($BI163&lt;&gt;"",IF('Capacity summary'!$C$14="Yes",IF(COUNTBLANK('Capacity summary'!$H75:$BG75)&lt;52,IF('Capacity summary'!Y75&lt;&gt;"",IF(LOWER('Capacity summary'!Y75)="x",$BI163*Y163,VALUE('Capacity summary'!Y75)),0),Y163*$BI163),Y163*$BI163),0)</f>
        <v>0</v>
      </c>
      <c r="CC163" s="5">
        <f ca="1">IF($BI163&lt;&gt;"",IF('Capacity summary'!$C$14="Yes",IF(COUNTBLANK('Capacity summary'!$H75:$BG75)&lt;52,IF('Capacity summary'!Z75&lt;&gt;"",IF(LOWER('Capacity summary'!Z75)="x",$BI163*Z163,VALUE('Capacity summary'!Z75)),0),Z163*$BI163),Z163*$BI163),0)</f>
        <v>0</v>
      </c>
      <c r="CD163" s="5">
        <f ca="1">IF($BI163&lt;&gt;"",IF('Capacity summary'!$C$14="Yes",IF(COUNTBLANK('Capacity summary'!$H75:$BG75)&lt;52,IF('Capacity summary'!AA75&lt;&gt;"",IF(LOWER('Capacity summary'!AA75)="x",$BI163*AA163,VALUE('Capacity summary'!AA75)),0),AA163*$BI163),AA163*$BI163),0)</f>
        <v>0</v>
      </c>
      <c r="CE163" s="5">
        <f ca="1">IF($BI163&lt;&gt;"",IF('Capacity summary'!$C$14="Yes",IF(COUNTBLANK('Capacity summary'!$H75:$BG75)&lt;52,IF('Capacity summary'!AB75&lt;&gt;"",IF(LOWER('Capacity summary'!AB75)="x",$BI163*AB163,VALUE('Capacity summary'!AB75)),0),AB163*$BI163),AB163*$BI163),0)</f>
        <v>0</v>
      </c>
      <c r="CF163" s="5">
        <f ca="1">IF($BI163&lt;&gt;"",IF('Capacity summary'!$C$14="Yes",IF(COUNTBLANK('Capacity summary'!$H75:$BG75)&lt;52,IF('Capacity summary'!AC75&lt;&gt;"",IF(LOWER('Capacity summary'!AC75)="x",$BI163*AC163,VALUE('Capacity summary'!AC75)),0),AC163*$BI163),AC163*$BI163),0)</f>
        <v>0</v>
      </c>
      <c r="CG163" s="5">
        <f ca="1">IF($BI163&lt;&gt;"",IF('Capacity summary'!$C$14="Yes",IF(COUNTBLANK('Capacity summary'!$H75:$BG75)&lt;52,IF('Capacity summary'!AD75&lt;&gt;"",IF(LOWER('Capacity summary'!AD75)="x",$BI163*AD163,VALUE('Capacity summary'!AD75)),0),AD163*$BI163),AD163*$BI163),0)</f>
        <v>0</v>
      </c>
      <c r="CH163" s="5">
        <f ca="1">IF($BI163&lt;&gt;"",IF('Capacity summary'!$C$14="Yes",IF(COUNTBLANK('Capacity summary'!$H75:$BG75)&lt;52,IF('Capacity summary'!AE75&lt;&gt;"",IF(LOWER('Capacity summary'!AE75)="x",$BI163*AE163,VALUE('Capacity summary'!AE75)),0),AE163*$BI163),AE163*$BI163),0)</f>
        <v>0</v>
      </c>
      <c r="CI163" s="5">
        <f ca="1">IF($BI163&lt;&gt;"",IF('Capacity summary'!$C$14="Yes",IF(COUNTBLANK('Capacity summary'!$H75:$BG75)&lt;52,IF('Capacity summary'!AF75&lt;&gt;"",IF(LOWER('Capacity summary'!AF75)="x",$BI163*AF163,VALUE('Capacity summary'!AF75)),0),AF163*$BI163),AF163*$BI163),0)</f>
        <v>0</v>
      </c>
      <c r="CJ163" s="5">
        <f ca="1">IF($BI163&lt;&gt;"",IF('Capacity summary'!$C$14="Yes",IF(COUNTBLANK('Capacity summary'!$H75:$BG75)&lt;52,IF('Capacity summary'!AG75&lt;&gt;"",IF(LOWER('Capacity summary'!AG75)="x",$BI163*AG163,VALUE('Capacity summary'!AG75)),0),AG163*$BI163),AG163*$BI163),0)</f>
        <v>0</v>
      </c>
      <c r="CK163" s="5">
        <f ca="1">IF($BI163&lt;&gt;"",IF('Capacity summary'!$C$14="Yes",IF(COUNTBLANK('Capacity summary'!$H75:$BG75)&lt;52,IF('Capacity summary'!AH75&lt;&gt;"",IF(LOWER('Capacity summary'!AH75)="x",$BI163*AH163,VALUE('Capacity summary'!AH75)),0),AH163*$BI163),AH163*$BI163),0)</f>
        <v>0</v>
      </c>
      <c r="CL163" s="5">
        <f ca="1">IF($BI163&lt;&gt;"",IF('Capacity summary'!$C$14="Yes",IF(COUNTBLANK('Capacity summary'!$H75:$BG75)&lt;52,IF('Capacity summary'!AI75&lt;&gt;"",IF(LOWER('Capacity summary'!AI75)="x",$BI163*AI163,VALUE('Capacity summary'!AI75)),0),AI163*$BI163),AI163*$BI163),0)</f>
        <v>0</v>
      </c>
      <c r="CM163" s="5">
        <f ca="1">IF($BI163&lt;&gt;"",IF('Capacity summary'!$C$14="Yes",IF(COUNTBLANK('Capacity summary'!$H75:$BG75)&lt;52,IF('Capacity summary'!AJ75&lt;&gt;"",IF(LOWER('Capacity summary'!AJ75)="x",$BI163*AJ163,VALUE('Capacity summary'!AJ75)),0),AJ163*$BI163),AJ163*$BI163),0)</f>
        <v>0</v>
      </c>
      <c r="CN163" s="5">
        <f ca="1">IF($BI163&lt;&gt;"",IF('Capacity summary'!$C$14="Yes",IF(COUNTBLANK('Capacity summary'!$H75:$BG75)&lt;52,IF('Capacity summary'!AK75&lt;&gt;"",IF(LOWER('Capacity summary'!AK75)="x",$BI163*AK163,VALUE('Capacity summary'!AK75)),0),AK163*$BI163),AK163*$BI163),0)</f>
        <v>0</v>
      </c>
      <c r="CO163" s="5">
        <f ca="1">IF($BI163&lt;&gt;"",IF('Capacity summary'!$C$14="Yes",IF(COUNTBLANK('Capacity summary'!$H75:$BG75)&lt;52,IF('Capacity summary'!AL75&lt;&gt;"",IF(LOWER('Capacity summary'!AL75)="x",$BI163*AL163,VALUE('Capacity summary'!AL75)),0),AL163*$BI163),AL163*$BI163),0)</f>
        <v>0</v>
      </c>
      <c r="CP163" s="5">
        <f ca="1">IF($BI163&lt;&gt;"",IF('Capacity summary'!$C$14="Yes",IF(COUNTBLANK('Capacity summary'!$H75:$BG75)&lt;52,IF('Capacity summary'!AM75&lt;&gt;"",IF(LOWER('Capacity summary'!AM75)="x",$BI163*AM163,VALUE('Capacity summary'!AM75)),0),AM163*$BI163),AM163*$BI163),0)</f>
        <v>0</v>
      </c>
      <c r="CQ163" s="5">
        <f ca="1">IF($BI163&lt;&gt;"",IF('Capacity summary'!$C$14="Yes",IF(COUNTBLANK('Capacity summary'!$H75:$BG75)&lt;52,IF('Capacity summary'!AN75&lt;&gt;"",IF(LOWER('Capacity summary'!AN75)="x",$BI163*AN163,VALUE('Capacity summary'!AN75)),0),AN163*$BI163),AN163*$BI163),0)</f>
        <v>0</v>
      </c>
      <c r="CR163" s="5">
        <f ca="1">IF($BI163&lt;&gt;"",IF('Capacity summary'!$C$14="Yes",IF(COUNTBLANK('Capacity summary'!$H75:$BG75)&lt;52,IF('Capacity summary'!AO75&lt;&gt;"",IF(LOWER('Capacity summary'!AO75)="x",$BI163*AO163,VALUE('Capacity summary'!AO75)),0),AO163*$BI163),AO163*$BI163),0)</f>
        <v>0</v>
      </c>
      <c r="CS163" s="5">
        <f ca="1">IF($BI163&lt;&gt;"",IF('Capacity summary'!$C$14="Yes",IF(COUNTBLANK('Capacity summary'!$H75:$BG75)&lt;52,IF('Capacity summary'!AP75&lt;&gt;"",IF(LOWER('Capacity summary'!AP75)="x",$BI163*AP163,VALUE('Capacity summary'!AP75)),0),AP163*$BI163),AP163*$BI163),0)</f>
        <v>0</v>
      </c>
      <c r="CT163" s="5">
        <f ca="1">IF($BI163&lt;&gt;"",IF('Capacity summary'!$C$14="Yes",IF(COUNTBLANK('Capacity summary'!$H75:$BG75)&lt;52,IF('Capacity summary'!AQ75&lt;&gt;"",IF(LOWER('Capacity summary'!AQ75)="x",$BI163*AQ163,VALUE('Capacity summary'!AQ75)),0),AQ163*$BI163),AQ163*$BI163),0)</f>
        <v>0</v>
      </c>
      <c r="CU163" s="5">
        <f ca="1">IF($BI163&lt;&gt;"",IF('Capacity summary'!$C$14="Yes",IF(COUNTBLANK('Capacity summary'!$H75:$BG75)&lt;52,IF('Capacity summary'!AR75&lt;&gt;"",IF(LOWER('Capacity summary'!AR75)="x",$BI163*AR163,VALUE('Capacity summary'!AR75)),0),AR163*$BI163),AR163*$BI163),0)</f>
        <v>0</v>
      </c>
      <c r="CV163" s="5">
        <f ca="1">IF($BI163&lt;&gt;"",IF('Capacity summary'!$C$14="Yes",IF(COUNTBLANK('Capacity summary'!$H75:$BG75)&lt;52,IF('Capacity summary'!AS75&lt;&gt;"",IF(LOWER('Capacity summary'!AS75)="x",$BI163*AS163,VALUE('Capacity summary'!AS75)),0),AS163*$BI163),AS163*$BI163),0)</f>
        <v>0</v>
      </c>
      <c r="CW163" s="5">
        <f ca="1">IF($BI163&lt;&gt;"",IF('Capacity summary'!$C$14="Yes",IF(COUNTBLANK('Capacity summary'!$H75:$BG75)&lt;52,IF('Capacity summary'!AT75&lt;&gt;"",IF(LOWER('Capacity summary'!AT75)="x",$BI163*AT163,VALUE('Capacity summary'!AT75)),0),AT163*$BI163),AT163*$BI163),0)</f>
        <v>0</v>
      </c>
      <c r="CX163" s="5">
        <f ca="1">IF($BI163&lt;&gt;"",IF('Capacity summary'!$C$14="Yes",IF(COUNTBLANK('Capacity summary'!$H75:$BG75)&lt;52,IF('Capacity summary'!AU75&lt;&gt;"",IF(LOWER('Capacity summary'!AU75)="x",$BI163*AU163,VALUE('Capacity summary'!AU75)),0),AU163*$BI163),AU163*$BI163),0)</f>
        <v>0</v>
      </c>
      <c r="CY163" s="5">
        <f ca="1">IF($BI163&lt;&gt;"",IF('Capacity summary'!$C$14="Yes",IF(COUNTBLANK('Capacity summary'!$H75:$BG75)&lt;52,IF('Capacity summary'!AV75&lt;&gt;"",IF(LOWER('Capacity summary'!AV75)="x",$BI163*AV163,VALUE('Capacity summary'!AV75)),0),AV163*$BI163),AV163*$BI163),0)</f>
        <v>0</v>
      </c>
      <c r="CZ163" s="5">
        <f ca="1">IF($BI163&lt;&gt;"",IF('Capacity summary'!$C$14="Yes",IF(COUNTBLANK('Capacity summary'!$H75:$BG75)&lt;52,IF('Capacity summary'!AW75&lt;&gt;"",IF(LOWER('Capacity summary'!AW75)="x",$BI163*AW163,VALUE('Capacity summary'!AW75)),0),AW163*$BI163),AW163*$BI163),0)</f>
        <v>0</v>
      </c>
      <c r="DA163" s="5">
        <f ca="1">IF($BI163&lt;&gt;"",IF('Capacity summary'!$C$14="Yes",IF(COUNTBLANK('Capacity summary'!$H75:$BG75)&lt;52,IF('Capacity summary'!AX75&lt;&gt;"",IF(LOWER('Capacity summary'!AX75)="x",$BI163*AX163,VALUE('Capacity summary'!AX75)),0),AX163*$BI163),AX163*$BI163),0)</f>
        <v>0</v>
      </c>
      <c r="DB163" s="5">
        <f ca="1">IF($BI163&lt;&gt;"",IF('Capacity summary'!$C$14="Yes",IF(COUNTBLANK('Capacity summary'!$H75:$BG75)&lt;52,IF('Capacity summary'!AY75&lt;&gt;"",IF(LOWER('Capacity summary'!AY75)="x",$BI163*AY163,VALUE('Capacity summary'!AY75)),0),AY163*$BI163),AY163*$BI163),0)</f>
        <v>0</v>
      </c>
      <c r="DC163" s="5">
        <f ca="1">IF($BI163&lt;&gt;"",IF('Capacity summary'!$C$14="Yes",IF(COUNTBLANK('Capacity summary'!$H75:$BG75)&lt;52,IF('Capacity summary'!AZ75&lt;&gt;"",IF(LOWER('Capacity summary'!AZ75)="x",$BI163*AZ163,VALUE('Capacity summary'!AZ75)),0),AZ163*$BI163),AZ163*$BI163),0)</f>
        <v>0</v>
      </c>
      <c r="DD163" s="5">
        <f ca="1">IF($BI163&lt;&gt;"",IF('Capacity summary'!$C$14="Yes",IF(COUNTBLANK('Capacity summary'!$H75:$BG75)&lt;52,IF('Capacity summary'!BA75&lt;&gt;"",IF(LOWER('Capacity summary'!BA75)="x",$BI163*BA163,VALUE('Capacity summary'!BA75)),0),BA163*$BI163),BA163*$BI163),0)</f>
        <v>0</v>
      </c>
      <c r="DE163" s="5">
        <f ca="1">IF($BI163&lt;&gt;"",IF('Capacity summary'!$C$14="Yes",IF(COUNTBLANK('Capacity summary'!$H75:$BG75)&lt;52,IF('Capacity summary'!BB75&lt;&gt;"",IF(LOWER('Capacity summary'!BB75)="x",$BI163*BB163,VALUE('Capacity summary'!BB75)),0),BB163*$BI163),BB163*$BI163),0)</f>
        <v>0</v>
      </c>
      <c r="DF163" s="5">
        <f ca="1">IF($BI163&lt;&gt;"",IF('Capacity summary'!$C$14="Yes",IF(COUNTBLANK('Capacity summary'!$H75:$BG75)&lt;52,IF('Capacity summary'!BC75&lt;&gt;"",IF(LOWER('Capacity summary'!BC75)="x",$BI163*BC163,VALUE('Capacity summary'!BC75)),0),BC163*$BI163),BC163*$BI163),0)</f>
        <v>0</v>
      </c>
      <c r="DG163" s="5">
        <f ca="1">IF($BI163&lt;&gt;"",IF('Capacity summary'!$C$14="Yes",IF(COUNTBLANK('Capacity summary'!$H75:$BG75)&lt;52,IF('Capacity summary'!BD75&lt;&gt;"",IF(LOWER('Capacity summary'!BD75)="x",$BI163*BD163,VALUE('Capacity summary'!BD75)),0),BD163*$BI163),BD163*$BI163),0)</f>
        <v>0</v>
      </c>
      <c r="DH163" s="5">
        <f ca="1">IF($BI163&lt;&gt;"",IF('Capacity summary'!$C$14="Yes",IF(COUNTBLANK('Capacity summary'!$H75:$BG75)&lt;52,IF('Capacity summary'!BE75&lt;&gt;"",IF(LOWER('Capacity summary'!BE75)="x",$BI163*BE163,VALUE('Capacity summary'!BE75)),0),BE163*$BI163),BE163*$BI163),0)</f>
        <v>0</v>
      </c>
      <c r="DI163" s="5">
        <f ca="1">IF($BI163&lt;&gt;"",IF('Capacity summary'!$C$14="Yes",IF(COUNTBLANK('Capacity summary'!$H75:$BG75)&lt;52,IF('Capacity summary'!BF75&lt;&gt;"",IF(LOWER('Capacity summary'!BF75)="x",$BI163*BF163,VALUE('Capacity summary'!BF75)),0),BF163*$BI163),BF163*$BI163),0)</f>
        <v>0</v>
      </c>
      <c r="DJ163" s="5">
        <f ca="1">IF($BI163&lt;&gt;"",IF('Capacity summary'!$C$14="Yes",IF(COUNTBLANK('Capacity summary'!$H75:$BG75)&lt;52,IF('Capacity summary'!BG75&lt;&gt;"",IF(LOWER('Capacity summary'!BG75)="x",$BI163*BG163,VALUE('Capacity summary'!BG75)),0),BG163*$BI163),BG163*$BI163),0)</f>
        <v>0</v>
      </c>
      <c r="DK163" s="5">
        <f t="shared" ca="1" si="6"/>
        <v>0</v>
      </c>
    </row>
    <row r="164" spans="3:115" x14ac:dyDescent="0.25">
      <c r="C164" s="67" t="str">
        <f>ROW(A53)&amp;". "&amp;Capacity!N69</f>
        <v>53. a</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 ca="1">IF(ROW(A53)&lt;=Capacity!$M$16,IF('Capacity summary'!$C$14="No",SUM(H164:BG164),'Capacity summary'!$E76),0)</f>
        <v>52</v>
      </c>
      <c r="BI164" s="67">
        <f ca="1">IF(BH164&gt;0,IF(BH164&lt;Capacity!Q69,Capacity!R69,Capacity!T69/'Capacity calculation (hide)'!BH164),"")</f>
        <v>0</v>
      </c>
      <c r="BJ164" s="5"/>
      <c r="BK164" s="5">
        <f ca="1">IF($BI164&lt;&gt;"",IF('Capacity summary'!$C$14="Yes",IF(COUNTBLANK('Capacity summary'!$H76:$BG76)&lt;52,IF('Capacity summary'!H76&lt;&gt;"",IF(LOWER('Capacity summary'!H76)="x",$BI164*H164,VALUE('Capacity summary'!H76)),0),H164*$BI164),H164*$BI164),0)</f>
        <v>0</v>
      </c>
      <c r="BL164" s="5">
        <f ca="1">IF($BI164&lt;&gt;"",IF('Capacity summary'!$C$14="Yes",IF(COUNTBLANK('Capacity summary'!$H76:$BG76)&lt;52,IF('Capacity summary'!I76&lt;&gt;"",IF(LOWER('Capacity summary'!I76)="x",$BI164*I164,VALUE('Capacity summary'!I76)),0),I164*$BI164),I164*$BI164),0)</f>
        <v>0</v>
      </c>
      <c r="BM164" s="5">
        <f ca="1">IF($BI164&lt;&gt;"",IF('Capacity summary'!$C$14="Yes",IF(COUNTBLANK('Capacity summary'!$H76:$BG76)&lt;52,IF('Capacity summary'!J76&lt;&gt;"",IF(LOWER('Capacity summary'!J76)="x",$BI164*J164,VALUE('Capacity summary'!J76)),0),J164*$BI164),J164*$BI164),0)</f>
        <v>0</v>
      </c>
      <c r="BN164" s="5">
        <f ca="1">IF($BI164&lt;&gt;"",IF('Capacity summary'!$C$14="Yes",IF(COUNTBLANK('Capacity summary'!$H76:$BG76)&lt;52,IF('Capacity summary'!K76&lt;&gt;"",IF(LOWER('Capacity summary'!K76)="x",$BI164*K164,VALUE('Capacity summary'!K76)),0),K164*$BI164),K164*$BI164),0)</f>
        <v>0</v>
      </c>
      <c r="BO164" s="5">
        <f ca="1">IF($BI164&lt;&gt;"",IF('Capacity summary'!$C$14="Yes",IF(COUNTBLANK('Capacity summary'!$H76:$BG76)&lt;52,IF('Capacity summary'!L76&lt;&gt;"",IF(LOWER('Capacity summary'!L76)="x",$BI164*L164,VALUE('Capacity summary'!L76)),0),L164*$BI164),L164*$BI164),0)</f>
        <v>0</v>
      </c>
      <c r="BP164" s="5">
        <f ca="1">IF($BI164&lt;&gt;"",IF('Capacity summary'!$C$14="Yes",IF(COUNTBLANK('Capacity summary'!$H76:$BG76)&lt;52,IF('Capacity summary'!M76&lt;&gt;"",IF(LOWER('Capacity summary'!M76)="x",$BI164*M164,VALUE('Capacity summary'!M76)),0),M164*$BI164),M164*$BI164),0)</f>
        <v>0</v>
      </c>
      <c r="BQ164" s="5">
        <f ca="1">IF($BI164&lt;&gt;"",IF('Capacity summary'!$C$14="Yes",IF(COUNTBLANK('Capacity summary'!$H76:$BG76)&lt;52,IF('Capacity summary'!N76&lt;&gt;"",IF(LOWER('Capacity summary'!N76)="x",$BI164*N164,VALUE('Capacity summary'!N76)),0),N164*$BI164),N164*$BI164),0)</f>
        <v>0</v>
      </c>
      <c r="BR164" s="5">
        <f ca="1">IF($BI164&lt;&gt;"",IF('Capacity summary'!$C$14="Yes",IF(COUNTBLANK('Capacity summary'!$H76:$BG76)&lt;52,IF('Capacity summary'!O76&lt;&gt;"",IF(LOWER('Capacity summary'!O76)="x",$BI164*O164,VALUE('Capacity summary'!O76)),0),O164*$BI164),O164*$BI164),0)</f>
        <v>0</v>
      </c>
      <c r="BS164" s="5">
        <f ca="1">IF($BI164&lt;&gt;"",IF('Capacity summary'!$C$14="Yes",IF(COUNTBLANK('Capacity summary'!$H76:$BG76)&lt;52,IF('Capacity summary'!P76&lt;&gt;"",IF(LOWER('Capacity summary'!P76)="x",$BI164*P164,VALUE('Capacity summary'!P76)),0),P164*$BI164),P164*$BI164),0)</f>
        <v>0</v>
      </c>
      <c r="BT164" s="5">
        <f ca="1">IF($BI164&lt;&gt;"",IF('Capacity summary'!$C$14="Yes",IF(COUNTBLANK('Capacity summary'!$H76:$BG76)&lt;52,IF('Capacity summary'!Q76&lt;&gt;"",IF(LOWER('Capacity summary'!Q76)="x",$BI164*Q164,VALUE('Capacity summary'!Q76)),0),Q164*$BI164),Q164*$BI164),0)</f>
        <v>0</v>
      </c>
      <c r="BU164" s="5">
        <f ca="1">IF($BI164&lt;&gt;"",IF('Capacity summary'!$C$14="Yes",IF(COUNTBLANK('Capacity summary'!$H76:$BG76)&lt;52,IF('Capacity summary'!R76&lt;&gt;"",IF(LOWER('Capacity summary'!R76)="x",$BI164*R164,VALUE('Capacity summary'!R76)),0),R164*$BI164),R164*$BI164),0)</f>
        <v>0</v>
      </c>
      <c r="BV164" s="5">
        <f ca="1">IF($BI164&lt;&gt;"",IF('Capacity summary'!$C$14="Yes",IF(COUNTBLANK('Capacity summary'!$H76:$BG76)&lt;52,IF('Capacity summary'!S76&lt;&gt;"",IF(LOWER('Capacity summary'!S76)="x",$BI164*S164,VALUE('Capacity summary'!S76)),0),S164*$BI164),S164*$BI164),0)</f>
        <v>0</v>
      </c>
      <c r="BW164" s="5">
        <f ca="1">IF($BI164&lt;&gt;"",IF('Capacity summary'!$C$14="Yes",IF(COUNTBLANK('Capacity summary'!$H76:$BG76)&lt;52,IF('Capacity summary'!T76&lt;&gt;"",IF(LOWER('Capacity summary'!T76)="x",$BI164*T164,VALUE('Capacity summary'!T76)),0),T164*$BI164),T164*$BI164),0)</f>
        <v>0</v>
      </c>
      <c r="BX164" s="5">
        <f ca="1">IF($BI164&lt;&gt;"",IF('Capacity summary'!$C$14="Yes",IF(COUNTBLANK('Capacity summary'!$H76:$BG76)&lt;52,IF('Capacity summary'!U76&lt;&gt;"",IF(LOWER('Capacity summary'!U76)="x",$BI164*U164,VALUE('Capacity summary'!U76)),0),U164*$BI164),U164*$BI164),0)</f>
        <v>0</v>
      </c>
      <c r="BY164" s="5">
        <f ca="1">IF($BI164&lt;&gt;"",IF('Capacity summary'!$C$14="Yes",IF(COUNTBLANK('Capacity summary'!$H76:$BG76)&lt;52,IF('Capacity summary'!V76&lt;&gt;"",IF(LOWER('Capacity summary'!V76)="x",$BI164*V164,VALUE('Capacity summary'!V76)),0),V164*$BI164),V164*$BI164),0)</f>
        <v>0</v>
      </c>
      <c r="BZ164" s="5">
        <f ca="1">IF($BI164&lt;&gt;"",IF('Capacity summary'!$C$14="Yes",IF(COUNTBLANK('Capacity summary'!$H76:$BG76)&lt;52,IF('Capacity summary'!W76&lt;&gt;"",IF(LOWER('Capacity summary'!W76)="x",$BI164*W164,VALUE('Capacity summary'!W76)),0),W164*$BI164),W164*$BI164),0)</f>
        <v>0</v>
      </c>
      <c r="CA164" s="5">
        <f ca="1">IF($BI164&lt;&gt;"",IF('Capacity summary'!$C$14="Yes",IF(COUNTBLANK('Capacity summary'!$H76:$BG76)&lt;52,IF('Capacity summary'!X76&lt;&gt;"",IF(LOWER('Capacity summary'!X76)="x",$BI164*X164,VALUE('Capacity summary'!X76)),0),X164*$BI164),X164*$BI164),0)</f>
        <v>0</v>
      </c>
      <c r="CB164" s="5">
        <f ca="1">IF($BI164&lt;&gt;"",IF('Capacity summary'!$C$14="Yes",IF(COUNTBLANK('Capacity summary'!$H76:$BG76)&lt;52,IF('Capacity summary'!Y76&lt;&gt;"",IF(LOWER('Capacity summary'!Y76)="x",$BI164*Y164,VALUE('Capacity summary'!Y76)),0),Y164*$BI164),Y164*$BI164),0)</f>
        <v>0</v>
      </c>
      <c r="CC164" s="5">
        <f ca="1">IF($BI164&lt;&gt;"",IF('Capacity summary'!$C$14="Yes",IF(COUNTBLANK('Capacity summary'!$H76:$BG76)&lt;52,IF('Capacity summary'!Z76&lt;&gt;"",IF(LOWER('Capacity summary'!Z76)="x",$BI164*Z164,VALUE('Capacity summary'!Z76)),0),Z164*$BI164),Z164*$BI164),0)</f>
        <v>0</v>
      </c>
      <c r="CD164" s="5">
        <f ca="1">IF($BI164&lt;&gt;"",IF('Capacity summary'!$C$14="Yes",IF(COUNTBLANK('Capacity summary'!$H76:$BG76)&lt;52,IF('Capacity summary'!AA76&lt;&gt;"",IF(LOWER('Capacity summary'!AA76)="x",$BI164*AA164,VALUE('Capacity summary'!AA76)),0),AA164*$BI164),AA164*$BI164),0)</f>
        <v>0</v>
      </c>
      <c r="CE164" s="5">
        <f ca="1">IF($BI164&lt;&gt;"",IF('Capacity summary'!$C$14="Yes",IF(COUNTBLANK('Capacity summary'!$H76:$BG76)&lt;52,IF('Capacity summary'!AB76&lt;&gt;"",IF(LOWER('Capacity summary'!AB76)="x",$BI164*AB164,VALUE('Capacity summary'!AB76)),0),AB164*$BI164),AB164*$BI164),0)</f>
        <v>0</v>
      </c>
      <c r="CF164" s="5">
        <f ca="1">IF($BI164&lt;&gt;"",IF('Capacity summary'!$C$14="Yes",IF(COUNTBLANK('Capacity summary'!$H76:$BG76)&lt;52,IF('Capacity summary'!AC76&lt;&gt;"",IF(LOWER('Capacity summary'!AC76)="x",$BI164*AC164,VALUE('Capacity summary'!AC76)),0),AC164*$BI164),AC164*$BI164),0)</f>
        <v>0</v>
      </c>
      <c r="CG164" s="5">
        <f ca="1">IF($BI164&lt;&gt;"",IF('Capacity summary'!$C$14="Yes",IF(COUNTBLANK('Capacity summary'!$H76:$BG76)&lt;52,IF('Capacity summary'!AD76&lt;&gt;"",IF(LOWER('Capacity summary'!AD76)="x",$BI164*AD164,VALUE('Capacity summary'!AD76)),0),AD164*$BI164),AD164*$BI164),0)</f>
        <v>0</v>
      </c>
      <c r="CH164" s="5">
        <f ca="1">IF($BI164&lt;&gt;"",IF('Capacity summary'!$C$14="Yes",IF(COUNTBLANK('Capacity summary'!$H76:$BG76)&lt;52,IF('Capacity summary'!AE76&lt;&gt;"",IF(LOWER('Capacity summary'!AE76)="x",$BI164*AE164,VALUE('Capacity summary'!AE76)),0),AE164*$BI164),AE164*$BI164),0)</f>
        <v>0</v>
      </c>
      <c r="CI164" s="5">
        <f ca="1">IF($BI164&lt;&gt;"",IF('Capacity summary'!$C$14="Yes",IF(COUNTBLANK('Capacity summary'!$H76:$BG76)&lt;52,IF('Capacity summary'!AF76&lt;&gt;"",IF(LOWER('Capacity summary'!AF76)="x",$BI164*AF164,VALUE('Capacity summary'!AF76)),0),AF164*$BI164),AF164*$BI164),0)</f>
        <v>0</v>
      </c>
      <c r="CJ164" s="5">
        <f ca="1">IF($BI164&lt;&gt;"",IF('Capacity summary'!$C$14="Yes",IF(COUNTBLANK('Capacity summary'!$H76:$BG76)&lt;52,IF('Capacity summary'!AG76&lt;&gt;"",IF(LOWER('Capacity summary'!AG76)="x",$BI164*AG164,VALUE('Capacity summary'!AG76)),0),AG164*$BI164),AG164*$BI164),0)</f>
        <v>0</v>
      </c>
      <c r="CK164" s="5">
        <f ca="1">IF($BI164&lt;&gt;"",IF('Capacity summary'!$C$14="Yes",IF(COUNTBLANK('Capacity summary'!$H76:$BG76)&lt;52,IF('Capacity summary'!AH76&lt;&gt;"",IF(LOWER('Capacity summary'!AH76)="x",$BI164*AH164,VALUE('Capacity summary'!AH76)),0),AH164*$BI164),AH164*$BI164),0)</f>
        <v>0</v>
      </c>
      <c r="CL164" s="5">
        <f ca="1">IF($BI164&lt;&gt;"",IF('Capacity summary'!$C$14="Yes",IF(COUNTBLANK('Capacity summary'!$H76:$BG76)&lt;52,IF('Capacity summary'!AI76&lt;&gt;"",IF(LOWER('Capacity summary'!AI76)="x",$BI164*AI164,VALUE('Capacity summary'!AI76)),0),AI164*$BI164),AI164*$BI164),0)</f>
        <v>0</v>
      </c>
      <c r="CM164" s="5">
        <f ca="1">IF($BI164&lt;&gt;"",IF('Capacity summary'!$C$14="Yes",IF(COUNTBLANK('Capacity summary'!$H76:$BG76)&lt;52,IF('Capacity summary'!AJ76&lt;&gt;"",IF(LOWER('Capacity summary'!AJ76)="x",$BI164*AJ164,VALUE('Capacity summary'!AJ76)),0),AJ164*$BI164),AJ164*$BI164),0)</f>
        <v>0</v>
      </c>
      <c r="CN164" s="5">
        <f ca="1">IF($BI164&lt;&gt;"",IF('Capacity summary'!$C$14="Yes",IF(COUNTBLANK('Capacity summary'!$H76:$BG76)&lt;52,IF('Capacity summary'!AK76&lt;&gt;"",IF(LOWER('Capacity summary'!AK76)="x",$BI164*AK164,VALUE('Capacity summary'!AK76)),0),AK164*$BI164),AK164*$BI164),0)</f>
        <v>0</v>
      </c>
      <c r="CO164" s="5">
        <f ca="1">IF($BI164&lt;&gt;"",IF('Capacity summary'!$C$14="Yes",IF(COUNTBLANK('Capacity summary'!$H76:$BG76)&lt;52,IF('Capacity summary'!AL76&lt;&gt;"",IF(LOWER('Capacity summary'!AL76)="x",$BI164*AL164,VALUE('Capacity summary'!AL76)),0),AL164*$BI164),AL164*$BI164),0)</f>
        <v>0</v>
      </c>
      <c r="CP164" s="5">
        <f ca="1">IF($BI164&lt;&gt;"",IF('Capacity summary'!$C$14="Yes",IF(COUNTBLANK('Capacity summary'!$H76:$BG76)&lt;52,IF('Capacity summary'!AM76&lt;&gt;"",IF(LOWER('Capacity summary'!AM76)="x",$BI164*AM164,VALUE('Capacity summary'!AM76)),0),AM164*$BI164),AM164*$BI164),0)</f>
        <v>0</v>
      </c>
      <c r="CQ164" s="5">
        <f ca="1">IF($BI164&lt;&gt;"",IF('Capacity summary'!$C$14="Yes",IF(COUNTBLANK('Capacity summary'!$H76:$BG76)&lt;52,IF('Capacity summary'!AN76&lt;&gt;"",IF(LOWER('Capacity summary'!AN76)="x",$BI164*AN164,VALUE('Capacity summary'!AN76)),0),AN164*$BI164),AN164*$BI164),0)</f>
        <v>0</v>
      </c>
      <c r="CR164" s="5">
        <f ca="1">IF($BI164&lt;&gt;"",IF('Capacity summary'!$C$14="Yes",IF(COUNTBLANK('Capacity summary'!$H76:$BG76)&lt;52,IF('Capacity summary'!AO76&lt;&gt;"",IF(LOWER('Capacity summary'!AO76)="x",$BI164*AO164,VALUE('Capacity summary'!AO76)),0),AO164*$BI164),AO164*$BI164),0)</f>
        <v>0</v>
      </c>
      <c r="CS164" s="5">
        <f ca="1">IF($BI164&lt;&gt;"",IF('Capacity summary'!$C$14="Yes",IF(COUNTBLANK('Capacity summary'!$H76:$BG76)&lt;52,IF('Capacity summary'!AP76&lt;&gt;"",IF(LOWER('Capacity summary'!AP76)="x",$BI164*AP164,VALUE('Capacity summary'!AP76)),0),AP164*$BI164),AP164*$BI164),0)</f>
        <v>0</v>
      </c>
      <c r="CT164" s="5">
        <f ca="1">IF($BI164&lt;&gt;"",IF('Capacity summary'!$C$14="Yes",IF(COUNTBLANK('Capacity summary'!$H76:$BG76)&lt;52,IF('Capacity summary'!AQ76&lt;&gt;"",IF(LOWER('Capacity summary'!AQ76)="x",$BI164*AQ164,VALUE('Capacity summary'!AQ76)),0),AQ164*$BI164),AQ164*$BI164),0)</f>
        <v>0</v>
      </c>
      <c r="CU164" s="5">
        <f ca="1">IF($BI164&lt;&gt;"",IF('Capacity summary'!$C$14="Yes",IF(COUNTBLANK('Capacity summary'!$H76:$BG76)&lt;52,IF('Capacity summary'!AR76&lt;&gt;"",IF(LOWER('Capacity summary'!AR76)="x",$BI164*AR164,VALUE('Capacity summary'!AR76)),0),AR164*$BI164),AR164*$BI164),0)</f>
        <v>0</v>
      </c>
      <c r="CV164" s="5">
        <f ca="1">IF($BI164&lt;&gt;"",IF('Capacity summary'!$C$14="Yes",IF(COUNTBLANK('Capacity summary'!$H76:$BG76)&lt;52,IF('Capacity summary'!AS76&lt;&gt;"",IF(LOWER('Capacity summary'!AS76)="x",$BI164*AS164,VALUE('Capacity summary'!AS76)),0),AS164*$BI164),AS164*$BI164),0)</f>
        <v>0</v>
      </c>
      <c r="CW164" s="5">
        <f ca="1">IF($BI164&lt;&gt;"",IF('Capacity summary'!$C$14="Yes",IF(COUNTBLANK('Capacity summary'!$H76:$BG76)&lt;52,IF('Capacity summary'!AT76&lt;&gt;"",IF(LOWER('Capacity summary'!AT76)="x",$BI164*AT164,VALUE('Capacity summary'!AT76)),0),AT164*$BI164),AT164*$BI164),0)</f>
        <v>0</v>
      </c>
      <c r="CX164" s="5">
        <f ca="1">IF($BI164&lt;&gt;"",IF('Capacity summary'!$C$14="Yes",IF(COUNTBLANK('Capacity summary'!$H76:$BG76)&lt;52,IF('Capacity summary'!AU76&lt;&gt;"",IF(LOWER('Capacity summary'!AU76)="x",$BI164*AU164,VALUE('Capacity summary'!AU76)),0),AU164*$BI164),AU164*$BI164),0)</f>
        <v>0</v>
      </c>
      <c r="CY164" s="5">
        <f ca="1">IF($BI164&lt;&gt;"",IF('Capacity summary'!$C$14="Yes",IF(COUNTBLANK('Capacity summary'!$H76:$BG76)&lt;52,IF('Capacity summary'!AV76&lt;&gt;"",IF(LOWER('Capacity summary'!AV76)="x",$BI164*AV164,VALUE('Capacity summary'!AV76)),0),AV164*$BI164),AV164*$BI164),0)</f>
        <v>0</v>
      </c>
      <c r="CZ164" s="5">
        <f ca="1">IF($BI164&lt;&gt;"",IF('Capacity summary'!$C$14="Yes",IF(COUNTBLANK('Capacity summary'!$H76:$BG76)&lt;52,IF('Capacity summary'!AW76&lt;&gt;"",IF(LOWER('Capacity summary'!AW76)="x",$BI164*AW164,VALUE('Capacity summary'!AW76)),0),AW164*$BI164),AW164*$BI164),0)</f>
        <v>0</v>
      </c>
      <c r="DA164" s="5">
        <f ca="1">IF($BI164&lt;&gt;"",IF('Capacity summary'!$C$14="Yes",IF(COUNTBLANK('Capacity summary'!$H76:$BG76)&lt;52,IF('Capacity summary'!AX76&lt;&gt;"",IF(LOWER('Capacity summary'!AX76)="x",$BI164*AX164,VALUE('Capacity summary'!AX76)),0),AX164*$BI164),AX164*$BI164),0)</f>
        <v>0</v>
      </c>
      <c r="DB164" s="5">
        <f ca="1">IF($BI164&lt;&gt;"",IF('Capacity summary'!$C$14="Yes",IF(COUNTBLANK('Capacity summary'!$H76:$BG76)&lt;52,IF('Capacity summary'!AY76&lt;&gt;"",IF(LOWER('Capacity summary'!AY76)="x",$BI164*AY164,VALUE('Capacity summary'!AY76)),0),AY164*$BI164),AY164*$BI164),0)</f>
        <v>0</v>
      </c>
      <c r="DC164" s="5">
        <f ca="1">IF($BI164&lt;&gt;"",IF('Capacity summary'!$C$14="Yes",IF(COUNTBLANK('Capacity summary'!$H76:$BG76)&lt;52,IF('Capacity summary'!AZ76&lt;&gt;"",IF(LOWER('Capacity summary'!AZ76)="x",$BI164*AZ164,VALUE('Capacity summary'!AZ76)),0),AZ164*$BI164),AZ164*$BI164),0)</f>
        <v>0</v>
      </c>
      <c r="DD164" s="5">
        <f ca="1">IF($BI164&lt;&gt;"",IF('Capacity summary'!$C$14="Yes",IF(COUNTBLANK('Capacity summary'!$H76:$BG76)&lt;52,IF('Capacity summary'!BA76&lt;&gt;"",IF(LOWER('Capacity summary'!BA76)="x",$BI164*BA164,VALUE('Capacity summary'!BA76)),0),BA164*$BI164),BA164*$BI164),0)</f>
        <v>0</v>
      </c>
      <c r="DE164" s="5">
        <f ca="1">IF($BI164&lt;&gt;"",IF('Capacity summary'!$C$14="Yes",IF(COUNTBLANK('Capacity summary'!$H76:$BG76)&lt;52,IF('Capacity summary'!BB76&lt;&gt;"",IF(LOWER('Capacity summary'!BB76)="x",$BI164*BB164,VALUE('Capacity summary'!BB76)),0),BB164*$BI164),BB164*$BI164),0)</f>
        <v>0</v>
      </c>
      <c r="DF164" s="5">
        <f ca="1">IF($BI164&lt;&gt;"",IF('Capacity summary'!$C$14="Yes",IF(COUNTBLANK('Capacity summary'!$H76:$BG76)&lt;52,IF('Capacity summary'!BC76&lt;&gt;"",IF(LOWER('Capacity summary'!BC76)="x",$BI164*BC164,VALUE('Capacity summary'!BC76)),0),BC164*$BI164),BC164*$BI164),0)</f>
        <v>0</v>
      </c>
      <c r="DG164" s="5">
        <f ca="1">IF($BI164&lt;&gt;"",IF('Capacity summary'!$C$14="Yes",IF(COUNTBLANK('Capacity summary'!$H76:$BG76)&lt;52,IF('Capacity summary'!BD76&lt;&gt;"",IF(LOWER('Capacity summary'!BD76)="x",$BI164*BD164,VALUE('Capacity summary'!BD76)),0),BD164*$BI164),BD164*$BI164),0)</f>
        <v>0</v>
      </c>
      <c r="DH164" s="5">
        <f ca="1">IF($BI164&lt;&gt;"",IF('Capacity summary'!$C$14="Yes",IF(COUNTBLANK('Capacity summary'!$H76:$BG76)&lt;52,IF('Capacity summary'!BE76&lt;&gt;"",IF(LOWER('Capacity summary'!BE76)="x",$BI164*BE164,VALUE('Capacity summary'!BE76)),0),BE164*$BI164),BE164*$BI164),0)</f>
        <v>0</v>
      </c>
      <c r="DI164" s="5">
        <f ca="1">IF($BI164&lt;&gt;"",IF('Capacity summary'!$C$14="Yes",IF(COUNTBLANK('Capacity summary'!$H76:$BG76)&lt;52,IF('Capacity summary'!BF76&lt;&gt;"",IF(LOWER('Capacity summary'!BF76)="x",$BI164*BF164,VALUE('Capacity summary'!BF76)),0),BF164*$BI164),BF164*$BI164),0)</f>
        <v>0</v>
      </c>
      <c r="DJ164" s="5">
        <f ca="1">IF($BI164&lt;&gt;"",IF('Capacity summary'!$C$14="Yes",IF(COUNTBLANK('Capacity summary'!$H76:$BG76)&lt;52,IF('Capacity summary'!BG76&lt;&gt;"",IF(LOWER('Capacity summary'!BG76)="x",$BI164*BG164,VALUE('Capacity summary'!BG76)),0),BG164*$BI164),BG164*$BI164),0)</f>
        <v>0</v>
      </c>
      <c r="DK164" s="5">
        <f t="shared" ca="1" si="6"/>
        <v>0</v>
      </c>
    </row>
    <row r="165" spans="3:115" x14ac:dyDescent="0.25">
      <c r="C165" s="67" t="str">
        <f>ROW(A54)&amp;". "&amp;Capacity!N70</f>
        <v>54. a</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 ca="1">IF(ROW(A54)&lt;=Capacity!$M$16,IF('Capacity summary'!$C$14="No",SUM(H165:BG165),'Capacity summary'!$E77),0)</f>
        <v>52</v>
      </c>
      <c r="BI165" s="67">
        <f ca="1">IF(BH165&gt;0,IF(BH165&lt;Capacity!Q70,Capacity!R70,Capacity!T70/'Capacity calculation (hide)'!BH165),"")</f>
        <v>0</v>
      </c>
      <c r="BJ165" s="5"/>
      <c r="BK165" s="5">
        <f ca="1">IF($BI165&lt;&gt;"",IF('Capacity summary'!$C$14="Yes",IF(COUNTBLANK('Capacity summary'!$H77:$BG77)&lt;52,IF('Capacity summary'!H77&lt;&gt;"",IF(LOWER('Capacity summary'!H77)="x",$BI165*H165,VALUE('Capacity summary'!H77)),0),H165*$BI165),H165*$BI165),0)</f>
        <v>0</v>
      </c>
      <c r="BL165" s="5">
        <f ca="1">IF($BI165&lt;&gt;"",IF('Capacity summary'!$C$14="Yes",IF(COUNTBLANK('Capacity summary'!$H77:$BG77)&lt;52,IF('Capacity summary'!I77&lt;&gt;"",IF(LOWER('Capacity summary'!I77)="x",$BI165*I165,VALUE('Capacity summary'!I77)),0),I165*$BI165),I165*$BI165),0)</f>
        <v>0</v>
      </c>
      <c r="BM165" s="5">
        <f ca="1">IF($BI165&lt;&gt;"",IF('Capacity summary'!$C$14="Yes",IF(COUNTBLANK('Capacity summary'!$H77:$BG77)&lt;52,IF('Capacity summary'!J77&lt;&gt;"",IF(LOWER('Capacity summary'!J77)="x",$BI165*J165,VALUE('Capacity summary'!J77)),0),J165*$BI165),J165*$BI165),0)</f>
        <v>0</v>
      </c>
      <c r="BN165" s="5">
        <f ca="1">IF($BI165&lt;&gt;"",IF('Capacity summary'!$C$14="Yes",IF(COUNTBLANK('Capacity summary'!$H77:$BG77)&lt;52,IF('Capacity summary'!K77&lt;&gt;"",IF(LOWER('Capacity summary'!K77)="x",$BI165*K165,VALUE('Capacity summary'!K77)),0),K165*$BI165),K165*$BI165),0)</f>
        <v>0</v>
      </c>
      <c r="BO165" s="5">
        <f ca="1">IF($BI165&lt;&gt;"",IF('Capacity summary'!$C$14="Yes",IF(COUNTBLANK('Capacity summary'!$H77:$BG77)&lt;52,IF('Capacity summary'!L77&lt;&gt;"",IF(LOWER('Capacity summary'!L77)="x",$BI165*L165,VALUE('Capacity summary'!L77)),0),L165*$BI165),L165*$BI165),0)</f>
        <v>0</v>
      </c>
      <c r="BP165" s="5">
        <f ca="1">IF($BI165&lt;&gt;"",IF('Capacity summary'!$C$14="Yes",IF(COUNTBLANK('Capacity summary'!$H77:$BG77)&lt;52,IF('Capacity summary'!M77&lt;&gt;"",IF(LOWER('Capacity summary'!M77)="x",$BI165*M165,VALUE('Capacity summary'!M77)),0),M165*$BI165),M165*$BI165),0)</f>
        <v>0</v>
      </c>
      <c r="BQ165" s="5">
        <f ca="1">IF($BI165&lt;&gt;"",IF('Capacity summary'!$C$14="Yes",IF(COUNTBLANK('Capacity summary'!$H77:$BG77)&lt;52,IF('Capacity summary'!N77&lt;&gt;"",IF(LOWER('Capacity summary'!N77)="x",$BI165*N165,VALUE('Capacity summary'!N77)),0),N165*$BI165),N165*$BI165),0)</f>
        <v>0</v>
      </c>
      <c r="BR165" s="5">
        <f ca="1">IF($BI165&lt;&gt;"",IF('Capacity summary'!$C$14="Yes",IF(COUNTBLANK('Capacity summary'!$H77:$BG77)&lt;52,IF('Capacity summary'!O77&lt;&gt;"",IF(LOWER('Capacity summary'!O77)="x",$BI165*O165,VALUE('Capacity summary'!O77)),0),O165*$BI165),O165*$BI165),0)</f>
        <v>0</v>
      </c>
      <c r="BS165" s="5">
        <f ca="1">IF($BI165&lt;&gt;"",IF('Capacity summary'!$C$14="Yes",IF(COUNTBLANK('Capacity summary'!$H77:$BG77)&lt;52,IF('Capacity summary'!P77&lt;&gt;"",IF(LOWER('Capacity summary'!P77)="x",$BI165*P165,VALUE('Capacity summary'!P77)),0),P165*$BI165),P165*$BI165),0)</f>
        <v>0</v>
      </c>
      <c r="BT165" s="5">
        <f ca="1">IF($BI165&lt;&gt;"",IF('Capacity summary'!$C$14="Yes",IF(COUNTBLANK('Capacity summary'!$H77:$BG77)&lt;52,IF('Capacity summary'!Q77&lt;&gt;"",IF(LOWER('Capacity summary'!Q77)="x",$BI165*Q165,VALUE('Capacity summary'!Q77)),0),Q165*$BI165),Q165*$BI165),0)</f>
        <v>0</v>
      </c>
      <c r="BU165" s="5">
        <f ca="1">IF($BI165&lt;&gt;"",IF('Capacity summary'!$C$14="Yes",IF(COUNTBLANK('Capacity summary'!$H77:$BG77)&lt;52,IF('Capacity summary'!R77&lt;&gt;"",IF(LOWER('Capacity summary'!R77)="x",$BI165*R165,VALUE('Capacity summary'!R77)),0),R165*$BI165),R165*$BI165),0)</f>
        <v>0</v>
      </c>
      <c r="BV165" s="5">
        <f ca="1">IF($BI165&lt;&gt;"",IF('Capacity summary'!$C$14="Yes",IF(COUNTBLANK('Capacity summary'!$H77:$BG77)&lt;52,IF('Capacity summary'!S77&lt;&gt;"",IF(LOWER('Capacity summary'!S77)="x",$BI165*S165,VALUE('Capacity summary'!S77)),0),S165*$BI165),S165*$BI165),0)</f>
        <v>0</v>
      </c>
      <c r="BW165" s="5">
        <f ca="1">IF($BI165&lt;&gt;"",IF('Capacity summary'!$C$14="Yes",IF(COUNTBLANK('Capacity summary'!$H77:$BG77)&lt;52,IF('Capacity summary'!T77&lt;&gt;"",IF(LOWER('Capacity summary'!T77)="x",$BI165*T165,VALUE('Capacity summary'!T77)),0),T165*$BI165),T165*$BI165),0)</f>
        <v>0</v>
      </c>
      <c r="BX165" s="5">
        <f ca="1">IF($BI165&lt;&gt;"",IF('Capacity summary'!$C$14="Yes",IF(COUNTBLANK('Capacity summary'!$H77:$BG77)&lt;52,IF('Capacity summary'!U77&lt;&gt;"",IF(LOWER('Capacity summary'!U77)="x",$BI165*U165,VALUE('Capacity summary'!U77)),0),U165*$BI165),U165*$BI165),0)</f>
        <v>0</v>
      </c>
      <c r="BY165" s="5">
        <f ca="1">IF($BI165&lt;&gt;"",IF('Capacity summary'!$C$14="Yes",IF(COUNTBLANK('Capacity summary'!$H77:$BG77)&lt;52,IF('Capacity summary'!V77&lt;&gt;"",IF(LOWER('Capacity summary'!V77)="x",$BI165*V165,VALUE('Capacity summary'!V77)),0),V165*$BI165),V165*$BI165),0)</f>
        <v>0</v>
      </c>
      <c r="BZ165" s="5">
        <f ca="1">IF($BI165&lt;&gt;"",IF('Capacity summary'!$C$14="Yes",IF(COUNTBLANK('Capacity summary'!$H77:$BG77)&lt;52,IF('Capacity summary'!W77&lt;&gt;"",IF(LOWER('Capacity summary'!W77)="x",$BI165*W165,VALUE('Capacity summary'!W77)),0),W165*$BI165),W165*$BI165),0)</f>
        <v>0</v>
      </c>
      <c r="CA165" s="5">
        <f ca="1">IF($BI165&lt;&gt;"",IF('Capacity summary'!$C$14="Yes",IF(COUNTBLANK('Capacity summary'!$H77:$BG77)&lt;52,IF('Capacity summary'!X77&lt;&gt;"",IF(LOWER('Capacity summary'!X77)="x",$BI165*X165,VALUE('Capacity summary'!X77)),0),X165*$BI165),X165*$BI165),0)</f>
        <v>0</v>
      </c>
      <c r="CB165" s="5">
        <f ca="1">IF($BI165&lt;&gt;"",IF('Capacity summary'!$C$14="Yes",IF(COUNTBLANK('Capacity summary'!$H77:$BG77)&lt;52,IF('Capacity summary'!Y77&lt;&gt;"",IF(LOWER('Capacity summary'!Y77)="x",$BI165*Y165,VALUE('Capacity summary'!Y77)),0),Y165*$BI165),Y165*$BI165),0)</f>
        <v>0</v>
      </c>
      <c r="CC165" s="5">
        <f ca="1">IF($BI165&lt;&gt;"",IF('Capacity summary'!$C$14="Yes",IF(COUNTBLANK('Capacity summary'!$H77:$BG77)&lt;52,IF('Capacity summary'!Z77&lt;&gt;"",IF(LOWER('Capacity summary'!Z77)="x",$BI165*Z165,VALUE('Capacity summary'!Z77)),0),Z165*$BI165),Z165*$BI165),0)</f>
        <v>0</v>
      </c>
      <c r="CD165" s="5">
        <f ca="1">IF($BI165&lt;&gt;"",IF('Capacity summary'!$C$14="Yes",IF(COUNTBLANK('Capacity summary'!$H77:$BG77)&lt;52,IF('Capacity summary'!AA77&lt;&gt;"",IF(LOWER('Capacity summary'!AA77)="x",$BI165*AA165,VALUE('Capacity summary'!AA77)),0),AA165*$BI165),AA165*$BI165),0)</f>
        <v>0</v>
      </c>
      <c r="CE165" s="5">
        <f ca="1">IF($BI165&lt;&gt;"",IF('Capacity summary'!$C$14="Yes",IF(COUNTBLANK('Capacity summary'!$H77:$BG77)&lt;52,IF('Capacity summary'!AB77&lt;&gt;"",IF(LOWER('Capacity summary'!AB77)="x",$BI165*AB165,VALUE('Capacity summary'!AB77)),0),AB165*$BI165),AB165*$BI165),0)</f>
        <v>0</v>
      </c>
      <c r="CF165" s="5">
        <f ca="1">IF($BI165&lt;&gt;"",IF('Capacity summary'!$C$14="Yes",IF(COUNTBLANK('Capacity summary'!$H77:$BG77)&lt;52,IF('Capacity summary'!AC77&lt;&gt;"",IF(LOWER('Capacity summary'!AC77)="x",$BI165*AC165,VALUE('Capacity summary'!AC77)),0),AC165*$BI165),AC165*$BI165),0)</f>
        <v>0</v>
      </c>
      <c r="CG165" s="5">
        <f ca="1">IF($BI165&lt;&gt;"",IF('Capacity summary'!$C$14="Yes",IF(COUNTBLANK('Capacity summary'!$H77:$BG77)&lt;52,IF('Capacity summary'!AD77&lt;&gt;"",IF(LOWER('Capacity summary'!AD77)="x",$BI165*AD165,VALUE('Capacity summary'!AD77)),0),AD165*$BI165),AD165*$BI165),0)</f>
        <v>0</v>
      </c>
      <c r="CH165" s="5">
        <f ca="1">IF($BI165&lt;&gt;"",IF('Capacity summary'!$C$14="Yes",IF(COUNTBLANK('Capacity summary'!$H77:$BG77)&lt;52,IF('Capacity summary'!AE77&lt;&gt;"",IF(LOWER('Capacity summary'!AE77)="x",$BI165*AE165,VALUE('Capacity summary'!AE77)),0),AE165*$BI165),AE165*$BI165),0)</f>
        <v>0</v>
      </c>
      <c r="CI165" s="5">
        <f ca="1">IF($BI165&lt;&gt;"",IF('Capacity summary'!$C$14="Yes",IF(COUNTBLANK('Capacity summary'!$H77:$BG77)&lt;52,IF('Capacity summary'!AF77&lt;&gt;"",IF(LOWER('Capacity summary'!AF77)="x",$BI165*AF165,VALUE('Capacity summary'!AF77)),0),AF165*$BI165),AF165*$BI165),0)</f>
        <v>0</v>
      </c>
      <c r="CJ165" s="5">
        <f ca="1">IF($BI165&lt;&gt;"",IF('Capacity summary'!$C$14="Yes",IF(COUNTBLANK('Capacity summary'!$H77:$BG77)&lt;52,IF('Capacity summary'!AG77&lt;&gt;"",IF(LOWER('Capacity summary'!AG77)="x",$BI165*AG165,VALUE('Capacity summary'!AG77)),0),AG165*$BI165),AG165*$BI165),0)</f>
        <v>0</v>
      </c>
      <c r="CK165" s="5">
        <f ca="1">IF($BI165&lt;&gt;"",IF('Capacity summary'!$C$14="Yes",IF(COUNTBLANK('Capacity summary'!$H77:$BG77)&lt;52,IF('Capacity summary'!AH77&lt;&gt;"",IF(LOWER('Capacity summary'!AH77)="x",$BI165*AH165,VALUE('Capacity summary'!AH77)),0),AH165*$BI165),AH165*$BI165),0)</f>
        <v>0</v>
      </c>
      <c r="CL165" s="5">
        <f ca="1">IF($BI165&lt;&gt;"",IF('Capacity summary'!$C$14="Yes",IF(COUNTBLANK('Capacity summary'!$H77:$BG77)&lt;52,IF('Capacity summary'!AI77&lt;&gt;"",IF(LOWER('Capacity summary'!AI77)="x",$BI165*AI165,VALUE('Capacity summary'!AI77)),0),AI165*$BI165),AI165*$BI165),0)</f>
        <v>0</v>
      </c>
      <c r="CM165" s="5">
        <f ca="1">IF($BI165&lt;&gt;"",IF('Capacity summary'!$C$14="Yes",IF(COUNTBLANK('Capacity summary'!$H77:$BG77)&lt;52,IF('Capacity summary'!AJ77&lt;&gt;"",IF(LOWER('Capacity summary'!AJ77)="x",$BI165*AJ165,VALUE('Capacity summary'!AJ77)),0),AJ165*$BI165),AJ165*$BI165),0)</f>
        <v>0</v>
      </c>
      <c r="CN165" s="5">
        <f ca="1">IF($BI165&lt;&gt;"",IF('Capacity summary'!$C$14="Yes",IF(COUNTBLANK('Capacity summary'!$H77:$BG77)&lt;52,IF('Capacity summary'!AK77&lt;&gt;"",IF(LOWER('Capacity summary'!AK77)="x",$BI165*AK165,VALUE('Capacity summary'!AK77)),0),AK165*$BI165),AK165*$BI165),0)</f>
        <v>0</v>
      </c>
      <c r="CO165" s="5">
        <f ca="1">IF($BI165&lt;&gt;"",IF('Capacity summary'!$C$14="Yes",IF(COUNTBLANK('Capacity summary'!$H77:$BG77)&lt;52,IF('Capacity summary'!AL77&lt;&gt;"",IF(LOWER('Capacity summary'!AL77)="x",$BI165*AL165,VALUE('Capacity summary'!AL77)),0),AL165*$BI165),AL165*$BI165),0)</f>
        <v>0</v>
      </c>
      <c r="CP165" s="5">
        <f ca="1">IF($BI165&lt;&gt;"",IF('Capacity summary'!$C$14="Yes",IF(COUNTBLANK('Capacity summary'!$H77:$BG77)&lt;52,IF('Capacity summary'!AM77&lt;&gt;"",IF(LOWER('Capacity summary'!AM77)="x",$BI165*AM165,VALUE('Capacity summary'!AM77)),0),AM165*$BI165),AM165*$BI165),0)</f>
        <v>0</v>
      </c>
      <c r="CQ165" s="5">
        <f ca="1">IF($BI165&lt;&gt;"",IF('Capacity summary'!$C$14="Yes",IF(COUNTBLANK('Capacity summary'!$H77:$BG77)&lt;52,IF('Capacity summary'!AN77&lt;&gt;"",IF(LOWER('Capacity summary'!AN77)="x",$BI165*AN165,VALUE('Capacity summary'!AN77)),0),AN165*$BI165),AN165*$BI165),0)</f>
        <v>0</v>
      </c>
      <c r="CR165" s="5">
        <f ca="1">IF($BI165&lt;&gt;"",IF('Capacity summary'!$C$14="Yes",IF(COUNTBLANK('Capacity summary'!$H77:$BG77)&lt;52,IF('Capacity summary'!AO77&lt;&gt;"",IF(LOWER('Capacity summary'!AO77)="x",$BI165*AO165,VALUE('Capacity summary'!AO77)),0),AO165*$BI165),AO165*$BI165),0)</f>
        <v>0</v>
      </c>
      <c r="CS165" s="5">
        <f ca="1">IF($BI165&lt;&gt;"",IF('Capacity summary'!$C$14="Yes",IF(COUNTBLANK('Capacity summary'!$H77:$BG77)&lt;52,IF('Capacity summary'!AP77&lt;&gt;"",IF(LOWER('Capacity summary'!AP77)="x",$BI165*AP165,VALUE('Capacity summary'!AP77)),0),AP165*$BI165),AP165*$BI165),0)</f>
        <v>0</v>
      </c>
      <c r="CT165" s="5">
        <f ca="1">IF($BI165&lt;&gt;"",IF('Capacity summary'!$C$14="Yes",IF(COUNTBLANK('Capacity summary'!$H77:$BG77)&lt;52,IF('Capacity summary'!AQ77&lt;&gt;"",IF(LOWER('Capacity summary'!AQ77)="x",$BI165*AQ165,VALUE('Capacity summary'!AQ77)),0),AQ165*$BI165),AQ165*$BI165),0)</f>
        <v>0</v>
      </c>
      <c r="CU165" s="5">
        <f ca="1">IF($BI165&lt;&gt;"",IF('Capacity summary'!$C$14="Yes",IF(COUNTBLANK('Capacity summary'!$H77:$BG77)&lt;52,IF('Capacity summary'!AR77&lt;&gt;"",IF(LOWER('Capacity summary'!AR77)="x",$BI165*AR165,VALUE('Capacity summary'!AR77)),0),AR165*$BI165),AR165*$BI165),0)</f>
        <v>0</v>
      </c>
      <c r="CV165" s="5">
        <f ca="1">IF($BI165&lt;&gt;"",IF('Capacity summary'!$C$14="Yes",IF(COUNTBLANK('Capacity summary'!$H77:$BG77)&lt;52,IF('Capacity summary'!AS77&lt;&gt;"",IF(LOWER('Capacity summary'!AS77)="x",$BI165*AS165,VALUE('Capacity summary'!AS77)),0),AS165*$BI165),AS165*$BI165),0)</f>
        <v>0</v>
      </c>
      <c r="CW165" s="5">
        <f ca="1">IF($BI165&lt;&gt;"",IF('Capacity summary'!$C$14="Yes",IF(COUNTBLANK('Capacity summary'!$H77:$BG77)&lt;52,IF('Capacity summary'!AT77&lt;&gt;"",IF(LOWER('Capacity summary'!AT77)="x",$BI165*AT165,VALUE('Capacity summary'!AT77)),0),AT165*$BI165),AT165*$BI165),0)</f>
        <v>0</v>
      </c>
      <c r="CX165" s="5">
        <f ca="1">IF($BI165&lt;&gt;"",IF('Capacity summary'!$C$14="Yes",IF(COUNTBLANK('Capacity summary'!$H77:$BG77)&lt;52,IF('Capacity summary'!AU77&lt;&gt;"",IF(LOWER('Capacity summary'!AU77)="x",$BI165*AU165,VALUE('Capacity summary'!AU77)),0),AU165*$BI165),AU165*$BI165),0)</f>
        <v>0</v>
      </c>
      <c r="CY165" s="5">
        <f ca="1">IF($BI165&lt;&gt;"",IF('Capacity summary'!$C$14="Yes",IF(COUNTBLANK('Capacity summary'!$H77:$BG77)&lt;52,IF('Capacity summary'!AV77&lt;&gt;"",IF(LOWER('Capacity summary'!AV77)="x",$BI165*AV165,VALUE('Capacity summary'!AV77)),0),AV165*$BI165),AV165*$BI165),0)</f>
        <v>0</v>
      </c>
      <c r="CZ165" s="5">
        <f ca="1">IF($BI165&lt;&gt;"",IF('Capacity summary'!$C$14="Yes",IF(COUNTBLANK('Capacity summary'!$H77:$BG77)&lt;52,IF('Capacity summary'!AW77&lt;&gt;"",IF(LOWER('Capacity summary'!AW77)="x",$BI165*AW165,VALUE('Capacity summary'!AW77)),0),AW165*$BI165),AW165*$BI165),0)</f>
        <v>0</v>
      </c>
      <c r="DA165" s="5">
        <f ca="1">IF($BI165&lt;&gt;"",IF('Capacity summary'!$C$14="Yes",IF(COUNTBLANK('Capacity summary'!$H77:$BG77)&lt;52,IF('Capacity summary'!AX77&lt;&gt;"",IF(LOWER('Capacity summary'!AX77)="x",$BI165*AX165,VALUE('Capacity summary'!AX77)),0),AX165*$BI165),AX165*$BI165),0)</f>
        <v>0</v>
      </c>
      <c r="DB165" s="5">
        <f ca="1">IF($BI165&lt;&gt;"",IF('Capacity summary'!$C$14="Yes",IF(COUNTBLANK('Capacity summary'!$H77:$BG77)&lt;52,IF('Capacity summary'!AY77&lt;&gt;"",IF(LOWER('Capacity summary'!AY77)="x",$BI165*AY165,VALUE('Capacity summary'!AY77)),0),AY165*$BI165),AY165*$BI165),0)</f>
        <v>0</v>
      </c>
      <c r="DC165" s="5">
        <f ca="1">IF($BI165&lt;&gt;"",IF('Capacity summary'!$C$14="Yes",IF(COUNTBLANK('Capacity summary'!$H77:$BG77)&lt;52,IF('Capacity summary'!AZ77&lt;&gt;"",IF(LOWER('Capacity summary'!AZ77)="x",$BI165*AZ165,VALUE('Capacity summary'!AZ77)),0),AZ165*$BI165),AZ165*$BI165),0)</f>
        <v>0</v>
      </c>
      <c r="DD165" s="5">
        <f ca="1">IF($BI165&lt;&gt;"",IF('Capacity summary'!$C$14="Yes",IF(COUNTBLANK('Capacity summary'!$H77:$BG77)&lt;52,IF('Capacity summary'!BA77&lt;&gt;"",IF(LOWER('Capacity summary'!BA77)="x",$BI165*BA165,VALUE('Capacity summary'!BA77)),0),BA165*$BI165),BA165*$BI165),0)</f>
        <v>0</v>
      </c>
      <c r="DE165" s="5">
        <f ca="1">IF($BI165&lt;&gt;"",IF('Capacity summary'!$C$14="Yes",IF(COUNTBLANK('Capacity summary'!$H77:$BG77)&lt;52,IF('Capacity summary'!BB77&lt;&gt;"",IF(LOWER('Capacity summary'!BB77)="x",$BI165*BB165,VALUE('Capacity summary'!BB77)),0),BB165*$BI165),BB165*$BI165),0)</f>
        <v>0</v>
      </c>
      <c r="DF165" s="5">
        <f ca="1">IF($BI165&lt;&gt;"",IF('Capacity summary'!$C$14="Yes",IF(COUNTBLANK('Capacity summary'!$H77:$BG77)&lt;52,IF('Capacity summary'!BC77&lt;&gt;"",IF(LOWER('Capacity summary'!BC77)="x",$BI165*BC165,VALUE('Capacity summary'!BC77)),0),BC165*$BI165),BC165*$BI165),0)</f>
        <v>0</v>
      </c>
      <c r="DG165" s="5">
        <f ca="1">IF($BI165&lt;&gt;"",IF('Capacity summary'!$C$14="Yes",IF(COUNTBLANK('Capacity summary'!$H77:$BG77)&lt;52,IF('Capacity summary'!BD77&lt;&gt;"",IF(LOWER('Capacity summary'!BD77)="x",$BI165*BD165,VALUE('Capacity summary'!BD77)),0),BD165*$BI165),BD165*$BI165),0)</f>
        <v>0</v>
      </c>
      <c r="DH165" s="5">
        <f ca="1">IF($BI165&lt;&gt;"",IF('Capacity summary'!$C$14="Yes",IF(COUNTBLANK('Capacity summary'!$H77:$BG77)&lt;52,IF('Capacity summary'!BE77&lt;&gt;"",IF(LOWER('Capacity summary'!BE77)="x",$BI165*BE165,VALUE('Capacity summary'!BE77)),0),BE165*$BI165),BE165*$BI165),0)</f>
        <v>0</v>
      </c>
      <c r="DI165" s="5">
        <f ca="1">IF($BI165&lt;&gt;"",IF('Capacity summary'!$C$14="Yes",IF(COUNTBLANK('Capacity summary'!$H77:$BG77)&lt;52,IF('Capacity summary'!BF77&lt;&gt;"",IF(LOWER('Capacity summary'!BF77)="x",$BI165*BF165,VALUE('Capacity summary'!BF77)),0),BF165*$BI165),BF165*$BI165),0)</f>
        <v>0</v>
      </c>
      <c r="DJ165" s="5">
        <f ca="1">IF($BI165&lt;&gt;"",IF('Capacity summary'!$C$14="Yes",IF(COUNTBLANK('Capacity summary'!$H77:$BG77)&lt;52,IF('Capacity summary'!BG77&lt;&gt;"",IF(LOWER('Capacity summary'!BG77)="x",$BI165*BG165,VALUE('Capacity summary'!BG77)),0),BG165*$BI165),BG165*$BI165),0)</f>
        <v>0</v>
      </c>
      <c r="DK165" s="5">
        <f t="shared" ca="1" si="6"/>
        <v>0</v>
      </c>
    </row>
    <row r="166" spans="3:115" x14ac:dyDescent="0.25">
      <c r="C166" s="67" t="str">
        <f>ROW(A55)&amp;". "&amp;Capacity!N71</f>
        <v>55. a</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 ca="1">IF(ROW(A55)&lt;=Capacity!$M$16,IF('Capacity summary'!$C$14="No",SUM(H166:BG166),'Capacity summary'!$E78),0)</f>
        <v>52</v>
      </c>
      <c r="BI166" s="67">
        <f ca="1">IF(BH166&gt;0,IF(BH166&lt;Capacity!Q71,Capacity!R71,Capacity!T71/'Capacity calculation (hide)'!BH166),"")</f>
        <v>0</v>
      </c>
      <c r="BJ166" s="5"/>
      <c r="BK166" s="5">
        <f ca="1">IF($BI166&lt;&gt;"",IF('Capacity summary'!$C$14="Yes",IF(COUNTBLANK('Capacity summary'!$H78:$BG78)&lt;52,IF('Capacity summary'!H78&lt;&gt;"",IF(LOWER('Capacity summary'!H78)="x",$BI166*H166,VALUE('Capacity summary'!H78)),0),H166*$BI166),H166*$BI166),0)</f>
        <v>0</v>
      </c>
      <c r="BL166" s="5">
        <f ca="1">IF($BI166&lt;&gt;"",IF('Capacity summary'!$C$14="Yes",IF(COUNTBLANK('Capacity summary'!$H78:$BG78)&lt;52,IF('Capacity summary'!I78&lt;&gt;"",IF(LOWER('Capacity summary'!I78)="x",$BI166*I166,VALUE('Capacity summary'!I78)),0),I166*$BI166),I166*$BI166),0)</f>
        <v>0</v>
      </c>
      <c r="BM166" s="5">
        <f ca="1">IF($BI166&lt;&gt;"",IF('Capacity summary'!$C$14="Yes",IF(COUNTBLANK('Capacity summary'!$H78:$BG78)&lt;52,IF('Capacity summary'!J78&lt;&gt;"",IF(LOWER('Capacity summary'!J78)="x",$BI166*J166,VALUE('Capacity summary'!J78)),0),J166*$BI166),J166*$BI166),0)</f>
        <v>0</v>
      </c>
      <c r="BN166" s="5">
        <f ca="1">IF($BI166&lt;&gt;"",IF('Capacity summary'!$C$14="Yes",IF(COUNTBLANK('Capacity summary'!$H78:$BG78)&lt;52,IF('Capacity summary'!K78&lt;&gt;"",IF(LOWER('Capacity summary'!K78)="x",$BI166*K166,VALUE('Capacity summary'!K78)),0),K166*$BI166),K166*$BI166),0)</f>
        <v>0</v>
      </c>
      <c r="BO166" s="5">
        <f ca="1">IF($BI166&lt;&gt;"",IF('Capacity summary'!$C$14="Yes",IF(COUNTBLANK('Capacity summary'!$H78:$BG78)&lt;52,IF('Capacity summary'!L78&lt;&gt;"",IF(LOWER('Capacity summary'!L78)="x",$BI166*L166,VALUE('Capacity summary'!L78)),0),L166*$BI166),L166*$BI166),0)</f>
        <v>0</v>
      </c>
      <c r="BP166" s="5">
        <f ca="1">IF($BI166&lt;&gt;"",IF('Capacity summary'!$C$14="Yes",IF(COUNTBLANK('Capacity summary'!$H78:$BG78)&lt;52,IF('Capacity summary'!M78&lt;&gt;"",IF(LOWER('Capacity summary'!M78)="x",$BI166*M166,VALUE('Capacity summary'!M78)),0),M166*$BI166),M166*$BI166),0)</f>
        <v>0</v>
      </c>
      <c r="BQ166" s="5">
        <f ca="1">IF($BI166&lt;&gt;"",IF('Capacity summary'!$C$14="Yes",IF(COUNTBLANK('Capacity summary'!$H78:$BG78)&lt;52,IF('Capacity summary'!N78&lt;&gt;"",IF(LOWER('Capacity summary'!N78)="x",$BI166*N166,VALUE('Capacity summary'!N78)),0),N166*$BI166),N166*$BI166),0)</f>
        <v>0</v>
      </c>
      <c r="BR166" s="5">
        <f ca="1">IF($BI166&lt;&gt;"",IF('Capacity summary'!$C$14="Yes",IF(COUNTBLANK('Capacity summary'!$H78:$BG78)&lt;52,IF('Capacity summary'!O78&lt;&gt;"",IF(LOWER('Capacity summary'!O78)="x",$BI166*O166,VALUE('Capacity summary'!O78)),0),O166*$BI166),O166*$BI166),0)</f>
        <v>0</v>
      </c>
      <c r="BS166" s="5">
        <f ca="1">IF($BI166&lt;&gt;"",IF('Capacity summary'!$C$14="Yes",IF(COUNTBLANK('Capacity summary'!$H78:$BG78)&lt;52,IF('Capacity summary'!P78&lt;&gt;"",IF(LOWER('Capacity summary'!P78)="x",$BI166*P166,VALUE('Capacity summary'!P78)),0),P166*$BI166),P166*$BI166),0)</f>
        <v>0</v>
      </c>
      <c r="BT166" s="5">
        <f ca="1">IF($BI166&lt;&gt;"",IF('Capacity summary'!$C$14="Yes",IF(COUNTBLANK('Capacity summary'!$H78:$BG78)&lt;52,IF('Capacity summary'!Q78&lt;&gt;"",IF(LOWER('Capacity summary'!Q78)="x",$BI166*Q166,VALUE('Capacity summary'!Q78)),0),Q166*$BI166),Q166*$BI166),0)</f>
        <v>0</v>
      </c>
      <c r="BU166" s="5">
        <f ca="1">IF($BI166&lt;&gt;"",IF('Capacity summary'!$C$14="Yes",IF(COUNTBLANK('Capacity summary'!$H78:$BG78)&lt;52,IF('Capacity summary'!R78&lt;&gt;"",IF(LOWER('Capacity summary'!R78)="x",$BI166*R166,VALUE('Capacity summary'!R78)),0),R166*$BI166),R166*$BI166),0)</f>
        <v>0</v>
      </c>
      <c r="BV166" s="5">
        <f ca="1">IF($BI166&lt;&gt;"",IF('Capacity summary'!$C$14="Yes",IF(COUNTBLANK('Capacity summary'!$H78:$BG78)&lt;52,IF('Capacity summary'!S78&lt;&gt;"",IF(LOWER('Capacity summary'!S78)="x",$BI166*S166,VALUE('Capacity summary'!S78)),0),S166*$BI166),S166*$BI166),0)</f>
        <v>0</v>
      </c>
      <c r="BW166" s="5">
        <f ca="1">IF($BI166&lt;&gt;"",IF('Capacity summary'!$C$14="Yes",IF(COUNTBLANK('Capacity summary'!$H78:$BG78)&lt;52,IF('Capacity summary'!T78&lt;&gt;"",IF(LOWER('Capacity summary'!T78)="x",$BI166*T166,VALUE('Capacity summary'!T78)),0),T166*$BI166),T166*$BI166),0)</f>
        <v>0</v>
      </c>
      <c r="BX166" s="5">
        <f ca="1">IF($BI166&lt;&gt;"",IF('Capacity summary'!$C$14="Yes",IF(COUNTBLANK('Capacity summary'!$H78:$BG78)&lt;52,IF('Capacity summary'!U78&lt;&gt;"",IF(LOWER('Capacity summary'!U78)="x",$BI166*U166,VALUE('Capacity summary'!U78)),0),U166*$BI166),U166*$BI166),0)</f>
        <v>0</v>
      </c>
      <c r="BY166" s="5">
        <f ca="1">IF($BI166&lt;&gt;"",IF('Capacity summary'!$C$14="Yes",IF(COUNTBLANK('Capacity summary'!$H78:$BG78)&lt;52,IF('Capacity summary'!V78&lt;&gt;"",IF(LOWER('Capacity summary'!V78)="x",$BI166*V166,VALUE('Capacity summary'!V78)),0),V166*$BI166),V166*$BI166),0)</f>
        <v>0</v>
      </c>
      <c r="BZ166" s="5">
        <f ca="1">IF($BI166&lt;&gt;"",IF('Capacity summary'!$C$14="Yes",IF(COUNTBLANK('Capacity summary'!$H78:$BG78)&lt;52,IF('Capacity summary'!W78&lt;&gt;"",IF(LOWER('Capacity summary'!W78)="x",$BI166*W166,VALUE('Capacity summary'!W78)),0),W166*$BI166),W166*$BI166),0)</f>
        <v>0</v>
      </c>
      <c r="CA166" s="5">
        <f ca="1">IF($BI166&lt;&gt;"",IF('Capacity summary'!$C$14="Yes",IF(COUNTBLANK('Capacity summary'!$H78:$BG78)&lt;52,IF('Capacity summary'!X78&lt;&gt;"",IF(LOWER('Capacity summary'!X78)="x",$BI166*X166,VALUE('Capacity summary'!X78)),0),X166*$BI166),X166*$BI166),0)</f>
        <v>0</v>
      </c>
      <c r="CB166" s="5">
        <f ca="1">IF($BI166&lt;&gt;"",IF('Capacity summary'!$C$14="Yes",IF(COUNTBLANK('Capacity summary'!$H78:$BG78)&lt;52,IF('Capacity summary'!Y78&lt;&gt;"",IF(LOWER('Capacity summary'!Y78)="x",$BI166*Y166,VALUE('Capacity summary'!Y78)),0),Y166*$BI166),Y166*$BI166),0)</f>
        <v>0</v>
      </c>
      <c r="CC166" s="5">
        <f ca="1">IF($BI166&lt;&gt;"",IF('Capacity summary'!$C$14="Yes",IF(COUNTBLANK('Capacity summary'!$H78:$BG78)&lt;52,IF('Capacity summary'!Z78&lt;&gt;"",IF(LOWER('Capacity summary'!Z78)="x",$BI166*Z166,VALUE('Capacity summary'!Z78)),0),Z166*$BI166),Z166*$BI166),0)</f>
        <v>0</v>
      </c>
      <c r="CD166" s="5">
        <f ca="1">IF($BI166&lt;&gt;"",IF('Capacity summary'!$C$14="Yes",IF(COUNTBLANK('Capacity summary'!$H78:$BG78)&lt;52,IF('Capacity summary'!AA78&lt;&gt;"",IF(LOWER('Capacity summary'!AA78)="x",$BI166*AA166,VALUE('Capacity summary'!AA78)),0),AA166*$BI166),AA166*$BI166),0)</f>
        <v>0</v>
      </c>
      <c r="CE166" s="5">
        <f ca="1">IF($BI166&lt;&gt;"",IF('Capacity summary'!$C$14="Yes",IF(COUNTBLANK('Capacity summary'!$H78:$BG78)&lt;52,IF('Capacity summary'!AB78&lt;&gt;"",IF(LOWER('Capacity summary'!AB78)="x",$BI166*AB166,VALUE('Capacity summary'!AB78)),0),AB166*$BI166),AB166*$BI166),0)</f>
        <v>0</v>
      </c>
      <c r="CF166" s="5">
        <f ca="1">IF($BI166&lt;&gt;"",IF('Capacity summary'!$C$14="Yes",IF(COUNTBLANK('Capacity summary'!$H78:$BG78)&lt;52,IF('Capacity summary'!AC78&lt;&gt;"",IF(LOWER('Capacity summary'!AC78)="x",$BI166*AC166,VALUE('Capacity summary'!AC78)),0),AC166*$BI166),AC166*$BI166),0)</f>
        <v>0</v>
      </c>
      <c r="CG166" s="5">
        <f ca="1">IF($BI166&lt;&gt;"",IF('Capacity summary'!$C$14="Yes",IF(COUNTBLANK('Capacity summary'!$H78:$BG78)&lt;52,IF('Capacity summary'!AD78&lt;&gt;"",IF(LOWER('Capacity summary'!AD78)="x",$BI166*AD166,VALUE('Capacity summary'!AD78)),0),AD166*$BI166),AD166*$BI166),0)</f>
        <v>0</v>
      </c>
      <c r="CH166" s="5">
        <f ca="1">IF($BI166&lt;&gt;"",IF('Capacity summary'!$C$14="Yes",IF(COUNTBLANK('Capacity summary'!$H78:$BG78)&lt;52,IF('Capacity summary'!AE78&lt;&gt;"",IF(LOWER('Capacity summary'!AE78)="x",$BI166*AE166,VALUE('Capacity summary'!AE78)),0),AE166*$BI166),AE166*$BI166),0)</f>
        <v>0</v>
      </c>
      <c r="CI166" s="5">
        <f ca="1">IF($BI166&lt;&gt;"",IF('Capacity summary'!$C$14="Yes",IF(COUNTBLANK('Capacity summary'!$H78:$BG78)&lt;52,IF('Capacity summary'!AF78&lt;&gt;"",IF(LOWER('Capacity summary'!AF78)="x",$BI166*AF166,VALUE('Capacity summary'!AF78)),0),AF166*$BI166),AF166*$BI166),0)</f>
        <v>0</v>
      </c>
      <c r="CJ166" s="5">
        <f ca="1">IF($BI166&lt;&gt;"",IF('Capacity summary'!$C$14="Yes",IF(COUNTBLANK('Capacity summary'!$H78:$BG78)&lt;52,IF('Capacity summary'!AG78&lt;&gt;"",IF(LOWER('Capacity summary'!AG78)="x",$BI166*AG166,VALUE('Capacity summary'!AG78)),0),AG166*$BI166),AG166*$BI166),0)</f>
        <v>0</v>
      </c>
      <c r="CK166" s="5">
        <f ca="1">IF($BI166&lt;&gt;"",IF('Capacity summary'!$C$14="Yes",IF(COUNTBLANK('Capacity summary'!$H78:$BG78)&lt;52,IF('Capacity summary'!AH78&lt;&gt;"",IF(LOWER('Capacity summary'!AH78)="x",$BI166*AH166,VALUE('Capacity summary'!AH78)),0),AH166*$BI166),AH166*$BI166),0)</f>
        <v>0</v>
      </c>
      <c r="CL166" s="5">
        <f ca="1">IF($BI166&lt;&gt;"",IF('Capacity summary'!$C$14="Yes",IF(COUNTBLANK('Capacity summary'!$H78:$BG78)&lt;52,IF('Capacity summary'!AI78&lt;&gt;"",IF(LOWER('Capacity summary'!AI78)="x",$BI166*AI166,VALUE('Capacity summary'!AI78)),0),AI166*$BI166),AI166*$BI166),0)</f>
        <v>0</v>
      </c>
      <c r="CM166" s="5">
        <f ca="1">IF($BI166&lt;&gt;"",IF('Capacity summary'!$C$14="Yes",IF(COUNTBLANK('Capacity summary'!$H78:$BG78)&lt;52,IF('Capacity summary'!AJ78&lt;&gt;"",IF(LOWER('Capacity summary'!AJ78)="x",$BI166*AJ166,VALUE('Capacity summary'!AJ78)),0),AJ166*$BI166),AJ166*$BI166),0)</f>
        <v>0</v>
      </c>
      <c r="CN166" s="5">
        <f ca="1">IF($BI166&lt;&gt;"",IF('Capacity summary'!$C$14="Yes",IF(COUNTBLANK('Capacity summary'!$H78:$BG78)&lt;52,IF('Capacity summary'!AK78&lt;&gt;"",IF(LOWER('Capacity summary'!AK78)="x",$BI166*AK166,VALUE('Capacity summary'!AK78)),0),AK166*$BI166),AK166*$BI166),0)</f>
        <v>0</v>
      </c>
      <c r="CO166" s="5">
        <f ca="1">IF($BI166&lt;&gt;"",IF('Capacity summary'!$C$14="Yes",IF(COUNTBLANK('Capacity summary'!$H78:$BG78)&lt;52,IF('Capacity summary'!AL78&lt;&gt;"",IF(LOWER('Capacity summary'!AL78)="x",$BI166*AL166,VALUE('Capacity summary'!AL78)),0),AL166*$BI166),AL166*$BI166),0)</f>
        <v>0</v>
      </c>
      <c r="CP166" s="5">
        <f ca="1">IF($BI166&lt;&gt;"",IF('Capacity summary'!$C$14="Yes",IF(COUNTBLANK('Capacity summary'!$H78:$BG78)&lt;52,IF('Capacity summary'!AM78&lt;&gt;"",IF(LOWER('Capacity summary'!AM78)="x",$BI166*AM166,VALUE('Capacity summary'!AM78)),0),AM166*$BI166),AM166*$BI166),0)</f>
        <v>0</v>
      </c>
      <c r="CQ166" s="5">
        <f ca="1">IF($BI166&lt;&gt;"",IF('Capacity summary'!$C$14="Yes",IF(COUNTBLANK('Capacity summary'!$H78:$BG78)&lt;52,IF('Capacity summary'!AN78&lt;&gt;"",IF(LOWER('Capacity summary'!AN78)="x",$BI166*AN166,VALUE('Capacity summary'!AN78)),0),AN166*$BI166),AN166*$BI166),0)</f>
        <v>0</v>
      </c>
      <c r="CR166" s="5">
        <f ca="1">IF($BI166&lt;&gt;"",IF('Capacity summary'!$C$14="Yes",IF(COUNTBLANK('Capacity summary'!$H78:$BG78)&lt;52,IF('Capacity summary'!AO78&lt;&gt;"",IF(LOWER('Capacity summary'!AO78)="x",$BI166*AO166,VALUE('Capacity summary'!AO78)),0),AO166*$BI166),AO166*$BI166),0)</f>
        <v>0</v>
      </c>
      <c r="CS166" s="5">
        <f ca="1">IF($BI166&lt;&gt;"",IF('Capacity summary'!$C$14="Yes",IF(COUNTBLANK('Capacity summary'!$H78:$BG78)&lt;52,IF('Capacity summary'!AP78&lt;&gt;"",IF(LOWER('Capacity summary'!AP78)="x",$BI166*AP166,VALUE('Capacity summary'!AP78)),0),AP166*$BI166),AP166*$BI166),0)</f>
        <v>0</v>
      </c>
      <c r="CT166" s="5">
        <f ca="1">IF($BI166&lt;&gt;"",IF('Capacity summary'!$C$14="Yes",IF(COUNTBLANK('Capacity summary'!$H78:$BG78)&lt;52,IF('Capacity summary'!AQ78&lt;&gt;"",IF(LOWER('Capacity summary'!AQ78)="x",$BI166*AQ166,VALUE('Capacity summary'!AQ78)),0),AQ166*$BI166),AQ166*$BI166),0)</f>
        <v>0</v>
      </c>
      <c r="CU166" s="5">
        <f ca="1">IF($BI166&lt;&gt;"",IF('Capacity summary'!$C$14="Yes",IF(COUNTBLANK('Capacity summary'!$H78:$BG78)&lt;52,IF('Capacity summary'!AR78&lt;&gt;"",IF(LOWER('Capacity summary'!AR78)="x",$BI166*AR166,VALUE('Capacity summary'!AR78)),0),AR166*$BI166),AR166*$BI166),0)</f>
        <v>0</v>
      </c>
      <c r="CV166" s="5">
        <f ca="1">IF($BI166&lt;&gt;"",IF('Capacity summary'!$C$14="Yes",IF(COUNTBLANK('Capacity summary'!$H78:$BG78)&lt;52,IF('Capacity summary'!AS78&lt;&gt;"",IF(LOWER('Capacity summary'!AS78)="x",$BI166*AS166,VALUE('Capacity summary'!AS78)),0),AS166*$BI166),AS166*$BI166),0)</f>
        <v>0</v>
      </c>
      <c r="CW166" s="5">
        <f ca="1">IF($BI166&lt;&gt;"",IF('Capacity summary'!$C$14="Yes",IF(COUNTBLANK('Capacity summary'!$H78:$BG78)&lt;52,IF('Capacity summary'!AT78&lt;&gt;"",IF(LOWER('Capacity summary'!AT78)="x",$BI166*AT166,VALUE('Capacity summary'!AT78)),0),AT166*$BI166),AT166*$BI166),0)</f>
        <v>0</v>
      </c>
      <c r="CX166" s="5">
        <f ca="1">IF($BI166&lt;&gt;"",IF('Capacity summary'!$C$14="Yes",IF(COUNTBLANK('Capacity summary'!$H78:$BG78)&lt;52,IF('Capacity summary'!AU78&lt;&gt;"",IF(LOWER('Capacity summary'!AU78)="x",$BI166*AU166,VALUE('Capacity summary'!AU78)),0),AU166*$BI166),AU166*$BI166),0)</f>
        <v>0</v>
      </c>
      <c r="CY166" s="5">
        <f ca="1">IF($BI166&lt;&gt;"",IF('Capacity summary'!$C$14="Yes",IF(COUNTBLANK('Capacity summary'!$H78:$BG78)&lt;52,IF('Capacity summary'!AV78&lt;&gt;"",IF(LOWER('Capacity summary'!AV78)="x",$BI166*AV166,VALUE('Capacity summary'!AV78)),0),AV166*$BI166),AV166*$BI166),0)</f>
        <v>0</v>
      </c>
      <c r="CZ166" s="5">
        <f ca="1">IF($BI166&lt;&gt;"",IF('Capacity summary'!$C$14="Yes",IF(COUNTBLANK('Capacity summary'!$H78:$BG78)&lt;52,IF('Capacity summary'!AW78&lt;&gt;"",IF(LOWER('Capacity summary'!AW78)="x",$BI166*AW166,VALUE('Capacity summary'!AW78)),0),AW166*$BI166),AW166*$BI166),0)</f>
        <v>0</v>
      </c>
      <c r="DA166" s="5">
        <f ca="1">IF($BI166&lt;&gt;"",IF('Capacity summary'!$C$14="Yes",IF(COUNTBLANK('Capacity summary'!$H78:$BG78)&lt;52,IF('Capacity summary'!AX78&lt;&gt;"",IF(LOWER('Capacity summary'!AX78)="x",$BI166*AX166,VALUE('Capacity summary'!AX78)),0),AX166*$BI166),AX166*$BI166),0)</f>
        <v>0</v>
      </c>
      <c r="DB166" s="5">
        <f ca="1">IF($BI166&lt;&gt;"",IF('Capacity summary'!$C$14="Yes",IF(COUNTBLANK('Capacity summary'!$H78:$BG78)&lt;52,IF('Capacity summary'!AY78&lt;&gt;"",IF(LOWER('Capacity summary'!AY78)="x",$BI166*AY166,VALUE('Capacity summary'!AY78)),0),AY166*$BI166),AY166*$BI166),0)</f>
        <v>0</v>
      </c>
      <c r="DC166" s="5">
        <f ca="1">IF($BI166&lt;&gt;"",IF('Capacity summary'!$C$14="Yes",IF(COUNTBLANK('Capacity summary'!$H78:$BG78)&lt;52,IF('Capacity summary'!AZ78&lt;&gt;"",IF(LOWER('Capacity summary'!AZ78)="x",$BI166*AZ166,VALUE('Capacity summary'!AZ78)),0),AZ166*$BI166),AZ166*$BI166),0)</f>
        <v>0</v>
      </c>
      <c r="DD166" s="5">
        <f ca="1">IF($BI166&lt;&gt;"",IF('Capacity summary'!$C$14="Yes",IF(COUNTBLANK('Capacity summary'!$H78:$BG78)&lt;52,IF('Capacity summary'!BA78&lt;&gt;"",IF(LOWER('Capacity summary'!BA78)="x",$BI166*BA166,VALUE('Capacity summary'!BA78)),0),BA166*$BI166),BA166*$BI166),0)</f>
        <v>0</v>
      </c>
      <c r="DE166" s="5">
        <f ca="1">IF($BI166&lt;&gt;"",IF('Capacity summary'!$C$14="Yes",IF(COUNTBLANK('Capacity summary'!$H78:$BG78)&lt;52,IF('Capacity summary'!BB78&lt;&gt;"",IF(LOWER('Capacity summary'!BB78)="x",$BI166*BB166,VALUE('Capacity summary'!BB78)),0),BB166*$BI166),BB166*$BI166),0)</f>
        <v>0</v>
      </c>
      <c r="DF166" s="5">
        <f ca="1">IF($BI166&lt;&gt;"",IF('Capacity summary'!$C$14="Yes",IF(COUNTBLANK('Capacity summary'!$H78:$BG78)&lt;52,IF('Capacity summary'!BC78&lt;&gt;"",IF(LOWER('Capacity summary'!BC78)="x",$BI166*BC166,VALUE('Capacity summary'!BC78)),0),BC166*$BI166),BC166*$BI166),0)</f>
        <v>0</v>
      </c>
      <c r="DG166" s="5">
        <f ca="1">IF($BI166&lt;&gt;"",IF('Capacity summary'!$C$14="Yes",IF(COUNTBLANK('Capacity summary'!$H78:$BG78)&lt;52,IF('Capacity summary'!BD78&lt;&gt;"",IF(LOWER('Capacity summary'!BD78)="x",$BI166*BD166,VALUE('Capacity summary'!BD78)),0),BD166*$BI166),BD166*$BI166),0)</f>
        <v>0</v>
      </c>
      <c r="DH166" s="5">
        <f ca="1">IF($BI166&lt;&gt;"",IF('Capacity summary'!$C$14="Yes",IF(COUNTBLANK('Capacity summary'!$H78:$BG78)&lt;52,IF('Capacity summary'!BE78&lt;&gt;"",IF(LOWER('Capacity summary'!BE78)="x",$BI166*BE166,VALUE('Capacity summary'!BE78)),0),BE166*$BI166),BE166*$BI166),0)</f>
        <v>0</v>
      </c>
      <c r="DI166" s="5">
        <f ca="1">IF($BI166&lt;&gt;"",IF('Capacity summary'!$C$14="Yes",IF(COUNTBLANK('Capacity summary'!$H78:$BG78)&lt;52,IF('Capacity summary'!BF78&lt;&gt;"",IF(LOWER('Capacity summary'!BF78)="x",$BI166*BF166,VALUE('Capacity summary'!BF78)),0),BF166*$BI166),BF166*$BI166),0)</f>
        <v>0</v>
      </c>
      <c r="DJ166" s="5">
        <f ca="1">IF($BI166&lt;&gt;"",IF('Capacity summary'!$C$14="Yes",IF(COUNTBLANK('Capacity summary'!$H78:$BG78)&lt;52,IF('Capacity summary'!BG78&lt;&gt;"",IF(LOWER('Capacity summary'!BG78)="x",$BI166*BG166,VALUE('Capacity summary'!BG78)),0),BG166*$BI166),BG166*$BI166),0)</f>
        <v>0</v>
      </c>
      <c r="DK166" s="5">
        <f t="shared" ca="1" si="6"/>
        <v>0</v>
      </c>
    </row>
    <row r="167" spans="3:115" x14ac:dyDescent="0.25">
      <c r="C167" s="67" t="str">
        <f>ROW(A56)&amp;". "&amp;Capacity!N72</f>
        <v>56. a</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 ca="1">IF(ROW(A56)&lt;=Capacity!$M$16,IF('Capacity summary'!$C$14="No",SUM(H167:BG167),'Capacity summary'!$E79),0)</f>
        <v>52</v>
      </c>
      <c r="BI167" s="67">
        <f ca="1">IF(BH167&gt;0,IF(BH167&lt;Capacity!Q72,Capacity!R72,Capacity!T72/'Capacity calculation (hide)'!BH167),"")</f>
        <v>0</v>
      </c>
      <c r="BJ167" s="5"/>
      <c r="BK167" s="5">
        <f ca="1">IF($BI167&lt;&gt;"",IF('Capacity summary'!$C$14="Yes",IF(COUNTBLANK('Capacity summary'!$H79:$BG79)&lt;52,IF('Capacity summary'!H79&lt;&gt;"",IF(LOWER('Capacity summary'!H79)="x",$BI167*H167,VALUE('Capacity summary'!H79)),0),H167*$BI167),H167*$BI167),0)</f>
        <v>0</v>
      </c>
      <c r="BL167" s="5">
        <f ca="1">IF($BI167&lt;&gt;"",IF('Capacity summary'!$C$14="Yes",IF(COUNTBLANK('Capacity summary'!$H79:$BG79)&lt;52,IF('Capacity summary'!I79&lt;&gt;"",IF(LOWER('Capacity summary'!I79)="x",$BI167*I167,VALUE('Capacity summary'!I79)),0),I167*$BI167),I167*$BI167),0)</f>
        <v>0</v>
      </c>
      <c r="BM167" s="5">
        <f ca="1">IF($BI167&lt;&gt;"",IF('Capacity summary'!$C$14="Yes",IF(COUNTBLANK('Capacity summary'!$H79:$BG79)&lt;52,IF('Capacity summary'!J79&lt;&gt;"",IF(LOWER('Capacity summary'!J79)="x",$BI167*J167,VALUE('Capacity summary'!J79)),0),J167*$BI167),J167*$BI167),0)</f>
        <v>0</v>
      </c>
      <c r="BN167" s="5">
        <f ca="1">IF($BI167&lt;&gt;"",IF('Capacity summary'!$C$14="Yes",IF(COUNTBLANK('Capacity summary'!$H79:$BG79)&lt;52,IF('Capacity summary'!K79&lt;&gt;"",IF(LOWER('Capacity summary'!K79)="x",$BI167*K167,VALUE('Capacity summary'!K79)),0),K167*$BI167),K167*$BI167),0)</f>
        <v>0</v>
      </c>
      <c r="BO167" s="5">
        <f ca="1">IF($BI167&lt;&gt;"",IF('Capacity summary'!$C$14="Yes",IF(COUNTBLANK('Capacity summary'!$H79:$BG79)&lt;52,IF('Capacity summary'!L79&lt;&gt;"",IF(LOWER('Capacity summary'!L79)="x",$BI167*L167,VALUE('Capacity summary'!L79)),0),L167*$BI167),L167*$BI167),0)</f>
        <v>0</v>
      </c>
      <c r="BP167" s="5">
        <f ca="1">IF($BI167&lt;&gt;"",IF('Capacity summary'!$C$14="Yes",IF(COUNTBLANK('Capacity summary'!$H79:$BG79)&lt;52,IF('Capacity summary'!M79&lt;&gt;"",IF(LOWER('Capacity summary'!M79)="x",$BI167*M167,VALUE('Capacity summary'!M79)),0),M167*$BI167),M167*$BI167),0)</f>
        <v>0</v>
      </c>
      <c r="BQ167" s="5">
        <f ca="1">IF($BI167&lt;&gt;"",IF('Capacity summary'!$C$14="Yes",IF(COUNTBLANK('Capacity summary'!$H79:$BG79)&lt;52,IF('Capacity summary'!N79&lt;&gt;"",IF(LOWER('Capacity summary'!N79)="x",$BI167*N167,VALUE('Capacity summary'!N79)),0),N167*$BI167),N167*$BI167),0)</f>
        <v>0</v>
      </c>
      <c r="BR167" s="5">
        <f ca="1">IF($BI167&lt;&gt;"",IF('Capacity summary'!$C$14="Yes",IF(COUNTBLANK('Capacity summary'!$H79:$BG79)&lt;52,IF('Capacity summary'!O79&lt;&gt;"",IF(LOWER('Capacity summary'!O79)="x",$BI167*O167,VALUE('Capacity summary'!O79)),0),O167*$BI167),O167*$BI167),0)</f>
        <v>0</v>
      </c>
      <c r="BS167" s="5">
        <f ca="1">IF($BI167&lt;&gt;"",IF('Capacity summary'!$C$14="Yes",IF(COUNTBLANK('Capacity summary'!$H79:$BG79)&lt;52,IF('Capacity summary'!P79&lt;&gt;"",IF(LOWER('Capacity summary'!P79)="x",$BI167*P167,VALUE('Capacity summary'!P79)),0),P167*$BI167),P167*$BI167),0)</f>
        <v>0</v>
      </c>
      <c r="BT167" s="5">
        <f ca="1">IF($BI167&lt;&gt;"",IF('Capacity summary'!$C$14="Yes",IF(COUNTBLANK('Capacity summary'!$H79:$BG79)&lt;52,IF('Capacity summary'!Q79&lt;&gt;"",IF(LOWER('Capacity summary'!Q79)="x",$BI167*Q167,VALUE('Capacity summary'!Q79)),0),Q167*$BI167),Q167*$BI167),0)</f>
        <v>0</v>
      </c>
      <c r="BU167" s="5">
        <f ca="1">IF($BI167&lt;&gt;"",IF('Capacity summary'!$C$14="Yes",IF(COUNTBLANK('Capacity summary'!$H79:$BG79)&lt;52,IF('Capacity summary'!R79&lt;&gt;"",IF(LOWER('Capacity summary'!R79)="x",$BI167*R167,VALUE('Capacity summary'!R79)),0),R167*$BI167),R167*$BI167),0)</f>
        <v>0</v>
      </c>
      <c r="BV167" s="5">
        <f ca="1">IF($BI167&lt;&gt;"",IF('Capacity summary'!$C$14="Yes",IF(COUNTBLANK('Capacity summary'!$H79:$BG79)&lt;52,IF('Capacity summary'!S79&lt;&gt;"",IF(LOWER('Capacity summary'!S79)="x",$BI167*S167,VALUE('Capacity summary'!S79)),0),S167*$BI167),S167*$BI167),0)</f>
        <v>0</v>
      </c>
      <c r="BW167" s="5">
        <f ca="1">IF($BI167&lt;&gt;"",IF('Capacity summary'!$C$14="Yes",IF(COUNTBLANK('Capacity summary'!$H79:$BG79)&lt;52,IF('Capacity summary'!T79&lt;&gt;"",IF(LOWER('Capacity summary'!T79)="x",$BI167*T167,VALUE('Capacity summary'!T79)),0),T167*$BI167),T167*$BI167),0)</f>
        <v>0</v>
      </c>
      <c r="BX167" s="5">
        <f ca="1">IF($BI167&lt;&gt;"",IF('Capacity summary'!$C$14="Yes",IF(COUNTBLANK('Capacity summary'!$H79:$BG79)&lt;52,IF('Capacity summary'!U79&lt;&gt;"",IF(LOWER('Capacity summary'!U79)="x",$BI167*U167,VALUE('Capacity summary'!U79)),0),U167*$BI167),U167*$BI167),0)</f>
        <v>0</v>
      </c>
      <c r="BY167" s="5">
        <f ca="1">IF($BI167&lt;&gt;"",IF('Capacity summary'!$C$14="Yes",IF(COUNTBLANK('Capacity summary'!$H79:$BG79)&lt;52,IF('Capacity summary'!V79&lt;&gt;"",IF(LOWER('Capacity summary'!V79)="x",$BI167*V167,VALUE('Capacity summary'!V79)),0),V167*$BI167),V167*$BI167),0)</f>
        <v>0</v>
      </c>
      <c r="BZ167" s="5">
        <f ca="1">IF($BI167&lt;&gt;"",IF('Capacity summary'!$C$14="Yes",IF(COUNTBLANK('Capacity summary'!$H79:$BG79)&lt;52,IF('Capacity summary'!W79&lt;&gt;"",IF(LOWER('Capacity summary'!W79)="x",$BI167*W167,VALUE('Capacity summary'!W79)),0),W167*$BI167),W167*$BI167),0)</f>
        <v>0</v>
      </c>
      <c r="CA167" s="5">
        <f ca="1">IF($BI167&lt;&gt;"",IF('Capacity summary'!$C$14="Yes",IF(COUNTBLANK('Capacity summary'!$H79:$BG79)&lt;52,IF('Capacity summary'!X79&lt;&gt;"",IF(LOWER('Capacity summary'!X79)="x",$BI167*X167,VALUE('Capacity summary'!X79)),0),X167*$BI167),X167*$BI167),0)</f>
        <v>0</v>
      </c>
      <c r="CB167" s="5">
        <f ca="1">IF($BI167&lt;&gt;"",IF('Capacity summary'!$C$14="Yes",IF(COUNTBLANK('Capacity summary'!$H79:$BG79)&lt;52,IF('Capacity summary'!Y79&lt;&gt;"",IF(LOWER('Capacity summary'!Y79)="x",$BI167*Y167,VALUE('Capacity summary'!Y79)),0),Y167*$BI167),Y167*$BI167),0)</f>
        <v>0</v>
      </c>
      <c r="CC167" s="5">
        <f ca="1">IF($BI167&lt;&gt;"",IF('Capacity summary'!$C$14="Yes",IF(COUNTBLANK('Capacity summary'!$H79:$BG79)&lt;52,IF('Capacity summary'!Z79&lt;&gt;"",IF(LOWER('Capacity summary'!Z79)="x",$BI167*Z167,VALUE('Capacity summary'!Z79)),0),Z167*$BI167),Z167*$BI167),0)</f>
        <v>0</v>
      </c>
      <c r="CD167" s="5">
        <f ca="1">IF($BI167&lt;&gt;"",IF('Capacity summary'!$C$14="Yes",IF(COUNTBLANK('Capacity summary'!$H79:$BG79)&lt;52,IF('Capacity summary'!AA79&lt;&gt;"",IF(LOWER('Capacity summary'!AA79)="x",$BI167*AA167,VALUE('Capacity summary'!AA79)),0),AA167*$BI167),AA167*$BI167),0)</f>
        <v>0</v>
      </c>
      <c r="CE167" s="5">
        <f ca="1">IF($BI167&lt;&gt;"",IF('Capacity summary'!$C$14="Yes",IF(COUNTBLANK('Capacity summary'!$H79:$BG79)&lt;52,IF('Capacity summary'!AB79&lt;&gt;"",IF(LOWER('Capacity summary'!AB79)="x",$BI167*AB167,VALUE('Capacity summary'!AB79)),0),AB167*$BI167),AB167*$BI167),0)</f>
        <v>0</v>
      </c>
      <c r="CF167" s="5">
        <f ca="1">IF($BI167&lt;&gt;"",IF('Capacity summary'!$C$14="Yes",IF(COUNTBLANK('Capacity summary'!$H79:$BG79)&lt;52,IF('Capacity summary'!AC79&lt;&gt;"",IF(LOWER('Capacity summary'!AC79)="x",$BI167*AC167,VALUE('Capacity summary'!AC79)),0),AC167*$BI167),AC167*$BI167),0)</f>
        <v>0</v>
      </c>
      <c r="CG167" s="5">
        <f ca="1">IF($BI167&lt;&gt;"",IF('Capacity summary'!$C$14="Yes",IF(COUNTBLANK('Capacity summary'!$H79:$BG79)&lt;52,IF('Capacity summary'!AD79&lt;&gt;"",IF(LOWER('Capacity summary'!AD79)="x",$BI167*AD167,VALUE('Capacity summary'!AD79)),0),AD167*$BI167),AD167*$BI167),0)</f>
        <v>0</v>
      </c>
      <c r="CH167" s="5">
        <f ca="1">IF($BI167&lt;&gt;"",IF('Capacity summary'!$C$14="Yes",IF(COUNTBLANK('Capacity summary'!$H79:$BG79)&lt;52,IF('Capacity summary'!AE79&lt;&gt;"",IF(LOWER('Capacity summary'!AE79)="x",$BI167*AE167,VALUE('Capacity summary'!AE79)),0),AE167*$BI167),AE167*$BI167),0)</f>
        <v>0</v>
      </c>
      <c r="CI167" s="5">
        <f ca="1">IF($BI167&lt;&gt;"",IF('Capacity summary'!$C$14="Yes",IF(COUNTBLANK('Capacity summary'!$H79:$BG79)&lt;52,IF('Capacity summary'!AF79&lt;&gt;"",IF(LOWER('Capacity summary'!AF79)="x",$BI167*AF167,VALUE('Capacity summary'!AF79)),0),AF167*$BI167),AF167*$BI167),0)</f>
        <v>0</v>
      </c>
      <c r="CJ167" s="5">
        <f ca="1">IF($BI167&lt;&gt;"",IF('Capacity summary'!$C$14="Yes",IF(COUNTBLANK('Capacity summary'!$H79:$BG79)&lt;52,IF('Capacity summary'!AG79&lt;&gt;"",IF(LOWER('Capacity summary'!AG79)="x",$BI167*AG167,VALUE('Capacity summary'!AG79)),0),AG167*$BI167),AG167*$BI167),0)</f>
        <v>0</v>
      </c>
      <c r="CK167" s="5">
        <f ca="1">IF($BI167&lt;&gt;"",IF('Capacity summary'!$C$14="Yes",IF(COUNTBLANK('Capacity summary'!$H79:$BG79)&lt;52,IF('Capacity summary'!AH79&lt;&gt;"",IF(LOWER('Capacity summary'!AH79)="x",$BI167*AH167,VALUE('Capacity summary'!AH79)),0),AH167*$BI167),AH167*$BI167),0)</f>
        <v>0</v>
      </c>
      <c r="CL167" s="5">
        <f ca="1">IF($BI167&lt;&gt;"",IF('Capacity summary'!$C$14="Yes",IF(COUNTBLANK('Capacity summary'!$H79:$BG79)&lt;52,IF('Capacity summary'!AI79&lt;&gt;"",IF(LOWER('Capacity summary'!AI79)="x",$BI167*AI167,VALUE('Capacity summary'!AI79)),0),AI167*$BI167),AI167*$BI167),0)</f>
        <v>0</v>
      </c>
      <c r="CM167" s="5">
        <f ca="1">IF($BI167&lt;&gt;"",IF('Capacity summary'!$C$14="Yes",IF(COUNTBLANK('Capacity summary'!$H79:$BG79)&lt;52,IF('Capacity summary'!AJ79&lt;&gt;"",IF(LOWER('Capacity summary'!AJ79)="x",$BI167*AJ167,VALUE('Capacity summary'!AJ79)),0),AJ167*$BI167),AJ167*$BI167),0)</f>
        <v>0</v>
      </c>
      <c r="CN167" s="5">
        <f ca="1">IF($BI167&lt;&gt;"",IF('Capacity summary'!$C$14="Yes",IF(COUNTBLANK('Capacity summary'!$H79:$BG79)&lt;52,IF('Capacity summary'!AK79&lt;&gt;"",IF(LOWER('Capacity summary'!AK79)="x",$BI167*AK167,VALUE('Capacity summary'!AK79)),0),AK167*$BI167),AK167*$BI167),0)</f>
        <v>0</v>
      </c>
      <c r="CO167" s="5">
        <f ca="1">IF($BI167&lt;&gt;"",IF('Capacity summary'!$C$14="Yes",IF(COUNTBLANK('Capacity summary'!$H79:$BG79)&lt;52,IF('Capacity summary'!AL79&lt;&gt;"",IF(LOWER('Capacity summary'!AL79)="x",$BI167*AL167,VALUE('Capacity summary'!AL79)),0),AL167*$BI167),AL167*$BI167),0)</f>
        <v>0</v>
      </c>
      <c r="CP167" s="5">
        <f ca="1">IF($BI167&lt;&gt;"",IF('Capacity summary'!$C$14="Yes",IF(COUNTBLANK('Capacity summary'!$H79:$BG79)&lt;52,IF('Capacity summary'!AM79&lt;&gt;"",IF(LOWER('Capacity summary'!AM79)="x",$BI167*AM167,VALUE('Capacity summary'!AM79)),0),AM167*$BI167),AM167*$BI167),0)</f>
        <v>0</v>
      </c>
      <c r="CQ167" s="5">
        <f ca="1">IF($BI167&lt;&gt;"",IF('Capacity summary'!$C$14="Yes",IF(COUNTBLANK('Capacity summary'!$H79:$BG79)&lt;52,IF('Capacity summary'!AN79&lt;&gt;"",IF(LOWER('Capacity summary'!AN79)="x",$BI167*AN167,VALUE('Capacity summary'!AN79)),0),AN167*$BI167),AN167*$BI167),0)</f>
        <v>0</v>
      </c>
      <c r="CR167" s="5">
        <f ca="1">IF($BI167&lt;&gt;"",IF('Capacity summary'!$C$14="Yes",IF(COUNTBLANK('Capacity summary'!$H79:$BG79)&lt;52,IF('Capacity summary'!AO79&lt;&gt;"",IF(LOWER('Capacity summary'!AO79)="x",$BI167*AO167,VALUE('Capacity summary'!AO79)),0),AO167*$BI167),AO167*$BI167),0)</f>
        <v>0</v>
      </c>
      <c r="CS167" s="5">
        <f ca="1">IF($BI167&lt;&gt;"",IF('Capacity summary'!$C$14="Yes",IF(COUNTBLANK('Capacity summary'!$H79:$BG79)&lt;52,IF('Capacity summary'!AP79&lt;&gt;"",IF(LOWER('Capacity summary'!AP79)="x",$BI167*AP167,VALUE('Capacity summary'!AP79)),0),AP167*$BI167),AP167*$BI167),0)</f>
        <v>0</v>
      </c>
      <c r="CT167" s="5">
        <f ca="1">IF($BI167&lt;&gt;"",IF('Capacity summary'!$C$14="Yes",IF(COUNTBLANK('Capacity summary'!$H79:$BG79)&lt;52,IF('Capacity summary'!AQ79&lt;&gt;"",IF(LOWER('Capacity summary'!AQ79)="x",$BI167*AQ167,VALUE('Capacity summary'!AQ79)),0),AQ167*$BI167),AQ167*$BI167),0)</f>
        <v>0</v>
      </c>
      <c r="CU167" s="5">
        <f ca="1">IF($BI167&lt;&gt;"",IF('Capacity summary'!$C$14="Yes",IF(COUNTBLANK('Capacity summary'!$H79:$BG79)&lt;52,IF('Capacity summary'!AR79&lt;&gt;"",IF(LOWER('Capacity summary'!AR79)="x",$BI167*AR167,VALUE('Capacity summary'!AR79)),0),AR167*$BI167),AR167*$BI167),0)</f>
        <v>0</v>
      </c>
      <c r="CV167" s="5">
        <f ca="1">IF($BI167&lt;&gt;"",IF('Capacity summary'!$C$14="Yes",IF(COUNTBLANK('Capacity summary'!$H79:$BG79)&lt;52,IF('Capacity summary'!AS79&lt;&gt;"",IF(LOWER('Capacity summary'!AS79)="x",$BI167*AS167,VALUE('Capacity summary'!AS79)),0),AS167*$BI167),AS167*$BI167),0)</f>
        <v>0</v>
      </c>
      <c r="CW167" s="5">
        <f ca="1">IF($BI167&lt;&gt;"",IF('Capacity summary'!$C$14="Yes",IF(COUNTBLANK('Capacity summary'!$H79:$BG79)&lt;52,IF('Capacity summary'!AT79&lt;&gt;"",IF(LOWER('Capacity summary'!AT79)="x",$BI167*AT167,VALUE('Capacity summary'!AT79)),0),AT167*$BI167),AT167*$BI167),0)</f>
        <v>0</v>
      </c>
      <c r="CX167" s="5">
        <f ca="1">IF($BI167&lt;&gt;"",IF('Capacity summary'!$C$14="Yes",IF(COUNTBLANK('Capacity summary'!$H79:$BG79)&lt;52,IF('Capacity summary'!AU79&lt;&gt;"",IF(LOWER('Capacity summary'!AU79)="x",$BI167*AU167,VALUE('Capacity summary'!AU79)),0),AU167*$BI167),AU167*$BI167),0)</f>
        <v>0</v>
      </c>
      <c r="CY167" s="5">
        <f ca="1">IF($BI167&lt;&gt;"",IF('Capacity summary'!$C$14="Yes",IF(COUNTBLANK('Capacity summary'!$H79:$BG79)&lt;52,IF('Capacity summary'!AV79&lt;&gt;"",IF(LOWER('Capacity summary'!AV79)="x",$BI167*AV167,VALUE('Capacity summary'!AV79)),0),AV167*$BI167),AV167*$BI167),0)</f>
        <v>0</v>
      </c>
      <c r="CZ167" s="5">
        <f ca="1">IF($BI167&lt;&gt;"",IF('Capacity summary'!$C$14="Yes",IF(COUNTBLANK('Capacity summary'!$H79:$BG79)&lt;52,IF('Capacity summary'!AW79&lt;&gt;"",IF(LOWER('Capacity summary'!AW79)="x",$BI167*AW167,VALUE('Capacity summary'!AW79)),0),AW167*$BI167),AW167*$BI167),0)</f>
        <v>0</v>
      </c>
      <c r="DA167" s="5">
        <f ca="1">IF($BI167&lt;&gt;"",IF('Capacity summary'!$C$14="Yes",IF(COUNTBLANK('Capacity summary'!$H79:$BG79)&lt;52,IF('Capacity summary'!AX79&lt;&gt;"",IF(LOWER('Capacity summary'!AX79)="x",$BI167*AX167,VALUE('Capacity summary'!AX79)),0),AX167*$BI167),AX167*$BI167),0)</f>
        <v>0</v>
      </c>
      <c r="DB167" s="5">
        <f ca="1">IF($BI167&lt;&gt;"",IF('Capacity summary'!$C$14="Yes",IF(COUNTBLANK('Capacity summary'!$H79:$BG79)&lt;52,IF('Capacity summary'!AY79&lt;&gt;"",IF(LOWER('Capacity summary'!AY79)="x",$BI167*AY167,VALUE('Capacity summary'!AY79)),0),AY167*$BI167),AY167*$BI167),0)</f>
        <v>0</v>
      </c>
      <c r="DC167" s="5">
        <f ca="1">IF($BI167&lt;&gt;"",IF('Capacity summary'!$C$14="Yes",IF(COUNTBLANK('Capacity summary'!$H79:$BG79)&lt;52,IF('Capacity summary'!AZ79&lt;&gt;"",IF(LOWER('Capacity summary'!AZ79)="x",$BI167*AZ167,VALUE('Capacity summary'!AZ79)),0),AZ167*$BI167),AZ167*$BI167),0)</f>
        <v>0</v>
      </c>
      <c r="DD167" s="5">
        <f ca="1">IF($BI167&lt;&gt;"",IF('Capacity summary'!$C$14="Yes",IF(COUNTBLANK('Capacity summary'!$H79:$BG79)&lt;52,IF('Capacity summary'!BA79&lt;&gt;"",IF(LOWER('Capacity summary'!BA79)="x",$BI167*BA167,VALUE('Capacity summary'!BA79)),0),BA167*$BI167),BA167*$BI167),0)</f>
        <v>0</v>
      </c>
      <c r="DE167" s="5">
        <f ca="1">IF($BI167&lt;&gt;"",IF('Capacity summary'!$C$14="Yes",IF(COUNTBLANK('Capacity summary'!$H79:$BG79)&lt;52,IF('Capacity summary'!BB79&lt;&gt;"",IF(LOWER('Capacity summary'!BB79)="x",$BI167*BB167,VALUE('Capacity summary'!BB79)),0),BB167*$BI167),BB167*$BI167),0)</f>
        <v>0</v>
      </c>
      <c r="DF167" s="5">
        <f ca="1">IF($BI167&lt;&gt;"",IF('Capacity summary'!$C$14="Yes",IF(COUNTBLANK('Capacity summary'!$H79:$BG79)&lt;52,IF('Capacity summary'!BC79&lt;&gt;"",IF(LOWER('Capacity summary'!BC79)="x",$BI167*BC167,VALUE('Capacity summary'!BC79)),0),BC167*$BI167),BC167*$BI167),0)</f>
        <v>0</v>
      </c>
      <c r="DG167" s="5">
        <f ca="1">IF($BI167&lt;&gt;"",IF('Capacity summary'!$C$14="Yes",IF(COUNTBLANK('Capacity summary'!$H79:$BG79)&lt;52,IF('Capacity summary'!BD79&lt;&gt;"",IF(LOWER('Capacity summary'!BD79)="x",$BI167*BD167,VALUE('Capacity summary'!BD79)),0),BD167*$BI167),BD167*$BI167),0)</f>
        <v>0</v>
      </c>
      <c r="DH167" s="5">
        <f ca="1">IF($BI167&lt;&gt;"",IF('Capacity summary'!$C$14="Yes",IF(COUNTBLANK('Capacity summary'!$H79:$BG79)&lt;52,IF('Capacity summary'!BE79&lt;&gt;"",IF(LOWER('Capacity summary'!BE79)="x",$BI167*BE167,VALUE('Capacity summary'!BE79)),0),BE167*$BI167),BE167*$BI167),0)</f>
        <v>0</v>
      </c>
      <c r="DI167" s="5">
        <f ca="1">IF($BI167&lt;&gt;"",IF('Capacity summary'!$C$14="Yes",IF(COUNTBLANK('Capacity summary'!$H79:$BG79)&lt;52,IF('Capacity summary'!BF79&lt;&gt;"",IF(LOWER('Capacity summary'!BF79)="x",$BI167*BF167,VALUE('Capacity summary'!BF79)),0),BF167*$BI167),BF167*$BI167),0)</f>
        <v>0</v>
      </c>
      <c r="DJ167" s="5">
        <f ca="1">IF($BI167&lt;&gt;"",IF('Capacity summary'!$C$14="Yes",IF(COUNTBLANK('Capacity summary'!$H79:$BG79)&lt;52,IF('Capacity summary'!BG79&lt;&gt;"",IF(LOWER('Capacity summary'!BG79)="x",$BI167*BG167,VALUE('Capacity summary'!BG79)),0),BG167*$BI167),BG167*$BI167),0)</f>
        <v>0</v>
      </c>
      <c r="DK167" s="5">
        <f t="shared" ca="1" si="6"/>
        <v>0</v>
      </c>
    </row>
    <row r="168" spans="3:115" x14ac:dyDescent="0.25">
      <c r="C168" s="67" t="str">
        <f>ROW(A57)&amp;". "&amp;Capacity!N73</f>
        <v>57. a</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 ca="1">IF(ROW(A57)&lt;=Capacity!$M$16,IF('Capacity summary'!$C$14="No",SUM(H168:BG168),'Capacity summary'!$E80),0)</f>
        <v>52</v>
      </c>
      <c r="BI168" s="67">
        <f ca="1">IF(BH168&gt;0,IF(BH168&lt;Capacity!Q73,Capacity!R73,Capacity!T73/'Capacity calculation (hide)'!BH168),"")</f>
        <v>0</v>
      </c>
      <c r="BJ168" s="5"/>
      <c r="BK168" s="5">
        <f ca="1">IF($BI168&lt;&gt;"",IF('Capacity summary'!$C$14="Yes",IF(COUNTBLANK('Capacity summary'!$H80:$BG80)&lt;52,IF('Capacity summary'!H80&lt;&gt;"",IF(LOWER('Capacity summary'!H80)="x",$BI168*H168,VALUE('Capacity summary'!H80)),0),H168*$BI168),H168*$BI168),0)</f>
        <v>0</v>
      </c>
      <c r="BL168" s="5">
        <f ca="1">IF($BI168&lt;&gt;"",IF('Capacity summary'!$C$14="Yes",IF(COUNTBLANK('Capacity summary'!$H80:$BG80)&lt;52,IF('Capacity summary'!I80&lt;&gt;"",IF(LOWER('Capacity summary'!I80)="x",$BI168*I168,VALUE('Capacity summary'!I80)),0),I168*$BI168),I168*$BI168),0)</f>
        <v>0</v>
      </c>
      <c r="BM168" s="5">
        <f ca="1">IF($BI168&lt;&gt;"",IF('Capacity summary'!$C$14="Yes",IF(COUNTBLANK('Capacity summary'!$H80:$BG80)&lt;52,IF('Capacity summary'!J80&lt;&gt;"",IF(LOWER('Capacity summary'!J80)="x",$BI168*J168,VALUE('Capacity summary'!J80)),0),J168*$BI168),J168*$BI168),0)</f>
        <v>0</v>
      </c>
      <c r="BN168" s="5">
        <f ca="1">IF($BI168&lt;&gt;"",IF('Capacity summary'!$C$14="Yes",IF(COUNTBLANK('Capacity summary'!$H80:$BG80)&lt;52,IF('Capacity summary'!K80&lt;&gt;"",IF(LOWER('Capacity summary'!K80)="x",$BI168*K168,VALUE('Capacity summary'!K80)),0),K168*$BI168),K168*$BI168),0)</f>
        <v>0</v>
      </c>
      <c r="BO168" s="5">
        <f ca="1">IF($BI168&lt;&gt;"",IF('Capacity summary'!$C$14="Yes",IF(COUNTBLANK('Capacity summary'!$H80:$BG80)&lt;52,IF('Capacity summary'!L80&lt;&gt;"",IF(LOWER('Capacity summary'!L80)="x",$BI168*L168,VALUE('Capacity summary'!L80)),0),L168*$BI168),L168*$BI168),0)</f>
        <v>0</v>
      </c>
      <c r="BP168" s="5">
        <f ca="1">IF($BI168&lt;&gt;"",IF('Capacity summary'!$C$14="Yes",IF(COUNTBLANK('Capacity summary'!$H80:$BG80)&lt;52,IF('Capacity summary'!M80&lt;&gt;"",IF(LOWER('Capacity summary'!M80)="x",$BI168*M168,VALUE('Capacity summary'!M80)),0),M168*$BI168),M168*$BI168),0)</f>
        <v>0</v>
      </c>
      <c r="BQ168" s="5">
        <f ca="1">IF($BI168&lt;&gt;"",IF('Capacity summary'!$C$14="Yes",IF(COUNTBLANK('Capacity summary'!$H80:$BG80)&lt;52,IF('Capacity summary'!N80&lt;&gt;"",IF(LOWER('Capacity summary'!N80)="x",$BI168*N168,VALUE('Capacity summary'!N80)),0),N168*$BI168),N168*$BI168),0)</f>
        <v>0</v>
      </c>
      <c r="BR168" s="5">
        <f ca="1">IF($BI168&lt;&gt;"",IF('Capacity summary'!$C$14="Yes",IF(COUNTBLANK('Capacity summary'!$H80:$BG80)&lt;52,IF('Capacity summary'!O80&lt;&gt;"",IF(LOWER('Capacity summary'!O80)="x",$BI168*O168,VALUE('Capacity summary'!O80)),0),O168*$BI168),O168*$BI168),0)</f>
        <v>0</v>
      </c>
      <c r="BS168" s="5">
        <f ca="1">IF($BI168&lt;&gt;"",IF('Capacity summary'!$C$14="Yes",IF(COUNTBLANK('Capacity summary'!$H80:$BG80)&lt;52,IF('Capacity summary'!P80&lt;&gt;"",IF(LOWER('Capacity summary'!P80)="x",$BI168*P168,VALUE('Capacity summary'!P80)),0),P168*$BI168),P168*$BI168),0)</f>
        <v>0</v>
      </c>
      <c r="BT168" s="5">
        <f ca="1">IF($BI168&lt;&gt;"",IF('Capacity summary'!$C$14="Yes",IF(COUNTBLANK('Capacity summary'!$H80:$BG80)&lt;52,IF('Capacity summary'!Q80&lt;&gt;"",IF(LOWER('Capacity summary'!Q80)="x",$BI168*Q168,VALUE('Capacity summary'!Q80)),0),Q168*$BI168),Q168*$BI168),0)</f>
        <v>0</v>
      </c>
      <c r="BU168" s="5">
        <f ca="1">IF($BI168&lt;&gt;"",IF('Capacity summary'!$C$14="Yes",IF(COUNTBLANK('Capacity summary'!$H80:$BG80)&lt;52,IF('Capacity summary'!R80&lt;&gt;"",IF(LOWER('Capacity summary'!R80)="x",$BI168*R168,VALUE('Capacity summary'!R80)),0),R168*$BI168),R168*$BI168),0)</f>
        <v>0</v>
      </c>
      <c r="BV168" s="5">
        <f ca="1">IF($BI168&lt;&gt;"",IF('Capacity summary'!$C$14="Yes",IF(COUNTBLANK('Capacity summary'!$H80:$BG80)&lt;52,IF('Capacity summary'!S80&lt;&gt;"",IF(LOWER('Capacity summary'!S80)="x",$BI168*S168,VALUE('Capacity summary'!S80)),0),S168*$BI168),S168*$BI168),0)</f>
        <v>0</v>
      </c>
      <c r="BW168" s="5">
        <f ca="1">IF($BI168&lt;&gt;"",IF('Capacity summary'!$C$14="Yes",IF(COUNTBLANK('Capacity summary'!$H80:$BG80)&lt;52,IF('Capacity summary'!T80&lt;&gt;"",IF(LOWER('Capacity summary'!T80)="x",$BI168*T168,VALUE('Capacity summary'!T80)),0),T168*$BI168),T168*$BI168),0)</f>
        <v>0</v>
      </c>
      <c r="BX168" s="5">
        <f ca="1">IF($BI168&lt;&gt;"",IF('Capacity summary'!$C$14="Yes",IF(COUNTBLANK('Capacity summary'!$H80:$BG80)&lt;52,IF('Capacity summary'!U80&lt;&gt;"",IF(LOWER('Capacity summary'!U80)="x",$BI168*U168,VALUE('Capacity summary'!U80)),0),U168*$BI168),U168*$BI168),0)</f>
        <v>0</v>
      </c>
      <c r="BY168" s="5">
        <f ca="1">IF($BI168&lt;&gt;"",IF('Capacity summary'!$C$14="Yes",IF(COUNTBLANK('Capacity summary'!$H80:$BG80)&lt;52,IF('Capacity summary'!V80&lt;&gt;"",IF(LOWER('Capacity summary'!V80)="x",$BI168*V168,VALUE('Capacity summary'!V80)),0),V168*$BI168),V168*$BI168),0)</f>
        <v>0</v>
      </c>
      <c r="BZ168" s="5">
        <f ca="1">IF($BI168&lt;&gt;"",IF('Capacity summary'!$C$14="Yes",IF(COUNTBLANK('Capacity summary'!$H80:$BG80)&lt;52,IF('Capacity summary'!W80&lt;&gt;"",IF(LOWER('Capacity summary'!W80)="x",$BI168*W168,VALUE('Capacity summary'!W80)),0),W168*$BI168),W168*$BI168),0)</f>
        <v>0</v>
      </c>
      <c r="CA168" s="5">
        <f ca="1">IF($BI168&lt;&gt;"",IF('Capacity summary'!$C$14="Yes",IF(COUNTBLANK('Capacity summary'!$H80:$BG80)&lt;52,IF('Capacity summary'!X80&lt;&gt;"",IF(LOWER('Capacity summary'!X80)="x",$BI168*X168,VALUE('Capacity summary'!X80)),0),X168*$BI168),X168*$BI168),0)</f>
        <v>0</v>
      </c>
      <c r="CB168" s="5">
        <f ca="1">IF($BI168&lt;&gt;"",IF('Capacity summary'!$C$14="Yes",IF(COUNTBLANK('Capacity summary'!$H80:$BG80)&lt;52,IF('Capacity summary'!Y80&lt;&gt;"",IF(LOWER('Capacity summary'!Y80)="x",$BI168*Y168,VALUE('Capacity summary'!Y80)),0),Y168*$BI168),Y168*$BI168),0)</f>
        <v>0</v>
      </c>
      <c r="CC168" s="5">
        <f ca="1">IF($BI168&lt;&gt;"",IF('Capacity summary'!$C$14="Yes",IF(COUNTBLANK('Capacity summary'!$H80:$BG80)&lt;52,IF('Capacity summary'!Z80&lt;&gt;"",IF(LOWER('Capacity summary'!Z80)="x",$BI168*Z168,VALUE('Capacity summary'!Z80)),0),Z168*$BI168),Z168*$BI168),0)</f>
        <v>0</v>
      </c>
      <c r="CD168" s="5">
        <f ca="1">IF($BI168&lt;&gt;"",IF('Capacity summary'!$C$14="Yes",IF(COUNTBLANK('Capacity summary'!$H80:$BG80)&lt;52,IF('Capacity summary'!AA80&lt;&gt;"",IF(LOWER('Capacity summary'!AA80)="x",$BI168*AA168,VALUE('Capacity summary'!AA80)),0),AA168*$BI168),AA168*$BI168),0)</f>
        <v>0</v>
      </c>
      <c r="CE168" s="5">
        <f ca="1">IF($BI168&lt;&gt;"",IF('Capacity summary'!$C$14="Yes",IF(COUNTBLANK('Capacity summary'!$H80:$BG80)&lt;52,IF('Capacity summary'!AB80&lt;&gt;"",IF(LOWER('Capacity summary'!AB80)="x",$BI168*AB168,VALUE('Capacity summary'!AB80)),0),AB168*$BI168),AB168*$BI168),0)</f>
        <v>0</v>
      </c>
      <c r="CF168" s="5">
        <f ca="1">IF($BI168&lt;&gt;"",IF('Capacity summary'!$C$14="Yes",IF(COUNTBLANK('Capacity summary'!$H80:$BG80)&lt;52,IF('Capacity summary'!AC80&lt;&gt;"",IF(LOWER('Capacity summary'!AC80)="x",$BI168*AC168,VALUE('Capacity summary'!AC80)),0),AC168*$BI168),AC168*$BI168),0)</f>
        <v>0</v>
      </c>
      <c r="CG168" s="5">
        <f ca="1">IF($BI168&lt;&gt;"",IF('Capacity summary'!$C$14="Yes",IF(COUNTBLANK('Capacity summary'!$H80:$BG80)&lt;52,IF('Capacity summary'!AD80&lt;&gt;"",IF(LOWER('Capacity summary'!AD80)="x",$BI168*AD168,VALUE('Capacity summary'!AD80)),0),AD168*$BI168),AD168*$BI168),0)</f>
        <v>0</v>
      </c>
      <c r="CH168" s="5">
        <f ca="1">IF($BI168&lt;&gt;"",IF('Capacity summary'!$C$14="Yes",IF(COUNTBLANK('Capacity summary'!$H80:$BG80)&lt;52,IF('Capacity summary'!AE80&lt;&gt;"",IF(LOWER('Capacity summary'!AE80)="x",$BI168*AE168,VALUE('Capacity summary'!AE80)),0),AE168*$BI168),AE168*$BI168),0)</f>
        <v>0</v>
      </c>
      <c r="CI168" s="5">
        <f ca="1">IF($BI168&lt;&gt;"",IF('Capacity summary'!$C$14="Yes",IF(COUNTBLANK('Capacity summary'!$H80:$BG80)&lt;52,IF('Capacity summary'!AF80&lt;&gt;"",IF(LOWER('Capacity summary'!AF80)="x",$BI168*AF168,VALUE('Capacity summary'!AF80)),0),AF168*$BI168),AF168*$BI168),0)</f>
        <v>0</v>
      </c>
      <c r="CJ168" s="5">
        <f ca="1">IF($BI168&lt;&gt;"",IF('Capacity summary'!$C$14="Yes",IF(COUNTBLANK('Capacity summary'!$H80:$BG80)&lt;52,IF('Capacity summary'!AG80&lt;&gt;"",IF(LOWER('Capacity summary'!AG80)="x",$BI168*AG168,VALUE('Capacity summary'!AG80)),0),AG168*$BI168),AG168*$BI168),0)</f>
        <v>0</v>
      </c>
      <c r="CK168" s="5">
        <f ca="1">IF($BI168&lt;&gt;"",IF('Capacity summary'!$C$14="Yes",IF(COUNTBLANK('Capacity summary'!$H80:$BG80)&lt;52,IF('Capacity summary'!AH80&lt;&gt;"",IF(LOWER('Capacity summary'!AH80)="x",$BI168*AH168,VALUE('Capacity summary'!AH80)),0),AH168*$BI168),AH168*$BI168),0)</f>
        <v>0</v>
      </c>
      <c r="CL168" s="5">
        <f ca="1">IF($BI168&lt;&gt;"",IF('Capacity summary'!$C$14="Yes",IF(COUNTBLANK('Capacity summary'!$H80:$BG80)&lt;52,IF('Capacity summary'!AI80&lt;&gt;"",IF(LOWER('Capacity summary'!AI80)="x",$BI168*AI168,VALUE('Capacity summary'!AI80)),0),AI168*$BI168),AI168*$BI168),0)</f>
        <v>0</v>
      </c>
      <c r="CM168" s="5">
        <f ca="1">IF($BI168&lt;&gt;"",IF('Capacity summary'!$C$14="Yes",IF(COUNTBLANK('Capacity summary'!$H80:$BG80)&lt;52,IF('Capacity summary'!AJ80&lt;&gt;"",IF(LOWER('Capacity summary'!AJ80)="x",$BI168*AJ168,VALUE('Capacity summary'!AJ80)),0),AJ168*$BI168),AJ168*$BI168),0)</f>
        <v>0</v>
      </c>
      <c r="CN168" s="5">
        <f ca="1">IF($BI168&lt;&gt;"",IF('Capacity summary'!$C$14="Yes",IF(COUNTBLANK('Capacity summary'!$H80:$BG80)&lt;52,IF('Capacity summary'!AK80&lt;&gt;"",IF(LOWER('Capacity summary'!AK80)="x",$BI168*AK168,VALUE('Capacity summary'!AK80)),0),AK168*$BI168),AK168*$BI168),0)</f>
        <v>0</v>
      </c>
      <c r="CO168" s="5">
        <f ca="1">IF($BI168&lt;&gt;"",IF('Capacity summary'!$C$14="Yes",IF(COUNTBLANK('Capacity summary'!$H80:$BG80)&lt;52,IF('Capacity summary'!AL80&lt;&gt;"",IF(LOWER('Capacity summary'!AL80)="x",$BI168*AL168,VALUE('Capacity summary'!AL80)),0),AL168*$BI168),AL168*$BI168),0)</f>
        <v>0</v>
      </c>
      <c r="CP168" s="5">
        <f ca="1">IF($BI168&lt;&gt;"",IF('Capacity summary'!$C$14="Yes",IF(COUNTBLANK('Capacity summary'!$H80:$BG80)&lt;52,IF('Capacity summary'!AM80&lt;&gt;"",IF(LOWER('Capacity summary'!AM80)="x",$BI168*AM168,VALUE('Capacity summary'!AM80)),0),AM168*$BI168),AM168*$BI168),0)</f>
        <v>0</v>
      </c>
      <c r="CQ168" s="5">
        <f ca="1">IF($BI168&lt;&gt;"",IF('Capacity summary'!$C$14="Yes",IF(COUNTBLANK('Capacity summary'!$H80:$BG80)&lt;52,IF('Capacity summary'!AN80&lt;&gt;"",IF(LOWER('Capacity summary'!AN80)="x",$BI168*AN168,VALUE('Capacity summary'!AN80)),0),AN168*$BI168),AN168*$BI168),0)</f>
        <v>0</v>
      </c>
      <c r="CR168" s="5">
        <f ca="1">IF($BI168&lt;&gt;"",IF('Capacity summary'!$C$14="Yes",IF(COUNTBLANK('Capacity summary'!$H80:$BG80)&lt;52,IF('Capacity summary'!AO80&lt;&gt;"",IF(LOWER('Capacity summary'!AO80)="x",$BI168*AO168,VALUE('Capacity summary'!AO80)),0),AO168*$BI168),AO168*$BI168),0)</f>
        <v>0</v>
      </c>
      <c r="CS168" s="5">
        <f ca="1">IF($BI168&lt;&gt;"",IF('Capacity summary'!$C$14="Yes",IF(COUNTBLANK('Capacity summary'!$H80:$BG80)&lt;52,IF('Capacity summary'!AP80&lt;&gt;"",IF(LOWER('Capacity summary'!AP80)="x",$BI168*AP168,VALUE('Capacity summary'!AP80)),0),AP168*$BI168),AP168*$BI168),0)</f>
        <v>0</v>
      </c>
      <c r="CT168" s="5">
        <f ca="1">IF($BI168&lt;&gt;"",IF('Capacity summary'!$C$14="Yes",IF(COUNTBLANK('Capacity summary'!$H80:$BG80)&lt;52,IF('Capacity summary'!AQ80&lt;&gt;"",IF(LOWER('Capacity summary'!AQ80)="x",$BI168*AQ168,VALUE('Capacity summary'!AQ80)),0),AQ168*$BI168),AQ168*$BI168),0)</f>
        <v>0</v>
      </c>
      <c r="CU168" s="5">
        <f ca="1">IF($BI168&lt;&gt;"",IF('Capacity summary'!$C$14="Yes",IF(COUNTBLANK('Capacity summary'!$H80:$BG80)&lt;52,IF('Capacity summary'!AR80&lt;&gt;"",IF(LOWER('Capacity summary'!AR80)="x",$BI168*AR168,VALUE('Capacity summary'!AR80)),0),AR168*$BI168),AR168*$BI168),0)</f>
        <v>0</v>
      </c>
      <c r="CV168" s="5">
        <f ca="1">IF($BI168&lt;&gt;"",IF('Capacity summary'!$C$14="Yes",IF(COUNTBLANK('Capacity summary'!$H80:$BG80)&lt;52,IF('Capacity summary'!AS80&lt;&gt;"",IF(LOWER('Capacity summary'!AS80)="x",$BI168*AS168,VALUE('Capacity summary'!AS80)),0),AS168*$BI168),AS168*$BI168),0)</f>
        <v>0</v>
      </c>
      <c r="CW168" s="5">
        <f ca="1">IF($BI168&lt;&gt;"",IF('Capacity summary'!$C$14="Yes",IF(COUNTBLANK('Capacity summary'!$H80:$BG80)&lt;52,IF('Capacity summary'!AT80&lt;&gt;"",IF(LOWER('Capacity summary'!AT80)="x",$BI168*AT168,VALUE('Capacity summary'!AT80)),0),AT168*$BI168),AT168*$BI168),0)</f>
        <v>0</v>
      </c>
      <c r="CX168" s="5">
        <f ca="1">IF($BI168&lt;&gt;"",IF('Capacity summary'!$C$14="Yes",IF(COUNTBLANK('Capacity summary'!$H80:$BG80)&lt;52,IF('Capacity summary'!AU80&lt;&gt;"",IF(LOWER('Capacity summary'!AU80)="x",$BI168*AU168,VALUE('Capacity summary'!AU80)),0),AU168*$BI168),AU168*$BI168),0)</f>
        <v>0</v>
      </c>
      <c r="CY168" s="5">
        <f ca="1">IF($BI168&lt;&gt;"",IF('Capacity summary'!$C$14="Yes",IF(COUNTBLANK('Capacity summary'!$H80:$BG80)&lt;52,IF('Capacity summary'!AV80&lt;&gt;"",IF(LOWER('Capacity summary'!AV80)="x",$BI168*AV168,VALUE('Capacity summary'!AV80)),0),AV168*$BI168),AV168*$BI168),0)</f>
        <v>0</v>
      </c>
      <c r="CZ168" s="5">
        <f ca="1">IF($BI168&lt;&gt;"",IF('Capacity summary'!$C$14="Yes",IF(COUNTBLANK('Capacity summary'!$H80:$BG80)&lt;52,IF('Capacity summary'!AW80&lt;&gt;"",IF(LOWER('Capacity summary'!AW80)="x",$BI168*AW168,VALUE('Capacity summary'!AW80)),0),AW168*$BI168),AW168*$BI168),0)</f>
        <v>0</v>
      </c>
      <c r="DA168" s="5">
        <f ca="1">IF($BI168&lt;&gt;"",IF('Capacity summary'!$C$14="Yes",IF(COUNTBLANK('Capacity summary'!$H80:$BG80)&lt;52,IF('Capacity summary'!AX80&lt;&gt;"",IF(LOWER('Capacity summary'!AX80)="x",$BI168*AX168,VALUE('Capacity summary'!AX80)),0),AX168*$BI168),AX168*$BI168),0)</f>
        <v>0</v>
      </c>
      <c r="DB168" s="5">
        <f ca="1">IF($BI168&lt;&gt;"",IF('Capacity summary'!$C$14="Yes",IF(COUNTBLANK('Capacity summary'!$H80:$BG80)&lt;52,IF('Capacity summary'!AY80&lt;&gt;"",IF(LOWER('Capacity summary'!AY80)="x",$BI168*AY168,VALUE('Capacity summary'!AY80)),0),AY168*$BI168),AY168*$BI168),0)</f>
        <v>0</v>
      </c>
      <c r="DC168" s="5">
        <f ca="1">IF($BI168&lt;&gt;"",IF('Capacity summary'!$C$14="Yes",IF(COUNTBLANK('Capacity summary'!$H80:$BG80)&lt;52,IF('Capacity summary'!AZ80&lt;&gt;"",IF(LOWER('Capacity summary'!AZ80)="x",$BI168*AZ168,VALUE('Capacity summary'!AZ80)),0),AZ168*$BI168),AZ168*$BI168),0)</f>
        <v>0</v>
      </c>
      <c r="DD168" s="5">
        <f ca="1">IF($BI168&lt;&gt;"",IF('Capacity summary'!$C$14="Yes",IF(COUNTBLANK('Capacity summary'!$H80:$BG80)&lt;52,IF('Capacity summary'!BA80&lt;&gt;"",IF(LOWER('Capacity summary'!BA80)="x",$BI168*BA168,VALUE('Capacity summary'!BA80)),0),BA168*$BI168),BA168*$BI168),0)</f>
        <v>0</v>
      </c>
      <c r="DE168" s="5">
        <f ca="1">IF($BI168&lt;&gt;"",IF('Capacity summary'!$C$14="Yes",IF(COUNTBLANK('Capacity summary'!$H80:$BG80)&lt;52,IF('Capacity summary'!BB80&lt;&gt;"",IF(LOWER('Capacity summary'!BB80)="x",$BI168*BB168,VALUE('Capacity summary'!BB80)),0),BB168*$BI168),BB168*$BI168),0)</f>
        <v>0</v>
      </c>
      <c r="DF168" s="5">
        <f ca="1">IF($BI168&lt;&gt;"",IF('Capacity summary'!$C$14="Yes",IF(COUNTBLANK('Capacity summary'!$H80:$BG80)&lt;52,IF('Capacity summary'!BC80&lt;&gt;"",IF(LOWER('Capacity summary'!BC80)="x",$BI168*BC168,VALUE('Capacity summary'!BC80)),0),BC168*$BI168),BC168*$BI168),0)</f>
        <v>0</v>
      </c>
      <c r="DG168" s="5">
        <f ca="1">IF($BI168&lt;&gt;"",IF('Capacity summary'!$C$14="Yes",IF(COUNTBLANK('Capacity summary'!$H80:$BG80)&lt;52,IF('Capacity summary'!BD80&lt;&gt;"",IF(LOWER('Capacity summary'!BD80)="x",$BI168*BD168,VALUE('Capacity summary'!BD80)),0),BD168*$BI168),BD168*$BI168),0)</f>
        <v>0</v>
      </c>
      <c r="DH168" s="5">
        <f ca="1">IF($BI168&lt;&gt;"",IF('Capacity summary'!$C$14="Yes",IF(COUNTBLANK('Capacity summary'!$H80:$BG80)&lt;52,IF('Capacity summary'!BE80&lt;&gt;"",IF(LOWER('Capacity summary'!BE80)="x",$BI168*BE168,VALUE('Capacity summary'!BE80)),0),BE168*$BI168),BE168*$BI168),0)</f>
        <v>0</v>
      </c>
      <c r="DI168" s="5">
        <f ca="1">IF($BI168&lt;&gt;"",IF('Capacity summary'!$C$14="Yes",IF(COUNTBLANK('Capacity summary'!$H80:$BG80)&lt;52,IF('Capacity summary'!BF80&lt;&gt;"",IF(LOWER('Capacity summary'!BF80)="x",$BI168*BF168,VALUE('Capacity summary'!BF80)),0),BF168*$BI168),BF168*$BI168),0)</f>
        <v>0</v>
      </c>
      <c r="DJ168" s="5">
        <f ca="1">IF($BI168&lt;&gt;"",IF('Capacity summary'!$C$14="Yes",IF(COUNTBLANK('Capacity summary'!$H80:$BG80)&lt;52,IF('Capacity summary'!BG80&lt;&gt;"",IF(LOWER('Capacity summary'!BG80)="x",$BI168*BG168,VALUE('Capacity summary'!BG80)),0),BG168*$BI168),BG168*$BI168),0)</f>
        <v>0</v>
      </c>
      <c r="DK168" s="5">
        <f t="shared" ca="1" si="6"/>
        <v>0</v>
      </c>
    </row>
    <row r="169" spans="3:115" x14ac:dyDescent="0.25">
      <c r="C169" s="67" t="str">
        <f>ROW(A58)&amp;". "&amp;Capacity!N74</f>
        <v>58. a</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 ca="1">IF(ROW(A58)&lt;=Capacity!$M$16,IF('Capacity summary'!$C$14="No",SUM(H169:BG169),'Capacity summary'!$E81),0)</f>
        <v>52</v>
      </c>
      <c r="BI169" s="67">
        <f ca="1">IF(BH169&gt;0,IF(BH169&lt;Capacity!Q74,Capacity!R74,Capacity!T74/'Capacity calculation (hide)'!BH169),"")</f>
        <v>0</v>
      </c>
      <c r="BJ169" s="5"/>
      <c r="BK169" s="5">
        <f ca="1">IF($BI169&lt;&gt;"",IF('Capacity summary'!$C$14="Yes",IF(COUNTBLANK('Capacity summary'!$H81:$BG81)&lt;52,IF('Capacity summary'!H81&lt;&gt;"",IF(LOWER('Capacity summary'!H81)="x",$BI169*H169,VALUE('Capacity summary'!H81)),0),H169*$BI169),H169*$BI169),0)</f>
        <v>0</v>
      </c>
      <c r="BL169" s="5">
        <f ca="1">IF($BI169&lt;&gt;"",IF('Capacity summary'!$C$14="Yes",IF(COUNTBLANK('Capacity summary'!$H81:$BG81)&lt;52,IF('Capacity summary'!I81&lt;&gt;"",IF(LOWER('Capacity summary'!I81)="x",$BI169*I169,VALUE('Capacity summary'!I81)),0),I169*$BI169),I169*$BI169),0)</f>
        <v>0</v>
      </c>
      <c r="BM169" s="5">
        <f ca="1">IF($BI169&lt;&gt;"",IF('Capacity summary'!$C$14="Yes",IF(COUNTBLANK('Capacity summary'!$H81:$BG81)&lt;52,IF('Capacity summary'!J81&lt;&gt;"",IF(LOWER('Capacity summary'!J81)="x",$BI169*J169,VALUE('Capacity summary'!J81)),0),J169*$BI169),J169*$BI169),0)</f>
        <v>0</v>
      </c>
      <c r="BN169" s="5">
        <f ca="1">IF($BI169&lt;&gt;"",IF('Capacity summary'!$C$14="Yes",IF(COUNTBLANK('Capacity summary'!$H81:$BG81)&lt;52,IF('Capacity summary'!K81&lt;&gt;"",IF(LOWER('Capacity summary'!K81)="x",$BI169*K169,VALUE('Capacity summary'!K81)),0),K169*$BI169),K169*$BI169),0)</f>
        <v>0</v>
      </c>
      <c r="BO169" s="5">
        <f ca="1">IF($BI169&lt;&gt;"",IF('Capacity summary'!$C$14="Yes",IF(COUNTBLANK('Capacity summary'!$H81:$BG81)&lt;52,IF('Capacity summary'!L81&lt;&gt;"",IF(LOWER('Capacity summary'!L81)="x",$BI169*L169,VALUE('Capacity summary'!L81)),0),L169*$BI169),L169*$BI169),0)</f>
        <v>0</v>
      </c>
      <c r="BP169" s="5">
        <f ca="1">IF($BI169&lt;&gt;"",IF('Capacity summary'!$C$14="Yes",IF(COUNTBLANK('Capacity summary'!$H81:$BG81)&lt;52,IF('Capacity summary'!M81&lt;&gt;"",IF(LOWER('Capacity summary'!M81)="x",$BI169*M169,VALUE('Capacity summary'!M81)),0),M169*$BI169),M169*$BI169),0)</f>
        <v>0</v>
      </c>
      <c r="BQ169" s="5">
        <f ca="1">IF($BI169&lt;&gt;"",IF('Capacity summary'!$C$14="Yes",IF(COUNTBLANK('Capacity summary'!$H81:$BG81)&lt;52,IF('Capacity summary'!N81&lt;&gt;"",IF(LOWER('Capacity summary'!N81)="x",$BI169*N169,VALUE('Capacity summary'!N81)),0),N169*$BI169),N169*$BI169),0)</f>
        <v>0</v>
      </c>
      <c r="BR169" s="5">
        <f ca="1">IF($BI169&lt;&gt;"",IF('Capacity summary'!$C$14="Yes",IF(COUNTBLANK('Capacity summary'!$H81:$BG81)&lt;52,IF('Capacity summary'!O81&lt;&gt;"",IF(LOWER('Capacity summary'!O81)="x",$BI169*O169,VALUE('Capacity summary'!O81)),0),O169*$BI169),O169*$BI169),0)</f>
        <v>0</v>
      </c>
      <c r="BS169" s="5">
        <f ca="1">IF($BI169&lt;&gt;"",IF('Capacity summary'!$C$14="Yes",IF(COUNTBLANK('Capacity summary'!$H81:$BG81)&lt;52,IF('Capacity summary'!P81&lt;&gt;"",IF(LOWER('Capacity summary'!P81)="x",$BI169*P169,VALUE('Capacity summary'!P81)),0),P169*$BI169),P169*$BI169),0)</f>
        <v>0</v>
      </c>
      <c r="BT169" s="5">
        <f ca="1">IF($BI169&lt;&gt;"",IF('Capacity summary'!$C$14="Yes",IF(COUNTBLANK('Capacity summary'!$H81:$BG81)&lt;52,IF('Capacity summary'!Q81&lt;&gt;"",IF(LOWER('Capacity summary'!Q81)="x",$BI169*Q169,VALUE('Capacity summary'!Q81)),0),Q169*$BI169),Q169*$BI169),0)</f>
        <v>0</v>
      </c>
      <c r="BU169" s="5">
        <f ca="1">IF($BI169&lt;&gt;"",IF('Capacity summary'!$C$14="Yes",IF(COUNTBLANK('Capacity summary'!$H81:$BG81)&lt;52,IF('Capacity summary'!R81&lt;&gt;"",IF(LOWER('Capacity summary'!R81)="x",$BI169*R169,VALUE('Capacity summary'!R81)),0),R169*$BI169),R169*$BI169),0)</f>
        <v>0</v>
      </c>
      <c r="BV169" s="5">
        <f ca="1">IF($BI169&lt;&gt;"",IF('Capacity summary'!$C$14="Yes",IF(COUNTBLANK('Capacity summary'!$H81:$BG81)&lt;52,IF('Capacity summary'!S81&lt;&gt;"",IF(LOWER('Capacity summary'!S81)="x",$BI169*S169,VALUE('Capacity summary'!S81)),0),S169*$BI169),S169*$BI169),0)</f>
        <v>0</v>
      </c>
      <c r="BW169" s="5">
        <f ca="1">IF($BI169&lt;&gt;"",IF('Capacity summary'!$C$14="Yes",IF(COUNTBLANK('Capacity summary'!$H81:$BG81)&lt;52,IF('Capacity summary'!T81&lt;&gt;"",IF(LOWER('Capacity summary'!T81)="x",$BI169*T169,VALUE('Capacity summary'!T81)),0),T169*$BI169),T169*$BI169),0)</f>
        <v>0</v>
      </c>
      <c r="BX169" s="5">
        <f ca="1">IF($BI169&lt;&gt;"",IF('Capacity summary'!$C$14="Yes",IF(COUNTBLANK('Capacity summary'!$H81:$BG81)&lt;52,IF('Capacity summary'!U81&lt;&gt;"",IF(LOWER('Capacity summary'!U81)="x",$BI169*U169,VALUE('Capacity summary'!U81)),0),U169*$BI169),U169*$BI169),0)</f>
        <v>0</v>
      </c>
      <c r="BY169" s="5">
        <f ca="1">IF($BI169&lt;&gt;"",IF('Capacity summary'!$C$14="Yes",IF(COUNTBLANK('Capacity summary'!$H81:$BG81)&lt;52,IF('Capacity summary'!V81&lt;&gt;"",IF(LOWER('Capacity summary'!V81)="x",$BI169*V169,VALUE('Capacity summary'!V81)),0),V169*$BI169),V169*$BI169),0)</f>
        <v>0</v>
      </c>
      <c r="BZ169" s="5">
        <f ca="1">IF($BI169&lt;&gt;"",IF('Capacity summary'!$C$14="Yes",IF(COUNTBLANK('Capacity summary'!$H81:$BG81)&lt;52,IF('Capacity summary'!W81&lt;&gt;"",IF(LOWER('Capacity summary'!W81)="x",$BI169*W169,VALUE('Capacity summary'!W81)),0),W169*$BI169),W169*$BI169),0)</f>
        <v>0</v>
      </c>
      <c r="CA169" s="5">
        <f ca="1">IF($BI169&lt;&gt;"",IF('Capacity summary'!$C$14="Yes",IF(COUNTBLANK('Capacity summary'!$H81:$BG81)&lt;52,IF('Capacity summary'!X81&lt;&gt;"",IF(LOWER('Capacity summary'!X81)="x",$BI169*X169,VALUE('Capacity summary'!X81)),0),X169*$BI169),X169*$BI169),0)</f>
        <v>0</v>
      </c>
      <c r="CB169" s="5">
        <f ca="1">IF($BI169&lt;&gt;"",IF('Capacity summary'!$C$14="Yes",IF(COUNTBLANK('Capacity summary'!$H81:$BG81)&lt;52,IF('Capacity summary'!Y81&lt;&gt;"",IF(LOWER('Capacity summary'!Y81)="x",$BI169*Y169,VALUE('Capacity summary'!Y81)),0),Y169*$BI169),Y169*$BI169),0)</f>
        <v>0</v>
      </c>
      <c r="CC169" s="5">
        <f ca="1">IF($BI169&lt;&gt;"",IF('Capacity summary'!$C$14="Yes",IF(COUNTBLANK('Capacity summary'!$H81:$BG81)&lt;52,IF('Capacity summary'!Z81&lt;&gt;"",IF(LOWER('Capacity summary'!Z81)="x",$BI169*Z169,VALUE('Capacity summary'!Z81)),0),Z169*$BI169),Z169*$BI169),0)</f>
        <v>0</v>
      </c>
      <c r="CD169" s="5">
        <f ca="1">IF($BI169&lt;&gt;"",IF('Capacity summary'!$C$14="Yes",IF(COUNTBLANK('Capacity summary'!$H81:$BG81)&lt;52,IF('Capacity summary'!AA81&lt;&gt;"",IF(LOWER('Capacity summary'!AA81)="x",$BI169*AA169,VALUE('Capacity summary'!AA81)),0),AA169*$BI169),AA169*$BI169),0)</f>
        <v>0</v>
      </c>
      <c r="CE169" s="5">
        <f ca="1">IF($BI169&lt;&gt;"",IF('Capacity summary'!$C$14="Yes",IF(COUNTBLANK('Capacity summary'!$H81:$BG81)&lt;52,IF('Capacity summary'!AB81&lt;&gt;"",IF(LOWER('Capacity summary'!AB81)="x",$BI169*AB169,VALUE('Capacity summary'!AB81)),0),AB169*$BI169),AB169*$BI169),0)</f>
        <v>0</v>
      </c>
      <c r="CF169" s="5">
        <f ca="1">IF($BI169&lt;&gt;"",IF('Capacity summary'!$C$14="Yes",IF(COUNTBLANK('Capacity summary'!$H81:$BG81)&lt;52,IF('Capacity summary'!AC81&lt;&gt;"",IF(LOWER('Capacity summary'!AC81)="x",$BI169*AC169,VALUE('Capacity summary'!AC81)),0),AC169*$BI169),AC169*$BI169),0)</f>
        <v>0</v>
      </c>
      <c r="CG169" s="5">
        <f ca="1">IF($BI169&lt;&gt;"",IF('Capacity summary'!$C$14="Yes",IF(COUNTBLANK('Capacity summary'!$H81:$BG81)&lt;52,IF('Capacity summary'!AD81&lt;&gt;"",IF(LOWER('Capacity summary'!AD81)="x",$BI169*AD169,VALUE('Capacity summary'!AD81)),0),AD169*$BI169),AD169*$BI169),0)</f>
        <v>0</v>
      </c>
      <c r="CH169" s="5">
        <f ca="1">IF($BI169&lt;&gt;"",IF('Capacity summary'!$C$14="Yes",IF(COUNTBLANK('Capacity summary'!$H81:$BG81)&lt;52,IF('Capacity summary'!AE81&lt;&gt;"",IF(LOWER('Capacity summary'!AE81)="x",$BI169*AE169,VALUE('Capacity summary'!AE81)),0),AE169*$BI169),AE169*$BI169),0)</f>
        <v>0</v>
      </c>
      <c r="CI169" s="5">
        <f ca="1">IF($BI169&lt;&gt;"",IF('Capacity summary'!$C$14="Yes",IF(COUNTBLANK('Capacity summary'!$H81:$BG81)&lt;52,IF('Capacity summary'!AF81&lt;&gt;"",IF(LOWER('Capacity summary'!AF81)="x",$BI169*AF169,VALUE('Capacity summary'!AF81)),0),AF169*$BI169),AF169*$BI169),0)</f>
        <v>0</v>
      </c>
      <c r="CJ169" s="5">
        <f ca="1">IF($BI169&lt;&gt;"",IF('Capacity summary'!$C$14="Yes",IF(COUNTBLANK('Capacity summary'!$H81:$BG81)&lt;52,IF('Capacity summary'!AG81&lt;&gt;"",IF(LOWER('Capacity summary'!AG81)="x",$BI169*AG169,VALUE('Capacity summary'!AG81)),0),AG169*$BI169),AG169*$BI169),0)</f>
        <v>0</v>
      </c>
      <c r="CK169" s="5">
        <f ca="1">IF($BI169&lt;&gt;"",IF('Capacity summary'!$C$14="Yes",IF(COUNTBLANK('Capacity summary'!$H81:$BG81)&lt;52,IF('Capacity summary'!AH81&lt;&gt;"",IF(LOWER('Capacity summary'!AH81)="x",$BI169*AH169,VALUE('Capacity summary'!AH81)),0),AH169*$BI169),AH169*$BI169),0)</f>
        <v>0</v>
      </c>
      <c r="CL169" s="5">
        <f ca="1">IF($BI169&lt;&gt;"",IF('Capacity summary'!$C$14="Yes",IF(COUNTBLANK('Capacity summary'!$H81:$BG81)&lt;52,IF('Capacity summary'!AI81&lt;&gt;"",IF(LOWER('Capacity summary'!AI81)="x",$BI169*AI169,VALUE('Capacity summary'!AI81)),0),AI169*$BI169),AI169*$BI169),0)</f>
        <v>0</v>
      </c>
      <c r="CM169" s="5">
        <f ca="1">IF($BI169&lt;&gt;"",IF('Capacity summary'!$C$14="Yes",IF(COUNTBLANK('Capacity summary'!$H81:$BG81)&lt;52,IF('Capacity summary'!AJ81&lt;&gt;"",IF(LOWER('Capacity summary'!AJ81)="x",$BI169*AJ169,VALUE('Capacity summary'!AJ81)),0),AJ169*$BI169),AJ169*$BI169),0)</f>
        <v>0</v>
      </c>
      <c r="CN169" s="5">
        <f ca="1">IF($BI169&lt;&gt;"",IF('Capacity summary'!$C$14="Yes",IF(COUNTBLANK('Capacity summary'!$H81:$BG81)&lt;52,IF('Capacity summary'!AK81&lt;&gt;"",IF(LOWER('Capacity summary'!AK81)="x",$BI169*AK169,VALUE('Capacity summary'!AK81)),0),AK169*$BI169),AK169*$BI169),0)</f>
        <v>0</v>
      </c>
      <c r="CO169" s="5">
        <f ca="1">IF($BI169&lt;&gt;"",IF('Capacity summary'!$C$14="Yes",IF(COUNTBLANK('Capacity summary'!$H81:$BG81)&lt;52,IF('Capacity summary'!AL81&lt;&gt;"",IF(LOWER('Capacity summary'!AL81)="x",$BI169*AL169,VALUE('Capacity summary'!AL81)),0),AL169*$BI169),AL169*$BI169),0)</f>
        <v>0</v>
      </c>
      <c r="CP169" s="5">
        <f ca="1">IF($BI169&lt;&gt;"",IF('Capacity summary'!$C$14="Yes",IF(COUNTBLANK('Capacity summary'!$H81:$BG81)&lt;52,IF('Capacity summary'!AM81&lt;&gt;"",IF(LOWER('Capacity summary'!AM81)="x",$BI169*AM169,VALUE('Capacity summary'!AM81)),0),AM169*$BI169),AM169*$BI169),0)</f>
        <v>0</v>
      </c>
      <c r="CQ169" s="5">
        <f ca="1">IF($BI169&lt;&gt;"",IF('Capacity summary'!$C$14="Yes",IF(COUNTBLANK('Capacity summary'!$H81:$BG81)&lt;52,IF('Capacity summary'!AN81&lt;&gt;"",IF(LOWER('Capacity summary'!AN81)="x",$BI169*AN169,VALUE('Capacity summary'!AN81)),0),AN169*$BI169),AN169*$BI169),0)</f>
        <v>0</v>
      </c>
      <c r="CR169" s="5">
        <f ca="1">IF($BI169&lt;&gt;"",IF('Capacity summary'!$C$14="Yes",IF(COUNTBLANK('Capacity summary'!$H81:$BG81)&lt;52,IF('Capacity summary'!AO81&lt;&gt;"",IF(LOWER('Capacity summary'!AO81)="x",$BI169*AO169,VALUE('Capacity summary'!AO81)),0),AO169*$BI169),AO169*$BI169),0)</f>
        <v>0</v>
      </c>
      <c r="CS169" s="5">
        <f ca="1">IF($BI169&lt;&gt;"",IF('Capacity summary'!$C$14="Yes",IF(COUNTBLANK('Capacity summary'!$H81:$BG81)&lt;52,IF('Capacity summary'!AP81&lt;&gt;"",IF(LOWER('Capacity summary'!AP81)="x",$BI169*AP169,VALUE('Capacity summary'!AP81)),0),AP169*$BI169),AP169*$BI169),0)</f>
        <v>0</v>
      </c>
      <c r="CT169" s="5">
        <f ca="1">IF($BI169&lt;&gt;"",IF('Capacity summary'!$C$14="Yes",IF(COUNTBLANK('Capacity summary'!$H81:$BG81)&lt;52,IF('Capacity summary'!AQ81&lt;&gt;"",IF(LOWER('Capacity summary'!AQ81)="x",$BI169*AQ169,VALUE('Capacity summary'!AQ81)),0),AQ169*$BI169),AQ169*$BI169),0)</f>
        <v>0</v>
      </c>
      <c r="CU169" s="5">
        <f ca="1">IF($BI169&lt;&gt;"",IF('Capacity summary'!$C$14="Yes",IF(COUNTBLANK('Capacity summary'!$H81:$BG81)&lt;52,IF('Capacity summary'!AR81&lt;&gt;"",IF(LOWER('Capacity summary'!AR81)="x",$BI169*AR169,VALUE('Capacity summary'!AR81)),0),AR169*$BI169),AR169*$BI169),0)</f>
        <v>0</v>
      </c>
      <c r="CV169" s="5">
        <f ca="1">IF($BI169&lt;&gt;"",IF('Capacity summary'!$C$14="Yes",IF(COUNTBLANK('Capacity summary'!$H81:$BG81)&lt;52,IF('Capacity summary'!AS81&lt;&gt;"",IF(LOWER('Capacity summary'!AS81)="x",$BI169*AS169,VALUE('Capacity summary'!AS81)),0),AS169*$BI169),AS169*$BI169),0)</f>
        <v>0</v>
      </c>
      <c r="CW169" s="5">
        <f ca="1">IF($BI169&lt;&gt;"",IF('Capacity summary'!$C$14="Yes",IF(COUNTBLANK('Capacity summary'!$H81:$BG81)&lt;52,IF('Capacity summary'!AT81&lt;&gt;"",IF(LOWER('Capacity summary'!AT81)="x",$BI169*AT169,VALUE('Capacity summary'!AT81)),0),AT169*$BI169),AT169*$BI169),0)</f>
        <v>0</v>
      </c>
      <c r="CX169" s="5">
        <f ca="1">IF($BI169&lt;&gt;"",IF('Capacity summary'!$C$14="Yes",IF(COUNTBLANK('Capacity summary'!$H81:$BG81)&lt;52,IF('Capacity summary'!AU81&lt;&gt;"",IF(LOWER('Capacity summary'!AU81)="x",$BI169*AU169,VALUE('Capacity summary'!AU81)),0),AU169*$BI169),AU169*$BI169),0)</f>
        <v>0</v>
      </c>
      <c r="CY169" s="5">
        <f ca="1">IF($BI169&lt;&gt;"",IF('Capacity summary'!$C$14="Yes",IF(COUNTBLANK('Capacity summary'!$H81:$BG81)&lt;52,IF('Capacity summary'!AV81&lt;&gt;"",IF(LOWER('Capacity summary'!AV81)="x",$BI169*AV169,VALUE('Capacity summary'!AV81)),0),AV169*$BI169),AV169*$BI169),0)</f>
        <v>0</v>
      </c>
      <c r="CZ169" s="5">
        <f ca="1">IF($BI169&lt;&gt;"",IF('Capacity summary'!$C$14="Yes",IF(COUNTBLANK('Capacity summary'!$H81:$BG81)&lt;52,IF('Capacity summary'!AW81&lt;&gt;"",IF(LOWER('Capacity summary'!AW81)="x",$BI169*AW169,VALUE('Capacity summary'!AW81)),0),AW169*$BI169),AW169*$BI169),0)</f>
        <v>0</v>
      </c>
      <c r="DA169" s="5">
        <f ca="1">IF($BI169&lt;&gt;"",IF('Capacity summary'!$C$14="Yes",IF(COUNTBLANK('Capacity summary'!$H81:$BG81)&lt;52,IF('Capacity summary'!AX81&lt;&gt;"",IF(LOWER('Capacity summary'!AX81)="x",$BI169*AX169,VALUE('Capacity summary'!AX81)),0),AX169*$BI169),AX169*$BI169),0)</f>
        <v>0</v>
      </c>
      <c r="DB169" s="5">
        <f ca="1">IF($BI169&lt;&gt;"",IF('Capacity summary'!$C$14="Yes",IF(COUNTBLANK('Capacity summary'!$H81:$BG81)&lt;52,IF('Capacity summary'!AY81&lt;&gt;"",IF(LOWER('Capacity summary'!AY81)="x",$BI169*AY169,VALUE('Capacity summary'!AY81)),0),AY169*$BI169),AY169*$BI169),0)</f>
        <v>0</v>
      </c>
      <c r="DC169" s="5">
        <f ca="1">IF($BI169&lt;&gt;"",IF('Capacity summary'!$C$14="Yes",IF(COUNTBLANK('Capacity summary'!$H81:$BG81)&lt;52,IF('Capacity summary'!AZ81&lt;&gt;"",IF(LOWER('Capacity summary'!AZ81)="x",$BI169*AZ169,VALUE('Capacity summary'!AZ81)),0),AZ169*$BI169),AZ169*$BI169),0)</f>
        <v>0</v>
      </c>
      <c r="DD169" s="5">
        <f ca="1">IF($BI169&lt;&gt;"",IF('Capacity summary'!$C$14="Yes",IF(COUNTBLANK('Capacity summary'!$H81:$BG81)&lt;52,IF('Capacity summary'!BA81&lt;&gt;"",IF(LOWER('Capacity summary'!BA81)="x",$BI169*BA169,VALUE('Capacity summary'!BA81)),0),BA169*$BI169),BA169*$BI169),0)</f>
        <v>0</v>
      </c>
      <c r="DE169" s="5">
        <f ca="1">IF($BI169&lt;&gt;"",IF('Capacity summary'!$C$14="Yes",IF(COUNTBLANK('Capacity summary'!$H81:$BG81)&lt;52,IF('Capacity summary'!BB81&lt;&gt;"",IF(LOWER('Capacity summary'!BB81)="x",$BI169*BB169,VALUE('Capacity summary'!BB81)),0),BB169*$BI169),BB169*$BI169),0)</f>
        <v>0</v>
      </c>
      <c r="DF169" s="5">
        <f ca="1">IF($BI169&lt;&gt;"",IF('Capacity summary'!$C$14="Yes",IF(COUNTBLANK('Capacity summary'!$H81:$BG81)&lt;52,IF('Capacity summary'!BC81&lt;&gt;"",IF(LOWER('Capacity summary'!BC81)="x",$BI169*BC169,VALUE('Capacity summary'!BC81)),0),BC169*$BI169),BC169*$BI169),0)</f>
        <v>0</v>
      </c>
      <c r="DG169" s="5">
        <f ca="1">IF($BI169&lt;&gt;"",IF('Capacity summary'!$C$14="Yes",IF(COUNTBLANK('Capacity summary'!$H81:$BG81)&lt;52,IF('Capacity summary'!BD81&lt;&gt;"",IF(LOWER('Capacity summary'!BD81)="x",$BI169*BD169,VALUE('Capacity summary'!BD81)),0),BD169*$BI169),BD169*$BI169),0)</f>
        <v>0</v>
      </c>
      <c r="DH169" s="5">
        <f ca="1">IF($BI169&lt;&gt;"",IF('Capacity summary'!$C$14="Yes",IF(COUNTBLANK('Capacity summary'!$H81:$BG81)&lt;52,IF('Capacity summary'!BE81&lt;&gt;"",IF(LOWER('Capacity summary'!BE81)="x",$BI169*BE169,VALUE('Capacity summary'!BE81)),0),BE169*$BI169),BE169*$BI169),0)</f>
        <v>0</v>
      </c>
      <c r="DI169" s="5">
        <f ca="1">IF($BI169&lt;&gt;"",IF('Capacity summary'!$C$14="Yes",IF(COUNTBLANK('Capacity summary'!$H81:$BG81)&lt;52,IF('Capacity summary'!BF81&lt;&gt;"",IF(LOWER('Capacity summary'!BF81)="x",$BI169*BF169,VALUE('Capacity summary'!BF81)),0),BF169*$BI169),BF169*$BI169),0)</f>
        <v>0</v>
      </c>
      <c r="DJ169" s="5">
        <f ca="1">IF($BI169&lt;&gt;"",IF('Capacity summary'!$C$14="Yes",IF(COUNTBLANK('Capacity summary'!$H81:$BG81)&lt;52,IF('Capacity summary'!BG81&lt;&gt;"",IF(LOWER('Capacity summary'!BG81)="x",$BI169*BG169,VALUE('Capacity summary'!BG81)),0),BG169*$BI169),BG169*$BI169),0)</f>
        <v>0</v>
      </c>
      <c r="DK169" s="5">
        <f t="shared" ca="1" si="6"/>
        <v>0</v>
      </c>
    </row>
    <row r="170" spans="3:115" x14ac:dyDescent="0.25">
      <c r="C170" s="67" t="str">
        <f>ROW(A59)&amp;". "&amp;Capacity!N75</f>
        <v>59. a</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 ca="1">IF(ROW(A59)&lt;=Capacity!$M$16,IF('Capacity summary'!$C$14="No",SUM(H170:BG170),'Capacity summary'!$E82),0)</f>
        <v>52</v>
      </c>
      <c r="BI170" s="67">
        <f ca="1">IF(BH170&gt;0,IF(BH170&lt;Capacity!Q75,Capacity!R75,Capacity!T75/'Capacity calculation (hide)'!BH170),"")</f>
        <v>0</v>
      </c>
      <c r="BJ170" s="5"/>
      <c r="BK170" s="5">
        <f ca="1">IF($BI170&lt;&gt;"",IF('Capacity summary'!$C$14="Yes",IF(COUNTBLANK('Capacity summary'!$H82:$BG82)&lt;52,IF('Capacity summary'!H82&lt;&gt;"",IF(LOWER('Capacity summary'!H82)="x",$BI170*H170,VALUE('Capacity summary'!H82)),0),H170*$BI170),H170*$BI170),0)</f>
        <v>0</v>
      </c>
      <c r="BL170" s="5">
        <f ca="1">IF($BI170&lt;&gt;"",IF('Capacity summary'!$C$14="Yes",IF(COUNTBLANK('Capacity summary'!$H82:$BG82)&lt;52,IF('Capacity summary'!I82&lt;&gt;"",IF(LOWER('Capacity summary'!I82)="x",$BI170*I170,VALUE('Capacity summary'!I82)),0),I170*$BI170),I170*$BI170),0)</f>
        <v>0</v>
      </c>
      <c r="BM170" s="5">
        <f ca="1">IF($BI170&lt;&gt;"",IF('Capacity summary'!$C$14="Yes",IF(COUNTBLANK('Capacity summary'!$H82:$BG82)&lt;52,IF('Capacity summary'!J82&lt;&gt;"",IF(LOWER('Capacity summary'!J82)="x",$BI170*J170,VALUE('Capacity summary'!J82)),0),J170*$BI170),J170*$BI170),0)</f>
        <v>0</v>
      </c>
      <c r="BN170" s="5">
        <f ca="1">IF($BI170&lt;&gt;"",IF('Capacity summary'!$C$14="Yes",IF(COUNTBLANK('Capacity summary'!$H82:$BG82)&lt;52,IF('Capacity summary'!K82&lt;&gt;"",IF(LOWER('Capacity summary'!K82)="x",$BI170*K170,VALUE('Capacity summary'!K82)),0),K170*$BI170),K170*$BI170),0)</f>
        <v>0</v>
      </c>
      <c r="BO170" s="5">
        <f ca="1">IF($BI170&lt;&gt;"",IF('Capacity summary'!$C$14="Yes",IF(COUNTBLANK('Capacity summary'!$H82:$BG82)&lt;52,IF('Capacity summary'!L82&lt;&gt;"",IF(LOWER('Capacity summary'!L82)="x",$BI170*L170,VALUE('Capacity summary'!L82)),0),L170*$BI170),L170*$BI170),0)</f>
        <v>0</v>
      </c>
      <c r="BP170" s="5">
        <f ca="1">IF($BI170&lt;&gt;"",IF('Capacity summary'!$C$14="Yes",IF(COUNTBLANK('Capacity summary'!$H82:$BG82)&lt;52,IF('Capacity summary'!M82&lt;&gt;"",IF(LOWER('Capacity summary'!M82)="x",$BI170*M170,VALUE('Capacity summary'!M82)),0),M170*$BI170),M170*$BI170),0)</f>
        <v>0</v>
      </c>
      <c r="BQ170" s="5">
        <f ca="1">IF($BI170&lt;&gt;"",IF('Capacity summary'!$C$14="Yes",IF(COUNTBLANK('Capacity summary'!$H82:$BG82)&lt;52,IF('Capacity summary'!N82&lt;&gt;"",IF(LOWER('Capacity summary'!N82)="x",$BI170*N170,VALUE('Capacity summary'!N82)),0),N170*$BI170),N170*$BI170),0)</f>
        <v>0</v>
      </c>
      <c r="BR170" s="5">
        <f ca="1">IF($BI170&lt;&gt;"",IF('Capacity summary'!$C$14="Yes",IF(COUNTBLANK('Capacity summary'!$H82:$BG82)&lt;52,IF('Capacity summary'!O82&lt;&gt;"",IF(LOWER('Capacity summary'!O82)="x",$BI170*O170,VALUE('Capacity summary'!O82)),0),O170*$BI170),O170*$BI170),0)</f>
        <v>0</v>
      </c>
      <c r="BS170" s="5">
        <f ca="1">IF($BI170&lt;&gt;"",IF('Capacity summary'!$C$14="Yes",IF(COUNTBLANK('Capacity summary'!$H82:$BG82)&lt;52,IF('Capacity summary'!P82&lt;&gt;"",IF(LOWER('Capacity summary'!P82)="x",$BI170*P170,VALUE('Capacity summary'!P82)),0),P170*$BI170),P170*$BI170),0)</f>
        <v>0</v>
      </c>
      <c r="BT170" s="5">
        <f ca="1">IF($BI170&lt;&gt;"",IF('Capacity summary'!$C$14="Yes",IF(COUNTBLANK('Capacity summary'!$H82:$BG82)&lt;52,IF('Capacity summary'!Q82&lt;&gt;"",IF(LOWER('Capacity summary'!Q82)="x",$BI170*Q170,VALUE('Capacity summary'!Q82)),0),Q170*$BI170),Q170*$BI170),0)</f>
        <v>0</v>
      </c>
      <c r="BU170" s="5">
        <f ca="1">IF($BI170&lt;&gt;"",IF('Capacity summary'!$C$14="Yes",IF(COUNTBLANK('Capacity summary'!$H82:$BG82)&lt;52,IF('Capacity summary'!R82&lt;&gt;"",IF(LOWER('Capacity summary'!R82)="x",$BI170*R170,VALUE('Capacity summary'!R82)),0),R170*$BI170),R170*$BI170),0)</f>
        <v>0</v>
      </c>
      <c r="BV170" s="5">
        <f ca="1">IF($BI170&lt;&gt;"",IF('Capacity summary'!$C$14="Yes",IF(COUNTBLANK('Capacity summary'!$H82:$BG82)&lt;52,IF('Capacity summary'!S82&lt;&gt;"",IF(LOWER('Capacity summary'!S82)="x",$BI170*S170,VALUE('Capacity summary'!S82)),0),S170*$BI170),S170*$BI170),0)</f>
        <v>0</v>
      </c>
      <c r="BW170" s="5">
        <f ca="1">IF($BI170&lt;&gt;"",IF('Capacity summary'!$C$14="Yes",IF(COUNTBLANK('Capacity summary'!$H82:$BG82)&lt;52,IF('Capacity summary'!T82&lt;&gt;"",IF(LOWER('Capacity summary'!T82)="x",$BI170*T170,VALUE('Capacity summary'!T82)),0),T170*$BI170),T170*$BI170),0)</f>
        <v>0</v>
      </c>
      <c r="BX170" s="5">
        <f ca="1">IF($BI170&lt;&gt;"",IF('Capacity summary'!$C$14="Yes",IF(COUNTBLANK('Capacity summary'!$H82:$BG82)&lt;52,IF('Capacity summary'!U82&lt;&gt;"",IF(LOWER('Capacity summary'!U82)="x",$BI170*U170,VALUE('Capacity summary'!U82)),0),U170*$BI170),U170*$BI170),0)</f>
        <v>0</v>
      </c>
      <c r="BY170" s="5">
        <f ca="1">IF($BI170&lt;&gt;"",IF('Capacity summary'!$C$14="Yes",IF(COUNTBLANK('Capacity summary'!$H82:$BG82)&lt;52,IF('Capacity summary'!V82&lt;&gt;"",IF(LOWER('Capacity summary'!V82)="x",$BI170*V170,VALUE('Capacity summary'!V82)),0),V170*$BI170),V170*$BI170),0)</f>
        <v>0</v>
      </c>
      <c r="BZ170" s="5">
        <f ca="1">IF($BI170&lt;&gt;"",IF('Capacity summary'!$C$14="Yes",IF(COUNTBLANK('Capacity summary'!$H82:$BG82)&lt;52,IF('Capacity summary'!W82&lt;&gt;"",IF(LOWER('Capacity summary'!W82)="x",$BI170*W170,VALUE('Capacity summary'!W82)),0),W170*$BI170),W170*$BI170),0)</f>
        <v>0</v>
      </c>
      <c r="CA170" s="5">
        <f ca="1">IF($BI170&lt;&gt;"",IF('Capacity summary'!$C$14="Yes",IF(COUNTBLANK('Capacity summary'!$H82:$BG82)&lt;52,IF('Capacity summary'!X82&lt;&gt;"",IF(LOWER('Capacity summary'!X82)="x",$BI170*X170,VALUE('Capacity summary'!X82)),0),X170*$BI170),X170*$BI170),0)</f>
        <v>0</v>
      </c>
      <c r="CB170" s="5">
        <f ca="1">IF($BI170&lt;&gt;"",IF('Capacity summary'!$C$14="Yes",IF(COUNTBLANK('Capacity summary'!$H82:$BG82)&lt;52,IF('Capacity summary'!Y82&lt;&gt;"",IF(LOWER('Capacity summary'!Y82)="x",$BI170*Y170,VALUE('Capacity summary'!Y82)),0),Y170*$BI170),Y170*$BI170),0)</f>
        <v>0</v>
      </c>
      <c r="CC170" s="5">
        <f ca="1">IF($BI170&lt;&gt;"",IF('Capacity summary'!$C$14="Yes",IF(COUNTBLANK('Capacity summary'!$H82:$BG82)&lt;52,IF('Capacity summary'!Z82&lt;&gt;"",IF(LOWER('Capacity summary'!Z82)="x",$BI170*Z170,VALUE('Capacity summary'!Z82)),0),Z170*$BI170),Z170*$BI170),0)</f>
        <v>0</v>
      </c>
      <c r="CD170" s="5">
        <f ca="1">IF($BI170&lt;&gt;"",IF('Capacity summary'!$C$14="Yes",IF(COUNTBLANK('Capacity summary'!$H82:$BG82)&lt;52,IF('Capacity summary'!AA82&lt;&gt;"",IF(LOWER('Capacity summary'!AA82)="x",$BI170*AA170,VALUE('Capacity summary'!AA82)),0),AA170*$BI170),AA170*$BI170),0)</f>
        <v>0</v>
      </c>
      <c r="CE170" s="5">
        <f ca="1">IF($BI170&lt;&gt;"",IF('Capacity summary'!$C$14="Yes",IF(COUNTBLANK('Capacity summary'!$H82:$BG82)&lt;52,IF('Capacity summary'!AB82&lt;&gt;"",IF(LOWER('Capacity summary'!AB82)="x",$BI170*AB170,VALUE('Capacity summary'!AB82)),0),AB170*$BI170),AB170*$BI170),0)</f>
        <v>0</v>
      </c>
      <c r="CF170" s="5">
        <f ca="1">IF($BI170&lt;&gt;"",IF('Capacity summary'!$C$14="Yes",IF(COUNTBLANK('Capacity summary'!$H82:$BG82)&lt;52,IF('Capacity summary'!AC82&lt;&gt;"",IF(LOWER('Capacity summary'!AC82)="x",$BI170*AC170,VALUE('Capacity summary'!AC82)),0),AC170*$BI170),AC170*$BI170),0)</f>
        <v>0</v>
      </c>
      <c r="CG170" s="5">
        <f ca="1">IF($BI170&lt;&gt;"",IF('Capacity summary'!$C$14="Yes",IF(COUNTBLANK('Capacity summary'!$H82:$BG82)&lt;52,IF('Capacity summary'!AD82&lt;&gt;"",IF(LOWER('Capacity summary'!AD82)="x",$BI170*AD170,VALUE('Capacity summary'!AD82)),0),AD170*$BI170),AD170*$BI170),0)</f>
        <v>0</v>
      </c>
      <c r="CH170" s="5">
        <f ca="1">IF($BI170&lt;&gt;"",IF('Capacity summary'!$C$14="Yes",IF(COUNTBLANK('Capacity summary'!$H82:$BG82)&lt;52,IF('Capacity summary'!AE82&lt;&gt;"",IF(LOWER('Capacity summary'!AE82)="x",$BI170*AE170,VALUE('Capacity summary'!AE82)),0),AE170*$BI170),AE170*$BI170),0)</f>
        <v>0</v>
      </c>
      <c r="CI170" s="5">
        <f ca="1">IF($BI170&lt;&gt;"",IF('Capacity summary'!$C$14="Yes",IF(COUNTBLANK('Capacity summary'!$H82:$BG82)&lt;52,IF('Capacity summary'!AF82&lt;&gt;"",IF(LOWER('Capacity summary'!AF82)="x",$BI170*AF170,VALUE('Capacity summary'!AF82)),0),AF170*$BI170),AF170*$BI170),0)</f>
        <v>0</v>
      </c>
      <c r="CJ170" s="5">
        <f ca="1">IF($BI170&lt;&gt;"",IF('Capacity summary'!$C$14="Yes",IF(COUNTBLANK('Capacity summary'!$H82:$BG82)&lt;52,IF('Capacity summary'!AG82&lt;&gt;"",IF(LOWER('Capacity summary'!AG82)="x",$BI170*AG170,VALUE('Capacity summary'!AG82)),0),AG170*$BI170),AG170*$BI170),0)</f>
        <v>0</v>
      </c>
      <c r="CK170" s="5">
        <f ca="1">IF($BI170&lt;&gt;"",IF('Capacity summary'!$C$14="Yes",IF(COUNTBLANK('Capacity summary'!$H82:$BG82)&lt;52,IF('Capacity summary'!AH82&lt;&gt;"",IF(LOWER('Capacity summary'!AH82)="x",$BI170*AH170,VALUE('Capacity summary'!AH82)),0),AH170*$BI170),AH170*$BI170),0)</f>
        <v>0</v>
      </c>
      <c r="CL170" s="5">
        <f ca="1">IF($BI170&lt;&gt;"",IF('Capacity summary'!$C$14="Yes",IF(COUNTBLANK('Capacity summary'!$H82:$BG82)&lt;52,IF('Capacity summary'!AI82&lt;&gt;"",IF(LOWER('Capacity summary'!AI82)="x",$BI170*AI170,VALUE('Capacity summary'!AI82)),0),AI170*$BI170),AI170*$BI170),0)</f>
        <v>0</v>
      </c>
      <c r="CM170" s="5">
        <f ca="1">IF($BI170&lt;&gt;"",IF('Capacity summary'!$C$14="Yes",IF(COUNTBLANK('Capacity summary'!$H82:$BG82)&lt;52,IF('Capacity summary'!AJ82&lt;&gt;"",IF(LOWER('Capacity summary'!AJ82)="x",$BI170*AJ170,VALUE('Capacity summary'!AJ82)),0),AJ170*$BI170),AJ170*$BI170),0)</f>
        <v>0</v>
      </c>
      <c r="CN170" s="5">
        <f ca="1">IF($BI170&lt;&gt;"",IF('Capacity summary'!$C$14="Yes",IF(COUNTBLANK('Capacity summary'!$H82:$BG82)&lt;52,IF('Capacity summary'!AK82&lt;&gt;"",IF(LOWER('Capacity summary'!AK82)="x",$BI170*AK170,VALUE('Capacity summary'!AK82)),0),AK170*$BI170),AK170*$BI170),0)</f>
        <v>0</v>
      </c>
      <c r="CO170" s="5">
        <f ca="1">IF($BI170&lt;&gt;"",IF('Capacity summary'!$C$14="Yes",IF(COUNTBLANK('Capacity summary'!$H82:$BG82)&lt;52,IF('Capacity summary'!AL82&lt;&gt;"",IF(LOWER('Capacity summary'!AL82)="x",$BI170*AL170,VALUE('Capacity summary'!AL82)),0),AL170*$BI170),AL170*$BI170),0)</f>
        <v>0</v>
      </c>
      <c r="CP170" s="5">
        <f ca="1">IF($BI170&lt;&gt;"",IF('Capacity summary'!$C$14="Yes",IF(COUNTBLANK('Capacity summary'!$H82:$BG82)&lt;52,IF('Capacity summary'!AM82&lt;&gt;"",IF(LOWER('Capacity summary'!AM82)="x",$BI170*AM170,VALUE('Capacity summary'!AM82)),0),AM170*$BI170),AM170*$BI170),0)</f>
        <v>0</v>
      </c>
      <c r="CQ170" s="5">
        <f ca="1">IF($BI170&lt;&gt;"",IF('Capacity summary'!$C$14="Yes",IF(COUNTBLANK('Capacity summary'!$H82:$BG82)&lt;52,IF('Capacity summary'!AN82&lt;&gt;"",IF(LOWER('Capacity summary'!AN82)="x",$BI170*AN170,VALUE('Capacity summary'!AN82)),0),AN170*$BI170),AN170*$BI170),0)</f>
        <v>0</v>
      </c>
      <c r="CR170" s="5">
        <f ca="1">IF($BI170&lt;&gt;"",IF('Capacity summary'!$C$14="Yes",IF(COUNTBLANK('Capacity summary'!$H82:$BG82)&lt;52,IF('Capacity summary'!AO82&lt;&gt;"",IF(LOWER('Capacity summary'!AO82)="x",$BI170*AO170,VALUE('Capacity summary'!AO82)),0),AO170*$BI170),AO170*$BI170),0)</f>
        <v>0</v>
      </c>
      <c r="CS170" s="5">
        <f ca="1">IF($BI170&lt;&gt;"",IF('Capacity summary'!$C$14="Yes",IF(COUNTBLANK('Capacity summary'!$H82:$BG82)&lt;52,IF('Capacity summary'!AP82&lt;&gt;"",IF(LOWER('Capacity summary'!AP82)="x",$BI170*AP170,VALUE('Capacity summary'!AP82)),0),AP170*$BI170),AP170*$BI170),0)</f>
        <v>0</v>
      </c>
      <c r="CT170" s="5">
        <f ca="1">IF($BI170&lt;&gt;"",IF('Capacity summary'!$C$14="Yes",IF(COUNTBLANK('Capacity summary'!$H82:$BG82)&lt;52,IF('Capacity summary'!AQ82&lt;&gt;"",IF(LOWER('Capacity summary'!AQ82)="x",$BI170*AQ170,VALUE('Capacity summary'!AQ82)),0),AQ170*$BI170),AQ170*$BI170),0)</f>
        <v>0</v>
      </c>
      <c r="CU170" s="5">
        <f ca="1">IF($BI170&lt;&gt;"",IF('Capacity summary'!$C$14="Yes",IF(COUNTBLANK('Capacity summary'!$H82:$BG82)&lt;52,IF('Capacity summary'!AR82&lt;&gt;"",IF(LOWER('Capacity summary'!AR82)="x",$BI170*AR170,VALUE('Capacity summary'!AR82)),0),AR170*$BI170),AR170*$BI170),0)</f>
        <v>0</v>
      </c>
      <c r="CV170" s="5">
        <f ca="1">IF($BI170&lt;&gt;"",IF('Capacity summary'!$C$14="Yes",IF(COUNTBLANK('Capacity summary'!$H82:$BG82)&lt;52,IF('Capacity summary'!AS82&lt;&gt;"",IF(LOWER('Capacity summary'!AS82)="x",$BI170*AS170,VALUE('Capacity summary'!AS82)),0),AS170*$BI170),AS170*$BI170),0)</f>
        <v>0</v>
      </c>
      <c r="CW170" s="5">
        <f ca="1">IF($BI170&lt;&gt;"",IF('Capacity summary'!$C$14="Yes",IF(COUNTBLANK('Capacity summary'!$H82:$BG82)&lt;52,IF('Capacity summary'!AT82&lt;&gt;"",IF(LOWER('Capacity summary'!AT82)="x",$BI170*AT170,VALUE('Capacity summary'!AT82)),0),AT170*$BI170),AT170*$BI170),0)</f>
        <v>0</v>
      </c>
      <c r="CX170" s="5">
        <f ca="1">IF($BI170&lt;&gt;"",IF('Capacity summary'!$C$14="Yes",IF(COUNTBLANK('Capacity summary'!$H82:$BG82)&lt;52,IF('Capacity summary'!AU82&lt;&gt;"",IF(LOWER('Capacity summary'!AU82)="x",$BI170*AU170,VALUE('Capacity summary'!AU82)),0),AU170*$BI170),AU170*$BI170),0)</f>
        <v>0</v>
      </c>
      <c r="CY170" s="5">
        <f ca="1">IF($BI170&lt;&gt;"",IF('Capacity summary'!$C$14="Yes",IF(COUNTBLANK('Capacity summary'!$H82:$BG82)&lt;52,IF('Capacity summary'!AV82&lt;&gt;"",IF(LOWER('Capacity summary'!AV82)="x",$BI170*AV170,VALUE('Capacity summary'!AV82)),0),AV170*$BI170),AV170*$BI170),0)</f>
        <v>0</v>
      </c>
      <c r="CZ170" s="5">
        <f ca="1">IF($BI170&lt;&gt;"",IF('Capacity summary'!$C$14="Yes",IF(COUNTBLANK('Capacity summary'!$H82:$BG82)&lt;52,IF('Capacity summary'!AW82&lt;&gt;"",IF(LOWER('Capacity summary'!AW82)="x",$BI170*AW170,VALUE('Capacity summary'!AW82)),0),AW170*$BI170),AW170*$BI170),0)</f>
        <v>0</v>
      </c>
      <c r="DA170" s="5">
        <f ca="1">IF($BI170&lt;&gt;"",IF('Capacity summary'!$C$14="Yes",IF(COUNTBLANK('Capacity summary'!$H82:$BG82)&lt;52,IF('Capacity summary'!AX82&lt;&gt;"",IF(LOWER('Capacity summary'!AX82)="x",$BI170*AX170,VALUE('Capacity summary'!AX82)),0),AX170*$BI170),AX170*$BI170),0)</f>
        <v>0</v>
      </c>
      <c r="DB170" s="5">
        <f ca="1">IF($BI170&lt;&gt;"",IF('Capacity summary'!$C$14="Yes",IF(COUNTBLANK('Capacity summary'!$H82:$BG82)&lt;52,IF('Capacity summary'!AY82&lt;&gt;"",IF(LOWER('Capacity summary'!AY82)="x",$BI170*AY170,VALUE('Capacity summary'!AY82)),0),AY170*$BI170),AY170*$BI170),0)</f>
        <v>0</v>
      </c>
      <c r="DC170" s="5">
        <f ca="1">IF($BI170&lt;&gt;"",IF('Capacity summary'!$C$14="Yes",IF(COUNTBLANK('Capacity summary'!$H82:$BG82)&lt;52,IF('Capacity summary'!AZ82&lt;&gt;"",IF(LOWER('Capacity summary'!AZ82)="x",$BI170*AZ170,VALUE('Capacity summary'!AZ82)),0),AZ170*$BI170),AZ170*$BI170),0)</f>
        <v>0</v>
      </c>
      <c r="DD170" s="5">
        <f ca="1">IF($BI170&lt;&gt;"",IF('Capacity summary'!$C$14="Yes",IF(COUNTBLANK('Capacity summary'!$H82:$BG82)&lt;52,IF('Capacity summary'!BA82&lt;&gt;"",IF(LOWER('Capacity summary'!BA82)="x",$BI170*BA170,VALUE('Capacity summary'!BA82)),0),BA170*$BI170),BA170*$BI170),0)</f>
        <v>0</v>
      </c>
      <c r="DE170" s="5">
        <f ca="1">IF($BI170&lt;&gt;"",IF('Capacity summary'!$C$14="Yes",IF(COUNTBLANK('Capacity summary'!$H82:$BG82)&lt;52,IF('Capacity summary'!BB82&lt;&gt;"",IF(LOWER('Capacity summary'!BB82)="x",$BI170*BB170,VALUE('Capacity summary'!BB82)),0),BB170*$BI170),BB170*$BI170),0)</f>
        <v>0</v>
      </c>
      <c r="DF170" s="5">
        <f ca="1">IF($BI170&lt;&gt;"",IF('Capacity summary'!$C$14="Yes",IF(COUNTBLANK('Capacity summary'!$H82:$BG82)&lt;52,IF('Capacity summary'!BC82&lt;&gt;"",IF(LOWER('Capacity summary'!BC82)="x",$BI170*BC170,VALUE('Capacity summary'!BC82)),0),BC170*$BI170),BC170*$BI170),0)</f>
        <v>0</v>
      </c>
      <c r="DG170" s="5">
        <f ca="1">IF($BI170&lt;&gt;"",IF('Capacity summary'!$C$14="Yes",IF(COUNTBLANK('Capacity summary'!$H82:$BG82)&lt;52,IF('Capacity summary'!BD82&lt;&gt;"",IF(LOWER('Capacity summary'!BD82)="x",$BI170*BD170,VALUE('Capacity summary'!BD82)),0),BD170*$BI170),BD170*$BI170),0)</f>
        <v>0</v>
      </c>
      <c r="DH170" s="5">
        <f ca="1">IF($BI170&lt;&gt;"",IF('Capacity summary'!$C$14="Yes",IF(COUNTBLANK('Capacity summary'!$H82:$BG82)&lt;52,IF('Capacity summary'!BE82&lt;&gt;"",IF(LOWER('Capacity summary'!BE82)="x",$BI170*BE170,VALUE('Capacity summary'!BE82)),0),BE170*$BI170),BE170*$BI170),0)</f>
        <v>0</v>
      </c>
      <c r="DI170" s="5">
        <f ca="1">IF($BI170&lt;&gt;"",IF('Capacity summary'!$C$14="Yes",IF(COUNTBLANK('Capacity summary'!$H82:$BG82)&lt;52,IF('Capacity summary'!BF82&lt;&gt;"",IF(LOWER('Capacity summary'!BF82)="x",$BI170*BF170,VALUE('Capacity summary'!BF82)),0),BF170*$BI170),BF170*$BI170),0)</f>
        <v>0</v>
      </c>
      <c r="DJ170" s="5">
        <f ca="1">IF($BI170&lt;&gt;"",IF('Capacity summary'!$C$14="Yes",IF(COUNTBLANK('Capacity summary'!$H82:$BG82)&lt;52,IF('Capacity summary'!BG82&lt;&gt;"",IF(LOWER('Capacity summary'!BG82)="x",$BI170*BG170,VALUE('Capacity summary'!BG82)),0),BG170*$BI170),BG170*$BI170),0)</f>
        <v>0</v>
      </c>
      <c r="DK170" s="5">
        <f t="shared" ca="1" si="6"/>
        <v>0</v>
      </c>
    </row>
    <row r="171" spans="3:115" x14ac:dyDescent="0.25">
      <c r="C171" s="67" t="str">
        <f>ROW(A60)&amp;". "&amp;Capacity!N76</f>
        <v>60. a</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 ca="1">IF(ROW(A60)&lt;=Capacity!$M$16,IF('Capacity summary'!$C$14="No",SUM(H171:BG171),'Capacity summary'!$E83),0)</f>
        <v>52</v>
      </c>
      <c r="BI171" s="67">
        <f ca="1">IF(BH171&gt;0,IF(BH171&lt;Capacity!Q76,Capacity!R76,Capacity!T76/'Capacity calculation (hide)'!BH171),"")</f>
        <v>0</v>
      </c>
      <c r="BJ171" s="5"/>
      <c r="BK171" s="5">
        <f ca="1">IF($BI171&lt;&gt;"",IF('Capacity summary'!$C$14="Yes",IF(COUNTBLANK('Capacity summary'!$H83:$BG83)&lt;52,IF('Capacity summary'!H83&lt;&gt;"",IF(LOWER('Capacity summary'!H83)="x",$BI171*H171,VALUE('Capacity summary'!H83)),0),H171*$BI171),H171*$BI171),0)</f>
        <v>0</v>
      </c>
      <c r="BL171" s="5">
        <f ca="1">IF($BI171&lt;&gt;"",IF('Capacity summary'!$C$14="Yes",IF(COUNTBLANK('Capacity summary'!$H83:$BG83)&lt;52,IF('Capacity summary'!I83&lt;&gt;"",IF(LOWER('Capacity summary'!I83)="x",$BI171*I171,VALUE('Capacity summary'!I83)),0),I171*$BI171),I171*$BI171),0)</f>
        <v>0</v>
      </c>
      <c r="BM171" s="5">
        <f ca="1">IF($BI171&lt;&gt;"",IF('Capacity summary'!$C$14="Yes",IF(COUNTBLANK('Capacity summary'!$H83:$BG83)&lt;52,IF('Capacity summary'!J83&lt;&gt;"",IF(LOWER('Capacity summary'!J83)="x",$BI171*J171,VALUE('Capacity summary'!J83)),0),J171*$BI171),J171*$BI171),0)</f>
        <v>0</v>
      </c>
      <c r="BN171" s="5">
        <f ca="1">IF($BI171&lt;&gt;"",IF('Capacity summary'!$C$14="Yes",IF(COUNTBLANK('Capacity summary'!$H83:$BG83)&lt;52,IF('Capacity summary'!K83&lt;&gt;"",IF(LOWER('Capacity summary'!K83)="x",$BI171*K171,VALUE('Capacity summary'!K83)),0),K171*$BI171),K171*$BI171),0)</f>
        <v>0</v>
      </c>
      <c r="BO171" s="5">
        <f ca="1">IF($BI171&lt;&gt;"",IF('Capacity summary'!$C$14="Yes",IF(COUNTBLANK('Capacity summary'!$H83:$BG83)&lt;52,IF('Capacity summary'!L83&lt;&gt;"",IF(LOWER('Capacity summary'!L83)="x",$BI171*L171,VALUE('Capacity summary'!L83)),0),L171*$BI171),L171*$BI171),0)</f>
        <v>0</v>
      </c>
      <c r="BP171" s="5">
        <f ca="1">IF($BI171&lt;&gt;"",IF('Capacity summary'!$C$14="Yes",IF(COUNTBLANK('Capacity summary'!$H83:$BG83)&lt;52,IF('Capacity summary'!M83&lt;&gt;"",IF(LOWER('Capacity summary'!M83)="x",$BI171*M171,VALUE('Capacity summary'!M83)),0),M171*$BI171),M171*$BI171),0)</f>
        <v>0</v>
      </c>
      <c r="BQ171" s="5">
        <f ca="1">IF($BI171&lt;&gt;"",IF('Capacity summary'!$C$14="Yes",IF(COUNTBLANK('Capacity summary'!$H83:$BG83)&lt;52,IF('Capacity summary'!N83&lt;&gt;"",IF(LOWER('Capacity summary'!N83)="x",$BI171*N171,VALUE('Capacity summary'!N83)),0),N171*$BI171),N171*$BI171),0)</f>
        <v>0</v>
      </c>
      <c r="BR171" s="5">
        <f ca="1">IF($BI171&lt;&gt;"",IF('Capacity summary'!$C$14="Yes",IF(COUNTBLANK('Capacity summary'!$H83:$BG83)&lt;52,IF('Capacity summary'!O83&lt;&gt;"",IF(LOWER('Capacity summary'!O83)="x",$BI171*O171,VALUE('Capacity summary'!O83)),0),O171*$BI171),O171*$BI171),0)</f>
        <v>0</v>
      </c>
      <c r="BS171" s="5">
        <f ca="1">IF($BI171&lt;&gt;"",IF('Capacity summary'!$C$14="Yes",IF(COUNTBLANK('Capacity summary'!$H83:$BG83)&lt;52,IF('Capacity summary'!P83&lt;&gt;"",IF(LOWER('Capacity summary'!P83)="x",$BI171*P171,VALUE('Capacity summary'!P83)),0),P171*$BI171),P171*$BI171),0)</f>
        <v>0</v>
      </c>
      <c r="BT171" s="5">
        <f ca="1">IF($BI171&lt;&gt;"",IF('Capacity summary'!$C$14="Yes",IF(COUNTBLANK('Capacity summary'!$H83:$BG83)&lt;52,IF('Capacity summary'!Q83&lt;&gt;"",IF(LOWER('Capacity summary'!Q83)="x",$BI171*Q171,VALUE('Capacity summary'!Q83)),0),Q171*$BI171),Q171*$BI171),0)</f>
        <v>0</v>
      </c>
      <c r="BU171" s="5">
        <f ca="1">IF($BI171&lt;&gt;"",IF('Capacity summary'!$C$14="Yes",IF(COUNTBLANK('Capacity summary'!$H83:$BG83)&lt;52,IF('Capacity summary'!R83&lt;&gt;"",IF(LOWER('Capacity summary'!R83)="x",$BI171*R171,VALUE('Capacity summary'!R83)),0),R171*$BI171),R171*$BI171),0)</f>
        <v>0</v>
      </c>
      <c r="BV171" s="5">
        <f ca="1">IF($BI171&lt;&gt;"",IF('Capacity summary'!$C$14="Yes",IF(COUNTBLANK('Capacity summary'!$H83:$BG83)&lt;52,IF('Capacity summary'!S83&lt;&gt;"",IF(LOWER('Capacity summary'!S83)="x",$BI171*S171,VALUE('Capacity summary'!S83)),0),S171*$BI171),S171*$BI171),0)</f>
        <v>0</v>
      </c>
      <c r="BW171" s="5">
        <f ca="1">IF($BI171&lt;&gt;"",IF('Capacity summary'!$C$14="Yes",IF(COUNTBLANK('Capacity summary'!$H83:$BG83)&lt;52,IF('Capacity summary'!T83&lt;&gt;"",IF(LOWER('Capacity summary'!T83)="x",$BI171*T171,VALUE('Capacity summary'!T83)),0),T171*$BI171),T171*$BI171),0)</f>
        <v>0</v>
      </c>
      <c r="BX171" s="5">
        <f ca="1">IF($BI171&lt;&gt;"",IF('Capacity summary'!$C$14="Yes",IF(COUNTBLANK('Capacity summary'!$H83:$BG83)&lt;52,IF('Capacity summary'!U83&lt;&gt;"",IF(LOWER('Capacity summary'!U83)="x",$BI171*U171,VALUE('Capacity summary'!U83)),0),U171*$BI171),U171*$BI171),0)</f>
        <v>0</v>
      </c>
      <c r="BY171" s="5">
        <f ca="1">IF($BI171&lt;&gt;"",IF('Capacity summary'!$C$14="Yes",IF(COUNTBLANK('Capacity summary'!$H83:$BG83)&lt;52,IF('Capacity summary'!V83&lt;&gt;"",IF(LOWER('Capacity summary'!V83)="x",$BI171*V171,VALUE('Capacity summary'!V83)),0),V171*$BI171),V171*$BI171),0)</f>
        <v>0</v>
      </c>
      <c r="BZ171" s="5">
        <f ca="1">IF($BI171&lt;&gt;"",IF('Capacity summary'!$C$14="Yes",IF(COUNTBLANK('Capacity summary'!$H83:$BG83)&lt;52,IF('Capacity summary'!W83&lt;&gt;"",IF(LOWER('Capacity summary'!W83)="x",$BI171*W171,VALUE('Capacity summary'!W83)),0),W171*$BI171),W171*$BI171),0)</f>
        <v>0</v>
      </c>
      <c r="CA171" s="5">
        <f ca="1">IF($BI171&lt;&gt;"",IF('Capacity summary'!$C$14="Yes",IF(COUNTBLANK('Capacity summary'!$H83:$BG83)&lt;52,IF('Capacity summary'!X83&lt;&gt;"",IF(LOWER('Capacity summary'!X83)="x",$BI171*X171,VALUE('Capacity summary'!X83)),0),X171*$BI171),X171*$BI171),0)</f>
        <v>0</v>
      </c>
      <c r="CB171" s="5">
        <f ca="1">IF($BI171&lt;&gt;"",IF('Capacity summary'!$C$14="Yes",IF(COUNTBLANK('Capacity summary'!$H83:$BG83)&lt;52,IF('Capacity summary'!Y83&lt;&gt;"",IF(LOWER('Capacity summary'!Y83)="x",$BI171*Y171,VALUE('Capacity summary'!Y83)),0),Y171*$BI171),Y171*$BI171),0)</f>
        <v>0</v>
      </c>
      <c r="CC171" s="5">
        <f ca="1">IF($BI171&lt;&gt;"",IF('Capacity summary'!$C$14="Yes",IF(COUNTBLANK('Capacity summary'!$H83:$BG83)&lt;52,IF('Capacity summary'!Z83&lt;&gt;"",IF(LOWER('Capacity summary'!Z83)="x",$BI171*Z171,VALUE('Capacity summary'!Z83)),0),Z171*$BI171),Z171*$BI171),0)</f>
        <v>0</v>
      </c>
      <c r="CD171" s="5">
        <f ca="1">IF($BI171&lt;&gt;"",IF('Capacity summary'!$C$14="Yes",IF(COUNTBLANK('Capacity summary'!$H83:$BG83)&lt;52,IF('Capacity summary'!AA83&lt;&gt;"",IF(LOWER('Capacity summary'!AA83)="x",$BI171*AA171,VALUE('Capacity summary'!AA83)),0),AA171*$BI171),AA171*$BI171),0)</f>
        <v>0</v>
      </c>
      <c r="CE171" s="5">
        <f ca="1">IF($BI171&lt;&gt;"",IF('Capacity summary'!$C$14="Yes",IF(COUNTBLANK('Capacity summary'!$H83:$BG83)&lt;52,IF('Capacity summary'!AB83&lt;&gt;"",IF(LOWER('Capacity summary'!AB83)="x",$BI171*AB171,VALUE('Capacity summary'!AB83)),0),AB171*$BI171),AB171*$BI171),0)</f>
        <v>0</v>
      </c>
      <c r="CF171" s="5">
        <f ca="1">IF($BI171&lt;&gt;"",IF('Capacity summary'!$C$14="Yes",IF(COUNTBLANK('Capacity summary'!$H83:$BG83)&lt;52,IF('Capacity summary'!AC83&lt;&gt;"",IF(LOWER('Capacity summary'!AC83)="x",$BI171*AC171,VALUE('Capacity summary'!AC83)),0),AC171*$BI171),AC171*$BI171),0)</f>
        <v>0</v>
      </c>
      <c r="CG171" s="5">
        <f ca="1">IF($BI171&lt;&gt;"",IF('Capacity summary'!$C$14="Yes",IF(COUNTBLANK('Capacity summary'!$H83:$BG83)&lt;52,IF('Capacity summary'!AD83&lt;&gt;"",IF(LOWER('Capacity summary'!AD83)="x",$BI171*AD171,VALUE('Capacity summary'!AD83)),0),AD171*$BI171),AD171*$BI171),0)</f>
        <v>0</v>
      </c>
      <c r="CH171" s="5">
        <f ca="1">IF($BI171&lt;&gt;"",IF('Capacity summary'!$C$14="Yes",IF(COUNTBLANK('Capacity summary'!$H83:$BG83)&lt;52,IF('Capacity summary'!AE83&lt;&gt;"",IF(LOWER('Capacity summary'!AE83)="x",$BI171*AE171,VALUE('Capacity summary'!AE83)),0),AE171*$BI171),AE171*$BI171),0)</f>
        <v>0</v>
      </c>
      <c r="CI171" s="5">
        <f ca="1">IF($BI171&lt;&gt;"",IF('Capacity summary'!$C$14="Yes",IF(COUNTBLANK('Capacity summary'!$H83:$BG83)&lt;52,IF('Capacity summary'!AF83&lt;&gt;"",IF(LOWER('Capacity summary'!AF83)="x",$BI171*AF171,VALUE('Capacity summary'!AF83)),0),AF171*$BI171),AF171*$BI171),0)</f>
        <v>0</v>
      </c>
      <c r="CJ171" s="5">
        <f ca="1">IF($BI171&lt;&gt;"",IF('Capacity summary'!$C$14="Yes",IF(COUNTBLANK('Capacity summary'!$H83:$BG83)&lt;52,IF('Capacity summary'!AG83&lt;&gt;"",IF(LOWER('Capacity summary'!AG83)="x",$BI171*AG171,VALUE('Capacity summary'!AG83)),0),AG171*$BI171),AG171*$BI171),0)</f>
        <v>0</v>
      </c>
      <c r="CK171" s="5">
        <f ca="1">IF($BI171&lt;&gt;"",IF('Capacity summary'!$C$14="Yes",IF(COUNTBLANK('Capacity summary'!$H83:$BG83)&lt;52,IF('Capacity summary'!AH83&lt;&gt;"",IF(LOWER('Capacity summary'!AH83)="x",$BI171*AH171,VALUE('Capacity summary'!AH83)),0),AH171*$BI171),AH171*$BI171),0)</f>
        <v>0</v>
      </c>
      <c r="CL171" s="5">
        <f ca="1">IF($BI171&lt;&gt;"",IF('Capacity summary'!$C$14="Yes",IF(COUNTBLANK('Capacity summary'!$H83:$BG83)&lt;52,IF('Capacity summary'!AI83&lt;&gt;"",IF(LOWER('Capacity summary'!AI83)="x",$BI171*AI171,VALUE('Capacity summary'!AI83)),0),AI171*$BI171),AI171*$BI171),0)</f>
        <v>0</v>
      </c>
      <c r="CM171" s="5">
        <f ca="1">IF($BI171&lt;&gt;"",IF('Capacity summary'!$C$14="Yes",IF(COUNTBLANK('Capacity summary'!$H83:$BG83)&lt;52,IF('Capacity summary'!AJ83&lt;&gt;"",IF(LOWER('Capacity summary'!AJ83)="x",$BI171*AJ171,VALUE('Capacity summary'!AJ83)),0),AJ171*$BI171),AJ171*$BI171),0)</f>
        <v>0</v>
      </c>
      <c r="CN171" s="5">
        <f ca="1">IF($BI171&lt;&gt;"",IF('Capacity summary'!$C$14="Yes",IF(COUNTBLANK('Capacity summary'!$H83:$BG83)&lt;52,IF('Capacity summary'!AK83&lt;&gt;"",IF(LOWER('Capacity summary'!AK83)="x",$BI171*AK171,VALUE('Capacity summary'!AK83)),0),AK171*$BI171),AK171*$BI171),0)</f>
        <v>0</v>
      </c>
      <c r="CO171" s="5">
        <f ca="1">IF($BI171&lt;&gt;"",IF('Capacity summary'!$C$14="Yes",IF(COUNTBLANK('Capacity summary'!$H83:$BG83)&lt;52,IF('Capacity summary'!AL83&lt;&gt;"",IF(LOWER('Capacity summary'!AL83)="x",$BI171*AL171,VALUE('Capacity summary'!AL83)),0),AL171*$BI171),AL171*$BI171),0)</f>
        <v>0</v>
      </c>
      <c r="CP171" s="5">
        <f ca="1">IF($BI171&lt;&gt;"",IF('Capacity summary'!$C$14="Yes",IF(COUNTBLANK('Capacity summary'!$H83:$BG83)&lt;52,IF('Capacity summary'!AM83&lt;&gt;"",IF(LOWER('Capacity summary'!AM83)="x",$BI171*AM171,VALUE('Capacity summary'!AM83)),0),AM171*$BI171),AM171*$BI171),0)</f>
        <v>0</v>
      </c>
      <c r="CQ171" s="5">
        <f ca="1">IF($BI171&lt;&gt;"",IF('Capacity summary'!$C$14="Yes",IF(COUNTBLANK('Capacity summary'!$H83:$BG83)&lt;52,IF('Capacity summary'!AN83&lt;&gt;"",IF(LOWER('Capacity summary'!AN83)="x",$BI171*AN171,VALUE('Capacity summary'!AN83)),0),AN171*$BI171),AN171*$BI171),0)</f>
        <v>0</v>
      </c>
      <c r="CR171" s="5">
        <f ca="1">IF($BI171&lt;&gt;"",IF('Capacity summary'!$C$14="Yes",IF(COUNTBLANK('Capacity summary'!$H83:$BG83)&lt;52,IF('Capacity summary'!AO83&lt;&gt;"",IF(LOWER('Capacity summary'!AO83)="x",$BI171*AO171,VALUE('Capacity summary'!AO83)),0),AO171*$BI171),AO171*$BI171),0)</f>
        <v>0</v>
      </c>
      <c r="CS171" s="5">
        <f ca="1">IF($BI171&lt;&gt;"",IF('Capacity summary'!$C$14="Yes",IF(COUNTBLANK('Capacity summary'!$H83:$BG83)&lt;52,IF('Capacity summary'!AP83&lt;&gt;"",IF(LOWER('Capacity summary'!AP83)="x",$BI171*AP171,VALUE('Capacity summary'!AP83)),0),AP171*$BI171),AP171*$BI171),0)</f>
        <v>0</v>
      </c>
      <c r="CT171" s="5">
        <f ca="1">IF($BI171&lt;&gt;"",IF('Capacity summary'!$C$14="Yes",IF(COUNTBLANK('Capacity summary'!$H83:$BG83)&lt;52,IF('Capacity summary'!AQ83&lt;&gt;"",IF(LOWER('Capacity summary'!AQ83)="x",$BI171*AQ171,VALUE('Capacity summary'!AQ83)),0),AQ171*$BI171),AQ171*$BI171),0)</f>
        <v>0</v>
      </c>
      <c r="CU171" s="5">
        <f ca="1">IF($BI171&lt;&gt;"",IF('Capacity summary'!$C$14="Yes",IF(COUNTBLANK('Capacity summary'!$H83:$BG83)&lt;52,IF('Capacity summary'!AR83&lt;&gt;"",IF(LOWER('Capacity summary'!AR83)="x",$BI171*AR171,VALUE('Capacity summary'!AR83)),0),AR171*$BI171),AR171*$BI171),0)</f>
        <v>0</v>
      </c>
      <c r="CV171" s="5">
        <f ca="1">IF($BI171&lt;&gt;"",IF('Capacity summary'!$C$14="Yes",IF(COUNTBLANK('Capacity summary'!$H83:$BG83)&lt;52,IF('Capacity summary'!AS83&lt;&gt;"",IF(LOWER('Capacity summary'!AS83)="x",$BI171*AS171,VALUE('Capacity summary'!AS83)),0),AS171*$BI171),AS171*$BI171),0)</f>
        <v>0</v>
      </c>
      <c r="CW171" s="5">
        <f ca="1">IF($BI171&lt;&gt;"",IF('Capacity summary'!$C$14="Yes",IF(COUNTBLANK('Capacity summary'!$H83:$BG83)&lt;52,IF('Capacity summary'!AT83&lt;&gt;"",IF(LOWER('Capacity summary'!AT83)="x",$BI171*AT171,VALUE('Capacity summary'!AT83)),0),AT171*$BI171),AT171*$BI171),0)</f>
        <v>0</v>
      </c>
      <c r="CX171" s="5">
        <f ca="1">IF($BI171&lt;&gt;"",IF('Capacity summary'!$C$14="Yes",IF(COUNTBLANK('Capacity summary'!$H83:$BG83)&lt;52,IF('Capacity summary'!AU83&lt;&gt;"",IF(LOWER('Capacity summary'!AU83)="x",$BI171*AU171,VALUE('Capacity summary'!AU83)),0),AU171*$BI171),AU171*$BI171),0)</f>
        <v>0</v>
      </c>
      <c r="CY171" s="5">
        <f ca="1">IF($BI171&lt;&gt;"",IF('Capacity summary'!$C$14="Yes",IF(COUNTBLANK('Capacity summary'!$H83:$BG83)&lt;52,IF('Capacity summary'!AV83&lt;&gt;"",IF(LOWER('Capacity summary'!AV83)="x",$BI171*AV171,VALUE('Capacity summary'!AV83)),0),AV171*$BI171),AV171*$BI171),0)</f>
        <v>0</v>
      </c>
      <c r="CZ171" s="5">
        <f ca="1">IF($BI171&lt;&gt;"",IF('Capacity summary'!$C$14="Yes",IF(COUNTBLANK('Capacity summary'!$H83:$BG83)&lt;52,IF('Capacity summary'!AW83&lt;&gt;"",IF(LOWER('Capacity summary'!AW83)="x",$BI171*AW171,VALUE('Capacity summary'!AW83)),0),AW171*$BI171),AW171*$BI171),0)</f>
        <v>0</v>
      </c>
      <c r="DA171" s="5">
        <f ca="1">IF($BI171&lt;&gt;"",IF('Capacity summary'!$C$14="Yes",IF(COUNTBLANK('Capacity summary'!$H83:$BG83)&lt;52,IF('Capacity summary'!AX83&lt;&gt;"",IF(LOWER('Capacity summary'!AX83)="x",$BI171*AX171,VALUE('Capacity summary'!AX83)),0),AX171*$BI171),AX171*$BI171),0)</f>
        <v>0</v>
      </c>
      <c r="DB171" s="5">
        <f ca="1">IF($BI171&lt;&gt;"",IF('Capacity summary'!$C$14="Yes",IF(COUNTBLANK('Capacity summary'!$H83:$BG83)&lt;52,IF('Capacity summary'!AY83&lt;&gt;"",IF(LOWER('Capacity summary'!AY83)="x",$BI171*AY171,VALUE('Capacity summary'!AY83)),0),AY171*$BI171),AY171*$BI171),0)</f>
        <v>0</v>
      </c>
      <c r="DC171" s="5">
        <f ca="1">IF($BI171&lt;&gt;"",IF('Capacity summary'!$C$14="Yes",IF(COUNTBLANK('Capacity summary'!$H83:$BG83)&lt;52,IF('Capacity summary'!AZ83&lt;&gt;"",IF(LOWER('Capacity summary'!AZ83)="x",$BI171*AZ171,VALUE('Capacity summary'!AZ83)),0),AZ171*$BI171),AZ171*$BI171),0)</f>
        <v>0</v>
      </c>
      <c r="DD171" s="5">
        <f ca="1">IF($BI171&lt;&gt;"",IF('Capacity summary'!$C$14="Yes",IF(COUNTBLANK('Capacity summary'!$H83:$BG83)&lt;52,IF('Capacity summary'!BA83&lt;&gt;"",IF(LOWER('Capacity summary'!BA83)="x",$BI171*BA171,VALUE('Capacity summary'!BA83)),0),BA171*$BI171),BA171*$BI171),0)</f>
        <v>0</v>
      </c>
      <c r="DE171" s="5">
        <f ca="1">IF($BI171&lt;&gt;"",IF('Capacity summary'!$C$14="Yes",IF(COUNTBLANK('Capacity summary'!$H83:$BG83)&lt;52,IF('Capacity summary'!BB83&lt;&gt;"",IF(LOWER('Capacity summary'!BB83)="x",$BI171*BB171,VALUE('Capacity summary'!BB83)),0),BB171*$BI171),BB171*$BI171),0)</f>
        <v>0</v>
      </c>
      <c r="DF171" s="5">
        <f ca="1">IF($BI171&lt;&gt;"",IF('Capacity summary'!$C$14="Yes",IF(COUNTBLANK('Capacity summary'!$H83:$BG83)&lt;52,IF('Capacity summary'!BC83&lt;&gt;"",IF(LOWER('Capacity summary'!BC83)="x",$BI171*BC171,VALUE('Capacity summary'!BC83)),0),BC171*$BI171),BC171*$BI171),0)</f>
        <v>0</v>
      </c>
      <c r="DG171" s="5">
        <f ca="1">IF($BI171&lt;&gt;"",IF('Capacity summary'!$C$14="Yes",IF(COUNTBLANK('Capacity summary'!$H83:$BG83)&lt;52,IF('Capacity summary'!BD83&lt;&gt;"",IF(LOWER('Capacity summary'!BD83)="x",$BI171*BD171,VALUE('Capacity summary'!BD83)),0),BD171*$BI171),BD171*$BI171),0)</f>
        <v>0</v>
      </c>
      <c r="DH171" s="5">
        <f ca="1">IF($BI171&lt;&gt;"",IF('Capacity summary'!$C$14="Yes",IF(COUNTBLANK('Capacity summary'!$H83:$BG83)&lt;52,IF('Capacity summary'!BE83&lt;&gt;"",IF(LOWER('Capacity summary'!BE83)="x",$BI171*BE171,VALUE('Capacity summary'!BE83)),0),BE171*$BI171),BE171*$BI171),0)</f>
        <v>0</v>
      </c>
      <c r="DI171" s="5">
        <f ca="1">IF($BI171&lt;&gt;"",IF('Capacity summary'!$C$14="Yes",IF(COUNTBLANK('Capacity summary'!$H83:$BG83)&lt;52,IF('Capacity summary'!BF83&lt;&gt;"",IF(LOWER('Capacity summary'!BF83)="x",$BI171*BF171,VALUE('Capacity summary'!BF83)),0),BF171*$BI171),BF171*$BI171),0)</f>
        <v>0</v>
      </c>
      <c r="DJ171" s="5">
        <f ca="1">IF($BI171&lt;&gt;"",IF('Capacity summary'!$C$14="Yes",IF(COUNTBLANK('Capacity summary'!$H83:$BG83)&lt;52,IF('Capacity summary'!BG83&lt;&gt;"",IF(LOWER('Capacity summary'!BG83)="x",$BI171*BG171,VALUE('Capacity summary'!BG83)),0),BG171*$BI171),BG171*$BI171),0)</f>
        <v>0</v>
      </c>
      <c r="DK171" s="5">
        <f t="shared" ca="1" si="6"/>
        <v>0</v>
      </c>
    </row>
    <row r="172" spans="3:115" x14ac:dyDescent="0.25">
      <c r="C172" s="67" t="str">
        <f>ROW(A61)&amp;". "&amp;Capacity!N77</f>
        <v>61. a</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 ca="1">IF(ROW(A61)&lt;=Capacity!$M$16,IF('Capacity summary'!$C$14="No",SUM(H172:BG172),'Capacity summary'!$E84),0)</f>
        <v>52</v>
      </c>
      <c r="BI172" s="67">
        <f ca="1">IF(BH172&gt;0,IF(BH172&lt;Capacity!Q77,Capacity!R77,Capacity!T77/'Capacity calculation (hide)'!BH172),"")</f>
        <v>0</v>
      </c>
      <c r="BJ172" s="5"/>
      <c r="BK172" s="5">
        <f ca="1">IF($BI172&lt;&gt;"",IF('Capacity summary'!$C$14="Yes",IF(COUNTBLANK('Capacity summary'!$H84:$BG84)&lt;52,IF('Capacity summary'!H84&lt;&gt;"",IF(LOWER('Capacity summary'!H84)="x",$BI172*H172,VALUE('Capacity summary'!H84)),0),H172*$BI172),H172*$BI172),0)</f>
        <v>0</v>
      </c>
      <c r="BL172" s="5">
        <f ca="1">IF($BI172&lt;&gt;"",IF('Capacity summary'!$C$14="Yes",IF(COUNTBLANK('Capacity summary'!$H84:$BG84)&lt;52,IF('Capacity summary'!I84&lt;&gt;"",IF(LOWER('Capacity summary'!I84)="x",$BI172*I172,VALUE('Capacity summary'!I84)),0),I172*$BI172),I172*$BI172),0)</f>
        <v>0</v>
      </c>
      <c r="BM172" s="5">
        <f ca="1">IF($BI172&lt;&gt;"",IF('Capacity summary'!$C$14="Yes",IF(COUNTBLANK('Capacity summary'!$H84:$BG84)&lt;52,IF('Capacity summary'!J84&lt;&gt;"",IF(LOWER('Capacity summary'!J84)="x",$BI172*J172,VALUE('Capacity summary'!J84)),0),J172*$BI172),J172*$BI172),0)</f>
        <v>0</v>
      </c>
      <c r="BN172" s="5">
        <f ca="1">IF($BI172&lt;&gt;"",IF('Capacity summary'!$C$14="Yes",IF(COUNTBLANK('Capacity summary'!$H84:$BG84)&lt;52,IF('Capacity summary'!K84&lt;&gt;"",IF(LOWER('Capacity summary'!K84)="x",$BI172*K172,VALUE('Capacity summary'!K84)),0),K172*$BI172),K172*$BI172),0)</f>
        <v>0</v>
      </c>
      <c r="BO172" s="5">
        <f ca="1">IF($BI172&lt;&gt;"",IF('Capacity summary'!$C$14="Yes",IF(COUNTBLANK('Capacity summary'!$H84:$BG84)&lt;52,IF('Capacity summary'!L84&lt;&gt;"",IF(LOWER('Capacity summary'!L84)="x",$BI172*L172,VALUE('Capacity summary'!L84)),0),L172*$BI172),L172*$BI172),0)</f>
        <v>0</v>
      </c>
      <c r="BP172" s="5">
        <f ca="1">IF($BI172&lt;&gt;"",IF('Capacity summary'!$C$14="Yes",IF(COUNTBLANK('Capacity summary'!$H84:$BG84)&lt;52,IF('Capacity summary'!M84&lt;&gt;"",IF(LOWER('Capacity summary'!M84)="x",$BI172*M172,VALUE('Capacity summary'!M84)),0),M172*$BI172),M172*$BI172),0)</f>
        <v>0</v>
      </c>
      <c r="BQ172" s="5">
        <f ca="1">IF($BI172&lt;&gt;"",IF('Capacity summary'!$C$14="Yes",IF(COUNTBLANK('Capacity summary'!$H84:$BG84)&lt;52,IF('Capacity summary'!N84&lt;&gt;"",IF(LOWER('Capacity summary'!N84)="x",$BI172*N172,VALUE('Capacity summary'!N84)),0),N172*$BI172),N172*$BI172),0)</f>
        <v>0</v>
      </c>
      <c r="BR172" s="5">
        <f ca="1">IF($BI172&lt;&gt;"",IF('Capacity summary'!$C$14="Yes",IF(COUNTBLANK('Capacity summary'!$H84:$BG84)&lt;52,IF('Capacity summary'!O84&lt;&gt;"",IF(LOWER('Capacity summary'!O84)="x",$BI172*O172,VALUE('Capacity summary'!O84)),0),O172*$BI172),O172*$BI172),0)</f>
        <v>0</v>
      </c>
      <c r="BS172" s="5">
        <f ca="1">IF($BI172&lt;&gt;"",IF('Capacity summary'!$C$14="Yes",IF(COUNTBLANK('Capacity summary'!$H84:$BG84)&lt;52,IF('Capacity summary'!P84&lt;&gt;"",IF(LOWER('Capacity summary'!P84)="x",$BI172*P172,VALUE('Capacity summary'!P84)),0),P172*$BI172),P172*$BI172),0)</f>
        <v>0</v>
      </c>
      <c r="BT172" s="5">
        <f ca="1">IF($BI172&lt;&gt;"",IF('Capacity summary'!$C$14="Yes",IF(COUNTBLANK('Capacity summary'!$H84:$BG84)&lt;52,IF('Capacity summary'!Q84&lt;&gt;"",IF(LOWER('Capacity summary'!Q84)="x",$BI172*Q172,VALUE('Capacity summary'!Q84)),0),Q172*$BI172),Q172*$BI172),0)</f>
        <v>0</v>
      </c>
      <c r="BU172" s="5">
        <f ca="1">IF($BI172&lt;&gt;"",IF('Capacity summary'!$C$14="Yes",IF(COUNTBLANK('Capacity summary'!$H84:$BG84)&lt;52,IF('Capacity summary'!R84&lt;&gt;"",IF(LOWER('Capacity summary'!R84)="x",$BI172*R172,VALUE('Capacity summary'!R84)),0),R172*$BI172),R172*$BI172),0)</f>
        <v>0</v>
      </c>
      <c r="BV172" s="5">
        <f ca="1">IF($BI172&lt;&gt;"",IF('Capacity summary'!$C$14="Yes",IF(COUNTBLANK('Capacity summary'!$H84:$BG84)&lt;52,IF('Capacity summary'!S84&lt;&gt;"",IF(LOWER('Capacity summary'!S84)="x",$BI172*S172,VALUE('Capacity summary'!S84)),0),S172*$BI172),S172*$BI172),0)</f>
        <v>0</v>
      </c>
      <c r="BW172" s="5">
        <f ca="1">IF($BI172&lt;&gt;"",IF('Capacity summary'!$C$14="Yes",IF(COUNTBLANK('Capacity summary'!$H84:$BG84)&lt;52,IF('Capacity summary'!T84&lt;&gt;"",IF(LOWER('Capacity summary'!T84)="x",$BI172*T172,VALUE('Capacity summary'!T84)),0),T172*$BI172),T172*$BI172),0)</f>
        <v>0</v>
      </c>
      <c r="BX172" s="5">
        <f ca="1">IF($BI172&lt;&gt;"",IF('Capacity summary'!$C$14="Yes",IF(COUNTBLANK('Capacity summary'!$H84:$BG84)&lt;52,IF('Capacity summary'!U84&lt;&gt;"",IF(LOWER('Capacity summary'!U84)="x",$BI172*U172,VALUE('Capacity summary'!U84)),0),U172*$BI172),U172*$BI172),0)</f>
        <v>0</v>
      </c>
      <c r="BY172" s="5">
        <f ca="1">IF($BI172&lt;&gt;"",IF('Capacity summary'!$C$14="Yes",IF(COUNTBLANK('Capacity summary'!$H84:$BG84)&lt;52,IF('Capacity summary'!V84&lt;&gt;"",IF(LOWER('Capacity summary'!V84)="x",$BI172*V172,VALUE('Capacity summary'!V84)),0),V172*$BI172),V172*$BI172),0)</f>
        <v>0</v>
      </c>
      <c r="BZ172" s="5">
        <f ca="1">IF($BI172&lt;&gt;"",IF('Capacity summary'!$C$14="Yes",IF(COUNTBLANK('Capacity summary'!$H84:$BG84)&lt;52,IF('Capacity summary'!W84&lt;&gt;"",IF(LOWER('Capacity summary'!W84)="x",$BI172*W172,VALUE('Capacity summary'!W84)),0),W172*$BI172),W172*$BI172),0)</f>
        <v>0</v>
      </c>
      <c r="CA172" s="5">
        <f ca="1">IF($BI172&lt;&gt;"",IF('Capacity summary'!$C$14="Yes",IF(COUNTBLANK('Capacity summary'!$H84:$BG84)&lt;52,IF('Capacity summary'!X84&lt;&gt;"",IF(LOWER('Capacity summary'!X84)="x",$BI172*X172,VALUE('Capacity summary'!X84)),0),X172*$BI172),X172*$BI172),0)</f>
        <v>0</v>
      </c>
      <c r="CB172" s="5">
        <f ca="1">IF($BI172&lt;&gt;"",IF('Capacity summary'!$C$14="Yes",IF(COUNTBLANK('Capacity summary'!$H84:$BG84)&lt;52,IF('Capacity summary'!Y84&lt;&gt;"",IF(LOWER('Capacity summary'!Y84)="x",$BI172*Y172,VALUE('Capacity summary'!Y84)),0),Y172*$BI172),Y172*$BI172),0)</f>
        <v>0</v>
      </c>
      <c r="CC172" s="5">
        <f ca="1">IF($BI172&lt;&gt;"",IF('Capacity summary'!$C$14="Yes",IF(COUNTBLANK('Capacity summary'!$H84:$BG84)&lt;52,IF('Capacity summary'!Z84&lt;&gt;"",IF(LOWER('Capacity summary'!Z84)="x",$BI172*Z172,VALUE('Capacity summary'!Z84)),0),Z172*$BI172),Z172*$BI172),0)</f>
        <v>0</v>
      </c>
      <c r="CD172" s="5">
        <f ca="1">IF($BI172&lt;&gt;"",IF('Capacity summary'!$C$14="Yes",IF(COUNTBLANK('Capacity summary'!$H84:$BG84)&lt;52,IF('Capacity summary'!AA84&lt;&gt;"",IF(LOWER('Capacity summary'!AA84)="x",$BI172*AA172,VALUE('Capacity summary'!AA84)),0),AA172*$BI172),AA172*$BI172),0)</f>
        <v>0</v>
      </c>
      <c r="CE172" s="5">
        <f ca="1">IF($BI172&lt;&gt;"",IF('Capacity summary'!$C$14="Yes",IF(COUNTBLANK('Capacity summary'!$H84:$BG84)&lt;52,IF('Capacity summary'!AB84&lt;&gt;"",IF(LOWER('Capacity summary'!AB84)="x",$BI172*AB172,VALUE('Capacity summary'!AB84)),0),AB172*$BI172),AB172*$BI172),0)</f>
        <v>0</v>
      </c>
      <c r="CF172" s="5">
        <f ca="1">IF($BI172&lt;&gt;"",IF('Capacity summary'!$C$14="Yes",IF(COUNTBLANK('Capacity summary'!$H84:$BG84)&lt;52,IF('Capacity summary'!AC84&lt;&gt;"",IF(LOWER('Capacity summary'!AC84)="x",$BI172*AC172,VALUE('Capacity summary'!AC84)),0),AC172*$BI172),AC172*$BI172),0)</f>
        <v>0</v>
      </c>
      <c r="CG172" s="5">
        <f ca="1">IF($BI172&lt;&gt;"",IF('Capacity summary'!$C$14="Yes",IF(COUNTBLANK('Capacity summary'!$H84:$BG84)&lt;52,IF('Capacity summary'!AD84&lt;&gt;"",IF(LOWER('Capacity summary'!AD84)="x",$BI172*AD172,VALUE('Capacity summary'!AD84)),0),AD172*$BI172),AD172*$BI172),0)</f>
        <v>0</v>
      </c>
      <c r="CH172" s="5">
        <f ca="1">IF($BI172&lt;&gt;"",IF('Capacity summary'!$C$14="Yes",IF(COUNTBLANK('Capacity summary'!$H84:$BG84)&lt;52,IF('Capacity summary'!AE84&lt;&gt;"",IF(LOWER('Capacity summary'!AE84)="x",$BI172*AE172,VALUE('Capacity summary'!AE84)),0),AE172*$BI172),AE172*$BI172),0)</f>
        <v>0</v>
      </c>
      <c r="CI172" s="5">
        <f ca="1">IF($BI172&lt;&gt;"",IF('Capacity summary'!$C$14="Yes",IF(COUNTBLANK('Capacity summary'!$H84:$BG84)&lt;52,IF('Capacity summary'!AF84&lt;&gt;"",IF(LOWER('Capacity summary'!AF84)="x",$BI172*AF172,VALUE('Capacity summary'!AF84)),0),AF172*$BI172),AF172*$BI172),0)</f>
        <v>0</v>
      </c>
      <c r="CJ172" s="5">
        <f ca="1">IF($BI172&lt;&gt;"",IF('Capacity summary'!$C$14="Yes",IF(COUNTBLANK('Capacity summary'!$H84:$BG84)&lt;52,IF('Capacity summary'!AG84&lt;&gt;"",IF(LOWER('Capacity summary'!AG84)="x",$BI172*AG172,VALUE('Capacity summary'!AG84)),0),AG172*$BI172),AG172*$BI172),0)</f>
        <v>0</v>
      </c>
      <c r="CK172" s="5">
        <f ca="1">IF($BI172&lt;&gt;"",IF('Capacity summary'!$C$14="Yes",IF(COUNTBLANK('Capacity summary'!$H84:$BG84)&lt;52,IF('Capacity summary'!AH84&lt;&gt;"",IF(LOWER('Capacity summary'!AH84)="x",$BI172*AH172,VALUE('Capacity summary'!AH84)),0),AH172*$BI172),AH172*$BI172),0)</f>
        <v>0</v>
      </c>
      <c r="CL172" s="5">
        <f ca="1">IF($BI172&lt;&gt;"",IF('Capacity summary'!$C$14="Yes",IF(COUNTBLANK('Capacity summary'!$H84:$BG84)&lt;52,IF('Capacity summary'!AI84&lt;&gt;"",IF(LOWER('Capacity summary'!AI84)="x",$BI172*AI172,VALUE('Capacity summary'!AI84)),0),AI172*$BI172),AI172*$BI172),0)</f>
        <v>0</v>
      </c>
      <c r="CM172" s="5">
        <f ca="1">IF($BI172&lt;&gt;"",IF('Capacity summary'!$C$14="Yes",IF(COUNTBLANK('Capacity summary'!$H84:$BG84)&lt;52,IF('Capacity summary'!AJ84&lt;&gt;"",IF(LOWER('Capacity summary'!AJ84)="x",$BI172*AJ172,VALUE('Capacity summary'!AJ84)),0),AJ172*$BI172),AJ172*$BI172),0)</f>
        <v>0</v>
      </c>
      <c r="CN172" s="5">
        <f ca="1">IF($BI172&lt;&gt;"",IF('Capacity summary'!$C$14="Yes",IF(COUNTBLANK('Capacity summary'!$H84:$BG84)&lt;52,IF('Capacity summary'!AK84&lt;&gt;"",IF(LOWER('Capacity summary'!AK84)="x",$BI172*AK172,VALUE('Capacity summary'!AK84)),0),AK172*$BI172),AK172*$BI172),0)</f>
        <v>0</v>
      </c>
      <c r="CO172" s="5">
        <f ca="1">IF($BI172&lt;&gt;"",IF('Capacity summary'!$C$14="Yes",IF(COUNTBLANK('Capacity summary'!$H84:$BG84)&lt;52,IF('Capacity summary'!AL84&lt;&gt;"",IF(LOWER('Capacity summary'!AL84)="x",$BI172*AL172,VALUE('Capacity summary'!AL84)),0),AL172*$BI172),AL172*$BI172),0)</f>
        <v>0</v>
      </c>
      <c r="CP172" s="5">
        <f ca="1">IF($BI172&lt;&gt;"",IF('Capacity summary'!$C$14="Yes",IF(COUNTBLANK('Capacity summary'!$H84:$BG84)&lt;52,IF('Capacity summary'!AM84&lt;&gt;"",IF(LOWER('Capacity summary'!AM84)="x",$BI172*AM172,VALUE('Capacity summary'!AM84)),0),AM172*$BI172),AM172*$BI172),0)</f>
        <v>0</v>
      </c>
      <c r="CQ172" s="5">
        <f ca="1">IF($BI172&lt;&gt;"",IF('Capacity summary'!$C$14="Yes",IF(COUNTBLANK('Capacity summary'!$H84:$BG84)&lt;52,IF('Capacity summary'!AN84&lt;&gt;"",IF(LOWER('Capacity summary'!AN84)="x",$BI172*AN172,VALUE('Capacity summary'!AN84)),0),AN172*$BI172),AN172*$BI172),0)</f>
        <v>0</v>
      </c>
      <c r="CR172" s="5">
        <f ca="1">IF($BI172&lt;&gt;"",IF('Capacity summary'!$C$14="Yes",IF(COUNTBLANK('Capacity summary'!$H84:$BG84)&lt;52,IF('Capacity summary'!AO84&lt;&gt;"",IF(LOWER('Capacity summary'!AO84)="x",$BI172*AO172,VALUE('Capacity summary'!AO84)),0),AO172*$BI172),AO172*$BI172),0)</f>
        <v>0</v>
      </c>
      <c r="CS172" s="5">
        <f ca="1">IF($BI172&lt;&gt;"",IF('Capacity summary'!$C$14="Yes",IF(COUNTBLANK('Capacity summary'!$H84:$BG84)&lt;52,IF('Capacity summary'!AP84&lt;&gt;"",IF(LOWER('Capacity summary'!AP84)="x",$BI172*AP172,VALUE('Capacity summary'!AP84)),0),AP172*$BI172),AP172*$BI172),0)</f>
        <v>0</v>
      </c>
      <c r="CT172" s="5">
        <f ca="1">IF($BI172&lt;&gt;"",IF('Capacity summary'!$C$14="Yes",IF(COUNTBLANK('Capacity summary'!$H84:$BG84)&lt;52,IF('Capacity summary'!AQ84&lt;&gt;"",IF(LOWER('Capacity summary'!AQ84)="x",$BI172*AQ172,VALUE('Capacity summary'!AQ84)),0),AQ172*$BI172),AQ172*$BI172),0)</f>
        <v>0</v>
      </c>
      <c r="CU172" s="5">
        <f ca="1">IF($BI172&lt;&gt;"",IF('Capacity summary'!$C$14="Yes",IF(COUNTBLANK('Capacity summary'!$H84:$BG84)&lt;52,IF('Capacity summary'!AR84&lt;&gt;"",IF(LOWER('Capacity summary'!AR84)="x",$BI172*AR172,VALUE('Capacity summary'!AR84)),0),AR172*$BI172),AR172*$BI172),0)</f>
        <v>0</v>
      </c>
      <c r="CV172" s="5">
        <f ca="1">IF($BI172&lt;&gt;"",IF('Capacity summary'!$C$14="Yes",IF(COUNTBLANK('Capacity summary'!$H84:$BG84)&lt;52,IF('Capacity summary'!AS84&lt;&gt;"",IF(LOWER('Capacity summary'!AS84)="x",$BI172*AS172,VALUE('Capacity summary'!AS84)),0),AS172*$BI172),AS172*$BI172),0)</f>
        <v>0</v>
      </c>
      <c r="CW172" s="5">
        <f ca="1">IF($BI172&lt;&gt;"",IF('Capacity summary'!$C$14="Yes",IF(COUNTBLANK('Capacity summary'!$H84:$BG84)&lt;52,IF('Capacity summary'!AT84&lt;&gt;"",IF(LOWER('Capacity summary'!AT84)="x",$BI172*AT172,VALUE('Capacity summary'!AT84)),0),AT172*$BI172),AT172*$BI172),0)</f>
        <v>0</v>
      </c>
      <c r="CX172" s="5">
        <f ca="1">IF($BI172&lt;&gt;"",IF('Capacity summary'!$C$14="Yes",IF(COUNTBLANK('Capacity summary'!$H84:$BG84)&lt;52,IF('Capacity summary'!AU84&lt;&gt;"",IF(LOWER('Capacity summary'!AU84)="x",$BI172*AU172,VALUE('Capacity summary'!AU84)),0),AU172*$BI172),AU172*$BI172),0)</f>
        <v>0</v>
      </c>
      <c r="CY172" s="5">
        <f ca="1">IF($BI172&lt;&gt;"",IF('Capacity summary'!$C$14="Yes",IF(COUNTBLANK('Capacity summary'!$H84:$BG84)&lt;52,IF('Capacity summary'!AV84&lt;&gt;"",IF(LOWER('Capacity summary'!AV84)="x",$BI172*AV172,VALUE('Capacity summary'!AV84)),0),AV172*$BI172),AV172*$BI172),0)</f>
        <v>0</v>
      </c>
      <c r="CZ172" s="5">
        <f ca="1">IF($BI172&lt;&gt;"",IF('Capacity summary'!$C$14="Yes",IF(COUNTBLANK('Capacity summary'!$H84:$BG84)&lt;52,IF('Capacity summary'!AW84&lt;&gt;"",IF(LOWER('Capacity summary'!AW84)="x",$BI172*AW172,VALUE('Capacity summary'!AW84)),0),AW172*$BI172),AW172*$BI172),0)</f>
        <v>0</v>
      </c>
      <c r="DA172" s="5">
        <f ca="1">IF($BI172&lt;&gt;"",IF('Capacity summary'!$C$14="Yes",IF(COUNTBLANK('Capacity summary'!$H84:$BG84)&lt;52,IF('Capacity summary'!AX84&lt;&gt;"",IF(LOWER('Capacity summary'!AX84)="x",$BI172*AX172,VALUE('Capacity summary'!AX84)),0),AX172*$BI172),AX172*$BI172),0)</f>
        <v>0</v>
      </c>
      <c r="DB172" s="5">
        <f ca="1">IF($BI172&lt;&gt;"",IF('Capacity summary'!$C$14="Yes",IF(COUNTBLANK('Capacity summary'!$H84:$BG84)&lt;52,IF('Capacity summary'!AY84&lt;&gt;"",IF(LOWER('Capacity summary'!AY84)="x",$BI172*AY172,VALUE('Capacity summary'!AY84)),0),AY172*$BI172),AY172*$BI172),0)</f>
        <v>0</v>
      </c>
      <c r="DC172" s="5">
        <f ca="1">IF($BI172&lt;&gt;"",IF('Capacity summary'!$C$14="Yes",IF(COUNTBLANK('Capacity summary'!$H84:$BG84)&lt;52,IF('Capacity summary'!AZ84&lt;&gt;"",IF(LOWER('Capacity summary'!AZ84)="x",$BI172*AZ172,VALUE('Capacity summary'!AZ84)),0),AZ172*$BI172),AZ172*$BI172),0)</f>
        <v>0</v>
      </c>
      <c r="DD172" s="5">
        <f ca="1">IF($BI172&lt;&gt;"",IF('Capacity summary'!$C$14="Yes",IF(COUNTBLANK('Capacity summary'!$H84:$BG84)&lt;52,IF('Capacity summary'!BA84&lt;&gt;"",IF(LOWER('Capacity summary'!BA84)="x",$BI172*BA172,VALUE('Capacity summary'!BA84)),0),BA172*$BI172),BA172*$BI172),0)</f>
        <v>0</v>
      </c>
      <c r="DE172" s="5">
        <f ca="1">IF($BI172&lt;&gt;"",IF('Capacity summary'!$C$14="Yes",IF(COUNTBLANK('Capacity summary'!$H84:$BG84)&lt;52,IF('Capacity summary'!BB84&lt;&gt;"",IF(LOWER('Capacity summary'!BB84)="x",$BI172*BB172,VALUE('Capacity summary'!BB84)),0),BB172*$BI172),BB172*$BI172),0)</f>
        <v>0</v>
      </c>
      <c r="DF172" s="5">
        <f ca="1">IF($BI172&lt;&gt;"",IF('Capacity summary'!$C$14="Yes",IF(COUNTBLANK('Capacity summary'!$H84:$BG84)&lt;52,IF('Capacity summary'!BC84&lt;&gt;"",IF(LOWER('Capacity summary'!BC84)="x",$BI172*BC172,VALUE('Capacity summary'!BC84)),0),BC172*$BI172),BC172*$BI172),0)</f>
        <v>0</v>
      </c>
      <c r="DG172" s="5">
        <f ca="1">IF($BI172&lt;&gt;"",IF('Capacity summary'!$C$14="Yes",IF(COUNTBLANK('Capacity summary'!$H84:$BG84)&lt;52,IF('Capacity summary'!BD84&lt;&gt;"",IF(LOWER('Capacity summary'!BD84)="x",$BI172*BD172,VALUE('Capacity summary'!BD84)),0),BD172*$BI172),BD172*$BI172),0)</f>
        <v>0</v>
      </c>
      <c r="DH172" s="5">
        <f ca="1">IF($BI172&lt;&gt;"",IF('Capacity summary'!$C$14="Yes",IF(COUNTBLANK('Capacity summary'!$H84:$BG84)&lt;52,IF('Capacity summary'!BE84&lt;&gt;"",IF(LOWER('Capacity summary'!BE84)="x",$BI172*BE172,VALUE('Capacity summary'!BE84)),0),BE172*$BI172),BE172*$BI172),0)</f>
        <v>0</v>
      </c>
      <c r="DI172" s="5">
        <f ca="1">IF($BI172&lt;&gt;"",IF('Capacity summary'!$C$14="Yes",IF(COUNTBLANK('Capacity summary'!$H84:$BG84)&lt;52,IF('Capacity summary'!BF84&lt;&gt;"",IF(LOWER('Capacity summary'!BF84)="x",$BI172*BF172,VALUE('Capacity summary'!BF84)),0),BF172*$BI172),BF172*$BI172),0)</f>
        <v>0</v>
      </c>
      <c r="DJ172" s="5">
        <f ca="1">IF($BI172&lt;&gt;"",IF('Capacity summary'!$C$14="Yes",IF(COUNTBLANK('Capacity summary'!$H84:$BG84)&lt;52,IF('Capacity summary'!BG84&lt;&gt;"",IF(LOWER('Capacity summary'!BG84)="x",$BI172*BG172,VALUE('Capacity summary'!BG84)),0),BG172*$BI172),BG172*$BI172),0)</f>
        <v>0</v>
      </c>
      <c r="DK172" s="5">
        <f t="shared" ca="1" si="6"/>
        <v>0</v>
      </c>
    </row>
    <row r="173" spans="3:115" x14ac:dyDescent="0.25">
      <c r="C173" s="67" t="str">
        <f>ROW(A62)&amp;". "&amp;Capacity!N78</f>
        <v>62. a</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 ca="1">IF(ROW(A62)&lt;=Capacity!$M$16,IF('Capacity summary'!$C$14="No",SUM(H173:BG173),'Capacity summary'!$E85),0)</f>
        <v>52</v>
      </c>
      <c r="BI173" s="67">
        <f ca="1">IF(BH173&gt;0,IF(BH173&lt;Capacity!Q78,Capacity!R78,Capacity!T78/'Capacity calculation (hide)'!BH173),"")</f>
        <v>0</v>
      </c>
      <c r="BJ173" s="5"/>
      <c r="BK173" s="5">
        <f ca="1">IF($BI173&lt;&gt;"",IF('Capacity summary'!$C$14="Yes",IF(COUNTBLANK('Capacity summary'!$H85:$BG85)&lt;52,IF('Capacity summary'!H85&lt;&gt;"",IF(LOWER('Capacity summary'!H85)="x",$BI173*H173,VALUE('Capacity summary'!H85)),0),H173*$BI173),H173*$BI173),0)</f>
        <v>0</v>
      </c>
      <c r="BL173" s="5">
        <f ca="1">IF($BI173&lt;&gt;"",IF('Capacity summary'!$C$14="Yes",IF(COUNTBLANK('Capacity summary'!$H85:$BG85)&lt;52,IF('Capacity summary'!I85&lt;&gt;"",IF(LOWER('Capacity summary'!I85)="x",$BI173*I173,VALUE('Capacity summary'!I85)),0),I173*$BI173),I173*$BI173),0)</f>
        <v>0</v>
      </c>
      <c r="BM173" s="5">
        <f ca="1">IF($BI173&lt;&gt;"",IF('Capacity summary'!$C$14="Yes",IF(COUNTBLANK('Capacity summary'!$H85:$BG85)&lt;52,IF('Capacity summary'!J85&lt;&gt;"",IF(LOWER('Capacity summary'!J85)="x",$BI173*J173,VALUE('Capacity summary'!J85)),0),J173*$BI173),J173*$BI173),0)</f>
        <v>0</v>
      </c>
      <c r="BN173" s="5">
        <f ca="1">IF($BI173&lt;&gt;"",IF('Capacity summary'!$C$14="Yes",IF(COUNTBLANK('Capacity summary'!$H85:$BG85)&lt;52,IF('Capacity summary'!K85&lt;&gt;"",IF(LOWER('Capacity summary'!K85)="x",$BI173*K173,VALUE('Capacity summary'!K85)),0),K173*$BI173),K173*$BI173),0)</f>
        <v>0</v>
      </c>
      <c r="BO173" s="5">
        <f ca="1">IF($BI173&lt;&gt;"",IF('Capacity summary'!$C$14="Yes",IF(COUNTBLANK('Capacity summary'!$H85:$BG85)&lt;52,IF('Capacity summary'!L85&lt;&gt;"",IF(LOWER('Capacity summary'!L85)="x",$BI173*L173,VALUE('Capacity summary'!L85)),0),L173*$BI173),L173*$BI173),0)</f>
        <v>0</v>
      </c>
      <c r="BP173" s="5">
        <f ca="1">IF($BI173&lt;&gt;"",IF('Capacity summary'!$C$14="Yes",IF(COUNTBLANK('Capacity summary'!$H85:$BG85)&lt;52,IF('Capacity summary'!M85&lt;&gt;"",IF(LOWER('Capacity summary'!M85)="x",$BI173*M173,VALUE('Capacity summary'!M85)),0),M173*$BI173),M173*$BI173),0)</f>
        <v>0</v>
      </c>
      <c r="BQ173" s="5">
        <f ca="1">IF($BI173&lt;&gt;"",IF('Capacity summary'!$C$14="Yes",IF(COUNTBLANK('Capacity summary'!$H85:$BG85)&lt;52,IF('Capacity summary'!N85&lt;&gt;"",IF(LOWER('Capacity summary'!N85)="x",$BI173*N173,VALUE('Capacity summary'!N85)),0),N173*$BI173),N173*$BI173),0)</f>
        <v>0</v>
      </c>
      <c r="BR173" s="5">
        <f ca="1">IF($BI173&lt;&gt;"",IF('Capacity summary'!$C$14="Yes",IF(COUNTBLANK('Capacity summary'!$H85:$BG85)&lt;52,IF('Capacity summary'!O85&lt;&gt;"",IF(LOWER('Capacity summary'!O85)="x",$BI173*O173,VALUE('Capacity summary'!O85)),0),O173*$BI173),O173*$BI173),0)</f>
        <v>0</v>
      </c>
      <c r="BS173" s="5">
        <f ca="1">IF($BI173&lt;&gt;"",IF('Capacity summary'!$C$14="Yes",IF(COUNTBLANK('Capacity summary'!$H85:$BG85)&lt;52,IF('Capacity summary'!P85&lt;&gt;"",IF(LOWER('Capacity summary'!P85)="x",$BI173*P173,VALUE('Capacity summary'!P85)),0),P173*$BI173),P173*$BI173),0)</f>
        <v>0</v>
      </c>
      <c r="BT173" s="5">
        <f ca="1">IF($BI173&lt;&gt;"",IF('Capacity summary'!$C$14="Yes",IF(COUNTBLANK('Capacity summary'!$H85:$BG85)&lt;52,IF('Capacity summary'!Q85&lt;&gt;"",IF(LOWER('Capacity summary'!Q85)="x",$BI173*Q173,VALUE('Capacity summary'!Q85)),0),Q173*$BI173),Q173*$BI173),0)</f>
        <v>0</v>
      </c>
      <c r="BU173" s="5">
        <f ca="1">IF($BI173&lt;&gt;"",IF('Capacity summary'!$C$14="Yes",IF(COUNTBLANK('Capacity summary'!$H85:$BG85)&lt;52,IF('Capacity summary'!R85&lt;&gt;"",IF(LOWER('Capacity summary'!R85)="x",$BI173*R173,VALUE('Capacity summary'!R85)),0),R173*$BI173),R173*$BI173),0)</f>
        <v>0</v>
      </c>
      <c r="BV173" s="5">
        <f ca="1">IF($BI173&lt;&gt;"",IF('Capacity summary'!$C$14="Yes",IF(COUNTBLANK('Capacity summary'!$H85:$BG85)&lt;52,IF('Capacity summary'!S85&lt;&gt;"",IF(LOWER('Capacity summary'!S85)="x",$BI173*S173,VALUE('Capacity summary'!S85)),0),S173*$BI173),S173*$BI173),0)</f>
        <v>0</v>
      </c>
      <c r="BW173" s="5">
        <f ca="1">IF($BI173&lt;&gt;"",IF('Capacity summary'!$C$14="Yes",IF(COUNTBLANK('Capacity summary'!$H85:$BG85)&lt;52,IF('Capacity summary'!T85&lt;&gt;"",IF(LOWER('Capacity summary'!T85)="x",$BI173*T173,VALUE('Capacity summary'!T85)),0),T173*$BI173),T173*$BI173),0)</f>
        <v>0</v>
      </c>
      <c r="BX173" s="5">
        <f ca="1">IF($BI173&lt;&gt;"",IF('Capacity summary'!$C$14="Yes",IF(COUNTBLANK('Capacity summary'!$H85:$BG85)&lt;52,IF('Capacity summary'!U85&lt;&gt;"",IF(LOWER('Capacity summary'!U85)="x",$BI173*U173,VALUE('Capacity summary'!U85)),0),U173*$BI173),U173*$BI173),0)</f>
        <v>0</v>
      </c>
      <c r="BY173" s="5">
        <f ca="1">IF($BI173&lt;&gt;"",IF('Capacity summary'!$C$14="Yes",IF(COUNTBLANK('Capacity summary'!$H85:$BG85)&lt;52,IF('Capacity summary'!V85&lt;&gt;"",IF(LOWER('Capacity summary'!V85)="x",$BI173*V173,VALUE('Capacity summary'!V85)),0),V173*$BI173),V173*$BI173),0)</f>
        <v>0</v>
      </c>
      <c r="BZ173" s="5">
        <f ca="1">IF($BI173&lt;&gt;"",IF('Capacity summary'!$C$14="Yes",IF(COUNTBLANK('Capacity summary'!$H85:$BG85)&lt;52,IF('Capacity summary'!W85&lt;&gt;"",IF(LOWER('Capacity summary'!W85)="x",$BI173*W173,VALUE('Capacity summary'!W85)),0),W173*$BI173),W173*$BI173),0)</f>
        <v>0</v>
      </c>
      <c r="CA173" s="5">
        <f ca="1">IF($BI173&lt;&gt;"",IF('Capacity summary'!$C$14="Yes",IF(COUNTBLANK('Capacity summary'!$H85:$BG85)&lt;52,IF('Capacity summary'!X85&lt;&gt;"",IF(LOWER('Capacity summary'!X85)="x",$BI173*X173,VALUE('Capacity summary'!X85)),0),X173*$BI173),X173*$BI173),0)</f>
        <v>0</v>
      </c>
      <c r="CB173" s="5">
        <f ca="1">IF($BI173&lt;&gt;"",IF('Capacity summary'!$C$14="Yes",IF(COUNTBLANK('Capacity summary'!$H85:$BG85)&lt;52,IF('Capacity summary'!Y85&lt;&gt;"",IF(LOWER('Capacity summary'!Y85)="x",$BI173*Y173,VALUE('Capacity summary'!Y85)),0),Y173*$BI173),Y173*$BI173),0)</f>
        <v>0</v>
      </c>
      <c r="CC173" s="5">
        <f ca="1">IF($BI173&lt;&gt;"",IF('Capacity summary'!$C$14="Yes",IF(COUNTBLANK('Capacity summary'!$H85:$BG85)&lt;52,IF('Capacity summary'!Z85&lt;&gt;"",IF(LOWER('Capacity summary'!Z85)="x",$BI173*Z173,VALUE('Capacity summary'!Z85)),0),Z173*$BI173),Z173*$BI173),0)</f>
        <v>0</v>
      </c>
      <c r="CD173" s="5">
        <f ca="1">IF($BI173&lt;&gt;"",IF('Capacity summary'!$C$14="Yes",IF(COUNTBLANK('Capacity summary'!$H85:$BG85)&lt;52,IF('Capacity summary'!AA85&lt;&gt;"",IF(LOWER('Capacity summary'!AA85)="x",$BI173*AA173,VALUE('Capacity summary'!AA85)),0),AA173*$BI173),AA173*$BI173),0)</f>
        <v>0</v>
      </c>
      <c r="CE173" s="5">
        <f ca="1">IF($BI173&lt;&gt;"",IF('Capacity summary'!$C$14="Yes",IF(COUNTBLANK('Capacity summary'!$H85:$BG85)&lt;52,IF('Capacity summary'!AB85&lt;&gt;"",IF(LOWER('Capacity summary'!AB85)="x",$BI173*AB173,VALUE('Capacity summary'!AB85)),0),AB173*$BI173),AB173*$BI173),0)</f>
        <v>0</v>
      </c>
      <c r="CF173" s="5">
        <f ca="1">IF($BI173&lt;&gt;"",IF('Capacity summary'!$C$14="Yes",IF(COUNTBLANK('Capacity summary'!$H85:$BG85)&lt;52,IF('Capacity summary'!AC85&lt;&gt;"",IF(LOWER('Capacity summary'!AC85)="x",$BI173*AC173,VALUE('Capacity summary'!AC85)),0),AC173*$BI173),AC173*$BI173),0)</f>
        <v>0</v>
      </c>
      <c r="CG173" s="5">
        <f ca="1">IF($BI173&lt;&gt;"",IF('Capacity summary'!$C$14="Yes",IF(COUNTBLANK('Capacity summary'!$H85:$BG85)&lt;52,IF('Capacity summary'!AD85&lt;&gt;"",IF(LOWER('Capacity summary'!AD85)="x",$BI173*AD173,VALUE('Capacity summary'!AD85)),0),AD173*$BI173),AD173*$BI173),0)</f>
        <v>0</v>
      </c>
      <c r="CH173" s="5">
        <f ca="1">IF($BI173&lt;&gt;"",IF('Capacity summary'!$C$14="Yes",IF(COUNTBLANK('Capacity summary'!$H85:$BG85)&lt;52,IF('Capacity summary'!AE85&lt;&gt;"",IF(LOWER('Capacity summary'!AE85)="x",$BI173*AE173,VALUE('Capacity summary'!AE85)),0),AE173*$BI173),AE173*$BI173),0)</f>
        <v>0</v>
      </c>
      <c r="CI173" s="5">
        <f ca="1">IF($BI173&lt;&gt;"",IF('Capacity summary'!$C$14="Yes",IF(COUNTBLANK('Capacity summary'!$H85:$BG85)&lt;52,IF('Capacity summary'!AF85&lt;&gt;"",IF(LOWER('Capacity summary'!AF85)="x",$BI173*AF173,VALUE('Capacity summary'!AF85)),0),AF173*$BI173),AF173*$BI173),0)</f>
        <v>0</v>
      </c>
      <c r="CJ173" s="5">
        <f ca="1">IF($BI173&lt;&gt;"",IF('Capacity summary'!$C$14="Yes",IF(COUNTBLANK('Capacity summary'!$H85:$BG85)&lt;52,IF('Capacity summary'!AG85&lt;&gt;"",IF(LOWER('Capacity summary'!AG85)="x",$BI173*AG173,VALUE('Capacity summary'!AG85)),0),AG173*$BI173),AG173*$BI173),0)</f>
        <v>0</v>
      </c>
      <c r="CK173" s="5">
        <f ca="1">IF($BI173&lt;&gt;"",IF('Capacity summary'!$C$14="Yes",IF(COUNTBLANK('Capacity summary'!$H85:$BG85)&lt;52,IF('Capacity summary'!AH85&lt;&gt;"",IF(LOWER('Capacity summary'!AH85)="x",$BI173*AH173,VALUE('Capacity summary'!AH85)),0),AH173*$BI173),AH173*$BI173),0)</f>
        <v>0</v>
      </c>
      <c r="CL173" s="5">
        <f ca="1">IF($BI173&lt;&gt;"",IF('Capacity summary'!$C$14="Yes",IF(COUNTBLANK('Capacity summary'!$H85:$BG85)&lt;52,IF('Capacity summary'!AI85&lt;&gt;"",IF(LOWER('Capacity summary'!AI85)="x",$BI173*AI173,VALUE('Capacity summary'!AI85)),0),AI173*$BI173),AI173*$BI173),0)</f>
        <v>0</v>
      </c>
      <c r="CM173" s="5">
        <f ca="1">IF($BI173&lt;&gt;"",IF('Capacity summary'!$C$14="Yes",IF(COUNTBLANK('Capacity summary'!$H85:$BG85)&lt;52,IF('Capacity summary'!AJ85&lt;&gt;"",IF(LOWER('Capacity summary'!AJ85)="x",$BI173*AJ173,VALUE('Capacity summary'!AJ85)),0),AJ173*$BI173),AJ173*$BI173),0)</f>
        <v>0</v>
      </c>
      <c r="CN173" s="5">
        <f ca="1">IF($BI173&lt;&gt;"",IF('Capacity summary'!$C$14="Yes",IF(COUNTBLANK('Capacity summary'!$H85:$BG85)&lt;52,IF('Capacity summary'!AK85&lt;&gt;"",IF(LOWER('Capacity summary'!AK85)="x",$BI173*AK173,VALUE('Capacity summary'!AK85)),0),AK173*$BI173),AK173*$BI173),0)</f>
        <v>0</v>
      </c>
      <c r="CO173" s="5">
        <f ca="1">IF($BI173&lt;&gt;"",IF('Capacity summary'!$C$14="Yes",IF(COUNTBLANK('Capacity summary'!$H85:$BG85)&lt;52,IF('Capacity summary'!AL85&lt;&gt;"",IF(LOWER('Capacity summary'!AL85)="x",$BI173*AL173,VALUE('Capacity summary'!AL85)),0),AL173*$BI173),AL173*$BI173),0)</f>
        <v>0</v>
      </c>
      <c r="CP173" s="5">
        <f ca="1">IF($BI173&lt;&gt;"",IF('Capacity summary'!$C$14="Yes",IF(COUNTBLANK('Capacity summary'!$H85:$BG85)&lt;52,IF('Capacity summary'!AM85&lt;&gt;"",IF(LOWER('Capacity summary'!AM85)="x",$BI173*AM173,VALUE('Capacity summary'!AM85)),0),AM173*$BI173),AM173*$BI173),0)</f>
        <v>0</v>
      </c>
      <c r="CQ173" s="5">
        <f ca="1">IF($BI173&lt;&gt;"",IF('Capacity summary'!$C$14="Yes",IF(COUNTBLANK('Capacity summary'!$H85:$BG85)&lt;52,IF('Capacity summary'!AN85&lt;&gt;"",IF(LOWER('Capacity summary'!AN85)="x",$BI173*AN173,VALUE('Capacity summary'!AN85)),0),AN173*$BI173),AN173*$BI173),0)</f>
        <v>0</v>
      </c>
      <c r="CR173" s="5">
        <f ca="1">IF($BI173&lt;&gt;"",IF('Capacity summary'!$C$14="Yes",IF(COUNTBLANK('Capacity summary'!$H85:$BG85)&lt;52,IF('Capacity summary'!AO85&lt;&gt;"",IF(LOWER('Capacity summary'!AO85)="x",$BI173*AO173,VALUE('Capacity summary'!AO85)),0),AO173*$BI173),AO173*$BI173),0)</f>
        <v>0</v>
      </c>
      <c r="CS173" s="5">
        <f ca="1">IF($BI173&lt;&gt;"",IF('Capacity summary'!$C$14="Yes",IF(COUNTBLANK('Capacity summary'!$H85:$BG85)&lt;52,IF('Capacity summary'!AP85&lt;&gt;"",IF(LOWER('Capacity summary'!AP85)="x",$BI173*AP173,VALUE('Capacity summary'!AP85)),0),AP173*$BI173),AP173*$BI173),0)</f>
        <v>0</v>
      </c>
      <c r="CT173" s="5">
        <f ca="1">IF($BI173&lt;&gt;"",IF('Capacity summary'!$C$14="Yes",IF(COUNTBLANK('Capacity summary'!$H85:$BG85)&lt;52,IF('Capacity summary'!AQ85&lt;&gt;"",IF(LOWER('Capacity summary'!AQ85)="x",$BI173*AQ173,VALUE('Capacity summary'!AQ85)),0),AQ173*$BI173),AQ173*$BI173),0)</f>
        <v>0</v>
      </c>
      <c r="CU173" s="5">
        <f ca="1">IF($BI173&lt;&gt;"",IF('Capacity summary'!$C$14="Yes",IF(COUNTBLANK('Capacity summary'!$H85:$BG85)&lt;52,IF('Capacity summary'!AR85&lt;&gt;"",IF(LOWER('Capacity summary'!AR85)="x",$BI173*AR173,VALUE('Capacity summary'!AR85)),0),AR173*$BI173),AR173*$BI173),0)</f>
        <v>0</v>
      </c>
      <c r="CV173" s="5">
        <f ca="1">IF($BI173&lt;&gt;"",IF('Capacity summary'!$C$14="Yes",IF(COUNTBLANK('Capacity summary'!$H85:$BG85)&lt;52,IF('Capacity summary'!AS85&lt;&gt;"",IF(LOWER('Capacity summary'!AS85)="x",$BI173*AS173,VALUE('Capacity summary'!AS85)),0),AS173*$BI173),AS173*$BI173),0)</f>
        <v>0</v>
      </c>
      <c r="CW173" s="5">
        <f ca="1">IF($BI173&lt;&gt;"",IF('Capacity summary'!$C$14="Yes",IF(COUNTBLANK('Capacity summary'!$H85:$BG85)&lt;52,IF('Capacity summary'!AT85&lt;&gt;"",IF(LOWER('Capacity summary'!AT85)="x",$BI173*AT173,VALUE('Capacity summary'!AT85)),0),AT173*$BI173),AT173*$BI173),0)</f>
        <v>0</v>
      </c>
      <c r="CX173" s="5">
        <f ca="1">IF($BI173&lt;&gt;"",IF('Capacity summary'!$C$14="Yes",IF(COUNTBLANK('Capacity summary'!$H85:$BG85)&lt;52,IF('Capacity summary'!AU85&lt;&gt;"",IF(LOWER('Capacity summary'!AU85)="x",$BI173*AU173,VALUE('Capacity summary'!AU85)),0),AU173*$BI173),AU173*$BI173),0)</f>
        <v>0</v>
      </c>
      <c r="CY173" s="5">
        <f ca="1">IF($BI173&lt;&gt;"",IF('Capacity summary'!$C$14="Yes",IF(COUNTBLANK('Capacity summary'!$H85:$BG85)&lt;52,IF('Capacity summary'!AV85&lt;&gt;"",IF(LOWER('Capacity summary'!AV85)="x",$BI173*AV173,VALUE('Capacity summary'!AV85)),0),AV173*$BI173),AV173*$BI173),0)</f>
        <v>0</v>
      </c>
      <c r="CZ173" s="5">
        <f ca="1">IF($BI173&lt;&gt;"",IF('Capacity summary'!$C$14="Yes",IF(COUNTBLANK('Capacity summary'!$H85:$BG85)&lt;52,IF('Capacity summary'!AW85&lt;&gt;"",IF(LOWER('Capacity summary'!AW85)="x",$BI173*AW173,VALUE('Capacity summary'!AW85)),0),AW173*$BI173),AW173*$BI173),0)</f>
        <v>0</v>
      </c>
      <c r="DA173" s="5">
        <f ca="1">IF($BI173&lt;&gt;"",IF('Capacity summary'!$C$14="Yes",IF(COUNTBLANK('Capacity summary'!$H85:$BG85)&lt;52,IF('Capacity summary'!AX85&lt;&gt;"",IF(LOWER('Capacity summary'!AX85)="x",$BI173*AX173,VALUE('Capacity summary'!AX85)),0),AX173*$BI173),AX173*$BI173),0)</f>
        <v>0</v>
      </c>
      <c r="DB173" s="5">
        <f ca="1">IF($BI173&lt;&gt;"",IF('Capacity summary'!$C$14="Yes",IF(COUNTBLANK('Capacity summary'!$H85:$BG85)&lt;52,IF('Capacity summary'!AY85&lt;&gt;"",IF(LOWER('Capacity summary'!AY85)="x",$BI173*AY173,VALUE('Capacity summary'!AY85)),0),AY173*$BI173),AY173*$BI173),0)</f>
        <v>0</v>
      </c>
      <c r="DC173" s="5">
        <f ca="1">IF($BI173&lt;&gt;"",IF('Capacity summary'!$C$14="Yes",IF(COUNTBLANK('Capacity summary'!$H85:$BG85)&lt;52,IF('Capacity summary'!AZ85&lt;&gt;"",IF(LOWER('Capacity summary'!AZ85)="x",$BI173*AZ173,VALUE('Capacity summary'!AZ85)),0),AZ173*$BI173),AZ173*$BI173),0)</f>
        <v>0</v>
      </c>
      <c r="DD173" s="5">
        <f ca="1">IF($BI173&lt;&gt;"",IF('Capacity summary'!$C$14="Yes",IF(COUNTBLANK('Capacity summary'!$H85:$BG85)&lt;52,IF('Capacity summary'!BA85&lt;&gt;"",IF(LOWER('Capacity summary'!BA85)="x",$BI173*BA173,VALUE('Capacity summary'!BA85)),0),BA173*$BI173),BA173*$BI173),0)</f>
        <v>0</v>
      </c>
      <c r="DE173" s="5">
        <f ca="1">IF($BI173&lt;&gt;"",IF('Capacity summary'!$C$14="Yes",IF(COUNTBLANK('Capacity summary'!$H85:$BG85)&lt;52,IF('Capacity summary'!BB85&lt;&gt;"",IF(LOWER('Capacity summary'!BB85)="x",$BI173*BB173,VALUE('Capacity summary'!BB85)),0),BB173*$BI173),BB173*$BI173),0)</f>
        <v>0</v>
      </c>
      <c r="DF173" s="5">
        <f ca="1">IF($BI173&lt;&gt;"",IF('Capacity summary'!$C$14="Yes",IF(COUNTBLANK('Capacity summary'!$H85:$BG85)&lt;52,IF('Capacity summary'!BC85&lt;&gt;"",IF(LOWER('Capacity summary'!BC85)="x",$BI173*BC173,VALUE('Capacity summary'!BC85)),0),BC173*$BI173),BC173*$BI173),0)</f>
        <v>0</v>
      </c>
      <c r="DG173" s="5">
        <f ca="1">IF($BI173&lt;&gt;"",IF('Capacity summary'!$C$14="Yes",IF(COUNTBLANK('Capacity summary'!$H85:$BG85)&lt;52,IF('Capacity summary'!BD85&lt;&gt;"",IF(LOWER('Capacity summary'!BD85)="x",$BI173*BD173,VALUE('Capacity summary'!BD85)),0),BD173*$BI173),BD173*$BI173),0)</f>
        <v>0</v>
      </c>
      <c r="DH173" s="5">
        <f ca="1">IF($BI173&lt;&gt;"",IF('Capacity summary'!$C$14="Yes",IF(COUNTBLANK('Capacity summary'!$H85:$BG85)&lt;52,IF('Capacity summary'!BE85&lt;&gt;"",IF(LOWER('Capacity summary'!BE85)="x",$BI173*BE173,VALUE('Capacity summary'!BE85)),0),BE173*$BI173),BE173*$BI173),0)</f>
        <v>0</v>
      </c>
      <c r="DI173" s="5">
        <f ca="1">IF($BI173&lt;&gt;"",IF('Capacity summary'!$C$14="Yes",IF(COUNTBLANK('Capacity summary'!$H85:$BG85)&lt;52,IF('Capacity summary'!BF85&lt;&gt;"",IF(LOWER('Capacity summary'!BF85)="x",$BI173*BF173,VALUE('Capacity summary'!BF85)),0),BF173*$BI173),BF173*$BI173),0)</f>
        <v>0</v>
      </c>
      <c r="DJ173" s="5">
        <f ca="1">IF($BI173&lt;&gt;"",IF('Capacity summary'!$C$14="Yes",IF(COUNTBLANK('Capacity summary'!$H85:$BG85)&lt;52,IF('Capacity summary'!BG85&lt;&gt;"",IF(LOWER('Capacity summary'!BG85)="x",$BI173*BG173,VALUE('Capacity summary'!BG85)),0),BG173*$BI173),BG173*$BI173),0)</f>
        <v>0</v>
      </c>
      <c r="DK173" s="5">
        <f t="shared" ca="1" si="6"/>
        <v>0</v>
      </c>
    </row>
    <row r="174" spans="3:115" x14ac:dyDescent="0.25">
      <c r="C174" s="67" t="str">
        <f>ROW(A63)&amp;". "&amp;Capacity!N79</f>
        <v>63. a</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 ca="1">IF(ROW(A63)&lt;=Capacity!$M$16,IF('Capacity summary'!$C$14="No",SUM(H174:BG174),'Capacity summary'!$E86),0)</f>
        <v>52</v>
      </c>
      <c r="BI174" s="67">
        <f ca="1">IF(BH174&gt;0,IF(BH174&lt;Capacity!Q79,Capacity!R79,Capacity!T79/'Capacity calculation (hide)'!BH174),"")</f>
        <v>0</v>
      </c>
      <c r="BJ174" s="5"/>
      <c r="BK174" s="5">
        <f ca="1">IF($BI174&lt;&gt;"",IF('Capacity summary'!$C$14="Yes",IF(COUNTBLANK('Capacity summary'!$H86:$BG86)&lt;52,IF('Capacity summary'!H86&lt;&gt;"",IF(LOWER('Capacity summary'!H86)="x",$BI174*H174,VALUE('Capacity summary'!H86)),0),H174*$BI174),H174*$BI174),0)</f>
        <v>0</v>
      </c>
      <c r="BL174" s="5">
        <f ca="1">IF($BI174&lt;&gt;"",IF('Capacity summary'!$C$14="Yes",IF(COUNTBLANK('Capacity summary'!$H86:$BG86)&lt;52,IF('Capacity summary'!I86&lt;&gt;"",IF(LOWER('Capacity summary'!I86)="x",$BI174*I174,VALUE('Capacity summary'!I86)),0),I174*$BI174),I174*$BI174),0)</f>
        <v>0</v>
      </c>
      <c r="BM174" s="5">
        <f ca="1">IF($BI174&lt;&gt;"",IF('Capacity summary'!$C$14="Yes",IF(COUNTBLANK('Capacity summary'!$H86:$BG86)&lt;52,IF('Capacity summary'!J86&lt;&gt;"",IF(LOWER('Capacity summary'!J86)="x",$BI174*J174,VALUE('Capacity summary'!J86)),0),J174*$BI174),J174*$BI174),0)</f>
        <v>0</v>
      </c>
      <c r="BN174" s="5">
        <f ca="1">IF($BI174&lt;&gt;"",IF('Capacity summary'!$C$14="Yes",IF(COUNTBLANK('Capacity summary'!$H86:$BG86)&lt;52,IF('Capacity summary'!K86&lt;&gt;"",IF(LOWER('Capacity summary'!K86)="x",$BI174*K174,VALUE('Capacity summary'!K86)),0),K174*$BI174),K174*$BI174),0)</f>
        <v>0</v>
      </c>
      <c r="BO174" s="5">
        <f ca="1">IF($BI174&lt;&gt;"",IF('Capacity summary'!$C$14="Yes",IF(COUNTBLANK('Capacity summary'!$H86:$BG86)&lt;52,IF('Capacity summary'!L86&lt;&gt;"",IF(LOWER('Capacity summary'!L86)="x",$BI174*L174,VALUE('Capacity summary'!L86)),0),L174*$BI174),L174*$BI174),0)</f>
        <v>0</v>
      </c>
      <c r="BP174" s="5">
        <f ca="1">IF($BI174&lt;&gt;"",IF('Capacity summary'!$C$14="Yes",IF(COUNTBLANK('Capacity summary'!$H86:$BG86)&lt;52,IF('Capacity summary'!M86&lt;&gt;"",IF(LOWER('Capacity summary'!M86)="x",$BI174*M174,VALUE('Capacity summary'!M86)),0),M174*$BI174),M174*$BI174),0)</f>
        <v>0</v>
      </c>
      <c r="BQ174" s="5">
        <f ca="1">IF($BI174&lt;&gt;"",IF('Capacity summary'!$C$14="Yes",IF(COUNTBLANK('Capacity summary'!$H86:$BG86)&lt;52,IF('Capacity summary'!N86&lt;&gt;"",IF(LOWER('Capacity summary'!N86)="x",$BI174*N174,VALUE('Capacity summary'!N86)),0),N174*$BI174),N174*$BI174),0)</f>
        <v>0</v>
      </c>
      <c r="BR174" s="5">
        <f ca="1">IF($BI174&lt;&gt;"",IF('Capacity summary'!$C$14="Yes",IF(COUNTBLANK('Capacity summary'!$H86:$BG86)&lt;52,IF('Capacity summary'!O86&lt;&gt;"",IF(LOWER('Capacity summary'!O86)="x",$BI174*O174,VALUE('Capacity summary'!O86)),0),O174*$BI174),O174*$BI174),0)</f>
        <v>0</v>
      </c>
      <c r="BS174" s="5">
        <f ca="1">IF($BI174&lt;&gt;"",IF('Capacity summary'!$C$14="Yes",IF(COUNTBLANK('Capacity summary'!$H86:$BG86)&lt;52,IF('Capacity summary'!P86&lt;&gt;"",IF(LOWER('Capacity summary'!P86)="x",$BI174*P174,VALUE('Capacity summary'!P86)),0),P174*$BI174),P174*$BI174),0)</f>
        <v>0</v>
      </c>
      <c r="BT174" s="5">
        <f ca="1">IF($BI174&lt;&gt;"",IF('Capacity summary'!$C$14="Yes",IF(COUNTBLANK('Capacity summary'!$H86:$BG86)&lt;52,IF('Capacity summary'!Q86&lt;&gt;"",IF(LOWER('Capacity summary'!Q86)="x",$BI174*Q174,VALUE('Capacity summary'!Q86)),0),Q174*$BI174),Q174*$BI174),0)</f>
        <v>0</v>
      </c>
      <c r="BU174" s="5">
        <f ca="1">IF($BI174&lt;&gt;"",IF('Capacity summary'!$C$14="Yes",IF(COUNTBLANK('Capacity summary'!$H86:$BG86)&lt;52,IF('Capacity summary'!R86&lt;&gt;"",IF(LOWER('Capacity summary'!R86)="x",$BI174*R174,VALUE('Capacity summary'!R86)),0),R174*$BI174),R174*$BI174),0)</f>
        <v>0</v>
      </c>
      <c r="BV174" s="5">
        <f ca="1">IF($BI174&lt;&gt;"",IF('Capacity summary'!$C$14="Yes",IF(COUNTBLANK('Capacity summary'!$H86:$BG86)&lt;52,IF('Capacity summary'!S86&lt;&gt;"",IF(LOWER('Capacity summary'!S86)="x",$BI174*S174,VALUE('Capacity summary'!S86)),0),S174*$BI174),S174*$BI174),0)</f>
        <v>0</v>
      </c>
      <c r="BW174" s="5">
        <f ca="1">IF($BI174&lt;&gt;"",IF('Capacity summary'!$C$14="Yes",IF(COUNTBLANK('Capacity summary'!$H86:$BG86)&lt;52,IF('Capacity summary'!T86&lt;&gt;"",IF(LOWER('Capacity summary'!T86)="x",$BI174*T174,VALUE('Capacity summary'!T86)),0),T174*$BI174),T174*$BI174),0)</f>
        <v>0</v>
      </c>
      <c r="BX174" s="5">
        <f ca="1">IF($BI174&lt;&gt;"",IF('Capacity summary'!$C$14="Yes",IF(COUNTBLANK('Capacity summary'!$H86:$BG86)&lt;52,IF('Capacity summary'!U86&lt;&gt;"",IF(LOWER('Capacity summary'!U86)="x",$BI174*U174,VALUE('Capacity summary'!U86)),0),U174*$BI174),U174*$BI174),0)</f>
        <v>0</v>
      </c>
      <c r="BY174" s="5">
        <f ca="1">IF($BI174&lt;&gt;"",IF('Capacity summary'!$C$14="Yes",IF(COUNTBLANK('Capacity summary'!$H86:$BG86)&lt;52,IF('Capacity summary'!V86&lt;&gt;"",IF(LOWER('Capacity summary'!V86)="x",$BI174*V174,VALUE('Capacity summary'!V86)),0),V174*$BI174),V174*$BI174),0)</f>
        <v>0</v>
      </c>
      <c r="BZ174" s="5">
        <f ca="1">IF($BI174&lt;&gt;"",IF('Capacity summary'!$C$14="Yes",IF(COUNTBLANK('Capacity summary'!$H86:$BG86)&lt;52,IF('Capacity summary'!W86&lt;&gt;"",IF(LOWER('Capacity summary'!W86)="x",$BI174*W174,VALUE('Capacity summary'!W86)),0),W174*$BI174),W174*$BI174),0)</f>
        <v>0</v>
      </c>
      <c r="CA174" s="5">
        <f ca="1">IF($BI174&lt;&gt;"",IF('Capacity summary'!$C$14="Yes",IF(COUNTBLANK('Capacity summary'!$H86:$BG86)&lt;52,IF('Capacity summary'!X86&lt;&gt;"",IF(LOWER('Capacity summary'!X86)="x",$BI174*X174,VALUE('Capacity summary'!X86)),0),X174*$BI174),X174*$BI174),0)</f>
        <v>0</v>
      </c>
      <c r="CB174" s="5">
        <f ca="1">IF($BI174&lt;&gt;"",IF('Capacity summary'!$C$14="Yes",IF(COUNTBLANK('Capacity summary'!$H86:$BG86)&lt;52,IF('Capacity summary'!Y86&lt;&gt;"",IF(LOWER('Capacity summary'!Y86)="x",$BI174*Y174,VALUE('Capacity summary'!Y86)),0),Y174*$BI174),Y174*$BI174),0)</f>
        <v>0</v>
      </c>
      <c r="CC174" s="5">
        <f ca="1">IF($BI174&lt;&gt;"",IF('Capacity summary'!$C$14="Yes",IF(COUNTBLANK('Capacity summary'!$H86:$BG86)&lt;52,IF('Capacity summary'!Z86&lt;&gt;"",IF(LOWER('Capacity summary'!Z86)="x",$BI174*Z174,VALUE('Capacity summary'!Z86)),0),Z174*$BI174),Z174*$BI174),0)</f>
        <v>0</v>
      </c>
      <c r="CD174" s="5">
        <f ca="1">IF($BI174&lt;&gt;"",IF('Capacity summary'!$C$14="Yes",IF(COUNTBLANK('Capacity summary'!$H86:$BG86)&lt;52,IF('Capacity summary'!AA86&lt;&gt;"",IF(LOWER('Capacity summary'!AA86)="x",$BI174*AA174,VALUE('Capacity summary'!AA86)),0),AA174*$BI174),AA174*$BI174),0)</f>
        <v>0</v>
      </c>
      <c r="CE174" s="5">
        <f ca="1">IF($BI174&lt;&gt;"",IF('Capacity summary'!$C$14="Yes",IF(COUNTBLANK('Capacity summary'!$H86:$BG86)&lt;52,IF('Capacity summary'!AB86&lt;&gt;"",IF(LOWER('Capacity summary'!AB86)="x",$BI174*AB174,VALUE('Capacity summary'!AB86)),0),AB174*$BI174),AB174*$BI174),0)</f>
        <v>0</v>
      </c>
      <c r="CF174" s="5">
        <f ca="1">IF($BI174&lt;&gt;"",IF('Capacity summary'!$C$14="Yes",IF(COUNTBLANK('Capacity summary'!$H86:$BG86)&lt;52,IF('Capacity summary'!AC86&lt;&gt;"",IF(LOWER('Capacity summary'!AC86)="x",$BI174*AC174,VALUE('Capacity summary'!AC86)),0),AC174*$BI174),AC174*$BI174),0)</f>
        <v>0</v>
      </c>
      <c r="CG174" s="5">
        <f ca="1">IF($BI174&lt;&gt;"",IF('Capacity summary'!$C$14="Yes",IF(COUNTBLANK('Capacity summary'!$H86:$BG86)&lt;52,IF('Capacity summary'!AD86&lt;&gt;"",IF(LOWER('Capacity summary'!AD86)="x",$BI174*AD174,VALUE('Capacity summary'!AD86)),0),AD174*$BI174),AD174*$BI174),0)</f>
        <v>0</v>
      </c>
      <c r="CH174" s="5">
        <f ca="1">IF($BI174&lt;&gt;"",IF('Capacity summary'!$C$14="Yes",IF(COUNTBLANK('Capacity summary'!$H86:$BG86)&lt;52,IF('Capacity summary'!AE86&lt;&gt;"",IF(LOWER('Capacity summary'!AE86)="x",$BI174*AE174,VALUE('Capacity summary'!AE86)),0),AE174*$BI174),AE174*$BI174),0)</f>
        <v>0</v>
      </c>
      <c r="CI174" s="5">
        <f ca="1">IF($BI174&lt;&gt;"",IF('Capacity summary'!$C$14="Yes",IF(COUNTBLANK('Capacity summary'!$H86:$BG86)&lt;52,IF('Capacity summary'!AF86&lt;&gt;"",IF(LOWER('Capacity summary'!AF86)="x",$BI174*AF174,VALUE('Capacity summary'!AF86)),0),AF174*$BI174),AF174*$BI174),0)</f>
        <v>0</v>
      </c>
      <c r="CJ174" s="5">
        <f ca="1">IF($BI174&lt;&gt;"",IF('Capacity summary'!$C$14="Yes",IF(COUNTBLANK('Capacity summary'!$H86:$BG86)&lt;52,IF('Capacity summary'!AG86&lt;&gt;"",IF(LOWER('Capacity summary'!AG86)="x",$BI174*AG174,VALUE('Capacity summary'!AG86)),0),AG174*$BI174),AG174*$BI174),0)</f>
        <v>0</v>
      </c>
      <c r="CK174" s="5">
        <f ca="1">IF($BI174&lt;&gt;"",IF('Capacity summary'!$C$14="Yes",IF(COUNTBLANK('Capacity summary'!$H86:$BG86)&lt;52,IF('Capacity summary'!AH86&lt;&gt;"",IF(LOWER('Capacity summary'!AH86)="x",$BI174*AH174,VALUE('Capacity summary'!AH86)),0),AH174*$BI174),AH174*$BI174),0)</f>
        <v>0</v>
      </c>
      <c r="CL174" s="5">
        <f ca="1">IF($BI174&lt;&gt;"",IF('Capacity summary'!$C$14="Yes",IF(COUNTBLANK('Capacity summary'!$H86:$BG86)&lt;52,IF('Capacity summary'!AI86&lt;&gt;"",IF(LOWER('Capacity summary'!AI86)="x",$BI174*AI174,VALUE('Capacity summary'!AI86)),0),AI174*$BI174),AI174*$BI174),0)</f>
        <v>0</v>
      </c>
      <c r="CM174" s="5">
        <f ca="1">IF($BI174&lt;&gt;"",IF('Capacity summary'!$C$14="Yes",IF(COUNTBLANK('Capacity summary'!$H86:$BG86)&lt;52,IF('Capacity summary'!AJ86&lt;&gt;"",IF(LOWER('Capacity summary'!AJ86)="x",$BI174*AJ174,VALUE('Capacity summary'!AJ86)),0),AJ174*$BI174),AJ174*$BI174),0)</f>
        <v>0</v>
      </c>
      <c r="CN174" s="5">
        <f ca="1">IF($BI174&lt;&gt;"",IF('Capacity summary'!$C$14="Yes",IF(COUNTBLANK('Capacity summary'!$H86:$BG86)&lt;52,IF('Capacity summary'!AK86&lt;&gt;"",IF(LOWER('Capacity summary'!AK86)="x",$BI174*AK174,VALUE('Capacity summary'!AK86)),0),AK174*$BI174),AK174*$BI174),0)</f>
        <v>0</v>
      </c>
      <c r="CO174" s="5">
        <f ca="1">IF($BI174&lt;&gt;"",IF('Capacity summary'!$C$14="Yes",IF(COUNTBLANK('Capacity summary'!$H86:$BG86)&lt;52,IF('Capacity summary'!AL86&lt;&gt;"",IF(LOWER('Capacity summary'!AL86)="x",$BI174*AL174,VALUE('Capacity summary'!AL86)),0),AL174*$BI174),AL174*$BI174),0)</f>
        <v>0</v>
      </c>
      <c r="CP174" s="5">
        <f ca="1">IF($BI174&lt;&gt;"",IF('Capacity summary'!$C$14="Yes",IF(COUNTBLANK('Capacity summary'!$H86:$BG86)&lt;52,IF('Capacity summary'!AM86&lt;&gt;"",IF(LOWER('Capacity summary'!AM86)="x",$BI174*AM174,VALUE('Capacity summary'!AM86)),0),AM174*$BI174),AM174*$BI174),0)</f>
        <v>0</v>
      </c>
      <c r="CQ174" s="5">
        <f ca="1">IF($BI174&lt;&gt;"",IF('Capacity summary'!$C$14="Yes",IF(COUNTBLANK('Capacity summary'!$H86:$BG86)&lt;52,IF('Capacity summary'!AN86&lt;&gt;"",IF(LOWER('Capacity summary'!AN86)="x",$BI174*AN174,VALUE('Capacity summary'!AN86)),0),AN174*$BI174),AN174*$BI174),0)</f>
        <v>0</v>
      </c>
      <c r="CR174" s="5">
        <f ca="1">IF($BI174&lt;&gt;"",IF('Capacity summary'!$C$14="Yes",IF(COUNTBLANK('Capacity summary'!$H86:$BG86)&lt;52,IF('Capacity summary'!AO86&lt;&gt;"",IF(LOWER('Capacity summary'!AO86)="x",$BI174*AO174,VALUE('Capacity summary'!AO86)),0),AO174*$BI174),AO174*$BI174),0)</f>
        <v>0</v>
      </c>
      <c r="CS174" s="5">
        <f ca="1">IF($BI174&lt;&gt;"",IF('Capacity summary'!$C$14="Yes",IF(COUNTBLANK('Capacity summary'!$H86:$BG86)&lt;52,IF('Capacity summary'!AP86&lt;&gt;"",IF(LOWER('Capacity summary'!AP86)="x",$BI174*AP174,VALUE('Capacity summary'!AP86)),0),AP174*$BI174),AP174*$BI174),0)</f>
        <v>0</v>
      </c>
      <c r="CT174" s="5">
        <f ca="1">IF($BI174&lt;&gt;"",IF('Capacity summary'!$C$14="Yes",IF(COUNTBLANK('Capacity summary'!$H86:$BG86)&lt;52,IF('Capacity summary'!AQ86&lt;&gt;"",IF(LOWER('Capacity summary'!AQ86)="x",$BI174*AQ174,VALUE('Capacity summary'!AQ86)),0),AQ174*$BI174),AQ174*$BI174),0)</f>
        <v>0</v>
      </c>
      <c r="CU174" s="5">
        <f ca="1">IF($BI174&lt;&gt;"",IF('Capacity summary'!$C$14="Yes",IF(COUNTBLANK('Capacity summary'!$H86:$BG86)&lt;52,IF('Capacity summary'!AR86&lt;&gt;"",IF(LOWER('Capacity summary'!AR86)="x",$BI174*AR174,VALUE('Capacity summary'!AR86)),0),AR174*$BI174),AR174*$BI174),0)</f>
        <v>0</v>
      </c>
      <c r="CV174" s="5">
        <f ca="1">IF($BI174&lt;&gt;"",IF('Capacity summary'!$C$14="Yes",IF(COUNTBLANK('Capacity summary'!$H86:$BG86)&lt;52,IF('Capacity summary'!AS86&lt;&gt;"",IF(LOWER('Capacity summary'!AS86)="x",$BI174*AS174,VALUE('Capacity summary'!AS86)),0),AS174*$BI174),AS174*$BI174),0)</f>
        <v>0</v>
      </c>
      <c r="CW174" s="5">
        <f ca="1">IF($BI174&lt;&gt;"",IF('Capacity summary'!$C$14="Yes",IF(COUNTBLANK('Capacity summary'!$H86:$BG86)&lt;52,IF('Capacity summary'!AT86&lt;&gt;"",IF(LOWER('Capacity summary'!AT86)="x",$BI174*AT174,VALUE('Capacity summary'!AT86)),0),AT174*$BI174),AT174*$BI174),0)</f>
        <v>0</v>
      </c>
      <c r="CX174" s="5">
        <f ca="1">IF($BI174&lt;&gt;"",IF('Capacity summary'!$C$14="Yes",IF(COUNTBLANK('Capacity summary'!$H86:$BG86)&lt;52,IF('Capacity summary'!AU86&lt;&gt;"",IF(LOWER('Capacity summary'!AU86)="x",$BI174*AU174,VALUE('Capacity summary'!AU86)),0),AU174*$BI174),AU174*$BI174),0)</f>
        <v>0</v>
      </c>
      <c r="CY174" s="5">
        <f ca="1">IF($BI174&lt;&gt;"",IF('Capacity summary'!$C$14="Yes",IF(COUNTBLANK('Capacity summary'!$H86:$BG86)&lt;52,IF('Capacity summary'!AV86&lt;&gt;"",IF(LOWER('Capacity summary'!AV86)="x",$BI174*AV174,VALUE('Capacity summary'!AV86)),0),AV174*$BI174),AV174*$BI174),0)</f>
        <v>0</v>
      </c>
      <c r="CZ174" s="5">
        <f ca="1">IF($BI174&lt;&gt;"",IF('Capacity summary'!$C$14="Yes",IF(COUNTBLANK('Capacity summary'!$H86:$BG86)&lt;52,IF('Capacity summary'!AW86&lt;&gt;"",IF(LOWER('Capacity summary'!AW86)="x",$BI174*AW174,VALUE('Capacity summary'!AW86)),0),AW174*$BI174),AW174*$BI174),0)</f>
        <v>0</v>
      </c>
      <c r="DA174" s="5">
        <f ca="1">IF($BI174&lt;&gt;"",IF('Capacity summary'!$C$14="Yes",IF(COUNTBLANK('Capacity summary'!$H86:$BG86)&lt;52,IF('Capacity summary'!AX86&lt;&gt;"",IF(LOWER('Capacity summary'!AX86)="x",$BI174*AX174,VALUE('Capacity summary'!AX86)),0),AX174*$BI174),AX174*$BI174),0)</f>
        <v>0</v>
      </c>
      <c r="DB174" s="5">
        <f ca="1">IF($BI174&lt;&gt;"",IF('Capacity summary'!$C$14="Yes",IF(COUNTBLANK('Capacity summary'!$H86:$BG86)&lt;52,IF('Capacity summary'!AY86&lt;&gt;"",IF(LOWER('Capacity summary'!AY86)="x",$BI174*AY174,VALUE('Capacity summary'!AY86)),0),AY174*$BI174),AY174*$BI174),0)</f>
        <v>0</v>
      </c>
      <c r="DC174" s="5">
        <f ca="1">IF($BI174&lt;&gt;"",IF('Capacity summary'!$C$14="Yes",IF(COUNTBLANK('Capacity summary'!$H86:$BG86)&lt;52,IF('Capacity summary'!AZ86&lt;&gt;"",IF(LOWER('Capacity summary'!AZ86)="x",$BI174*AZ174,VALUE('Capacity summary'!AZ86)),0),AZ174*$BI174),AZ174*$BI174),0)</f>
        <v>0</v>
      </c>
      <c r="DD174" s="5">
        <f ca="1">IF($BI174&lt;&gt;"",IF('Capacity summary'!$C$14="Yes",IF(COUNTBLANK('Capacity summary'!$H86:$BG86)&lt;52,IF('Capacity summary'!BA86&lt;&gt;"",IF(LOWER('Capacity summary'!BA86)="x",$BI174*BA174,VALUE('Capacity summary'!BA86)),0),BA174*$BI174),BA174*$BI174),0)</f>
        <v>0</v>
      </c>
      <c r="DE174" s="5">
        <f ca="1">IF($BI174&lt;&gt;"",IF('Capacity summary'!$C$14="Yes",IF(COUNTBLANK('Capacity summary'!$H86:$BG86)&lt;52,IF('Capacity summary'!BB86&lt;&gt;"",IF(LOWER('Capacity summary'!BB86)="x",$BI174*BB174,VALUE('Capacity summary'!BB86)),0),BB174*$BI174),BB174*$BI174),0)</f>
        <v>0</v>
      </c>
      <c r="DF174" s="5">
        <f ca="1">IF($BI174&lt;&gt;"",IF('Capacity summary'!$C$14="Yes",IF(COUNTBLANK('Capacity summary'!$H86:$BG86)&lt;52,IF('Capacity summary'!BC86&lt;&gt;"",IF(LOWER('Capacity summary'!BC86)="x",$BI174*BC174,VALUE('Capacity summary'!BC86)),0),BC174*$BI174),BC174*$BI174),0)</f>
        <v>0</v>
      </c>
      <c r="DG174" s="5">
        <f ca="1">IF($BI174&lt;&gt;"",IF('Capacity summary'!$C$14="Yes",IF(COUNTBLANK('Capacity summary'!$H86:$BG86)&lt;52,IF('Capacity summary'!BD86&lt;&gt;"",IF(LOWER('Capacity summary'!BD86)="x",$BI174*BD174,VALUE('Capacity summary'!BD86)),0),BD174*$BI174),BD174*$BI174),0)</f>
        <v>0</v>
      </c>
      <c r="DH174" s="5">
        <f ca="1">IF($BI174&lt;&gt;"",IF('Capacity summary'!$C$14="Yes",IF(COUNTBLANK('Capacity summary'!$H86:$BG86)&lt;52,IF('Capacity summary'!BE86&lt;&gt;"",IF(LOWER('Capacity summary'!BE86)="x",$BI174*BE174,VALUE('Capacity summary'!BE86)),0),BE174*$BI174),BE174*$BI174),0)</f>
        <v>0</v>
      </c>
      <c r="DI174" s="5">
        <f ca="1">IF($BI174&lt;&gt;"",IF('Capacity summary'!$C$14="Yes",IF(COUNTBLANK('Capacity summary'!$H86:$BG86)&lt;52,IF('Capacity summary'!BF86&lt;&gt;"",IF(LOWER('Capacity summary'!BF86)="x",$BI174*BF174,VALUE('Capacity summary'!BF86)),0),BF174*$BI174),BF174*$BI174),0)</f>
        <v>0</v>
      </c>
      <c r="DJ174" s="5">
        <f ca="1">IF($BI174&lt;&gt;"",IF('Capacity summary'!$C$14="Yes",IF(COUNTBLANK('Capacity summary'!$H86:$BG86)&lt;52,IF('Capacity summary'!BG86&lt;&gt;"",IF(LOWER('Capacity summary'!BG86)="x",$BI174*BG174,VALUE('Capacity summary'!BG86)),0),BG174*$BI174),BG174*$BI174),0)</f>
        <v>0</v>
      </c>
      <c r="DK174" s="5">
        <f t="shared" ca="1" si="6"/>
        <v>0</v>
      </c>
    </row>
    <row r="175" spans="3:115" x14ac:dyDescent="0.25">
      <c r="C175" s="67" t="str">
        <f>ROW(A64)&amp;". "&amp;Capacity!N80</f>
        <v>64. a</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 ca="1">IF(ROW(A64)&lt;=Capacity!$M$16,IF('Capacity summary'!$C$14="No",SUM(H175:BG175),'Capacity summary'!$E87),0)</f>
        <v>52</v>
      </c>
      <c r="BI175" s="67">
        <f ca="1">IF(BH175&gt;0,IF(BH175&lt;Capacity!Q80,Capacity!R80,Capacity!T80/'Capacity calculation (hide)'!BH175),"")</f>
        <v>0</v>
      </c>
      <c r="BJ175" s="5"/>
      <c r="BK175" s="5">
        <f ca="1">IF($BI175&lt;&gt;"",IF('Capacity summary'!$C$14="Yes",IF(COUNTBLANK('Capacity summary'!$H87:$BG87)&lt;52,IF('Capacity summary'!H87&lt;&gt;"",IF(LOWER('Capacity summary'!H87)="x",$BI175*H175,VALUE('Capacity summary'!H87)),0),H175*$BI175),H175*$BI175),0)</f>
        <v>0</v>
      </c>
      <c r="BL175" s="5">
        <f ca="1">IF($BI175&lt;&gt;"",IF('Capacity summary'!$C$14="Yes",IF(COUNTBLANK('Capacity summary'!$H87:$BG87)&lt;52,IF('Capacity summary'!I87&lt;&gt;"",IF(LOWER('Capacity summary'!I87)="x",$BI175*I175,VALUE('Capacity summary'!I87)),0),I175*$BI175),I175*$BI175),0)</f>
        <v>0</v>
      </c>
      <c r="BM175" s="5">
        <f ca="1">IF($BI175&lt;&gt;"",IF('Capacity summary'!$C$14="Yes",IF(COUNTBLANK('Capacity summary'!$H87:$BG87)&lt;52,IF('Capacity summary'!J87&lt;&gt;"",IF(LOWER('Capacity summary'!J87)="x",$BI175*J175,VALUE('Capacity summary'!J87)),0),J175*$BI175),J175*$BI175),0)</f>
        <v>0</v>
      </c>
      <c r="BN175" s="5">
        <f ca="1">IF($BI175&lt;&gt;"",IF('Capacity summary'!$C$14="Yes",IF(COUNTBLANK('Capacity summary'!$H87:$BG87)&lt;52,IF('Capacity summary'!K87&lt;&gt;"",IF(LOWER('Capacity summary'!K87)="x",$BI175*K175,VALUE('Capacity summary'!K87)),0),K175*$BI175),K175*$BI175),0)</f>
        <v>0</v>
      </c>
      <c r="BO175" s="5">
        <f ca="1">IF($BI175&lt;&gt;"",IF('Capacity summary'!$C$14="Yes",IF(COUNTBLANK('Capacity summary'!$H87:$BG87)&lt;52,IF('Capacity summary'!L87&lt;&gt;"",IF(LOWER('Capacity summary'!L87)="x",$BI175*L175,VALUE('Capacity summary'!L87)),0),L175*$BI175),L175*$BI175),0)</f>
        <v>0</v>
      </c>
      <c r="BP175" s="5">
        <f ca="1">IF($BI175&lt;&gt;"",IF('Capacity summary'!$C$14="Yes",IF(COUNTBLANK('Capacity summary'!$H87:$BG87)&lt;52,IF('Capacity summary'!M87&lt;&gt;"",IF(LOWER('Capacity summary'!M87)="x",$BI175*M175,VALUE('Capacity summary'!M87)),0),M175*$BI175),M175*$BI175),0)</f>
        <v>0</v>
      </c>
      <c r="BQ175" s="5">
        <f ca="1">IF($BI175&lt;&gt;"",IF('Capacity summary'!$C$14="Yes",IF(COUNTBLANK('Capacity summary'!$H87:$BG87)&lt;52,IF('Capacity summary'!N87&lt;&gt;"",IF(LOWER('Capacity summary'!N87)="x",$BI175*N175,VALUE('Capacity summary'!N87)),0),N175*$BI175),N175*$BI175),0)</f>
        <v>0</v>
      </c>
      <c r="BR175" s="5">
        <f ca="1">IF($BI175&lt;&gt;"",IF('Capacity summary'!$C$14="Yes",IF(COUNTBLANK('Capacity summary'!$H87:$BG87)&lt;52,IF('Capacity summary'!O87&lt;&gt;"",IF(LOWER('Capacity summary'!O87)="x",$BI175*O175,VALUE('Capacity summary'!O87)),0),O175*$BI175),O175*$BI175),0)</f>
        <v>0</v>
      </c>
      <c r="BS175" s="5">
        <f ca="1">IF($BI175&lt;&gt;"",IF('Capacity summary'!$C$14="Yes",IF(COUNTBLANK('Capacity summary'!$H87:$BG87)&lt;52,IF('Capacity summary'!P87&lt;&gt;"",IF(LOWER('Capacity summary'!P87)="x",$BI175*P175,VALUE('Capacity summary'!P87)),0),P175*$BI175),P175*$BI175),0)</f>
        <v>0</v>
      </c>
      <c r="BT175" s="5">
        <f ca="1">IF($BI175&lt;&gt;"",IF('Capacity summary'!$C$14="Yes",IF(COUNTBLANK('Capacity summary'!$H87:$BG87)&lt;52,IF('Capacity summary'!Q87&lt;&gt;"",IF(LOWER('Capacity summary'!Q87)="x",$BI175*Q175,VALUE('Capacity summary'!Q87)),0),Q175*$BI175),Q175*$BI175),0)</f>
        <v>0</v>
      </c>
      <c r="BU175" s="5">
        <f ca="1">IF($BI175&lt;&gt;"",IF('Capacity summary'!$C$14="Yes",IF(COUNTBLANK('Capacity summary'!$H87:$BG87)&lt;52,IF('Capacity summary'!R87&lt;&gt;"",IF(LOWER('Capacity summary'!R87)="x",$BI175*R175,VALUE('Capacity summary'!R87)),0),R175*$BI175),R175*$BI175),0)</f>
        <v>0</v>
      </c>
      <c r="BV175" s="5">
        <f ca="1">IF($BI175&lt;&gt;"",IF('Capacity summary'!$C$14="Yes",IF(COUNTBLANK('Capacity summary'!$H87:$BG87)&lt;52,IF('Capacity summary'!S87&lt;&gt;"",IF(LOWER('Capacity summary'!S87)="x",$BI175*S175,VALUE('Capacity summary'!S87)),0),S175*$BI175),S175*$BI175),0)</f>
        <v>0</v>
      </c>
      <c r="BW175" s="5">
        <f ca="1">IF($BI175&lt;&gt;"",IF('Capacity summary'!$C$14="Yes",IF(COUNTBLANK('Capacity summary'!$H87:$BG87)&lt;52,IF('Capacity summary'!T87&lt;&gt;"",IF(LOWER('Capacity summary'!T87)="x",$BI175*T175,VALUE('Capacity summary'!T87)),0),T175*$BI175),T175*$BI175),0)</f>
        <v>0</v>
      </c>
      <c r="BX175" s="5">
        <f ca="1">IF($BI175&lt;&gt;"",IF('Capacity summary'!$C$14="Yes",IF(COUNTBLANK('Capacity summary'!$H87:$BG87)&lt;52,IF('Capacity summary'!U87&lt;&gt;"",IF(LOWER('Capacity summary'!U87)="x",$BI175*U175,VALUE('Capacity summary'!U87)),0),U175*$BI175),U175*$BI175),0)</f>
        <v>0</v>
      </c>
      <c r="BY175" s="5">
        <f ca="1">IF($BI175&lt;&gt;"",IF('Capacity summary'!$C$14="Yes",IF(COUNTBLANK('Capacity summary'!$H87:$BG87)&lt;52,IF('Capacity summary'!V87&lt;&gt;"",IF(LOWER('Capacity summary'!V87)="x",$BI175*V175,VALUE('Capacity summary'!V87)),0),V175*$BI175),V175*$BI175),0)</f>
        <v>0</v>
      </c>
      <c r="BZ175" s="5">
        <f ca="1">IF($BI175&lt;&gt;"",IF('Capacity summary'!$C$14="Yes",IF(COUNTBLANK('Capacity summary'!$H87:$BG87)&lt;52,IF('Capacity summary'!W87&lt;&gt;"",IF(LOWER('Capacity summary'!W87)="x",$BI175*W175,VALUE('Capacity summary'!W87)),0),W175*$BI175),W175*$BI175),0)</f>
        <v>0</v>
      </c>
      <c r="CA175" s="5">
        <f ca="1">IF($BI175&lt;&gt;"",IF('Capacity summary'!$C$14="Yes",IF(COUNTBLANK('Capacity summary'!$H87:$BG87)&lt;52,IF('Capacity summary'!X87&lt;&gt;"",IF(LOWER('Capacity summary'!X87)="x",$BI175*X175,VALUE('Capacity summary'!X87)),0),X175*$BI175),X175*$BI175),0)</f>
        <v>0</v>
      </c>
      <c r="CB175" s="5">
        <f ca="1">IF($BI175&lt;&gt;"",IF('Capacity summary'!$C$14="Yes",IF(COUNTBLANK('Capacity summary'!$H87:$BG87)&lt;52,IF('Capacity summary'!Y87&lt;&gt;"",IF(LOWER('Capacity summary'!Y87)="x",$BI175*Y175,VALUE('Capacity summary'!Y87)),0),Y175*$BI175),Y175*$BI175),0)</f>
        <v>0</v>
      </c>
      <c r="CC175" s="5">
        <f ca="1">IF($BI175&lt;&gt;"",IF('Capacity summary'!$C$14="Yes",IF(COUNTBLANK('Capacity summary'!$H87:$BG87)&lt;52,IF('Capacity summary'!Z87&lt;&gt;"",IF(LOWER('Capacity summary'!Z87)="x",$BI175*Z175,VALUE('Capacity summary'!Z87)),0),Z175*$BI175),Z175*$BI175),0)</f>
        <v>0</v>
      </c>
      <c r="CD175" s="5">
        <f ca="1">IF($BI175&lt;&gt;"",IF('Capacity summary'!$C$14="Yes",IF(COUNTBLANK('Capacity summary'!$H87:$BG87)&lt;52,IF('Capacity summary'!AA87&lt;&gt;"",IF(LOWER('Capacity summary'!AA87)="x",$BI175*AA175,VALUE('Capacity summary'!AA87)),0),AA175*$BI175),AA175*$BI175),0)</f>
        <v>0</v>
      </c>
      <c r="CE175" s="5">
        <f ca="1">IF($BI175&lt;&gt;"",IF('Capacity summary'!$C$14="Yes",IF(COUNTBLANK('Capacity summary'!$H87:$BG87)&lt;52,IF('Capacity summary'!AB87&lt;&gt;"",IF(LOWER('Capacity summary'!AB87)="x",$BI175*AB175,VALUE('Capacity summary'!AB87)),0),AB175*$BI175),AB175*$BI175),0)</f>
        <v>0</v>
      </c>
      <c r="CF175" s="5">
        <f ca="1">IF($BI175&lt;&gt;"",IF('Capacity summary'!$C$14="Yes",IF(COUNTBLANK('Capacity summary'!$H87:$BG87)&lt;52,IF('Capacity summary'!AC87&lt;&gt;"",IF(LOWER('Capacity summary'!AC87)="x",$BI175*AC175,VALUE('Capacity summary'!AC87)),0),AC175*$BI175),AC175*$BI175),0)</f>
        <v>0</v>
      </c>
      <c r="CG175" s="5">
        <f ca="1">IF($BI175&lt;&gt;"",IF('Capacity summary'!$C$14="Yes",IF(COUNTBLANK('Capacity summary'!$H87:$BG87)&lt;52,IF('Capacity summary'!AD87&lt;&gt;"",IF(LOWER('Capacity summary'!AD87)="x",$BI175*AD175,VALUE('Capacity summary'!AD87)),0),AD175*$BI175),AD175*$BI175),0)</f>
        <v>0</v>
      </c>
      <c r="CH175" s="5">
        <f ca="1">IF($BI175&lt;&gt;"",IF('Capacity summary'!$C$14="Yes",IF(COUNTBLANK('Capacity summary'!$H87:$BG87)&lt;52,IF('Capacity summary'!AE87&lt;&gt;"",IF(LOWER('Capacity summary'!AE87)="x",$BI175*AE175,VALUE('Capacity summary'!AE87)),0),AE175*$BI175),AE175*$BI175),0)</f>
        <v>0</v>
      </c>
      <c r="CI175" s="5">
        <f ca="1">IF($BI175&lt;&gt;"",IF('Capacity summary'!$C$14="Yes",IF(COUNTBLANK('Capacity summary'!$H87:$BG87)&lt;52,IF('Capacity summary'!AF87&lt;&gt;"",IF(LOWER('Capacity summary'!AF87)="x",$BI175*AF175,VALUE('Capacity summary'!AF87)),0),AF175*$BI175),AF175*$BI175),0)</f>
        <v>0</v>
      </c>
      <c r="CJ175" s="5">
        <f ca="1">IF($BI175&lt;&gt;"",IF('Capacity summary'!$C$14="Yes",IF(COUNTBLANK('Capacity summary'!$H87:$BG87)&lt;52,IF('Capacity summary'!AG87&lt;&gt;"",IF(LOWER('Capacity summary'!AG87)="x",$BI175*AG175,VALUE('Capacity summary'!AG87)),0),AG175*$BI175),AG175*$BI175),0)</f>
        <v>0</v>
      </c>
      <c r="CK175" s="5">
        <f ca="1">IF($BI175&lt;&gt;"",IF('Capacity summary'!$C$14="Yes",IF(COUNTBLANK('Capacity summary'!$H87:$BG87)&lt;52,IF('Capacity summary'!AH87&lt;&gt;"",IF(LOWER('Capacity summary'!AH87)="x",$BI175*AH175,VALUE('Capacity summary'!AH87)),0),AH175*$BI175),AH175*$BI175),0)</f>
        <v>0</v>
      </c>
      <c r="CL175" s="5">
        <f ca="1">IF($BI175&lt;&gt;"",IF('Capacity summary'!$C$14="Yes",IF(COUNTBLANK('Capacity summary'!$H87:$BG87)&lt;52,IF('Capacity summary'!AI87&lt;&gt;"",IF(LOWER('Capacity summary'!AI87)="x",$BI175*AI175,VALUE('Capacity summary'!AI87)),0),AI175*$BI175),AI175*$BI175),0)</f>
        <v>0</v>
      </c>
      <c r="CM175" s="5">
        <f ca="1">IF($BI175&lt;&gt;"",IF('Capacity summary'!$C$14="Yes",IF(COUNTBLANK('Capacity summary'!$H87:$BG87)&lt;52,IF('Capacity summary'!AJ87&lt;&gt;"",IF(LOWER('Capacity summary'!AJ87)="x",$BI175*AJ175,VALUE('Capacity summary'!AJ87)),0),AJ175*$BI175),AJ175*$BI175),0)</f>
        <v>0</v>
      </c>
      <c r="CN175" s="5">
        <f ca="1">IF($BI175&lt;&gt;"",IF('Capacity summary'!$C$14="Yes",IF(COUNTBLANK('Capacity summary'!$H87:$BG87)&lt;52,IF('Capacity summary'!AK87&lt;&gt;"",IF(LOWER('Capacity summary'!AK87)="x",$BI175*AK175,VALUE('Capacity summary'!AK87)),0),AK175*$BI175),AK175*$BI175),0)</f>
        <v>0</v>
      </c>
      <c r="CO175" s="5">
        <f ca="1">IF($BI175&lt;&gt;"",IF('Capacity summary'!$C$14="Yes",IF(COUNTBLANK('Capacity summary'!$H87:$BG87)&lt;52,IF('Capacity summary'!AL87&lt;&gt;"",IF(LOWER('Capacity summary'!AL87)="x",$BI175*AL175,VALUE('Capacity summary'!AL87)),0),AL175*$BI175),AL175*$BI175),0)</f>
        <v>0</v>
      </c>
      <c r="CP175" s="5">
        <f ca="1">IF($BI175&lt;&gt;"",IF('Capacity summary'!$C$14="Yes",IF(COUNTBLANK('Capacity summary'!$H87:$BG87)&lt;52,IF('Capacity summary'!AM87&lt;&gt;"",IF(LOWER('Capacity summary'!AM87)="x",$BI175*AM175,VALUE('Capacity summary'!AM87)),0),AM175*$BI175),AM175*$BI175),0)</f>
        <v>0</v>
      </c>
      <c r="CQ175" s="5">
        <f ca="1">IF($BI175&lt;&gt;"",IF('Capacity summary'!$C$14="Yes",IF(COUNTBLANK('Capacity summary'!$H87:$BG87)&lt;52,IF('Capacity summary'!AN87&lt;&gt;"",IF(LOWER('Capacity summary'!AN87)="x",$BI175*AN175,VALUE('Capacity summary'!AN87)),0),AN175*$BI175),AN175*$BI175),0)</f>
        <v>0</v>
      </c>
      <c r="CR175" s="5">
        <f ca="1">IF($BI175&lt;&gt;"",IF('Capacity summary'!$C$14="Yes",IF(COUNTBLANK('Capacity summary'!$H87:$BG87)&lt;52,IF('Capacity summary'!AO87&lt;&gt;"",IF(LOWER('Capacity summary'!AO87)="x",$BI175*AO175,VALUE('Capacity summary'!AO87)),0),AO175*$BI175),AO175*$BI175),0)</f>
        <v>0</v>
      </c>
      <c r="CS175" s="5">
        <f ca="1">IF($BI175&lt;&gt;"",IF('Capacity summary'!$C$14="Yes",IF(COUNTBLANK('Capacity summary'!$H87:$BG87)&lt;52,IF('Capacity summary'!AP87&lt;&gt;"",IF(LOWER('Capacity summary'!AP87)="x",$BI175*AP175,VALUE('Capacity summary'!AP87)),0),AP175*$BI175),AP175*$BI175),0)</f>
        <v>0</v>
      </c>
      <c r="CT175" s="5">
        <f ca="1">IF($BI175&lt;&gt;"",IF('Capacity summary'!$C$14="Yes",IF(COUNTBLANK('Capacity summary'!$H87:$BG87)&lt;52,IF('Capacity summary'!AQ87&lt;&gt;"",IF(LOWER('Capacity summary'!AQ87)="x",$BI175*AQ175,VALUE('Capacity summary'!AQ87)),0),AQ175*$BI175),AQ175*$BI175),0)</f>
        <v>0</v>
      </c>
      <c r="CU175" s="5">
        <f ca="1">IF($BI175&lt;&gt;"",IF('Capacity summary'!$C$14="Yes",IF(COUNTBLANK('Capacity summary'!$H87:$BG87)&lt;52,IF('Capacity summary'!AR87&lt;&gt;"",IF(LOWER('Capacity summary'!AR87)="x",$BI175*AR175,VALUE('Capacity summary'!AR87)),0),AR175*$BI175),AR175*$BI175),0)</f>
        <v>0</v>
      </c>
      <c r="CV175" s="5">
        <f ca="1">IF($BI175&lt;&gt;"",IF('Capacity summary'!$C$14="Yes",IF(COUNTBLANK('Capacity summary'!$H87:$BG87)&lt;52,IF('Capacity summary'!AS87&lt;&gt;"",IF(LOWER('Capacity summary'!AS87)="x",$BI175*AS175,VALUE('Capacity summary'!AS87)),0),AS175*$BI175),AS175*$BI175),0)</f>
        <v>0</v>
      </c>
      <c r="CW175" s="5">
        <f ca="1">IF($BI175&lt;&gt;"",IF('Capacity summary'!$C$14="Yes",IF(COUNTBLANK('Capacity summary'!$H87:$BG87)&lt;52,IF('Capacity summary'!AT87&lt;&gt;"",IF(LOWER('Capacity summary'!AT87)="x",$BI175*AT175,VALUE('Capacity summary'!AT87)),0),AT175*$BI175),AT175*$BI175),0)</f>
        <v>0</v>
      </c>
      <c r="CX175" s="5">
        <f ca="1">IF($BI175&lt;&gt;"",IF('Capacity summary'!$C$14="Yes",IF(COUNTBLANK('Capacity summary'!$H87:$BG87)&lt;52,IF('Capacity summary'!AU87&lt;&gt;"",IF(LOWER('Capacity summary'!AU87)="x",$BI175*AU175,VALUE('Capacity summary'!AU87)),0),AU175*$BI175),AU175*$BI175),0)</f>
        <v>0</v>
      </c>
      <c r="CY175" s="5">
        <f ca="1">IF($BI175&lt;&gt;"",IF('Capacity summary'!$C$14="Yes",IF(COUNTBLANK('Capacity summary'!$H87:$BG87)&lt;52,IF('Capacity summary'!AV87&lt;&gt;"",IF(LOWER('Capacity summary'!AV87)="x",$BI175*AV175,VALUE('Capacity summary'!AV87)),0),AV175*$BI175),AV175*$BI175),0)</f>
        <v>0</v>
      </c>
      <c r="CZ175" s="5">
        <f ca="1">IF($BI175&lt;&gt;"",IF('Capacity summary'!$C$14="Yes",IF(COUNTBLANK('Capacity summary'!$H87:$BG87)&lt;52,IF('Capacity summary'!AW87&lt;&gt;"",IF(LOWER('Capacity summary'!AW87)="x",$BI175*AW175,VALUE('Capacity summary'!AW87)),0),AW175*$BI175),AW175*$BI175),0)</f>
        <v>0</v>
      </c>
      <c r="DA175" s="5">
        <f ca="1">IF($BI175&lt;&gt;"",IF('Capacity summary'!$C$14="Yes",IF(COUNTBLANK('Capacity summary'!$H87:$BG87)&lt;52,IF('Capacity summary'!AX87&lt;&gt;"",IF(LOWER('Capacity summary'!AX87)="x",$BI175*AX175,VALUE('Capacity summary'!AX87)),0),AX175*$BI175),AX175*$BI175),0)</f>
        <v>0</v>
      </c>
      <c r="DB175" s="5">
        <f ca="1">IF($BI175&lt;&gt;"",IF('Capacity summary'!$C$14="Yes",IF(COUNTBLANK('Capacity summary'!$H87:$BG87)&lt;52,IF('Capacity summary'!AY87&lt;&gt;"",IF(LOWER('Capacity summary'!AY87)="x",$BI175*AY175,VALUE('Capacity summary'!AY87)),0),AY175*$BI175),AY175*$BI175),0)</f>
        <v>0</v>
      </c>
      <c r="DC175" s="5">
        <f ca="1">IF($BI175&lt;&gt;"",IF('Capacity summary'!$C$14="Yes",IF(COUNTBLANK('Capacity summary'!$H87:$BG87)&lt;52,IF('Capacity summary'!AZ87&lt;&gt;"",IF(LOWER('Capacity summary'!AZ87)="x",$BI175*AZ175,VALUE('Capacity summary'!AZ87)),0),AZ175*$BI175),AZ175*$BI175),0)</f>
        <v>0</v>
      </c>
      <c r="DD175" s="5">
        <f ca="1">IF($BI175&lt;&gt;"",IF('Capacity summary'!$C$14="Yes",IF(COUNTBLANK('Capacity summary'!$H87:$BG87)&lt;52,IF('Capacity summary'!BA87&lt;&gt;"",IF(LOWER('Capacity summary'!BA87)="x",$BI175*BA175,VALUE('Capacity summary'!BA87)),0),BA175*$BI175),BA175*$BI175),0)</f>
        <v>0</v>
      </c>
      <c r="DE175" s="5">
        <f ca="1">IF($BI175&lt;&gt;"",IF('Capacity summary'!$C$14="Yes",IF(COUNTBLANK('Capacity summary'!$H87:$BG87)&lt;52,IF('Capacity summary'!BB87&lt;&gt;"",IF(LOWER('Capacity summary'!BB87)="x",$BI175*BB175,VALUE('Capacity summary'!BB87)),0),BB175*$BI175),BB175*$BI175),0)</f>
        <v>0</v>
      </c>
      <c r="DF175" s="5">
        <f ca="1">IF($BI175&lt;&gt;"",IF('Capacity summary'!$C$14="Yes",IF(COUNTBLANK('Capacity summary'!$H87:$BG87)&lt;52,IF('Capacity summary'!BC87&lt;&gt;"",IF(LOWER('Capacity summary'!BC87)="x",$BI175*BC175,VALUE('Capacity summary'!BC87)),0),BC175*$BI175),BC175*$BI175),0)</f>
        <v>0</v>
      </c>
      <c r="DG175" s="5">
        <f ca="1">IF($BI175&lt;&gt;"",IF('Capacity summary'!$C$14="Yes",IF(COUNTBLANK('Capacity summary'!$H87:$BG87)&lt;52,IF('Capacity summary'!BD87&lt;&gt;"",IF(LOWER('Capacity summary'!BD87)="x",$BI175*BD175,VALUE('Capacity summary'!BD87)),0),BD175*$BI175),BD175*$BI175),0)</f>
        <v>0</v>
      </c>
      <c r="DH175" s="5">
        <f ca="1">IF($BI175&lt;&gt;"",IF('Capacity summary'!$C$14="Yes",IF(COUNTBLANK('Capacity summary'!$H87:$BG87)&lt;52,IF('Capacity summary'!BE87&lt;&gt;"",IF(LOWER('Capacity summary'!BE87)="x",$BI175*BE175,VALUE('Capacity summary'!BE87)),0),BE175*$BI175),BE175*$BI175),0)</f>
        <v>0</v>
      </c>
      <c r="DI175" s="5">
        <f ca="1">IF($BI175&lt;&gt;"",IF('Capacity summary'!$C$14="Yes",IF(COUNTBLANK('Capacity summary'!$H87:$BG87)&lt;52,IF('Capacity summary'!BF87&lt;&gt;"",IF(LOWER('Capacity summary'!BF87)="x",$BI175*BF175,VALUE('Capacity summary'!BF87)),0),BF175*$BI175),BF175*$BI175),0)</f>
        <v>0</v>
      </c>
      <c r="DJ175" s="5">
        <f ca="1">IF($BI175&lt;&gt;"",IF('Capacity summary'!$C$14="Yes",IF(COUNTBLANK('Capacity summary'!$H87:$BG87)&lt;52,IF('Capacity summary'!BG87&lt;&gt;"",IF(LOWER('Capacity summary'!BG87)="x",$BI175*BG175,VALUE('Capacity summary'!BG87)),0),BG175*$BI175),BG175*$BI175),0)</f>
        <v>0</v>
      </c>
      <c r="DK175" s="5">
        <f t="shared" ca="1" si="6"/>
        <v>0</v>
      </c>
    </row>
    <row r="176" spans="3:115" x14ac:dyDescent="0.25">
      <c r="C176" s="67" t="str">
        <f>ROW(A65)&amp;". "&amp;Capacity!N81</f>
        <v>65. a</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 ca="1">IF(ROW(A65)&lt;=Capacity!$M$16,IF('Capacity summary'!$C$14="No",SUM(H176:BG176),'Capacity summary'!$E88),0)</f>
        <v>52</v>
      </c>
      <c r="BI176" s="67">
        <f ca="1">IF(BH176&gt;0,IF(BH176&lt;Capacity!Q81,Capacity!R81,Capacity!T81/'Capacity calculation (hide)'!BH176),"")</f>
        <v>0</v>
      </c>
      <c r="BJ176" s="5"/>
      <c r="BK176" s="5">
        <f ca="1">IF($BI176&lt;&gt;"",IF('Capacity summary'!$C$14="Yes",IF(COUNTBLANK('Capacity summary'!$H88:$BG88)&lt;52,IF('Capacity summary'!H88&lt;&gt;"",IF(LOWER('Capacity summary'!H88)="x",$BI176*H176,VALUE('Capacity summary'!H88)),0),H176*$BI176),H176*$BI176),0)</f>
        <v>0</v>
      </c>
      <c r="BL176" s="5">
        <f ca="1">IF($BI176&lt;&gt;"",IF('Capacity summary'!$C$14="Yes",IF(COUNTBLANK('Capacity summary'!$H88:$BG88)&lt;52,IF('Capacity summary'!I88&lt;&gt;"",IF(LOWER('Capacity summary'!I88)="x",$BI176*I176,VALUE('Capacity summary'!I88)),0),I176*$BI176),I176*$BI176),0)</f>
        <v>0</v>
      </c>
      <c r="BM176" s="5">
        <f ca="1">IF($BI176&lt;&gt;"",IF('Capacity summary'!$C$14="Yes",IF(COUNTBLANK('Capacity summary'!$H88:$BG88)&lt;52,IF('Capacity summary'!J88&lt;&gt;"",IF(LOWER('Capacity summary'!J88)="x",$BI176*J176,VALUE('Capacity summary'!J88)),0),J176*$BI176),J176*$BI176),0)</f>
        <v>0</v>
      </c>
      <c r="BN176" s="5">
        <f ca="1">IF($BI176&lt;&gt;"",IF('Capacity summary'!$C$14="Yes",IF(COUNTBLANK('Capacity summary'!$H88:$BG88)&lt;52,IF('Capacity summary'!K88&lt;&gt;"",IF(LOWER('Capacity summary'!K88)="x",$BI176*K176,VALUE('Capacity summary'!K88)),0),K176*$BI176),K176*$BI176),0)</f>
        <v>0</v>
      </c>
      <c r="BO176" s="5">
        <f ca="1">IF($BI176&lt;&gt;"",IF('Capacity summary'!$C$14="Yes",IF(COUNTBLANK('Capacity summary'!$H88:$BG88)&lt;52,IF('Capacity summary'!L88&lt;&gt;"",IF(LOWER('Capacity summary'!L88)="x",$BI176*L176,VALUE('Capacity summary'!L88)),0),L176*$BI176),L176*$BI176),0)</f>
        <v>0</v>
      </c>
      <c r="BP176" s="5">
        <f ca="1">IF($BI176&lt;&gt;"",IF('Capacity summary'!$C$14="Yes",IF(COUNTBLANK('Capacity summary'!$H88:$BG88)&lt;52,IF('Capacity summary'!M88&lt;&gt;"",IF(LOWER('Capacity summary'!M88)="x",$BI176*M176,VALUE('Capacity summary'!M88)),0),M176*$BI176),M176*$BI176),0)</f>
        <v>0</v>
      </c>
      <c r="BQ176" s="5">
        <f ca="1">IF($BI176&lt;&gt;"",IF('Capacity summary'!$C$14="Yes",IF(COUNTBLANK('Capacity summary'!$H88:$BG88)&lt;52,IF('Capacity summary'!N88&lt;&gt;"",IF(LOWER('Capacity summary'!N88)="x",$BI176*N176,VALUE('Capacity summary'!N88)),0),N176*$BI176),N176*$BI176),0)</f>
        <v>0</v>
      </c>
      <c r="BR176" s="5">
        <f ca="1">IF($BI176&lt;&gt;"",IF('Capacity summary'!$C$14="Yes",IF(COUNTBLANK('Capacity summary'!$H88:$BG88)&lt;52,IF('Capacity summary'!O88&lt;&gt;"",IF(LOWER('Capacity summary'!O88)="x",$BI176*O176,VALUE('Capacity summary'!O88)),0),O176*$BI176),O176*$BI176),0)</f>
        <v>0</v>
      </c>
      <c r="BS176" s="5">
        <f ca="1">IF($BI176&lt;&gt;"",IF('Capacity summary'!$C$14="Yes",IF(COUNTBLANK('Capacity summary'!$H88:$BG88)&lt;52,IF('Capacity summary'!P88&lt;&gt;"",IF(LOWER('Capacity summary'!P88)="x",$BI176*P176,VALUE('Capacity summary'!P88)),0),P176*$BI176),P176*$BI176),0)</f>
        <v>0</v>
      </c>
      <c r="BT176" s="5">
        <f ca="1">IF($BI176&lt;&gt;"",IF('Capacity summary'!$C$14="Yes",IF(COUNTBLANK('Capacity summary'!$H88:$BG88)&lt;52,IF('Capacity summary'!Q88&lt;&gt;"",IF(LOWER('Capacity summary'!Q88)="x",$BI176*Q176,VALUE('Capacity summary'!Q88)),0),Q176*$BI176),Q176*$BI176),0)</f>
        <v>0</v>
      </c>
      <c r="BU176" s="5">
        <f ca="1">IF($BI176&lt;&gt;"",IF('Capacity summary'!$C$14="Yes",IF(COUNTBLANK('Capacity summary'!$H88:$BG88)&lt;52,IF('Capacity summary'!R88&lt;&gt;"",IF(LOWER('Capacity summary'!R88)="x",$BI176*R176,VALUE('Capacity summary'!R88)),0),R176*$BI176),R176*$BI176),0)</f>
        <v>0</v>
      </c>
      <c r="BV176" s="5">
        <f ca="1">IF($BI176&lt;&gt;"",IF('Capacity summary'!$C$14="Yes",IF(COUNTBLANK('Capacity summary'!$H88:$BG88)&lt;52,IF('Capacity summary'!S88&lt;&gt;"",IF(LOWER('Capacity summary'!S88)="x",$BI176*S176,VALUE('Capacity summary'!S88)),0),S176*$BI176),S176*$BI176),0)</f>
        <v>0</v>
      </c>
      <c r="BW176" s="5">
        <f ca="1">IF($BI176&lt;&gt;"",IF('Capacity summary'!$C$14="Yes",IF(COUNTBLANK('Capacity summary'!$H88:$BG88)&lt;52,IF('Capacity summary'!T88&lt;&gt;"",IF(LOWER('Capacity summary'!T88)="x",$BI176*T176,VALUE('Capacity summary'!T88)),0),T176*$BI176),T176*$BI176),0)</f>
        <v>0</v>
      </c>
      <c r="BX176" s="5">
        <f ca="1">IF($BI176&lt;&gt;"",IF('Capacity summary'!$C$14="Yes",IF(COUNTBLANK('Capacity summary'!$H88:$BG88)&lt;52,IF('Capacity summary'!U88&lt;&gt;"",IF(LOWER('Capacity summary'!U88)="x",$BI176*U176,VALUE('Capacity summary'!U88)),0),U176*$BI176),U176*$BI176),0)</f>
        <v>0</v>
      </c>
      <c r="BY176" s="5">
        <f ca="1">IF($BI176&lt;&gt;"",IF('Capacity summary'!$C$14="Yes",IF(COUNTBLANK('Capacity summary'!$H88:$BG88)&lt;52,IF('Capacity summary'!V88&lt;&gt;"",IF(LOWER('Capacity summary'!V88)="x",$BI176*V176,VALUE('Capacity summary'!V88)),0),V176*$BI176),V176*$BI176),0)</f>
        <v>0</v>
      </c>
      <c r="BZ176" s="5">
        <f ca="1">IF($BI176&lt;&gt;"",IF('Capacity summary'!$C$14="Yes",IF(COUNTBLANK('Capacity summary'!$H88:$BG88)&lt;52,IF('Capacity summary'!W88&lt;&gt;"",IF(LOWER('Capacity summary'!W88)="x",$BI176*W176,VALUE('Capacity summary'!W88)),0),W176*$BI176),W176*$BI176),0)</f>
        <v>0</v>
      </c>
      <c r="CA176" s="5">
        <f ca="1">IF($BI176&lt;&gt;"",IF('Capacity summary'!$C$14="Yes",IF(COUNTBLANK('Capacity summary'!$H88:$BG88)&lt;52,IF('Capacity summary'!X88&lt;&gt;"",IF(LOWER('Capacity summary'!X88)="x",$BI176*X176,VALUE('Capacity summary'!X88)),0),X176*$BI176),X176*$BI176),0)</f>
        <v>0</v>
      </c>
      <c r="CB176" s="5">
        <f ca="1">IF($BI176&lt;&gt;"",IF('Capacity summary'!$C$14="Yes",IF(COUNTBLANK('Capacity summary'!$H88:$BG88)&lt;52,IF('Capacity summary'!Y88&lt;&gt;"",IF(LOWER('Capacity summary'!Y88)="x",$BI176*Y176,VALUE('Capacity summary'!Y88)),0),Y176*$BI176),Y176*$BI176),0)</f>
        <v>0</v>
      </c>
      <c r="CC176" s="5">
        <f ca="1">IF($BI176&lt;&gt;"",IF('Capacity summary'!$C$14="Yes",IF(COUNTBLANK('Capacity summary'!$H88:$BG88)&lt;52,IF('Capacity summary'!Z88&lt;&gt;"",IF(LOWER('Capacity summary'!Z88)="x",$BI176*Z176,VALUE('Capacity summary'!Z88)),0),Z176*$BI176),Z176*$BI176),0)</f>
        <v>0</v>
      </c>
      <c r="CD176" s="5">
        <f ca="1">IF($BI176&lt;&gt;"",IF('Capacity summary'!$C$14="Yes",IF(COUNTBLANK('Capacity summary'!$H88:$BG88)&lt;52,IF('Capacity summary'!AA88&lt;&gt;"",IF(LOWER('Capacity summary'!AA88)="x",$BI176*AA176,VALUE('Capacity summary'!AA88)),0),AA176*$BI176),AA176*$BI176),0)</f>
        <v>0</v>
      </c>
      <c r="CE176" s="5">
        <f ca="1">IF($BI176&lt;&gt;"",IF('Capacity summary'!$C$14="Yes",IF(COUNTBLANK('Capacity summary'!$H88:$BG88)&lt;52,IF('Capacity summary'!AB88&lt;&gt;"",IF(LOWER('Capacity summary'!AB88)="x",$BI176*AB176,VALUE('Capacity summary'!AB88)),0),AB176*$BI176),AB176*$BI176),0)</f>
        <v>0</v>
      </c>
      <c r="CF176" s="5">
        <f ca="1">IF($BI176&lt;&gt;"",IF('Capacity summary'!$C$14="Yes",IF(COUNTBLANK('Capacity summary'!$H88:$BG88)&lt;52,IF('Capacity summary'!AC88&lt;&gt;"",IF(LOWER('Capacity summary'!AC88)="x",$BI176*AC176,VALUE('Capacity summary'!AC88)),0),AC176*$BI176),AC176*$BI176),0)</f>
        <v>0</v>
      </c>
      <c r="CG176" s="5">
        <f ca="1">IF($BI176&lt;&gt;"",IF('Capacity summary'!$C$14="Yes",IF(COUNTBLANK('Capacity summary'!$H88:$BG88)&lt;52,IF('Capacity summary'!AD88&lt;&gt;"",IF(LOWER('Capacity summary'!AD88)="x",$BI176*AD176,VALUE('Capacity summary'!AD88)),0),AD176*$BI176),AD176*$BI176),0)</f>
        <v>0</v>
      </c>
      <c r="CH176" s="5">
        <f ca="1">IF($BI176&lt;&gt;"",IF('Capacity summary'!$C$14="Yes",IF(COUNTBLANK('Capacity summary'!$H88:$BG88)&lt;52,IF('Capacity summary'!AE88&lt;&gt;"",IF(LOWER('Capacity summary'!AE88)="x",$BI176*AE176,VALUE('Capacity summary'!AE88)),0),AE176*$BI176),AE176*$BI176),0)</f>
        <v>0</v>
      </c>
      <c r="CI176" s="5">
        <f ca="1">IF($BI176&lt;&gt;"",IF('Capacity summary'!$C$14="Yes",IF(COUNTBLANK('Capacity summary'!$H88:$BG88)&lt;52,IF('Capacity summary'!AF88&lt;&gt;"",IF(LOWER('Capacity summary'!AF88)="x",$BI176*AF176,VALUE('Capacity summary'!AF88)),0),AF176*$BI176),AF176*$BI176),0)</f>
        <v>0</v>
      </c>
      <c r="CJ176" s="5">
        <f ca="1">IF($BI176&lt;&gt;"",IF('Capacity summary'!$C$14="Yes",IF(COUNTBLANK('Capacity summary'!$H88:$BG88)&lt;52,IF('Capacity summary'!AG88&lt;&gt;"",IF(LOWER('Capacity summary'!AG88)="x",$BI176*AG176,VALUE('Capacity summary'!AG88)),0),AG176*$BI176),AG176*$BI176),0)</f>
        <v>0</v>
      </c>
      <c r="CK176" s="5">
        <f ca="1">IF($BI176&lt;&gt;"",IF('Capacity summary'!$C$14="Yes",IF(COUNTBLANK('Capacity summary'!$H88:$BG88)&lt;52,IF('Capacity summary'!AH88&lt;&gt;"",IF(LOWER('Capacity summary'!AH88)="x",$BI176*AH176,VALUE('Capacity summary'!AH88)),0),AH176*$BI176),AH176*$BI176),0)</f>
        <v>0</v>
      </c>
      <c r="CL176" s="5">
        <f ca="1">IF($BI176&lt;&gt;"",IF('Capacity summary'!$C$14="Yes",IF(COUNTBLANK('Capacity summary'!$H88:$BG88)&lt;52,IF('Capacity summary'!AI88&lt;&gt;"",IF(LOWER('Capacity summary'!AI88)="x",$BI176*AI176,VALUE('Capacity summary'!AI88)),0),AI176*$BI176),AI176*$BI176),0)</f>
        <v>0</v>
      </c>
      <c r="CM176" s="5">
        <f ca="1">IF($BI176&lt;&gt;"",IF('Capacity summary'!$C$14="Yes",IF(COUNTBLANK('Capacity summary'!$H88:$BG88)&lt;52,IF('Capacity summary'!AJ88&lt;&gt;"",IF(LOWER('Capacity summary'!AJ88)="x",$BI176*AJ176,VALUE('Capacity summary'!AJ88)),0),AJ176*$BI176),AJ176*$BI176),0)</f>
        <v>0</v>
      </c>
      <c r="CN176" s="5">
        <f ca="1">IF($BI176&lt;&gt;"",IF('Capacity summary'!$C$14="Yes",IF(COUNTBLANK('Capacity summary'!$H88:$BG88)&lt;52,IF('Capacity summary'!AK88&lt;&gt;"",IF(LOWER('Capacity summary'!AK88)="x",$BI176*AK176,VALUE('Capacity summary'!AK88)),0),AK176*$BI176),AK176*$BI176),0)</f>
        <v>0</v>
      </c>
      <c r="CO176" s="5">
        <f ca="1">IF($BI176&lt;&gt;"",IF('Capacity summary'!$C$14="Yes",IF(COUNTBLANK('Capacity summary'!$H88:$BG88)&lt;52,IF('Capacity summary'!AL88&lt;&gt;"",IF(LOWER('Capacity summary'!AL88)="x",$BI176*AL176,VALUE('Capacity summary'!AL88)),0),AL176*$BI176),AL176*$BI176),0)</f>
        <v>0</v>
      </c>
      <c r="CP176" s="5">
        <f ca="1">IF($BI176&lt;&gt;"",IF('Capacity summary'!$C$14="Yes",IF(COUNTBLANK('Capacity summary'!$H88:$BG88)&lt;52,IF('Capacity summary'!AM88&lt;&gt;"",IF(LOWER('Capacity summary'!AM88)="x",$BI176*AM176,VALUE('Capacity summary'!AM88)),0),AM176*$BI176),AM176*$BI176),0)</f>
        <v>0</v>
      </c>
      <c r="CQ176" s="5">
        <f ca="1">IF($BI176&lt;&gt;"",IF('Capacity summary'!$C$14="Yes",IF(COUNTBLANK('Capacity summary'!$H88:$BG88)&lt;52,IF('Capacity summary'!AN88&lt;&gt;"",IF(LOWER('Capacity summary'!AN88)="x",$BI176*AN176,VALUE('Capacity summary'!AN88)),0),AN176*$BI176),AN176*$BI176),0)</f>
        <v>0</v>
      </c>
      <c r="CR176" s="5">
        <f ca="1">IF($BI176&lt;&gt;"",IF('Capacity summary'!$C$14="Yes",IF(COUNTBLANK('Capacity summary'!$H88:$BG88)&lt;52,IF('Capacity summary'!AO88&lt;&gt;"",IF(LOWER('Capacity summary'!AO88)="x",$BI176*AO176,VALUE('Capacity summary'!AO88)),0),AO176*$BI176),AO176*$BI176),0)</f>
        <v>0</v>
      </c>
      <c r="CS176" s="5">
        <f ca="1">IF($BI176&lt;&gt;"",IF('Capacity summary'!$C$14="Yes",IF(COUNTBLANK('Capacity summary'!$H88:$BG88)&lt;52,IF('Capacity summary'!AP88&lt;&gt;"",IF(LOWER('Capacity summary'!AP88)="x",$BI176*AP176,VALUE('Capacity summary'!AP88)),0),AP176*$BI176),AP176*$BI176),0)</f>
        <v>0</v>
      </c>
      <c r="CT176" s="5">
        <f ca="1">IF($BI176&lt;&gt;"",IF('Capacity summary'!$C$14="Yes",IF(COUNTBLANK('Capacity summary'!$H88:$BG88)&lt;52,IF('Capacity summary'!AQ88&lt;&gt;"",IF(LOWER('Capacity summary'!AQ88)="x",$BI176*AQ176,VALUE('Capacity summary'!AQ88)),0),AQ176*$BI176),AQ176*$BI176),0)</f>
        <v>0</v>
      </c>
      <c r="CU176" s="5">
        <f ca="1">IF($BI176&lt;&gt;"",IF('Capacity summary'!$C$14="Yes",IF(COUNTBLANK('Capacity summary'!$H88:$BG88)&lt;52,IF('Capacity summary'!AR88&lt;&gt;"",IF(LOWER('Capacity summary'!AR88)="x",$BI176*AR176,VALUE('Capacity summary'!AR88)),0),AR176*$BI176),AR176*$BI176),0)</f>
        <v>0</v>
      </c>
      <c r="CV176" s="5">
        <f ca="1">IF($BI176&lt;&gt;"",IF('Capacity summary'!$C$14="Yes",IF(COUNTBLANK('Capacity summary'!$H88:$BG88)&lt;52,IF('Capacity summary'!AS88&lt;&gt;"",IF(LOWER('Capacity summary'!AS88)="x",$BI176*AS176,VALUE('Capacity summary'!AS88)),0),AS176*$BI176),AS176*$BI176),0)</f>
        <v>0</v>
      </c>
      <c r="CW176" s="5">
        <f ca="1">IF($BI176&lt;&gt;"",IF('Capacity summary'!$C$14="Yes",IF(COUNTBLANK('Capacity summary'!$H88:$BG88)&lt;52,IF('Capacity summary'!AT88&lt;&gt;"",IF(LOWER('Capacity summary'!AT88)="x",$BI176*AT176,VALUE('Capacity summary'!AT88)),0),AT176*$BI176),AT176*$BI176),0)</f>
        <v>0</v>
      </c>
      <c r="CX176" s="5">
        <f ca="1">IF($BI176&lt;&gt;"",IF('Capacity summary'!$C$14="Yes",IF(COUNTBLANK('Capacity summary'!$H88:$BG88)&lt;52,IF('Capacity summary'!AU88&lt;&gt;"",IF(LOWER('Capacity summary'!AU88)="x",$BI176*AU176,VALUE('Capacity summary'!AU88)),0),AU176*$BI176),AU176*$BI176),0)</f>
        <v>0</v>
      </c>
      <c r="CY176" s="5">
        <f ca="1">IF($BI176&lt;&gt;"",IF('Capacity summary'!$C$14="Yes",IF(COUNTBLANK('Capacity summary'!$H88:$BG88)&lt;52,IF('Capacity summary'!AV88&lt;&gt;"",IF(LOWER('Capacity summary'!AV88)="x",$BI176*AV176,VALUE('Capacity summary'!AV88)),0),AV176*$BI176),AV176*$BI176),0)</f>
        <v>0</v>
      </c>
      <c r="CZ176" s="5">
        <f ca="1">IF($BI176&lt;&gt;"",IF('Capacity summary'!$C$14="Yes",IF(COUNTBLANK('Capacity summary'!$H88:$BG88)&lt;52,IF('Capacity summary'!AW88&lt;&gt;"",IF(LOWER('Capacity summary'!AW88)="x",$BI176*AW176,VALUE('Capacity summary'!AW88)),0),AW176*$BI176),AW176*$BI176),0)</f>
        <v>0</v>
      </c>
      <c r="DA176" s="5">
        <f ca="1">IF($BI176&lt;&gt;"",IF('Capacity summary'!$C$14="Yes",IF(COUNTBLANK('Capacity summary'!$H88:$BG88)&lt;52,IF('Capacity summary'!AX88&lt;&gt;"",IF(LOWER('Capacity summary'!AX88)="x",$BI176*AX176,VALUE('Capacity summary'!AX88)),0),AX176*$BI176),AX176*$BI176),0)</f>
        <v>0</v>
      </c>
      <c r="DB176" s="5">
        <f ca="1">IF($BI176&lt;&gt;"",IF('Capacity summary'!$C$14="Yes",IF(COUNTBLANK('Capacity summary'!$H88:$BG88)&lt;52,IF('Capacity summary'!AY88&lt;&gt;"",IF(LOWER('Capacity summary'!AY88)="x",$BI176*AY176,VALUE('Capacity summary'!AY88)),0),AY176*$BI176),AY176*$BI176),0)</f>
        <v>0</v>
      </c>
      <c r="DC176" s="5">
        <f ca="1">IF($BI176&lt;&gt;"",IF('Capacity summary'!$C$14="Yes",IF(COUNTBLANK('Capacity summary'!$H88:$BG88)&lt;52,IF('Capacity summary'!AZ88&lt;&gt;"",IF(LOWER('Capacity summary'!AZ88)="x",$BI176*AZ176,VALUE('Capacity summary'!AZ88)),0),AZ176*$BI176),AZ176*$BI176),0)</f>
        <v>0</v>
      </c>
      <c r="DD176" s="5">
        <f ca="1">IF($BI176&lt;&gt;"",IF('Capacity summary'!$C$14="Yes",IF(COUNTBLANK('Capacity summary'!$H88:$BG88)&lt;52,IF('Capacity summary'!BA88&lt;&gt;"",IF(LOWER('Capacity summary'!BA88)="x",$BI176*BA176,VALUE('Capacity summary'!BA88)),0),BA176*$BI176),BA176*$BI176),0)</f>
        <v>0</v>
      </c>
      <c r="DE176" s="5">
        <f ca="1">IF($BI176&lt;&gt;"",IF('Capacity summary'!$C$14="Yes",IF(COUNTBLANK('Capacity summary'!$H88:$BG88)&lt;52,IF('Capacity summary'!BB88&lt;&gt;"",IF(LOWER('Capacity summary'!BB88)="x",$BI176*BB176,VALUE('Capacity summary'!BB88)),0),BB176*$BI176),BB176*$BI176),0)</f>
        <v>0</v>
      </c>
      <c r="DF176" s="5">
        <f ca="1">IF($BI176&lt;&gt;"",IF('Capacity summary'!$C$14="Yes",IF(COUNTBLANK('Capacity summary'!$H88:$BG88)&lt;52,IF('Capacity summary'!BC88&lt;&gt;"",IF(LOWER('Capacity summary'!BC88)="x",$BI176*BC176,VALUE('Capacity summary'!BC88)),0),BC176*$BI176),BC176*$BI176),0)</f>
        <v>0</v>
      </c>
      <c r="DG176" s="5">
        <f ca="1">IF($BI176&lt;&gt;"",IF('Capacity summary'!$C$14="Yes",IF(COUNTBLANK('Capacity summary'!$H88:$BG88)&lt;52,IF('Capacity summary'!BD88&lt;&gt;"",IF(LOWER('Capacity summary'!BD88)="x",$BI176*BD176,VALUE('Capacity summary'!BD88)),0),BD176*$BI176),BD176*$BI176),0)</f>
        <v>0</v>
      </c>
      <c r="DH176" s="5">
        <f ca="1">IF($BI176&lt;&gt;"",IF('Capacity summary'!$C$14="Yes",IF(COUNTBLANK('Capacity summary'!$H88:$BG88)&lt;52,IF('Capacity summary'!BE88&lt;&gt;"",IF(LOWER('Capacity summary'!BE88)="x",$BI176*BE176,VALUE('Capacity summary'!BE88)),0),BE176*$BI176),BE176*$BI176),0)</f>
        <v>0</v>
      </c>
      <c r="DI176" s="5">
        <f ca="1">IF($BI176&lt;&gt;"",IF('Capacity summary'!$C$14="Yes",IF(COUNTBLANK('Capacity summary'!$H88:$BG88)&lt;52,IF('Capacity summary'!BF88&lt;&gt;"",IF(LOWER('Capacity summary'!BF88)="x",$BI176*BF176,VALUE('Capacity summary'!BF88)),0),BF176*$BI176),BF176*$BI176),0)</f>
        <v>0</v>
      </c>
      <c r="DJ176" s="5">
        <f ca="1">IF($BI176&lt;&gt;"",IF('Capacity summary'!$C$14="Yes",IF(COUNTBLANK('Capacity summary'!$H88:$BG88)&lt;52,IF('Capacity summary'!BG88&lt;&gt;"",IF(LOWER('Capacity summary'!BG88)="x",$BI176*BG176,VALUE('Capacity summary'!BG88)),0),BG176*$BI176),BG176*$BI176),0)</f>
        <v>0</v>
      </c>
      <c r="DK176" s="5">
        <f t="shared" ref="DK176:DK211" ca="1" si="7">SUM(BK176:DJ176)</f>
        <v>0</v>
      </c>
    </row>
    <row r="177" spans="3:115" x14ac:dyDescent="0.25">
      <c r="C177" s="67" t="str">
        <f>ROW(A66)&amp;". "&amp;Capacity!N82</f>
        <v>66. a</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 ca="1">IF(ROW(A66)&lt;=Capacity!$M$16,IF('Capacity summary'!$C$14="No",SUM(H177:BG177),'Capacity summary'!$E89),0)</f>
        <v>52</v>
      </c>
      <c r="BI177" s="67">
        <f ca="1">IF(BH177&gt;0,IF(BH177&lt;Capacity!Q82,Capacity!R82,Capacity!T82/'Capacity calculation (hide)'!BH177),"")</f>
        <v>0</v>
      </c>
      <c r="BJ177" s="5"/>
      <c r="BK177" s="5">
        <f ca="1">IF($BI177&lt;&gt;"",IF('Capacity summary'!$C$14="Yes",IF(COUNTBLANK('Capacity summary'!$H89:$BG89)&lt;52,IF('Capacity summary'!H89&lt;&gt;"",IF(LOWER('Capacity summary'!H89)="x",$BI177*H177,VALUE('Capacity summary'!H89)),0),H177*$BI177),H177*$BI177),0)</f>
        <v>0</v>
      </c>
      <c r="BL177" s="5">
        <f ca="1">IF($BI177&lt;&gt;"",IF('Capacity summary'!$C$14="Yes",IF(COUNTBLANK('Capacity summary'!$H89:$BG89)&lt;52,IF('Capacity summary'!I89&lt;&gt;"",IF(LOWER('Capacity summary'!I89)="x",$BI177*I177,VALUE('Capacity summary'!I89)),0),I177*$BI177),I177*$BI177),0)</f>
        <v>0</v>
      </c>
      <c r="BM177" s="5">
        <f ca="1">IF($BI177&lt;&gt;"",IF('Capacity summary'!$C$14="Yes",IF(COUNTBLANK('Capacity summary'!$H89:$BG89)&lt;52,IF('Capacity summary'!J89&lt;&gt;"",IF(LOWER('Capacity summary'!J89)="x",$BI177*J177,VALUE('Capacity summary'!J89)),0),J177*$BI177),J177*$BI177),0)</f>
        <v>0</v>
      </c>
      <c r="BN177" s="5">
        <f ca="1">IF($BI177&lt;&gt;"",IF('Capacity summary'!$C$14="Yes",IF(COUNTBLANK('Capacity summary'!$H89:$BG89)&lt;52,IF('Capacity summary'!K89&lt;&gt;"",IF(LOWER('Capacity summary'!K89)="x",$BI177*K177,VALUE('Capacity summary'!K89)),0),K177*$BI177),K177*$BI177),0)</f>
        <v>0</v>
      </c>
      <c r="BO177" s="5">
        <f ca="1">IF($BI177&lt;&gt;"",IF('Capacity summary'!$C$14="Yes",IF(COUNTBLANK('Capacity summary'!$H89:$BG89)&lt;52,IF('Capacity summary'!L89&lt;&gt;"",IF(LOWER('Capacity summary'!L89)="x",$BI177*L177,VALUE('Capacity summary'!L89)),0),L177*$BI177),L177*$BI177),0)</f>
        <v>0</v>
      </c>
      <c r="BP177" s="5">
        <f ca="1">IF($BI177&lt;&gt;"",IF('Capacity summary'!$C$14="Yes",IF(COUNTBLANK('Capacity summary'!$H89:$BG89)&lt;52,IF('Capacity summary'!M89&lt;&gt;"",IF(LOWER('Capacity summary'!M89)="x",$BI177*M177,VALUE('Capacity summary'!M89)),0),M177*$BI177),M177*$BI177),0)</f>
        <v>0</v>
      </c>
      <c r="BQ177" s="5">
        <f ca="1">IF($BI177&lt;&gt;"",IF('Capacity summary'!$C$14="Yes",IF(COUNTBLANK('Capacity summary'!$H89:$BG89)&lt;52,IF('Capacity summary'!N89&lt;&gt;"",IF(LOWER('Capacity summary'!N89)="x",$BI177*N177,VALUE('Capacity summary'!N89)),0),N177*$BI177),N177*$BI177),0)</f>
        <v>0</v>
      </c>
      <c r="BR177" s="5">
        <f ca="1">IF($BI177&lt;&gt;"",IF('Capacity summary'!$C$14="Yes",IF(COUNTBLANK('Capacity summary'!$H89:$BG89)&lt;52,IF('Capacity summary'!O89&lt;&gt;"",IF(LOWER('Capacity summary'!O89)="x",$BI177*O177,VALUE('Capacity summary'!O89)),0),O177*$BI177),O177*$BI177),0)</f>
        <v>0</v>
      </c>
      <c r="BS177" s="5">
        <f ca="1">IF($BI177&lt;&gt;"",IF('Capacity summary'!$C$14="Yes",IF(COUNTBLANK('Capacity summary'!$H89:$BG89)&lt;52,IF('Capacity summary'!P89&lt;&gt;"",IF(LOWER('Capacity summary'!P89)="x",$BI177*P177,VALUE('Capacity summary'!P89)),0),P177*$BI177),P177*$BI177),0)</f>
        <v>0</v>
      </c>
      <c r="BT177" s="5">
        <f ca="1">IF($BI177&lt;&gt;"",IF('Capacity summary'!$C$14="Yes",IF(COUNTBLANK('Capacity summary'!$H89:$BG89)&lt;52,IF('Capacity summary'!Q89&lt;&gt;"",IF(LOWER('Capacity summary'!Q89)="x",$BI177*Q177,VALUE('Capacity summary'!Q89)),0),Q177*$BI177),Q177*$BI177),0)</f>
        <v>0</v>
      </c>
      <c r="BU177" s="5">
        <f ca="1">IF($BI177&lt;&gt;"",IF('Capacity summary'!$C$14="Yes",IF(COUNTBLANK('Capacity summary'!$H89:$BG89)&lt;52,IF('Capacity summary'!R89&lt;&gt;"",IF(LOWER('Capacity summary'!R89)="x",$BI177*R177,VALUE('Capacity summary'!R89)),0),R177*$BI177),R177*$BI177),0)</f>
        <v>0</v>
      </c>
      <c r="BV177" s="5">
        <f ca="1">IF($BI177&lt;&gt;"",IF('Capacity summary'!$C$14="Yes",IF(COUNTBLANK('Capacity summary'!$H89:$BG89)&lt;52,IF('Capacity summary'!S89&lt;&gt;"",IF(LOWER('Capacity summary'!S89)="x",$BI177*S177,VALUE('Capacity summary'!S89)),0),S177*$BI177),S177*$BI177),0)</f>
        <v>0</v>
      </c>
      <c r="BW177" s="5">
        <f ca="1">IF($BI177&lt;&gt;"",IF('Capacity summary'!$C$14="Yes",IF(COUNTBLANK('Capacity summary'!$H89:$BG89)&lt;52,IF('Capacity summary'!T89&lt;&gt;"",IF(LOWER('Capacity summary'!T89)="x",$BI177*T177,VALUE('Capacity summary'!T89)),0),T177*$BI177),T177*$BI177),0)</f>
        <v>0</v>
      </c>
      <c r="BX177" s="5">
        <f ca="1">IF($BI177&lt;&gt;"",IF('Capacity summary'!$C$14="Yes",IF(COUNTBLANK('Capacity summary'!$H89:$BG89)&lt;52,IF('Capacity summary'!U89&lt;&gt;"",IF(LOWER('Capacity summary'!U89)="x",$BI177*U177,VALUE('Capacity summary'!U89)),0),U177*$BI177),U177*$BI177),0)</f>
        <v>0</v>
      </c>
      <c r="BY177" s="5">
        <f ca="1">IF($BI177&lt;&gt;"",IF('Capacity summary'!$C$14="Yes",IF(COUNTBLANK('Capacity summary'!$H89:$BG89)&lt;52,IF('Capacity summary'!V89&lt;&gt;"",IF(LOWER('Capacity summary'!V89)="x",$BI177*V177,VALUE('Capacity summary'!V89)),0),V177*$BI177),V177*$BI177),0)</f>
        <v>0</v>
      </c>
      <c r="BZ177" s="5">
        <f ca="1">IF($BI177&lt;&gt;"",IF('Capacity summary'!$C$14="Yes",IF(COUNTBLANK('Capacity summary'!$H89:$BG89)&lt;52,IF('Capacity summary'!W89&lt;&gt;"",IF(LOWER('Capacity summary'!W89)="x",$BI177*W177,VALUE('Capacity summary'!W89)),0),W177*$BI177),W177*$BI177),0)</f>
        <v>0</v>
      </c>
      <c r="CA177" s="5">
        <f ca="1">IF($BI177&lt;&gt;"",IF('Capacity summary'!$C$14="Yes",IF(COUNTBLANK('Capacity summary'!$H89:$BG89)&lt;52,IF('Capacity summary'!X89&lt;&gt;"",IF(LOWER('Capacity summary'!X89)="x",$BI177*X177,VALUE('Capacity summary'!X89)),0),X177*$BI177),X177*$BI177),0)</f>
        <v>0</v>
      </c>
      <c r="CB177" s="5">
        <f ca="1">IF($BI177&lt;&gt;"",IF('Capacity summary'!$C$14="Yes",IF(COUNTBLANK('Capacity summary'!$H89:$BG89)&lt;52,IF('Capacity summary'!Y89&lt;&gt;"",IF(LOWER('Capacity summary'!Y89)="x",$BI177*Y177,VALUE('Capacity summary'!Y89)),0),Y177*$BI177),Y177*$BI177),0)</f>
        <v>0</v>
      </c>
      <c r="CC177" s="5">
        <f ca="1">IF($BI177&lt;&gt;"",IF('Capacity summary'!$C$14="Yes",IF(COUNTBLANK('Capacity summary'!$H89:$BG89)&lt;52,IF('Capacity summary'!Z89&lt;&gt;"",IF(LOWER('Capacity summary'!Z89)="x",$BI177*Z177,VALUE('Capacity summary'!Z89)),0),Z177*$BI177),Z177*$BI177),0)</f>
        <v>0</v>
      </c>
      <c r="CD177" s="5">
        <f ca="1">IF($BI177&lt;&gt;"",IF('Capacity summary'!$C$14="Yes",IF(COUNTBLANK('Capacity summary'!$H89:$BG89)&lt;52,IF('Capacity summary'!AA89&lt;&gt;"",IF(LOWER('Capacity summary'!AA89)="x",$BI177*AA177,VALUE('Capacity summary'!AA89)),0),AA177*$BI177),AA177*$BI177),0)</f>
        <v>0</v>
      </c>
      <c r="CE177" s="5">
        <f ca="1">IF($BI177&lt;&gt;"",IF('Capacity summary'!$C$14="Yes",IF(COUNTBLANK('Capacity summary'!$H89:$BG89)&lt;52,IF('Capacity summary'!AB89&lt;&gt;"",IF(LOWER('Capacity summary'!AB89)="x",$BI177*AB177,VALUE('Capacity summary'!AB89)),0),AB177*$BI177),AB177*$BI177),0)</f>
        <v>0</v>
      </c>
      <c r="CF177" s="5">
        <f ca="1">IF($BI177&lt;&gt;"",IF('Capacity summary'!$C$14="Yes",IF(COUNTBLANK('Capacity summary'!$H89:$BG89)&lt;52,IF('Capacity summary'!AC89&lt;&gt;"",IF(LOWER('Capacity summary'!AC89)="x",$BI177*AC177,VALUE('Capacity summary'!AC89)),0),AC177*$BI177),AC177*$BI177),0)</f>
        <v>0</v>
      </c>
      <c r="CG177" s="5">
        <f ca="1">IF($BI177&lt;&gt;"",IF('Capacity summary'!$C$14="Yes",IF(COUNTBLANK('Capacity summary'!$H89:$BG89)&lt;52,IF('Capacity summary'!AD89&lt;&gt;"",IF(LOWER('Capacity summary'!AD89)="x",$BI177*AD177,VALUE('Capacity summary'!AD89)),0),AD177*$BI177),AD177*$BI177),0)</f>
        <v>0</v>
      </c>
      <c r="CH177" s="5">
        <f ca="1">IF($BI177&lt;&gt;"",IF('Capacity summary'!$C$14="Yes",IF(COUNTBLANK('Capacity summary'!$H89:$BG89)&lt;52,IF('Capacity summary'!AE89&lt;&gt;"",IF(LOWER('Capacity summary'!AE89)="x",$BI177*AE177,VALUE('Capacity summary'!AE89)),0),AE177*$BI177),AE177*$BI177),0)</f>
        <v>0</v>
      </c>
      <c r="CI177" s="5">
        <f ca="1">IF($BI177&lt;&gt;"",IF('Capacity summary'!$C$14="Yes",IF(COUNTBLANK('Capacity summary'!$H89:$BG89)&lt;52,IF('Capacity summary'!AF89&lt;&gt;"",IF(LOWER('Capacity summary'!AF89)="x",$BI177*AF177,VALUE('Capacity summary'!AF89)),0),AF177*$BI177),AF177*$BI177),0)</f>
        <v>0</v>
      </c>
      <c r="CJ177" s="5">
        <f ca="1">IF($BI177&lt;&gt;"",IF('Capacity summary'!$C$14="Yes",IF(COUNTBLANK('Capacity summary'!$H89:$BG89)&lt;52,IF('Capacity summary'!AG89&lt;&gt;"",IF(LOWER('Capacity summary'!AG89)="x",$BI177*AG177,VALUE('Capacity summary'!AG89)),0),AG177*$BI177),AG177*$BI177),0)</f>
        <v>0</v>
      </c>
      <c r="CK177" s="5">
        <f ca="1">IF($BI177&lt;&gt;"",IF('Capacity summary'!$C$14="Yes",IF(COUNTBLANK('Capacity summary'!$H89:$BG89)&lt;52,IF('Capacity summary'!AH89&lt;&gt;"",IF(LOWER('Capacity summary'!AH89)="x",$BI177*AH177,VALUE('Capacity summary'!AH89)),0),AH177*$BI177),AH177*$BI177),0)</f>
        <v>0</v>
      </c>
      <c r="CL177" s="5">
        <f ca="1">IF($BI177&lt;&gt;"",IF('Capacity summary'!$C$14="Yes",IF(COUNTBLANK('Capacity summary'!$H89:$BG89)&lt;52,IF('Capacity summary'!AI89&lt;&gt;"",IF(LOWER('Capacity summary'!AI89)="x",$BI177*AI177,VALUE('Capacity summary'!AI89)),0),AI177*$BI177),AI177*$BI177),0)</f>
        <v>0</v>
      </c>
      <c r="CM177" s="5">
        <f ca="1">IF($BI177&lt;&gt;"",IF('Capacity summary'!$C$14="Yes",IF(COUNTBLANK('Capacity summary'!$H89:$BG89)&lt;52,IF('Capacity summary'!AJ89&lt;&gt;"",IF(LOWER('Capacity summary'!AJ89)="x",$BI177*AJ177,VALUE('Capacity summary'!AJ89)),0),AJ177*$BI177),AJ177*$BI177),0)</f>
        <v>0</v>
      </c>
      <c r="CN177" s="5">
        <f ca="1">IF($BI177&lt;&gt;"",IF('Capacity summary'!$C$14="Yes",IF(COUNTBLANK('Capacity summary'!$H89:$BG89)&lt;52,IF('Capacity summary'!AK89&lt;&gt;"",IF(LOWER('Capacity summary'!AK89)="x",$BI177*AK177,VALUE('Capacity summary'!AK89)),0),AK177*$BI177),AK177*$BI177),0)</f>
        <v>0</v>
      </c>
      <c r="CO177" s="5">
        <f ca="1">IF($BI177&lt;&gt;"",IF('Capacity summary'!$C$14="Yes",IF(COUNTBLANK('Capacity summary'!$H89:$BG89)&lt;52,IF('Capacity summary'!AL89&lt;&gt;"",IF(LOWER('Capacity summary'!AL89)="x",$BI177*AL177,VALUE('Capacity summary'!AL89)),0),AL177*$BI177),AL177*$BI177),0)</f>
        <v>0</v>
      </c>
      <c r="CP177" s="5">
        <f ca="1">IF($BI177&lt;&gt;"",IF('Capacity summary'!$C$14="Yes",IF(COUNTBLANK('Capacity summary'!$H89:$BG89)&lt;52,IF('Capacity summary'!AM89&lt;&gt;"",IF(LOWER('Capacity summary'!AM89)="x",$BI177*AM177,VALUE('Capacity summary'!AM89)),0),AM177*$BI177),AM177*$BI177),0)</f>
        <v>0</v>
      </c>
      <c r="CQ177" s="5">
        <f ca="1">IF($BI177&lt;&gt;"",IF('Capacity summary'!$C$14="Yes",IF(COUNTBLANK('Capacity summary'!$H89:$BG89)&lt;52,IF('Capacity summary'!AN89&lt;&gt;"",IF(LOWER('Capacity summary'!AN89)="x",$BI177*AN177,VALUE('Capacity summary'!AN89)),0),AN177*$BI177),AN177*$BI177),0)</f>
        <v>0</v>
      </c>
      <c r="CR177" s="5">
        <f ca="1">IF($BI177&lt;&gt;"",IF('Capacity summary'!$C$14="Yes",IF(COUNTBLANK('Capacity summary'!$H89:$BG89)&lt;52,IF('Capacity summary'!AO89&lt;&gt;"",IF(LOWER('Capacity summary'!AO89)="x",$BI177*AO177,VALUE('Capacity summary'!AO89)),0),AO177*$BI177),AO177*$BI177),0)</f>
        <v>0</v>
      </c>
      <c r="CS177" s="5">
        <f ca="1">IF($BI177&lt;&gt;"",IF('Capacity summary'!$C$14="Yes",IF(COUNTBLANK('Capacity summary'!$H89:$BG89)&lt;52,IF('Capacity summary'!AP89&lt;&gt;"",IF(LOWER('Capacity summary'!AP89)="x",$BI177*AP177,VALUE('Capacity summary'!AP89)),0),AP177*$BI177),AP177*$BI177),0)</f>
        <v>0</v>
      </c>
      <c r="CT177" s="5">
        <f ca="1">IF($BI177&lt;&gt;"",IF('Capacity summary'!$C$14="Yes",IF(COUNTBLANK('Capacity summary'!$H89:$BG89)&lt;52,IF('Capacity summary'!AQ89&lt;&gt;"",IF(LOWER('Capacity summary'!AQ89)="x",$BI177*AQ177,VALUE('Capacity summary'!AQ89)),0),AQ177*$BI177),AQ177*$BI177),0)</f>
        <v>0</v>
      </c>
      <c r="CU177" s="5">
        <f ca="1">IF($BI177&lt;&gt;"",IF('Capacity summary'!$C$14="Yes",IF(COUNTBLANK('Capacity summary'!$H89:$BG89)&lt;52,IF('Capacity summary'!AR89&lt;&gt;"",IF(LOWER('Capacity summary'!AR89)="x",$BI177*AR177,VALUE('Capacity summary'!AR89)),0),AR177*$BI177),AR177*$BI177),0)</f>
        <v>0</v>
      </c>
      <c r="CV177" s="5">
        <f ca="1">IF($BI177&lt;&gt;"",IF('Capacity summary'!$C$14="Yes",IF(COUNTBLANK('Capacity summary'!$H89:$BG89)&lt;52,IF('Capacity summary'!AS89&lt;&gt;"",IF(LOWER('Capacity summary'!AS89)="x",$BI177*AS177,VALUE('Capacity summary'!AS89)),0),AS177*$BI177),AS177*$BI177),0)</f>
        <v>0</v>
      </c>
      <c r="CW177" s="5">
        <f ca="1">IF($BI177&lt;&gt;"",IF('Capacity summary'!$C$14="Yes",IF(COUNTBLANK('Capacity summary'!$H89:$BG89)&lt;52,IF('Capacity summary'!AT89&lt;&gt;"",IF(LOWER('Capacity summary'!AT89)="x",$BI177*AT177,VALUE('Capacity summary'!AT89)),0),AT177*$BI177),AT177*$BI177),0)</f>
        <v>0</v>
      </c>
      <c r="CX177" s="5">
        <f ca="1">IF($BI177&lt;&gt;"",IF('Capacity summary'!$C$14="Yes",IF(COUNTBLANK('Capacity summary'!$H89:$BG89)&lt;52,IF('Capacity summary'!AU89&lt;&gt;"",IF(LOWER('Capacity summary'!AU89)="x",$BI177*AU177,VALUE('Capacity summary'!AU89)),0),AU177*$BI177),AU177*$BI177),0)</f>
        <v>0</v>
      </c>
      <c r="CY177" s="5">
        <f ca="1">IF($BI177&lt;&gt;"",IF('Capacity summary'!$C$14="Yes",IF(COUNTBLANK('Capacity summary'!$H89:$BG89)&lt;52,IF('Capacity summary'!AV89&lt;&gt;"",IF(LOWER('Capacity summary'!AV89)="x",$BI177*AV177,VALUE('Capacity summary'!AV89)),0),AV177*$BI177),AV177*$BI177),0)</f>
        <v>0</v>
      </c>
      <c r="CZ177" s="5">
        <f ca="1">IF($BI177&lt;&gt;"",IF('Capacity summary'!$C$14="Yes",IF(COUNTBLANK('Capacity summary'!$H89:$BG89)&lt;52,IF('Capacity summary'!AW89&lt;&gt;"",IF(LOWER('Capacity summary'!AW89)="x",$BI177*AW177,VALUE('Capacity summary'!AW89)),0),AW177*$BI177),AW177*$BI177),0)</f>
        <v>0</v>
      </c>
      <c r="DA177" s="5">
        <f ca="1">IF($BI177&lt;&gt;"",IF('Capacity summary'!$C$14="Yes",IF(COUNTBLANK('Capacity summary'!$H89:$BG89)&lt;52,IF('Capacity summary'!AX89&lt;&gt;"",IF(LOWER('Capacity summary'!AX89)="x",$BI177*AX177,VALUE('Capacity summary'!AX89)),0),AX177*$BI177),AX177*$BI177),0)</f>
        <v>0</v>
      </c>
      <c r="DB177" s="5">
        <f ca="1">IF($BI177&lt;&gt;"",IF('Capacity summary'!$C$14="Yes",IF(COUNTBLANK('Capacity summary'!$H89:$BG89)&lt;52,IF('Capacity summary'!AY89&lt;&gt;"",IF(LOWER('Capacity summary'!AY89)="x",$BI177*AY177,VALUE('Capacity summary'!AY89)),0),AY177*$BI177),AY177*$BI177),0)</f>
        <v>0</v>
      </c>
      <c r="DC177" s="5">
        <f ca="1">IF($BI177&lt;&gt;"",IF('Capacity summary'!$C$14="Yes",IF(COUNTBLANK('Capacity summary'!$H89:$BG89)&lt;52,IF('Capacity summary'!AZ89&lt;&gt;"",IF(LOWER('Capacity summary'!AZ89)="x",$BI177*AZ177,VALUE('Capacity summary'!AZ89)),0),AZ177*$BI177),AZ177*$BI177),0)</f>
        <v>0</v>
      </c>
      <c r="DD177" s="5">
        <f ca="1">IF($BI177&lt;&gt;"",IF('Capacity summary'!$C$14="Yes",IF(COUNTBLANK('Capacity summary'!$H89:$BG89)&lt;52,IF('Capacity summary'!BA89&lt;&gt;"",IF(LOWER('Capacity summary'!BA89)="x",$BI177*BA177,VALUE('Capacity summary'!BA89)),0),BA177*$BI177),BA177*$BI177),0)</f>
        <v>0</v>
      </c>
      <c r="DE177" s="5">
        <f ca="1">IF($BI177&lt;&gt;"",IF('Capacity summary'!$C$14="Yes",IF(COUNTBLANK('Capacity summary'!$H89:$BG89)&lt;52,IF('Capacity summary'!BB89&lt;&gt;"",IF(LOWER('Capacity summary'!BB89)="x",$BI177*BB177,VALUE('Capacity summary'!BB89)),0),BB177*$BI177),BB177*$BI177),0)</f>
        <v>0</v>
      </c>
      <c r="DF177" s="5">
        <f ca="1">IF($BI177&lt;&gt;"",IF('Capacity summary'!$C$14="Yes",IF(COUNTBLANK('Capacity summary'!$H89:$BG89)&lt;52,IF('Capacity summary'!BC89&lt;&gt;"",IF(LOWER('Capacity summary'!BC89)="x",$BI177*BC177,VALUE('Capacity summary'!BC89)),0),BC177*$BI177),BC177*$BI177),0)</f>
        <v>0</v>
      </c>
      <c r="DG177" s="5">
        <f ca="1">IF($BI177&lt;&gt;"",IF('Capacity summary'!$C$14="Yes",IF(COUNTBLANK('Capacity summary'!$H89:$BG89)&lt;52,IF('Capacity summary'!BD89&lt;&gt;"",IF(LOWER('Capacity summary'!BD89)="x",$BI177*BD177,VALUE('Capacity summary'!BD89)),0),BD177*$BI177),BD177*$BI177),0)</f>
        <v>0</v>
      </c>
      <c r="DH177" s="5">
        <f ca="1">IF($BI177&lt;&gt;"",IF('Capacity summary'!$C$14="Yes",IF(COUNTBLANK('Capacity summary'!$H89:$BG89)&lt;52,IF('Capacity summary'!BE89&lt;&gt;"",IF(LOWER('Capacity summary'!BE89)="x",$BI177*BE177,VALUE('Capacity summary'!BE89)),0),BE177*$BI177),BE177*$BI177),0)</f>
        <v>0</v>
      </c>
      <c r="DI177" s="5">
        <f ca="1">IF($BI177&lt;&gt;"",IF('Capacity summary'!$C$14="Yes",IF(COUNTBLANK('Capacity summary'!$H89:$BG89)&lt;52,IF('Capacity summary'!BF89&lt;&gt;"",IF(LOWER('Capacity summary'!BF89)="x",$BI177*BF177,VALUE('Capacity summary'!BF89)),0),BF177*$BI177),BF177*$BI177),0)</f>
        <v>0</v>
      </c>
      <c r="DJ177" s="5">
        <f ca="1">IF($BI177&lt;&gt;"",IF('Capacity summary'!$C$14="Yes",IF(COUNTBLANK('Capacity summary'!$H89:$BG89)&lt;52,IF('Capacity summary'!BG89&lt;&gt;"",IF(LOWER('Capacity summary'!BG89)="x",$BI177*BG177,VALUE('Capacity summary'!BG89)),0),BG177*$BI177),BG177*$BI177),0)</f>
        <v>0</v>
      </c>
      <c r="DK177" s="5">
        <f t="shared" ca="1" si="7"/>
        <v>0</v>
      </c>
    </row>
    <row r="178" spans="3:115" x14ac:dyDescent="0.25">
      <c r="C178" s="67" t="str">
        <f>ROW(A67)&amp;". "&amp;Capacity!N83</f>
        <v>67. a</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 ca="1">IF(ROW(A67)&lt;=Capacity!$M$16,IF('Capacity summary'!$C$14="No",SUM(H178:BG178),'Capacity summary'!$E90),0)</f>
        <v>52</v>
      </c>
      <c r="BI178" s="67">
        <f ca="1">IF(BH178&gt;0,IF(BH178&lt;Capacity!Q83,Capacity!R83,Capacity!T83/'Capacity calculation (hide)'!BH178),"")</f>
        <v>0</v>
      </c>
      <c r="BJ178" s="5"/>
      <c r="BK178" s="5">
        <f ca="1">IF($BI178&lt;&gt;"",IF('Capacity summary'!$C$14="Yes",IF(COUNTBLANK('Capacity summary'!$H90:$BG90)&lt;52,IF('Capacity summary'!H90&lt;&gt;"",IF(LOWER('Capacity summary'!H90)="x",$BI178*H178,VALUE('Capacity summary'!H90)),0),H178*$BI178),H178*$BI178),0)</f>
        <v>0</v>
      </c>
      <c r="BL178" s="5">
        <f ca="1">IF($BI178&lt;&gt;"",IF('Capacity summary'!$C$14="Yes",IF(COUNTBLANK('Capacity summary'!$H90:$BG90)&lt;52,IF('Capacity summary'!I90&lt;&gt;"",IF(LOWER('Capacity summary'!I90)="x",$BI178*I178,VALUE('Capacity summary'!I90)),0),I178*$BI178),I178*$BI178),0)</f>
        <v>0</v>
      </c>
      <c r="BM178" s="5">
        <f ca="1">IF($BI178&lt;&gt;"",IF('Capacity summary'!$C$14="Yes",IF(COUNTBLANK('Capacity summary'!$H90:$BG90)&lt;52,IF('Capacity summary'!J90&lt;&gt;"",IF(LOWER('Capacity summary'!J90)="x",$BI178*J178,VALUE('Capacity summary'!J90)),0),J178*$BI178),J178*$BI178),0)</f>
        <v>0</v>
      </c>
      <c r="BN178" s="5">
        <f ca="1">IF($BI178&lt;&gt;"",IF('Capacity summary'!$C$14="Yes",IF(COUNTBLANK('Capacity summary'!$H90:$BG90)&lt;52,IF('Capacity summary'!K90&lt;&gt;"",IF(LOWER('Capacity summary'!K90)="x",$BI178*K178,VALUE('Capacity summary'!K90)),0),K178*$BI178),K178*$BI178),0)</f>
        <v>0</v>
      </c>
      <c r="BO178" s="5">
        <f ca="1">IF($BI178&lt;&gt;"",IF('Capacity summary'!$C$14="Yes",IF(COUNTBLANK('Capacity summary'!$H90:$BG90)&lt;52,IF('Capacity summary'!L90&lt;&gt;"",IF(LOWER('Capacity summary'!L90)="x",$BI178*L178,VALUE('Capacity summary'!L90)),0),L178*$BI178),L178*$BI178),0)</f>
        <v>0</v>
      </c>
      <c r="BP178" s="5">
        <f ca="1">IF($BI178&lt;&gt;"",IF('Capacity summary'!$C$14="Yes",IF(COUNTBLANK('Capacity summary'!$H90:$BG90)&lt;52,IF('Capacity summary'!M90&lt;&gt;"",IF(LOWER('Capacity summary'!M90)="x",$BI178*M178,VALUE('Capacity summary'!M90)),0),M178*$BI178),M178*$BI178),0)</f>
        <v>0</v>
      </c>
      <c r="BQ178" s="5">
        <f ca="1">IF($BI178&lt;&gt;"",IF('Capacity summary'!$C$14="Yes",IF(COUNTBLANK('Capacity summary'!$H90:$BG90)&lt;52,IF('Capacity summary'!N90&lt;&gt;"",IF(LOWER('Capacity summary'!N90)="x",$BI178*N178,VALUE('Capacity summary'!N90)),0),N178*$BI178),N178*$BI178),0)</f>
        <v>0</v>
      </c>
      <c r="BR178" s="5">
        <f ca="1">IF($BI178&lt;&gt;"",IF('Capacity summary'!$C$14="Yes",IF(COUNTBLANK('Capacity summary'!$H90:$BG90)&lt;52,IF('Capacity summary'!O90&lt;&gt;"",IF(LOWER('Capacity summary'!O90)="x",$BI178*O178,VALUE('Capacity summary'!O90)),0),O178*$BI178),O178*$BI178),0)</f>
        <v>0</v>
      </c>
      <c r="BS178" s="5">
        <f ca="1">IF($BI178&lt;&gt;"",IF('Capacity summary'!$C$14="Yes",IF(COUNTBLANK('Capacity summary'!$H90:$BG90)&lt;52,IF('Capacity summary'!P90&lt;&gt;"",IF(LOWER('Capacity summary'!P90)="x",$BI178*P178,VALUE('Capacity summary'!P90)),0),P178*$BI178),P178*$BI178),0)</f>
        <v>0</v>
      </c>
      <c r="BT178" s="5">
        <f ca="1">IF($BI178&lt;&gt;"",IF('Capacity summary'!$C$14="Yes",IF(COUNTBLANK('Capacity summary'!$H90:$BG90)&lt;52,IF('Capacity summary'!Q90&lt;&gt;"",IF(LOWER('Capacity summary'!Q90)="x",$BI178*Q178,VALUE('Capacity summary'!Q90)),0),Q178*$BI178),Q178*$BI178),0)</f>
        <v>0</v>
      </c>
      <c r="BU178" s="5">
        <f ca="1">IF($BI178&lt;&gt;"",IF('Capacity summary'!$C$14="Yes",IF(COUNTBLANK('Capacity summary'!$H90:$BG90)&lt;52,IF('Capacity summary'!R90&lt;&gt;"",IF(LOWER('Capacity summary'!R90)="x",$BI178*R178,VALUE('Capacity summary'!R90)),0),R178*$BI178),R178*$BI178),0)</f>
        <v>0</v>
      </c>
      <c r="BV178" s="5">
        <f ca="1">IF($BI178&lt;&gt;"",IF('Capacity summary'!$C$14="Yes",IF(COUNTBLANK('Capacity summary'!$H90:$BG90)&lt;52,IF('Capacity summary'!S90&lt;&gt;"",IF(LOWER('Capacity summary'!S90)="x",$BI178*S178,VALUE('Capacity summary'!S90)),0),S178*$BI178),S178*$BI178),0)</f>
        <v>0</v>
      </c>
      <c r="BW178" s="5">
        <f ca="1">IF($BI178&lt;&gt;"",IF('Capacity summary'!$C$14="Yes",IF(COUNTBLANK('Capacity summary'!$H90:$BG90)&lt;52,IF('Capacity summary'!T90&lt;&gt;"",IF(LOWER('Capacity summary'!T90)="x",$BI178*T178,VALUE('Capacity summary'!T90)),0),T178*$BI178),T178*$BI178),0)</f>
        <v>0</v>
      </c>
      <c r="BX178" s="5">
        <f ca="1">IF($BI178&lt;&gt;"",IF('Capacity summary'!$C$14="Yes",IF(COUNTBLANK('Capacity summary'!$H90:$BG90)&lt;52,IF('Capacity summary'!U90&lt;&gt;"",IF(LOWER('Capacity summary'!U90)="x",$BI178*U178,VALUE('Capacity summary'!U90)),0),U178*$BI178),U178*$BI178),0)</f>
        <v>0</v>
      </c>
      <c r="BY178" s="5">
        <f ca="1">IF($BI178&lt;&gt;"",IF('Capacity summary'!$C$14="Yes",IF(COUNTBLANK('Capacity summary'!$H90:$BG90)&lt;52,IF('Capacity summary'!V90&lt;&gt;"",IF(LOWER('Capacity summary'!V90)="x",$BI178*V178,VALUE('Capacity summary'!V90)),0),V178*$BI178),V178*$BI178),0)</f>
        <v>0</v>
      </c>
      <c r="BZ178" s="5">
        <f ca="1">IF($BI178&lt;&gt;"",IF('Capacity summary'!$C$14="Yes",IF(COUNTBLANK('Capacity summary'!$H90:$BG90)&lt;52,IF('Capacity summary'!W90&lt;&gt;"",IF(LOWER('Capacity summary'!W90)="x",$BI178*W178,VALUE('Capacity summary'!W90)),0),W178*$BI178),W178*$BI178),0)</f>
        <v>0</v>
      </c>
      <c r="CA178" s="5">
        <f ca="1">IF($BI178&lt;&gt;"",IF('Capacity summary'!$C$14="Yes",IF(COUNTBLANK('Capacity summary'!$H90:$BG90)&lt;52,IF('Capacity summary'!X90&lt;&gt;"",IF(LOWER('Capacity summary'!X90)="x",$BI178*X178,VALUE('Capacity summary'!X90)),0),X178*$BI178),X178*$BI178),0)</f>
        <v>0</v>
      </c>
      <c r="CB178" s="5">
        <f ca="1">IF($BI178&lt;&gt;"",IF('Capacity summary'!$C$14="Yes",IF(COUNTBLANK('Capacity summary'!$H90:$BG90)&lt;52,IF('Capacity summary'!Y90&lt;&gt;"",IF(LOWER('Capacity summary'!Y90)="x",$BI178*Y178,VALUE('Capacity summary'!Y90)),0),Y178*$BI178),Y178*$BI178),0)</f>
        <v>0</v>
      </c>
      <c r="CC178" s="5">
        <f ca="1">IF($BI178&lt;&gt;"",IF('Capacity summary'!$C$14="Yes",IF(COUNTBLANK('Capacity summary'!$H90:$BG90)&lt;52,IF('Capacity summary'!Z90&lt;&gt;"",IF(LOWER('Capacity summary'!Z90)="x",$BI178*Z178,VALUE('Capacity summary'!Z90)),0),Z178*$BI178),Z178*$BI178),0)</f>
        <v>0</v>
      </c>
      <c r="CD178" s="5">
        <f ca="1">IF($BI178&lt;&gt;"",IF('Capacity summary'!$C$14="Yes",IF(COUNTBLANK('Capacity summary'!$H90:$BG90)&lt;52,IF('Capacity summary'!AA90&lt;&gt;"",IF(LOWER('Capacity summary'!AA90)="x",$BI178*AA178,VALUE('Capacity summary'!AA90)),0),AA178*$BI178),AA178*$BI178),0)</f>
        <v>0</v>
      </c>
      <c r="CE178" s="5">
        <f ca="1">IF($BI178&lt;&gt;"",IF('Capacity summary'!$C$14="Yes",IF(COUNTBLANK('Capacity summary'!$H90:$BG90)&lt;52,IF('Capacity summary'!AB90&lt;&gt;"",IF(LOWER('Capacity summary'!AB90)="x",$BI178*AB178,VALUE('Capacity summary'!AB90)),0),AB178*$BI178),AB178*$BI178),0)</f>
        <v>0</v>
      </c>
      <c r="CF178" s="5">
        <f ca="1">IF($BI178&lt;&gt;"",IF('Capacity summary'!$C$14="Yes",IF(COUNTBLANK('Capacity summary'!$H90:$BG90)&lt;52,IF('Capacity summary'!AC90&lt;&gt;"",IF(LOWER('Capacity summary'!AC90)="x",$BI178*AC178,VALUE('Capacity summary'!AC90)),0),AC178*$BI178),AC178*$BI178),0)</f>
        <v>0</v>
      </c>
      <c r="CG178" s="5">
        <f ca="1">IF($BI178&lt;&gt;"",IF('Capacity summary'!$C$14="Yes",IF(COUNTBLANK('Capacity summary'!$H90:$BG90)&lt;52,IF('Capacity summary'!AD90&lt;&gt;"",IF(LOWER('Capacity summary'!AD90)="x",$BI178*AD178,VALUE('Capacity summary'!AD90)),0),AD178*$BI178),AD178*$BI178),0)</f>
        <v>0</v>
      </c>
      <c r="CH178" s="5">
        <f ca="1">IF($BI178&lt;&gt;"",IF('Capacity summary'!$C$14="Yes",IF(COUNTBLANK('Capacity summary'!$H90:$BG90)&lt;52,IF('Capacity summary'!AE90&lt;&gt;"",IF(LOWER('Capacity summary'!AE90)="x",$BI178*AE178,VALUE('Capacity summary'!AE90)),0),AE178*$BI178),AE178*$BI178),0)</f>
        <v>0</v>
      </c>
      <c r="CI178" s="5">
        <f ca="1">IF($BI178&lt;&gt;"",IF('Capacity summary'!$C$14="Yes",IF(COUNTBLANK('Capacity summary'!$H90:$BG90)&lt;52,IF('Capacity summary'!AF90&lt;&gt;"",IF(LOWER('Capacity summary'!AF90)="x",$BI178*AF178,VALUE('Capacity summary'!AF90)),0),AF178*$BI178),AF178*$BI178),0)</f>
        <v>0</v>
      </c>
      <c r="CJ178" s="5">
        <f ca="1">IF($BI178&lt;&gt;"",IF('Capacity summary'!$C$14="Yes",IF(COUNTBLANK('Capacity summary'!$H90:$BG90)&lt;52,IF('Capacity summary'!AG90&lt;&gt;"",IF(LOWER('Capacity summary'!AG90)="x",$BI178*AG178,VALUE('Capacity summary'!AG90)),0),AG178*$BI178),AG178*$BI178),0)</f>
        <v>0</v>
      </c>
      <c r="CK178" s="5">
        <f ca="1">IF($BI178&lt;&gt;"",IF('Capacity summary'!$C$14="Yes",IF(COUNTBLANK('Capacity summary'!$H90:$BG90)&lt;52,IF('Capacity summary'!AH90&lt;&gt;"",IF(LOWER('Capacity summary'!AH90)="x",$BI178*AH178,VALUE('Capacity summary'!AH90)),0),AH178*$BI178),AH178*$BI178),0)</f>
        <v>0</v>
      </c>
      <c r="CL178" s="5">
        <f ca="1">IF($BI178&lt;&gt;"",IF('Capacity summary'!$C$14="Yes",IF(COUNTBLANK('Capacity summary'!$H90:$BG90)&lt;52,IF('Capacity summary'!AI90&lt;&gt;"",IF(LOWER('Capacity summary'!AI90)="x",$BI178*AI178,VALUE('Capacity summary'!AI90)),0),AI178*$BI178),AI178*$BI178),0)</f>
        <v>0</v>
      </c>
      <c r="CM178" s="5">
        <f ca="1">IF($BI178&lt;&gt;"",IF('Capacity summary'!$C$14="Yes",IF(COUNTBLANK('Capacity summary'!$H90:$BG90)&lt;52,IF('Capacity summary'!AJ90&lt;&gt;"",IF(LOWER('Capacity summary'!AJ90)="x",$BI178*AJ178,VALUE('Capacity summary'!AJ90)),0),AJ178*$BI178),AJ178*$BI178),0)</f>
        <v>0</v>
      </c>
      <c r="CN178" s="5">
        <f ca="1">IF($BI178&lt;&gt;"",IF('Capacity summary'!$C$14="Yes",IF(COUNTBLANK('Capacity summary'!$H90:$BG90)&lt;52,IF('Capacity summary'!AK90&lt;&gt;"",IF(LOWER('Capacity summary'!AK90)="x",$BI178*AK178,VALUE('Capacity summary'!AK90)),0),AK178*$BI178),AK178*$BI178),0)</f>
        <v>0</v>
      </c>
      <c r="CO178" s="5">
        <f ca="1">IF($BI178&lt;&gt;"",IF('Capacity summary'!$C$14="Yes",IF(COUNTBLANK('Capacity summary'!$H90:$BG90)&lt;52,IF('Capacity summary'!AL90&lt;&gt;"",IF(LOWER('Capacity summary'!AL90)="x",$BI178*AL178,VALUE('Capacity summary'!AL90)),0),AL178*$BI178),AL178*$BI178),0)</f>
        <v>0</v>
      </c>
      <c r="CP178" s="5">
        <f ca="1">IF($BI178&lt;&gt;"",IF('Capacity summary'!$C$14="Yes",IF(COUNTBLANK('Capacity summary'!$H90:$BG90)&lt;52,IF('Capacity summary'!AM90&lt;&gt;"",IF(LOWER('Capacity summary'!AM90)="x",$BI178*AM178,VALUE('Capacity summary'!AM90)),0),AM178*$BI178),AM178*$BI178),0)</f>
        <v>0</v>
      </c>
      <c r="CQ178" s="5">
        <f ca="1">IF($BI178&lt;&gt;"",IF('Capacity summary'!$C$14="Yes",IF(COUNTBLANK('Capacity summary'!$H90:$BG90)&lt;52,IF('Capacity summary'!AN90&lt;&gt;"",IF(LOWER('Capacity summary'!AN90)="x",$BI178*AN178,VALUE('Capacity summary'!AN90)),0),AN178*$BI178),AN178*$BI178),0)</f>
        <v>0</v>
      </c>
      <c r="CR178" s="5">
        <f ca="1">IF($BI178&lt;&gt;"",IF('Capacity summary'!$C$14="Yes",IF(COUNTBLANK('Capacity summary'!$H90:$BG90)&lt;52,IF('Capacity summary'!AO90&lt;&gt;"",IF(LOWER('Capacity summary'!AO90)="x",$BI178*AO178,VALUE('Capacity summary'!AO90)),0),AO178*$BI178),AO178*$BI178),0)</f>
        <v>0</v>
      </c>
      <c r="CS178" s="5">
        <f ca="1">IF($BI178&lt;&gt;"",IF('Capacity summary'!$C$14="Yes",IF(COUNTBLANK('Capacity summary'!$H90:$BG90)&lt;52,IF('Capacity summary'!AP90&lt;&gt;"",IF(LOWER('Capacity summary'!AP90)="x",$BI178*AP178,VALUE('Capacity summary'!AP90)),0),AP178*$BI178),AP178*$BI178),0)</f>
        <v>0</v>
      </c>
      <c r="CT178" s="5">
        <f ca="1">IF($BI178&lt;&gt;"",IF('Capacity summary'!$C$14="Yes",IF(COUNTBLANK('Capacity summary'!$H90:$BG90)&lt;52,IF('Capacity summary'!AQ90&lt;&gt;"",IF(LOWER('Capacity summary'!AQ90)="x",$BI178*AQ178,VALUE('Capacity summary'!AQ90)),0),AQ178*$BI178),AQ178*$BI178),0)</f>
        <v>0</v>
      </c>
      <c r="CU178" s="5">
        <f ca="1">IF($BI178&lt;&gt;"",IF('Capacity summary'!$C$14="Yes",IF(COUNTBLANK('Capacity summary'!$H90:$BG90)&lt;52,IF('Capacity summary'!AR90&lt;&gt;"",IF(LOWER('Capacity summary'!AR90)="x",$BI178*AR178,VALUE('Capacity summary'!AR90)),0),AR178*$BI178),AR178*$BI178),0)</f>
        <v>0</v>
      </c>
      <c r="CV178" s="5">
        <f ca="1">IF($BI178&lt;&gt;"",IF('Capacity summary'!$C$14="Yes",IF(COUNTBLANK('Capacity summary'!$H90:$BG90)&lt;52,IF('Capacity summary'!AS90&lt;&gt;"",IF(LOWER('Capacity summary'!AS90)="x",$BI178*AS178,VALUE('Capacity summary'!AS90)),0),AS178*$BI178),AS178*$BI178),0)</f>
        <v>0</v>
      </c>
      <c r="CW178" s="5">
        <f ca="1">IF($BI178&lt;&gt;"",IF('Capacity summary'!$C$14="Yes",IF(COUNTBLANK('Capacity summary'!$H90:$BG90)&lt;52,IF('Capacity summary'!AT90&lt;&gt;"",IF(LOWER('Capacity summary'!AT90)="x",$BI178*AT178,VALUE('Capacity summary'!AT90)),0),AT178*$BI178),AT178*$BI178),0)</f>
        <v>0</v>
      </c>
      <c r="CX178" s="5">
        <f ca="1">IF($BI178&lt;&gt;"",IF('Capacity summary'!$C$14="Yes",IF(COUNTBLANK('Capacity summary'!$H90:$BG90)&lt;52,IF('Capacity summary'!AU90&lt;&gt;"",IF(LOWER('Capacity summary'!AU90)="x",$BI178*AU178,VALUE('Capacity summary'!AU90)),0),AU178*$BI178),AU178*$BI178),0)</f>
        <v>0</v>
      </c>
      <c r="CY178" s="5">
        <f ca="1">IF($BI178&lt;&gt;"",IF('Capacity summary'!$C$14="Yes",IF(COUNTBLANK('Capacity summary'!$H90:$BG90)&lt;52,IF('Capacity summary'!AV90&lt;&gt;"",IF(LOWER('Capacity summary'!AV90)="x",$BI178*AV178,VALUE('Capacity summary'!AV90)),0),AV178*$BI178),AV178*$BI178),0)</f>
        <v>0</v>
      </c>
      <c r="CZ178" s="5">
        <f ca="1">IF($BI178&lt;&gt;"",IF('Capacity summary'!$C$14="Yes",IF(COUNTBLANK('Capacity summary'!$H90:$BG90)&lt;52,IF('Capacity summary'!AW90&lt;&gt;"",IF(LOWER('Capacity summary'!AW90)="x",$BI178*AW178,VALUE('Capacity summary'!AW90)),0),AW178*$BI178),AW178*$BI178),0)</f>
        <v>0</v>
      </c>
      <c r="DA178" s="5">
        <f ca="1">IF($BI178&lt;&gt;"",IF('Capacity summary'!$C$14="Yes",IF(COUNTBLANK('Capacity summary'!$H90:$BG90)&lt;52,IF('Capacity summary'!AX90&lt;&gt;"",IF(LOWER('Capacity summary'!AX90)="x",$BI178*AX178,VALUE('Capacity summary'!AX90)),0),AX178*$BI178),AX178*$BI178),0)</f>
        <v>0</v>
      </c>
      <c r="DB178" s="5">
        <f ca="1">IF($BI178&lt;&gt;"",IF('Capacity summary'!$C$14="Yes",IF(COUNTBLANK('Capacity summary'!$H90:$BG90)&lt;52,IF('Capacity summary'!AY90&lt;&gt;"",IF(LOWER('Capacity summary'!AY90)="x",$BI178*AY178,VALUE('Capacity summary'!AY90)),0),AY178*$BI178),AY178*$BI178),0)</f>
        <v>0</v>
      </c>
      <c r="DC178" s="5">
        <f ca="1">IF($BI178&lt;&gt;"",IF('Capacity summary'!$C$14="Yes",IF(COUNTBLANK('Capacity summary'!$H90:$BG90)&lt;52,IF('Capacity summary'!AZ90&lt;&gt;"",IF(LOWER('Capacity summary'!AZ90)="x",$BI178*AZ178,VALUE('Capacity summary'!AZ90)),0),AZ178*$BI178),AZ178*$BI178),0)</f>
        <v>0</v>
      </c>
      <c r="DD178" s="5">
        <f ca="1">IF($BI178&lt;&gt;"",IF('Capacity summary'!$C$14="Yes",IF(COUNTBLANK('Capacity summary'!$H90:$BG90)&lt;52,IF('Capacity summary'!BA90&lt;&gt;"",IF(LOWER('Capacity summary'!BA90)="x",$BI178*BA178,VALUE('Capacity summary'!BA90)),0),BA178*$BI178),BA178*$BI178),0)</f>
        <v>0</v>
      </c>
      <c r="DE178" s="5">
        <f ca="1">IF($BI178&lt;&gt;"",IF('Capacity summary'!$C$14="Yes",IF(COUNTBLANK('Capacity summary'!$H90:$BG90)&lt;52,IF('Capacity summary'!BB90&lt;&gt;"",IF(LOWER('Capacity summary'!BB90)="x",$BI178*BB178,VALUE('Capacity summary'!BB90)),0),BB178*$BI178),BB178*$BI178),0)</f>
        <v>0</v>
      </c>
      <c r="DF178" s="5">
        <f ca="1">IF($BI178&lt;&gt;"",IF('Capacity summary'!$C$14="Yes",IF(COUNTBLANK('Capacity summary'!$H90:$BG90)&lt;52,IF('Capacity summary'!BC90&lt;&gt;"",IF(LOWER('Capacity summary'!BC90)="x",$BI178*BC178,VALUE('Capacity summary'!BC90)),0),BC178*$BI178),BC178*$BI178),0)</f>
        <v>0</v>
      </c>
      <c r="DG178" s="5">
        <f ca="1">IF($BI178&lt;&gt;"",IF('Capacity summary'!$C$14="Yes",IF(COUNTBLANK('Capacity summary'!$H90:$BG90)&lt;52,IF('Capacity summary'!BD90&lt;&gt;"",IF(LOWER('Capacity summary'!BD90)="x",$BI178*BD178,VALUE('Capacity summary'!BD90)),0),BD178*$BI178),BD178*$BI178),0)</f>
        <v>0</v>
      </c>
      <c r="DH178" s="5">
        <f ca="1">IF($BI178&lt;&gt;"",IF('Capacity summary'!$C$14="Yes",IF(COUNTBLANK('Capacity summary'!$H90:$BG90)&lt;52,IF('Capacity summary'!BE90&lt;&gt;"",IF(LOWER('Capacity summary'!BE90)="x",$BI178*BE178,VALUE('Capacity summary'!BE90)),0),BE178*$BI178),BE178*$BI178),0)</f>
        <v>0</v>
      </c>
      <c r="DI178" s="5">
        <f ca="1">IF($BI178&lt;&gt;"",IF('Capacity summary'!$C$14="Yes",IF(COUNTBLANK('Capacity summary'!$H90:$BG90)&lt;52,IF('Capacity summary'!BF90&lt;&gt;"",IF(LOWER('Capacity summary'!BF90)="x",$BI178*BF178,VALUE('Capacity summary'!BF90)),0),BF178*$BI178),BF178*$BI178),0)</f>
        <v>0</v>
      </c>
      <c r="DJ178" s="5">
        <f ca="1">IF($BI178&lt;&gt;"",IF('Capacity summary'!$C$14="Yes",IF(COUNTBLANK('Capacity summary'!$H90:$BG90)&lt;52,IF('Capacity summary'!BG90&lt;&gt;"",IF(LOWER('Capacity summary'!BG90)="x",$BI178*BG178,VALUE('Capacity summary'!BG90)),0),BG178*$BI178),BG178*$BI178),0)</f>
        <v>0</v>
      </c>
      <c r="DK178" s="5">
        <f t="shared" ca="1" si="7"/>
        <v>0</v>
      </c>
    </row>
    <row r="179" spans="3:115" x14ac:dyDescent="0.25">
      <c r="C179" s="67" t="str">
        <f>ROW(A68)&amp;". "&amp;Capacity!N84</f>
        <v>68. a</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 ca="1">IF(ROW(A68)&lt;=Capacity!$M$16,IF('Capacity summary'!$C$14="No",SUM(H179:BG179),'Capacity summary'!$E91),0)</f>
        <v>52</v>
      </c>
      <c r="BI179" s="67">
        <f ca="1">IF(BH179&gt;0,IF(BH179&lt;Capacity!Q84,Capacity!R84,Capacity!T84/'Capacity calculation (hide)'!BH179),"")</f>
        <v>0</v>
      </c>
      <c r="BJ179" s="5"/>
      <c r="BK179" s="5">
        <f ca="1">IF($BI179&lt;&gt;"",IF('Capacity summary'!$C$14="Yes",IF(COUNTBLANK('Capacity summary'!$H91:$BG91)&lt;52,IF('Capacity summary'!H91&lt;&gt;"",IF(LOWER('Capacity summary'!H91)="x",$BI179*H179,VALUE('Capacity summary'!H91)),0),H179*$BI179),H179*$BI179),0)</f>
        <v>0</v>
      </c>
      <c r="BL179" s="5">
        <f ca="1">IF($BI179&lt;&gt;"",IF('Capacity summary'!$C$14="Yes",IF(COUNTBLANK('Capacity summary'!$H91:$BG91)&lt;52,IF('Capacity summary'!I91&lt;&gt;"",IF(LOWER('Capacity summary'!I91)="x",$BI179*I179,VALUE('Capacity summary'!I91)),0),I179*$BI179),I179*$BI179),0)</f>
        <v>0</v>
      </c>
      <c r="BM179" s="5">
        <f ca="1">IF($BI179&lt;&gt;"",IF('Capacity summary'!$C$14="Yes",IF(COUNTBLANK('Capacity summary'!$H91:$BG91)&lt;52,IF('Capacity summary'!J91&lt;&gt;"",IF(LOWER('Capacity summary'!J91)="x",$BI179*J179,VALUE('Capacity summary'!J91)),0),J179*$BI179),J179*$BI179),0)</f>
        <v>0</v>
      </c>
      <c r="BN179" s="5">
        <f ca="1">IF($BI179&lt;&gt;"",IF('Capacity summary'!$C$14="Yes",IF(COUNTBLANK('Capacity summary'!$H91:$BG91)&lt;52,IF('Capacity summary'!K91&lt;&gt;"",IF(LOWER('Capacity summary'!K91)="x",$BI179*K179,VALUE('Capacity summary'!K91)),0),K179*$BI179),K179*$BI179),0)</f>
        <v>0</v>
      </c>
      <c r="BO179" s="5">
        <f ca="1">IF($BI179&lt;&gt;"",IF('Capacity summary'!$C$14="Yes",IF(COUNTBLANK('Capacity summary'!$H91:$BG91)&lt;52,IF('Capacity summary'!L91&lt;&gt;"",IF(LOWER('Capacity summary'!L91)="x",$BI179*L179,VALUE('Capacity summary'!L91)),0),L179*$BI179),L179*$BI179),0)</f>
        <v>0</v>
      </c>
      <c r="BP179" s="5">
        <f ca="1">IF($BI179&lt;&gt;"",IF('Capacity summary'!$C$14="Yes",IF(COUNTBLANK('Capacity summary'!$H91:$BG91)&lt;52,IF('Capacity summary'!M91&lt;&gt;"",IF(LOWER('Capacity summary'!M91)="x",$BI179*M179,VALUE('Capacity summary'!M91)),0),M179*$BI179),M179*$BI179),0)</f>
        <v>0</v>
      </c>
      <c r="BQ179" s="5">
        <f ca="1">IF($BI179&lt;&gt;"",IF('Capacity summary'!$C$14="Yes",IF(COUNTBLANK('Capacity summary'!$H91:$BG91)&lt;52,IF('Capacity summary'!N91&lt;&gt;"",IF(LOWER('Capacity summary'!N91)="x",$BI179*N179,VALUE('Capacity summary'!N91)),0),N179*$BI179),N179*$BI179),0)</f>
        <v>0</v>
      </c>
      <c r="BR179" s="5">
        <f ca="1">IF($BI179&lt;&gt;"",IF('Capacity summary'!$C$14="Yes",IF(COUNTBLANK('Capacity summary'!$H91:$BG91)&lt;52,IF('Capacity summary'!O91&lt;&gt;"",IF(LOWER('Capacity summary'!O91)="x",$BI179*O179,VALUE('Capacity summary'!O91)),0),O179*$BI179),O179*$BI179),0)</f>
        <v>0</v>
      </c>
      <c r="BS179" s="5">
        <f ca="1">IF($BI179&lt;&gt;"",IF('Capacity summary'!$C$14="Yes",IF(COUNTBLANK('Capacity summary'!$H91:$BG91)&lt;52,IF('Capacity summary'!P91&lt;&gt;"",IF(LOWER('Capacity summary'!P91)="x",$BI179*P179,VALUE('Capacity summary'!P91)),0),P179*$BI179),P179*$BI179),0)</f>
        <v>0</v>
      </c>
      <c r="BT179" s="5">
        <f ca="1">IF($BI179&lt;&gt;"",IF('Capacity summary'!$C$14="Yes",IF(COUNTBLANK('Capacity summary'!$H91:$BG91)&lt;52,IF('Capacity summary'!Q91&lt;&gt;"",IF(LOWER('Capacity summary'!Q91)="x",$BI179*Q179,VALUE('Capacity summary'!Q91)),0),Q179*$BI179),Q179*$BI179),0)</f>
        <v>0</v>
      </c>
      <c r="BU179" s="5">
        <f ca="1">IF($BI179&lt;&gt;"",IF('Capacity summary'!$C$14="Yes",IF(COUNTBLANK('Capacity summary'!$H91:$BG91)&lt;52,IF('Capacity summary'!R91&lt;&gt;"",IF(LOWER('Capacity summary'!R91)="x",$BI179*R179,VALUE('Capacity summary'!R91)),0),R179*$BI179),R179*$BI179),0)</f>
        <v>0</v>
      </c>
      <c r="BV179" s="5">
        <f ca="1">IF($BI179&lt;&gt;"",IF('Capacity summary'!$C$14="Yes",IF(COUNTBLANK('Capacity summary'!$H91:$BG91)&lt;52,IF('Capacity summary'!S91&lt;&gt;"",IF(LOWER('Capacity summary'!S91)="x",$BI179*S179,VALUE('Capacity summary'!S91)),0),S179*$BI179),S179*$BI179),0)</f>
        <v>0</v>
      </c>
      <c r="BW179" s="5">
        <f ca="1">IF($BI179&lt;&gt;"",IF('Capacity summary'!$C$14="Yes",IF(COUNTBLANK('Capacity summary'!$H91:$BG91)&lt;52,IF('Capacity summary'!T91&lt;&gt;"",IF(LOWER('Capacity summary'!T91)="x",$BI179*T179,VALUE('Capacity summary'!T91)),0),T179*$BI179),T179*$BI179),0)</f>
        <v>0</v>
      </c>
      <c r="BX179" s="5">
        <f ca="1">IF($BI179&lt;&gt;"",IF('Capacity summary'!$C$14="Yes",IF(COUNTBLANK('Capacity summary'!$H91:$BG91)&lt;52,IF('Capacity summary'!U91&lt;&gt;"",IF(LOWER('Capacity summary'!U91)="x",$BI179*U179,VALUE('Capacity summary'!U91)),0),U179*$BI179),U179*$BI179),0)</f>
        <v>0</v>
      </c>
      <c r="BY179" s="5">
        <f ca="1">IF($BI179&lt;&gt;"",IF('Capacity summary'!$C$14="Yes",IF(COUNTBLANK('Capacity summary'!$H91:$BG91)&lt;52,IF('Capacity summary'!V91&lt;&gt;"",IF(LOWER('Capacity summary'!V91)="x",$BI179*V179,VALUE('Capacity summary'!V91)),0),V179*$BI179),V179*$BI179),0)</f>
        <v>0</v>
      </c>
      <c r="BZ179" s="5">
        <f ca="1">IF($BI179&lt;&gt;"",IF('Capacity summary'!$C$14="Yes",IF(COUNTBLANK('Capacity summary'!$H91:$BG91)&lt;52,IF('Capacity summary'!W91&lt;&gt;"",IF(LOWER('Capacity summary'!W91)="x",$BI179*W179,VALUE('Capacity summary'!W91)),0),W179*$BI179),W179*$BI179),0)</f>
        <v>0</v>
      </c>
      <c r="CA179" s="5">
        <f ca="1">IF($BI179&lt;&gt;"",IF('Capacity summary'!$C$14="Yes",IF(COUNTBLANK('Capacity summary'!$H91:$BG91)&lt;52,IF('Capacity summary'!X91&lt;&gt;"",IF(LOWER('Capacity summary'!X91)="x",$BI179*X179,VALUE('Capacity summary'!X91)),0),X179*$BI179),X179*$BI179),0)</f>
        <v>0</v>
      </c>
      <c r="CB179" s="5">
        <f ca="1">IF($BI179&lt;&gt;"",IF('Capacity summary'!$C$14="Yes",IF(COUNTBLANK('Capacity summary'!$H91:$BG91)&lt;52,IF('Capacity summary'!Y91&lt;&gt;"",IF(LOWER('Capacity summary'!Y91)="x",$BI179*Y179,VALUE('Capacity summary'!Y91)),0),Y179*$BI179),Y179*$BI179),0)</f>
        <v>0</v>
      </c>
      <c r="CC179" s="5">
        <f ca="1">IF($BI179&lt;&gt;"",IF('Capacity summary'!$C$14="Yes",IF(COUNTBLANK('Capacity summary'!$H91:$BG91)&lt;52,IF('Capacity summary'!Z91&lt;&gt;"",IF(LOWER('Capacity summary'!Z91)="x",$BI179*Z179,VALUE('Capacity summary'!Z91)),0),Z179*$BI179),Z179*$BI179),0)</f>
        <v>0</v>
      </c>
      <c r="CD179" s="5">
        <f ca="1">IF($BI179&lt;&gt;"",IF('Capacity summary'!$C$14="Yes",IF(COUNTBLANK('Capacity summary'!$H91:$BG91)&lt;52,IF('Capacity summary'!AA91&lt;&gt;"",IF(LOWER('Capacity summary'!AA91)="x",$BI179*AA179,VALUE('Capacity summary'!AA91)),0),AA179*$BI179),AA179*$BI179),0)</f>
        <v>0</v>
      </c>
      <c r="CE179" s="5">
        <f ca="1">IF($BI179&lt;&gt;"",IF('Capacity summary'!$C$14="Yes",IF(COUNTBLANK('Capacity summary'!$H91:$BG91)&lt;52,IF('Capacity summary'!AB91&lt;&gt;"",IF(LOWER('Capacity summary'!AB91)="x",$BI179*AB179,VALUE('Capacity summary'!AB91)),0),AB179*$BI179),AB179*$BI179),0)</f>
        <v>0</v>
      </c>
      <c r="CF179" s="5">
        <f ca="1">IF($BI179&lt;&gt;"",IF('Capacity summary'!$C$14="Yes",IF(COUNTBLANK('Capacity summary'!$H91:$BG91)&lt;52,IF('Capacity summary'!AC91&lt;&gt;"",IF(LOWER('Capacity summary'!AC91)="x",$BI179*AC179,VALUE('Capacity summary'!AC91)),0),AC179*$BI179),AC179*$BI179),0)</f>
        <v>0</v>
      </c>
      <c r="CG179" s="5">
        <f ca="1">IF($BI179&lt;&gt;"",IF('Capacity summary'!$C$14="Yes",IF(COUNTBLANK('Capacity summary'!$H91:$BG91)&lt;52,IF('Capacity summary'!AD91&lt;&gt;"",IF(LOWER('Capacity summary'!AD91)="x",$BI179*AD179,VALUE('Capacity summary'!AD91)),0),AD179*$BI179),AD179*$BI179),0)</f>
        <v>0</v>
      </c>
      <c r="CH179" s="5">
        <f ca="1">IF($BI179&lt;&gt;"",IF('Capacity summary'!$C$14="Yes",IF(COUNTBLANK('Capacity summary'!$H91:$BG91)&lt;52,IF('Capacity summary'!AE91&lt;&gt;"",IF(LOWER('Capacity summary'!AE91)="x",$BI179*AE179,VALUE('Capacity summary'!AE91)),0),AE179*$BI179),AE179*$BI179),0)</f>
        <v>0</v>
      </c>
      <c r="CI179" s="5">
        <f ca="1">IF($BI179&lt;&gt;"",IF('Capacity summary'!$C$14="Yes",IF(COUNTBLANK('Capacity summary'!$H91:$BG91)&lt;52,IF('Capacity summary'!AF91&lt;&gt;"",IF(LOWER('Capacity summary'!AF91)="x",$BI179*AF179,VALUE('Capacity summary'!AF91)),0),AF179*$BI179),AF179*$BI179),0)</f>
        <v>0</v>
      </c>
      <c r="CJ179" s="5">
        <f ca="1">IF($BI179&lt;&gt;"",IF('Capacity summary'!$C$14="Yes",IF(COUNTBLANK('Capacity summary'!$H91:$BG91)&lt;52,IF('Capacity summary'!AG91&lt;&gt;"",IF(LOWER('Capacity summary'!AG91)="x",$BI179*AG179,VALUE('Capacity summary'!AG91)),0),AG179*$BI179),AG179*$BI179),0)</f>
        <v>0</v>
      </c>
      <c r="CK179" s="5">
        <f ca="1">IF($BI179&lt;&gt;"",IF('Capacity summary'!$C$14="Yes",IF(COUNTBLANK('Capacity summary'!$H91:$BG91)&lt;52,IF('Capacity summary'!AH91&lt;&gt;"",IF(LOWER('Capacity summary'!AH91)="x",$BI179*AH179,VALUE('Capacity summary'!AH91)),0),AH179*$BI179),AH179*$BI179),0)</f>
        <v>0</v>
      </c>
      <c r="CL179" s="5">
        <f ca="1">IF($BI179&lt;&gt;"",IF('Capacity summary'!$C$14="Yes",IF(COUNTBLANK('Capacity summary'!$H91:$BG91)&lt;52,IF('Capacity summary'!AI91&lt;&gt;"",IF(LOWER('Capacity summary'!AI91)="x",$BI179*AI179,VALUE('Capacity summary'!AI91)),0),AI179*$BI179),AI179*$BI179),0)</f>
        <v>0</v>
      </c>
      <c r="CM179" s="5">
        <f ca="1">IF($BI179&lt;&gt;"",IF('Capacity summary'!$C$14="Yes",IF(COUNTBLANK('Capacity summary'!$H91:$BG91)&lt;52,IF('Capacity summary'!AJ91&lt;&gt;"",IF(LOWER('Capacity summary'!AJ91)="x",$BI179*AJ179,VALUE('Capacity summary'!AJ91)),0),AJ179*$BI179),AJ179*$BI179),0)</f>
        <v>0</v>
      </c>
      <c r="CN179" s="5">
        <f ca="1">IF($BI179&lt;&gt;"",IF('Capacity summary'!$C$14="Yes",IF(COUNTBLANK('Capacity summary'!$H91:$BG91)&lt;52,IF('Capacity summary'!AK91&lt;&gt;"",IF(LOWER('Capacity summary'!AK91)="x",$BI179*AK179,VALUE('Capacity summary'!AK91)),0),AK179*$BI179),AK179*$BI179),0)</f>
        <v>0</v>
      </c>
      <c r="CO179" s="5">
        <f ca="1">IF($BI179&lt;&gt;"",IF('Capacity summary'!$C$14="Yes",IF(COUNTBLANK('Capacity summary'!$H91:$BG91)&lt;52,IF('Capacity summary'!AL91&lt;&gt;"",IF(LOWER('Capacity summary'!AL91)="x",$BI179*AL179,VALUE('Capacity summary'!AL91)),0),AL179*$BI179),AL179*$BI179),0)</f>
        <v>0</v>
      </c>
      <c r="CP179" s="5">
        <f ca="1">IF($BI179&lt;&gt;"",IF('Capacity summary'!$C$14="Yes",IF(COUNTBLANK('Capacity summary'!$H91:$BG91)&lt;52,IF('Capacity summary'!AM91&lt;&gt;"",IF(LOWER('Capacity summary'!AM91)="x",$BI179*AM179,VALUE('Capacity summary'!AM91)),0),AM179*$BI179),AM179*$BI179),0)</f>
        <v>0</v>
      </c>
      <c r="CQ179" s="5">
        <f ca="1">IF($BI179&lt;&gt;"",IF('Capacity summary'!$C$14="Yes",IF(COUNTBLANK('Capacity summary'!$H91:$BG91)&lt;52,IF('Capacity summary'!AN91&lt;&gt;"",IF(LOWER('Capacity summary'!AN91)="x",$BI179*AN179,VALUE('Capacity summary'!AN91)),0),AN179*$BI179),AN179*$BI179),0)</f>
        <v>0</v>
      </c>
      <c r="CR179" s="5">
        <f ca="1">IF($BI179&lt;&gt;"",IF('Capacity summary'!$C$14="Yes",IF(COUNTBLANK('Capacity summary'!$H91:$BG91)&lt;52,IF('Capacity summary'!AO91&lt;&gt;"",IF(LOWER('Capacity summary'!AO91)="x",$BI179*AO179,VALUE('Capacity summary'!AO91)),0),AO179*$BI179),AO179*$BI179),0)</f>
        <v>0</v>
      </c>
      <c r="CS179" s="5">
        <f ca="1">IF($BI179&lt;&gt;"",IF('Capacity summary'!$C$14="Yes",IF(COUNTBLANK('Capacity summary'!$H91:$BG91)&lt;52,IF('Capacity summary'!AP91&lt;&gt;"",IF(LOWER('Capacity summary'!AP91)="x",$BI179*AP179,VALUE('Capacity summary'!AP91)),0),AP179*$BI179),AP179*$BI179),0)</f>
        <v>0</v>
      </c>
      <c r="CT179" s="5">
        <f ca="1">IF($BI179&lt;&gt;"",IF('Capacity summary'!$C$14="Yes",IF(COUNTBLANK('Capacity summary'!$H91:$BG91)&lt;52,IF('Capacity summary'!AQ91&lt;&gt;"",IF(LOWER('Capacity summary'!AQ91)="x",$BI179*AQ179,VALUE('Capacity summary'!AQ91)),0),AQ179*$BI179),AQ179*$BI179),0)</f>
        <v>0</v>
      </c>
      <c r="CU179" s="5">
        <f ca="1">IF($BI179&lt;&gt;"",IF('Capacity summary'!$C$14="Yes",IF(COUNTBLANK('Capacity summary'!$H91:$BG91)&lt;52,IF('Capacity summary'!AR91&lt;&gt;"",IF(LOWER('Capacity summary'!AR91)="x",$BI179*AR179,VALUE('Capacity summary'!AR91)),0),AR179*$BI179),AR179*$BI179),0)</f>
        <v>0</v>
      </c>
      <c r="CV179" s="5">
        <f ca="1">IF($BI179&lt;&gt;"",IF('Capacity summary'!$C$14="Yes",IF(COUNTBLANK('Capacity summary'!$H91:$BG91)&lt;52,IF('Capacity summary'!AS91&lt;&gt;"",IF(LOWER('Capacity summary'!AS91)="x",$BI179*AS179,VALUE('Capacity summary'!AS91)),0),AS179*$BI179),AS179*$BI179),0)</f>
        <v>0</v>
      </c>
      <c r="CW179" s="5">
        <f ca="1">IF($BI179&lt;&gt;"",IF('Capacity summary'!$C$14="Yes",IF(COUNTBLANK('Capacity summary'!$H91:$BG91)&lt;52,IF('Capacity summary'!AT91&lt;&gt;"",IF(LOWER('Capacity summary'!AT91)="x",$BI179*AT179,VALUE('Capacity summary'!AT91)),0),AT179*$BI179),AT179*$BI179),0)</f>
        <v>0</v>
      </c>
      <c r="CX179" s="5">
        <f ca="1">IF($BI179&lt;&gt;"",IF('Capacity summary'!$C$14="Yes",IF(COUNTBLANK('Capacity summary'!$H91:$BG91)&lt;52,IF('Capacity summary'!AU91&lt;&gt;"",IF(LOWER('Capacity summary'!AU91)="x",$BI179*AU179,VALUE('Capacity summary'!AU91)),0),AU179*$BI179),AU179*$BI179),0)</f>
        <v>0</v>
      </c>
      <c r="CY179" s="5">
        <f ca="1">IF($BI179&lt;&gt;"",IF('Capacity summary'!$C$14="Yes",IF(COUNTBLANK('Capacity summary'!$H91:$BG91)&lt;52,IF('Capacity summary'!AV91&lt;&gt;"",IF(LOWER('Capacity summary'!AV91)="x",$BI179*AV179,VALUE('Capacity summary'!AV91)),0),AV179*$BI179),AV179*$BI179),0)</f>
        <v>0</v>
      </c>
      <c r="CZ179" s="5">
        <f ca="1">IF($BI179&lt;&gt;"",IF('Capacity summary'!$C$14="Yes",IF(COUNTBLANK('Capacity summary'!$H91:$BG91)&lt;52,IF('Capacity summary'!AW91&lt;&gt;"",IF(LOWER('Capacity summary'!AW91)="x",$BI179*AW179,VALUE('Capacity summary'!AW91)),0),AW179*$BI179),AW179*$BI179),0)</f>
        <v>0</v>
      </c>
      <c r="DA179" s="5">
        <f ca="1">IF($BI179&lt;&gt;"",IF('Capacity summary'!$C$14="Yes",IF(COUNTBLANK('Capacity summary'!$H91:$BG91)&lt;52,IF('Capacity summary'!AX91&lt;&gt;"",IF(LOWER('Capacity summary'!AX91)="x",$BI179*AX179,VALUE('Capacity summary'!AX91)),0),AX179*$BI179),AX179*$BI179),0)</f>
        <v>0</v>
      </c>
      <c r="DB179" s="5">
        <f ca="1">IF($BI179&lt;&gt;"",IF('Capacity summary'!$C$14="Yes",IF(COUNTBLANK('Capacity summary'!$H91:$BG91)&lt;52,IF('Capacity summary'!AY91&lt;&gt;"",IF(LOWER('Capacity summary'!AY91)="x",$BI179*AY179,VALUE('Capacity summary'!AY91)),0),AY179*$BI179),AY179*$BI179),0)</f>
        <v>0</v>
      </c>
      <c r="DC179" s="5">
        <f ca="1">IF($BI179&lt;&gt;"",IF('Capacity summary'!$C$14="Yes",IF(COUNTBLANK('Capacity summary'!$H91:$BG91)&lt;52,IF('Capacity summary'!AZ91&lt;&gt;"",IF(LOWER('Capacity summary'!AZ91)="x",$BI179*AZ179,VALUE('Capacity summary'!AZ91)),0),AZ179*$BI179),AZ179*$BI179),0)</f>
        <v>0</v>
      </c>
      <c r="DD179" s="5">
        <f ca="1">IF($BI179&lt;&gt;"",IF('Capacity summary'!$C$14="Yes",IF(COUNTBLANK('Capacity summary'!$H91:$BG91)&lt;52,IF('Capacity summary'!BA91&lt;&gt;"",IF(LOWER('Capacity summary'!BA91)="x",$BI179*BA179,VALUE('Capacity summary'!BA91)),0),BA179*$BI179),BA179*$BI179),0)</f>
        <v>0</v>
      </c>
      <c r="DE179" s="5">
        <f ca="1">IF($BI179&lt;&gt;"",IF('Capacity summary'!$C$14="Yes",IF(COUNTBLANK('Capacity summary'!$H91:$BG91)&lt;52,IF('Capacity summary'!BB91&lt;&gt;"",IF(LOWER('Capacity summary'!BB91)="x",$BI179*BB179,VALUE('Capacity summary'!BB91)),0),BB179*$BI179),BB179*$BI179),0)</f>
        <v>0</v>
      </c>
      <c r="DF179" s="5">
        <f ca="1">IF($BI179&lt;&gt;"",IF('Capacity summary'!$C$14="Yes",IF(COUNTBLANK('Capacity summary'!$H91:$BG91)&lt;52,IF('Capacity summary'!BC91&lt;&gt;"",IF(LOWER('Capacity summary'!BC91)="x",$BI179*BC179,VALUE('Capacity summary'!BC91)),0),BC179*$BI179),BC179*$BI179),0)</f>
        <v>0</v>
      </c>
      <c r="DG179" s="5">
        <f ca="1">IF($BI179&lt;&gt;"",IF('Capacity summary'!$C$14="Yes",IF(COUNTBLANK('Capacity summary'!$H91:$BG91)&lt;52,IF('Capacity summary'!BD91&lt;&gt;"",IF(LOWER('Capacity summary'!BD91)="x",$BI179*BD179,VALUE('Capacity summary'!BD91)),0),BD179*$BI179),BD179*$BI179),0)</f>
        <v>0</v>
      </c>
      <c r="DH179" s="5">
        <f ca="1">IF($BI179&lt;&gt;"",IF('Capacity summary'!$C$14="Yes",IF(COUNTBLANK('Capacity summary'!$H91:$BG91)&lt;52,IF('Capacity summary'!BE91&lt;&gt;"",IF(LOWER('Capacity summary'!BE91)="x",$BI179*BE179,VALUE('Capacity summary'!BE91)),0),BE179*$BI179),BE179*$BI179),0)</f>
        <v>0</v>
      </c>
      <c r="DI179" s="5">
        <f ca="1">IF($BI179&lt;&gt;"",IF('Capacity summary'!$C$14="Yes",IF(COUNTBLANK('Capacity summary'!$H91:$BG91)&lt;52,IF('Capacity summary'!BF91&lt;&gt;"",IF(LOWER('Capacity summary'!BF91)="x",$BI179*BF179,VALUE('Capacity summary'!BF91)),0),BF179*$BI179),BF179*$BI179),0)</f>
        <v>0</v>
      </c>
      <c r="DJ179" s="5">
        <f ca="1">IF($BI179&lt;&gt;"",IF('Capacity summary'!$C$14="Yes",IF(COUNTBLANK('Capacity summary'!$H91:$BG91)&lt;52,IF('Capacity summary'!BG91&lt;&gt;"",IF(LOWER('Capacity summary'!BG91)="x",$BI179*BG179,VALUE('Capacity summary'!BG91)),0),BG179*$BI179),BG179*$BI179),0)</f>
        <v>0</v>
      </c>
      <c r="DK179" s="5">
        <f t="shared" ca="1" si="7"/>
        <v>0</v>
      </c>
    </row>
    <row r="180" spans="3:115" x14ac:dyDescent="0.25">
      <c r="C180" s="67" t="str">
        <f>ROW(A69)&amp;". "&amp;Capacity!N85</f>
        <v>69. a</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 ca="1">IF(ROW(A69)&lt;=Capacity!$M$16,IF('Capacity summary'!$C$14="No",SUM(H180:BG180),'Capacity summary'!$E92),0)</f>
        <v>52</v>
      </c>
      <c r="BI180" s="67">
        <f ca="1">IF(BH180&gt;0,IF(BH180&lt;Capacity!Q85,Capacity!R85,Capacity!T85/'Capacity calculation (hide)'!BH180),"")</f>
        <v>0</v>
      </c>
      <c r="BJ180" s="5"/>
      <c r="BK180" s="5">
        <f ca="1">IF($BI180&lt;&gt;"",IF('Capacity summary'!$C$14="Yes",IF(COUNTBLANK('Capacity summary'!$H92:$BG92)&lt;52,IF('Capacity summary'!H92&lt;&gt;"",IF(LOWER('Capacity summary'!H92)="x",$BI180*H180,VALUE('Capacity summary'!H92)),0),H180*$BI180),H180*$BI180),0)</f>
        <v>0</v>
      </c>
      <c r="BL180" s="5">
        <f ca="1">IF($BI180&lt;&gt;"",IF('Capacity summary'!$C$14="Yes",IF(COUNTBLANK('Capacity summary'!$H92:$BG92)&lt;52,IF('Capacity summary'!I92&lt;&gt;"",IF(LOWER('Capacity summary'!I92)="x",$BI180*I180,VALUE('Capacity summary'!I92)),0),I180*$BI180),I180*$BI180),0)</f>
        <v>0</v>
      </c>
      <c r="BM180" s="5">
        <f ca="1">IF($BI180&lt;&gt;"",IF('Capacity summary'!$C$14="Yes",IF(COUNTBLANK('Capacity summary'!$H92:$BG92)&lt;52,IF('Capacity summary'!J92&lt;&gt;"",IF(LOWER('Capacity summary'!J92)="x",$BI180*J180,VALUE('Capacity summary'!J92)),0),J180*$BI180),J180*$BI180),0)</f>
        <v>0</v>
      </c>
      <c r="BN180" s="5">
        <f ca="1">IF($BI180&lt;&gt;"",IF('Capacity summary'!$C$14="Yes",IF(COUNTBLANK('Capacity summary'!$H92:$BG92)&lt;52,IF('Capacity summary'!K92&lt;&gt;"",IF(LOWER('Capacity summary'!K92)="x",$BI180*K180,VALUE('Capacity summary'!K92)),0),K180*$BI180),K180*$BI180),0)</f>
        <v>0</v>
      </c>
      <c r="BO180" s="5">
        <f ca="1">IF($BI180&lt;&gt;"",IF('Capacity summary'!$C$14="Yes",IF(COUNTBLANK('Capacity summary'!$H92:$BG92)&lt;52,IF('Capacity summary'!L92&lt;&gt;"",IF(LOWER('Capacity summary'!L92)="x",$BI180*L180,VALUE('Capacity summary'!L92)),0),L180*$BI180),L180*$BI180),0)</f>
        <v>0</v>
      </c>
      <c r="BP180" s="5">
        <f ca="1">IF($BI180&lt;&gt;"",IF('Capacity summary'!$C$14="Yes",IF(COUNTBLANK('Capacity summary'!$H92:$BG92)&lt;52,IF('Capacity summary'!M92&lt;&gt;"",IF(LOWER('Capacity summary'!M92)="x",$BI180*M180,VALUE('Capacity summary'!M92)),0),M180*$BI180),M180*$BI180),0)</f>
        <v>0</v>
      </c>
      <c r="BQ180" s="5">
        <f ca="1">IF($BI180&lt;&gt;"",IF('Capacity summary'!$C$14="Yes",IF(COUNTBLANK('Capacity summary'!$H92:$BG92)&lt;52,IF('Capacity summary'!N92&lt;&gt;"",IF(LOWER('Capacity summary'!N92)="x",$BI180*N180,VALUE('Capacity summary'!N92)),0),N180*$BI180),N180*$BI180),0)</f>
        <v>0</v>
      </c>
      <c r="BR180" s="5">
        <f ca="1">IF($BI180&lt;&gt;"",IF('Capacity summary'!$C$14="Yes",IF(COUNTBLANK('Capacity summary'!$H92:$BG92)&lt;52,IF('Capacity summary'!O92&lt;&gt;"",IF(LOWER('Capacity summary'!O92)="x",$BI180*O180,VALUE('Capacity summary'!O92)),0),O180*$BI180),O180*$BI180),0)</f>
        <v>0</v>
      </c>
      <c r="BS180" s="5">
        <f ca="1">IF($BI180&lt;&gt;"",IF('Capacity summary'!$C$14="Yes",IF(COUNTBLANK('Capacity summary'!$H92:$BG92)&lt;52,IF('Capacity summary'!P92&lt;&gt;"",IF(LOWER('Capacity summary'!P92)="x",$BI180*P180,VALUE('Capacity summary'!P92)),0),P180*$BI180),P180*$BI180),0)</f>
        <v>0</v>
      </c>
      <c r="BT180" s="5">
        <f ca="1">IF($BI180&lt;&gt;"",IF('Capacity summary'!$C$14="Yes",IF(COUNTBLANK('Capacity summary'!$H92:$BG92)&lt;52,IF('Capacity summary'!Q92&lt;&gt;"",IF(LOWER('Capacity summary'!Q92)="x",$BI180*Q180,VALUE('Capacity summary'!Q92)),0),Q180*$BI180),Q180*$BI180),0)</f>
        <v>0</v>
      </c>
      <c r="BU180" s="5">
        <f ca="1">IF($BI180&lt;&gt;"",IF('Capacity summary'!$C$14="Yes",IF(COUNTBLANK('Capacity summary'!$H92:$BG92)&lt;52,IF('Capacity summary'!R92&lt;&gt;"",IF(LOWER('Capacity summary'!R92)="x",$BI180*R180,VALUE('Capacity summary'!R92)),0),R180*$BI180),R180*$BI180),0)</f>
        <v>0</v>
      </c>
      <c r="BV180" s="5">
        <f ca="1">IF($BI180&lt;&gt;"",IF('Capacity summary'!$C$14="Yes",IF(COUNTBLANK('Capacity summary'!$H92:$BG92)&lt;52,IF('Capacity summary'!S92&lt;&gt;"",IF(LOWER('Capacity summary'!S92)="x",$BI180*S180,VALUE('Capacity summary'!S92)),0),S180*$BI180),S180*$BI180),0)</f>
        <v>0</v>
      </c>
      <c r="BW180" s="5">
        <f ca="1">IF($BI180&lt;&gt;"",IF('Capacity summary'!$C$14="Yes",IF(COUNTBLANK('Capacity summary'!$H92:$BG92)&lt;52,IF('Capacity summary'!T92&lt;&gt;"",IF(LOWER('Capacity summary'!T92)="x",$BI180*T180,VALUE('Capacity summary'!T92)),0),T180*$BI180),T180*$BI180),0)</f>
        <v>0</v>
      </c>
      <c r="BX180" s="5">
        <f ca="1">IF($BI180&lt;&gt;"",IF('Capacity summary'!$C$14="Yes",IF(COUNTBLANK('Capacity summary'!$H92:$BG92)&lt;52,IF('Capacity summary'!U92&lt;&gt;"",IF(LOWER('Capacity summary'!U92)="x",$BI180*U180,VALUE('Capacity summary'!U92)),0),U180*$BI180),U180*$BI180),0)</f>
        <v>0</v>
      </c>
      <c r="BY180" s="5">
        <f ca="1">IF($BI180&lt;&gt;"",IF('Capacity summary'!$C$14="Yes",IF(COUNTBLANK('Capacity summary'!$H92:$BG92)&lt;52,IF('Capacity summary'!V92&lt;&gt;"",IF(LOWER('Capacity summary'!V92)="x",$BI180*V180,VALUE('Capacity summary'!V92)),0),V180*$BI180),V180*$BI180),0)</f>
        <v>0</v>
      </c>
      <c r="BZ180" s="5">
        <f ca="1">IF($BI180&lt;&gt;"",IF('Capacity summary'!$C$14="Yes",IF(COUNTBLANK('Capacity summary'!$H92:$BG92)&lt;52,IF('Capacity summary'!W92&lt;&gt;"",IF(LOWER('Capacity summary'!W92)="x",$BI180*W180,VALUE('Capacity summary'!W92)),0),W180*$BI180),W180*$BI180),0)</f>
        <v>0</v>
      </c>
      <c r="CA180" s="5">
        <f ca="1">IF($BI180&lt;&gt;"",IF('Capacity summary'!$C$14="Yes",IF(COUNTBLANK('Capacity summary'!$H92:$BG92)&lt;52,IF('Capacity summary'!X92&lt;&gt;"",IF(LOWER('Capacity summary'!X92)="x",$BI180*X180,VALUE('Capacity summary'!X92)),0),X180*$BI180),X180*$BI180),0)</f>
        <v>0</v>
      </c>
      <c r="CB180" s="5">
        <f ca="1">IF($BI180&lt;&gt;"",IF('Capacity summary'!$C$14="Yes",IF(COUNTBLANK('Capacity summary'!$H92:$BG92)&lt;52,IF('Capacity summary'!Y92&lt;&gt;"",IF(LOWER('Capacity summary'!Y92)="x",$BI180*Y180,VALUE('Capacity summary'!Y92)),0),Y180*$BI180),Y180*$BI180),0)</f>
        <v>0</v>
      </c>
      <c r="CC180" s="5">
        <f ca="1">IF($BI180&lt;&gt;"",IF('Capacity summary'!$C$14="Yes",IF(COUNTBLANK('Capacity summary'!$H92:$BG92)&lt;52,IF('Capacity summary'!Z92&lt;&gt;"",IF(LOWER('Capacity summary'!Z92)="x",$BI180*Z180,VALUE('Capacity summary'!Z92)),0),Z180*$BI180),Z180*$BI180),0)</f>
        <v>0</v>
      </c>
      <c r="CD180" s="5">
        <f ca="1">IF($BI180&lt;&gt;"",IF('Capacity summary'!$C$14="Yes",IF(COUNTBLANK('Capacity summary'!$H92:$BG92)&lt;52,IF('Capacity summary'!AA92&lt;&gt;"",IF(LOWER('Capacity summary'!AA92)="x",$BI180*AA180,VALUE('Capacity summary'!AA92)),0),AA180*$BI180),AA180*$BI180),0)</f>
        <v>0</v>
      </c>
      <c r="CE180" s="5">
        <f ca="1">IF($BI180&lt;&gt;"",IF('Capacity summary'!$C$14="Yes",IF(COUNTBLANK('Capacity summary'!$H92:$BG92)&lt;52,IF('Capacity summary'!AB92&lt;&gt;"",IF(LOWER('Capacity summary'!AB92)="x",$BI180*AB180,VALUE('Capacity summary'!AB92)),0),AB180*$BI180),AB180*$BI180),0)</f>
        <v>0</v>
      </c>
      <c r="CF180" s="5">
        <f ca="1">IF($BI180&lt;&gt;"",IF('Capacity summary'!$C$14="Yes",IF(COUNTBLANK('Capacity summary'!$H92:$BG92)&lt;52,IF('Capacity summary'!AC92&lt;&gt;"",IF(LOWER('Capacity summary'!AC92)="x",$BI180*AC180,VALUE('Capacity summary'!AC92)),0),AC180*$BI180),AC180*$BI180),0)</f>
        <v>0</v>
      </c>
      <c r="CG180" s="5">
        <f ca="1">IF($BI180&lt;&gt;"",IF('Capacity summary'!$C$14="Yes",IF(COUNTBLANK('Capacity summary'!$H92:$BG92)&lt;52,IF('Capacity summary'!AD92&lt;&gt;"",IF(LOWER('Capacity summary'!AD92)="x",$BI180*AD180,VALUE('Capacity summary'!AD92)),0),AD180*$BI180),AD180*$BI180),0)</f>
        <v>0</v>
      </c>
      <c r="CH180" s="5">
        <f ca="1">IF($BI180&lt;&gt;"",IF('Capacity summary'!$C$14="Yes",IF(COUNTBLANK('Capacity summary'!$H92:$BG92)&lt;52,IF('Capacity summary'!AE92&lt;&gt;"",IF(LOWER('Capacity summary'!AE92)="x",$BI180*AE180,VALUE('Capacity summary'!AE92)),0),AE180*$BI180),AE180*$BI180),0)</f>
        <v>0</v>
      </c>
      <c r="CI180" s="5">
        <f ca="1">IF($BI180&lt;&gt;"",IF('Capacity summary'!$C$14="Yes",IF(COUNTBLANK('Capacity summary'!$H92:$BG92)&lt;52,IF('Capacity summary'!AF92&lt;&gt;"",IF(LOWER('Capacity summary'!AF92)="x",$BI180*AF180,VALUE('Capacity summary'!AF92)),0),AF180*$BI180),AF180*$BI180),0)</f>
        <v>0</v>
      </c>
      <c r="CJ180" s="5">
        <f ca="1">IF($BI180&lt;&gt;"",IF('Capacity summary'!$C$14="Yes",IF(COUNTBLANK('Capacity summary'!$H92:$BG92)&lt;52,IF('Capacity summary'!AG92&lt;&gt;"",IF(LOWER('Capacity summary'!AG92)="x",$BI180*AG180,VALUE('Capacity summary'!AG92)),0),AG180*$BI180),AG180*$BI180),0)</f>
        <v>0</v>
      </c>
      <c r="CK180" s="5">
        <f ca="1">IF($BI180&lt;&gt;"",IF('Capacity summary'!$C$14="Yes",IF(COUNTBLANK('Capacity summary'!$H92:$BG92)&lt;52,IF('Capacity summary'!AH92&lt;&gt;"",IF(LOWER('Capacity summary'!AH92)="x",$BI180*AH180,VALUE('Capacity summary'!AH92)),0),AH180*$BI180),AH180*$BI180),0)</f>
        <v>0</v>
      </c>
      <c r="CL180" s="5">
        <f ca="1">IF($BI180&lt;&gt;"",IF('Capacity summary'!$C$14="Yes",IF(COUNTBLANK('Capacity summary'!$H92:$BG92)&lt;52,IF('Capacity summary'!AI92&lt;&gt;"",IF(LOWER('Capacity summary'!AI92)="x",$BI180*AI180,VALUE('Capacity summary'!AI92)),0),AI180*$BI180),AI180*$BI180),0)</f>
        <v>0</v>
      </c>
      <c r="CM180" s="5">
        <f ca="1">IF($BI180&lt;&gt;"",IF('Capacity summary'!$C$14="Yes",IF(COUNTBLANK('Capacity summary'!$H92:$BG92)&lt;52,IF('Capacity summary'!AJ92&lt;&gt;"",IF(LOWER('Capacity summary'!AJ92)="x",$BI180*AJ180,VALUE('Capacity summary'!AJ92)),0),AJ180*$BI180),AJ180*$BI180),0)</f>
        <v>0</v>
      </c>
      <c r="CN180" s="5">
        <f ca="1">IF($BI180&lt;&gt;"",IF('Capacity summary'!$C$14="Yes",IF(COUNTBLANK('Capacity summary'!$H92:$BG92)&lt;52,IF('Capacity summary'!AK92&lt;&gt;"",IF(LOWER('Capacity summary'!AK92)="x",$BI180*AK180,VALUE('Capacity summary'!AK92)),0),AK180*$BI180),AK180*$BI180),0)</f>
        <v>0</v>
      </c>
      <c r="CO180" s="5">
        <f ca="1">IF($BI180&lt;&gt;"",IF('Capacity summary'!$C$14="Yes",IF(COUNTBLANK('Capacity summary'!$H92:$BG92)&lt;52,IF('Capacity summary'!AL92&lt;&gt;"",IF(LOWER('Capacity summary'!AL92)="x",$BI180*AL180,VALUE('Capacity summary'!AL92)),0),AL180*$BI180),AL180*$BI180),0)</f>
        <v>0</v>
      </c>
      <c r="CP180" s="5">
        <f ca="1">IF($BI180&lt;&gt;"",IF('Capacity summary'!$C$14="Yes",IF(COUNTBLANK('Capacity summary'!$H92:$BG92)&lt;52,IF('Capacity summary'!AM92&lt;&gt;"",IF(LOWER('Capacity summary'!AM92)="x",$BI180*AM180,VALUE('Capacity summary'!AM92)),0),AM180*$BI180),AM180*$BI180),0)</f>
        <v>0</v>
      </c>
      <c r="CQ180" s="5">
        <f ca="1">IF($BI180&lt;&gt;"",IF('Capacity summary'!$C$14="Yes",IF(COUNTBLANK('Capacity summary'!$H92:$BG92)&lt;52,IF('Capacity summary'!AN92&lt;&gt;"",IF(LOWER('Capacity summary'!AN92)="x",$BI180*AN180,VALUE('Capacity summary'!AN92)),0),AN180*$BI180),AN180*$BI180),0)</f>
        <v>0</v>
      </c>
      <c r="CR180" s="5">
        <f ca="1">IF($BI180&lt;&gt;"",IF('Capacity summary'!$C$14="Yes",IF(COUNTBLANK('Capacity summary'!$H92:$BG92)&lt;52,IF('Capacity summary'!AO92&lt;&gt;"",IF(LOWER('Capacity summary'!AO92)="x",$BI180*AO180,VALUE('Capacity summary'!AO92)),0),AO180*$BI180),AO180*$BI180),0)</f>
        <v>0</v>
      </c>
      <c r="CS180" s="5">
        <f ca="1">IF($BI180&lt;&gt;"",IF('Capacity summary'!$C$14="Yes",IF(COUNTBLANK('Capacity summary'!$H92:$BG92)&lt;52,IF('Capacity summary'!AP92&lt;&gt;"",IF(LOWER('Capacity summary'!AP92)="x",$BI180*AP180,VALUE('Capacity summary'!AP92)),0),AP180*$BI180),AP180*$BI180),0)</f>
        <v>0</v>
      </c>
      <c r="CT180" s="5">
        <f ca="1">IF($BI180&lt;&gt;"",IF('Capacity summary'!$C$14="Yes",IF(COUNTBLANK('Capacity summary'!$H92:$BG92)&lt;52,IF('Capacity summary'!AQ92&lt;&gt;"",IF(LOWER('Capacity summary'!AQ92)="x",$BI180*AQ180,VALUE('Capacity summary'!AQ92)),0),AQ180*$BI180),AQ180*$BI180),0)</f>
        <v>0</v>
      </c>
      <c r="CU180" s="5">
        <f ca="1">IF($BI180&lt;&gt;"",IF('Capacity summary'!$C$14="Yes",IF(COUNTBLANK('Capacity summary'!$H92:$BG92)&lt;52,IF('Capacity summary'!AR92&lt;&gt;"",IF(LOWER('Capacity summary'!AR92)="x",$BI180*AR180,VALUE('Capacity summary'!AR92)),0),AR180*$BI180),AR180*$BI180),0)</f>
        <v>0</v>
      </c>
      <c r="CV180" s="5">
        <f ca="1">IF($BI180&lt;&gt;"",IF('Capacity summary'!$C$14="Yes",IF(COUNTBLANK('Capacity summary'!$H92:$BG92)&lt;52,IF('Capacity summary'!AS92&lt;&gt;"",IF(LOWER('Capacity summary'!AS92)="x",$BI180*AS180,VALUE('Capacity summary'!AS92)),0),AS180*$BI180),AS180*$BI180),0)</f>
        <v>0</v>
      </c>
      <c r="CW180" s="5">
        <f ca="1">IF($BI180&lt;&gt;"",IF('Capacity summary'!$C$14="Yes",IF(COUNTBLANK('Capacity summary'!$H92:$BG92)&lt;52,IF('Capacity summary'!AT92&lt;&gt;"",IF(LOWER('Capacity summary'!AT92)="x",$BI180*AT180,VALUE('Capacity summary'!AT92)),0),AT180*$BI180),AT180*$BI180),0)</f>
        <v>0</v>
      </c>
      <c r="CX180" s="5">
        <f ca="1">IF($BI180&lt;&gt;"",IF('Capacity summary'!$C$14="Yes",IF(COUNTBLANK('Capacity summary'!$H92:$BG92)&lt;52,IF('Capacity summary'!AU92&lt;&gt;"",IF(LOWER('Capacity summary'!AU92)="x",$BI180*AU180,VALUE('Capacity summary'!AU92)),0),AU180*$BI180),AU180*$BI180),0)</f>
        <v>0</v>
      </c>
      <c r="CY180" s="5">
        <f ca="1">IF($BI180&lt;&gt;"",IF('Capacity summary'!$C$14="Yes",IF(COUNTBLANK('Capacity summary'!$H92:$BG92)&lt;52,IF('Capacity summary'!AV92&lt;&gt;"",IF(LOWER('Capacity summary'!AV92)="x",$BI180*AV180,VALUE('Capacity summary'!AV92)),0),AV180*$BI180),AV180*$BI180),0)</f>
        <v>0</v>
      </c>
      <c r="CZ180" s="5">
        <f ca="1">IF($BI180&lt;&gt;"",IF('Capacity summary'!$C$14="Yes",IF(COUNTBLANK('Capacity summary'!$H92:$BG92)&lt;52,IF('Capacity summary'!AW92&lt;&gt;"",IF(LOWER('Capacity summary'!AW92)="x",$BI180*AW180,VALUE('Capacity summary'!AW92)),0),AW180*$BI180),AW180*$BI180),0)</f>
        <v>0</v>
      </c>
      <c r="DA180" s="5">
        <f ca="1">IF($BI180&lt;&gt;"",IF('Capacity summary'!$C$14="Yes",IF(COUNTBLANK('Capacity summary'!$H92:$BG92)&lt;52,IF('Capacity summary'!AX92&lt;&gt;"",IF(LOWER('Capacity summary'!AX92)="x",$BI180*AX180,VALUE('Capacity summary'!AX92)),0),AX180*$BI180),AX180*$BI180),0)</f>
        <v>0</v>
      </c>
      <c r="DB180" s="5">
        <f ca="1">IF($BI180&lt;&gt;"",IF('Capacity summary'!$C$14="Yes",IF(COUNTBLANK('Capacity summary'!$H92:$BG92)&lt;52,IF('Capacity summary'!AY92&lt;&gt;"",IF(LOWER('Capacity summary'!AY92)="x",$BI180*AY180,VALUE('Capacity summary'!AY92)),0),AY180*$BI180),AY180*$BI180),0)</f>
        <v>0</v>
      </c>
      <c r="DC180" s="5">
        <f ca="1">IF($BI180&lt;&gt;"",IF('Capacity summary'!$C$14="Yes",IF(COUNTBLANK('Capacity summary'!$H92:$BG92)&lt;52,IF('Capacity summary'!AZ92&lt;&gt;"",IF(LOWER('Capacity summary'!AZ92)="x",$BI180*AZ180,VALUE('Capacity summary'!AZ92)),0),AZ180*$BI180),AZ180*$BI180),0)</f>
        <v>0</v>
      </c>
      <c r="DD180" s="5">
        <f ca="1">IF($BI180&lt;&gt;"",IF('Capacity summary'!$C$14="Yes",IF(COUNTBLANK('Capacity summary'!$H92:$BG92)&lt;52,IF('Capacity summary'!BA92&lt;&gt;"",IF(LOWER('Capacity summary'!BA92)="x",$BI180*BA180,VALUE('Capacity summary'!BA92)),0),BA180*$BI180),BA180*$BI180),0)</f>
        <v>0</v>
      </c>
      <c r="DE180" s="5">
        <f ca="1">IF($BI180&lt;&gt;"",IF('Capacity summary'!$C$14="Yes",IF(COUNTBLANK('Capacity summary'!$H92:$BG92)&lt;52,IF('Capacity summary'!BB92&lt;&gt;"",IF(LOWER('Capacity summary'!BB92)="x",$BI180*BB180,VALUE('Capacity summary'!BB92)),0),BB180*$BI180),BB180*$BI180),0)</f>
        <v>0</v>
      </c>
      <c r="DF180" s="5">
        <f ca="1">IF($BI180&lt;&gt;"",IF('Capacity summary'!$C$14="Yes",IF(COUNTBLANK('Capacity summary'!$H92:$BG92)&lt;52,IF('Capacity summary'!BC92&lt;&gt;"",IF(LOWER('Capacity summary'!BC92)="x",$BI180*BC180,VALUE('Capacity summary'!BC92)),0),BC180*$BI180),BC180*$BI180),0)</f>
        <v>0</v>
      </c>
      <c r="DG180" s="5">
        <f ca="1">IF($BI180&lt;&gt;"",IF('Capacity summary'!$C$14="Yes",IF(COUNTBLANK('Capacity summary'!$H92:$BG92)&lt;52,IF('Capacity summary'!BD92&lt;&gt;"",IF(LOWER('Capacity summary'!BD92)="x",$BI180*BD180,VALUE('Capacity summary'!BD92)),0),BD180*$BI180),BD180*$BI180),0)</f>
        <v>0</v>
      </c>
      <c r="DH180" s="5">
        <f ca="1">IF($BI180&lt;&gt;"",IF('Capacity summary'!$C$14="Yes",IF(COUNTBLANK('Capacity summary'!$H92:$BG92)&lt;52,IF('Capacity summary'!BE92&lt;&gt;"",IF(LOWER('Capacity summary'!BE92)="x",$BI180*BE180,VALUE('Capacity summary'!BE92)),0),BE180*$BI180),BE180*$BI180),0)</f>
        <v>0</v>
      </c>
      <c r="DI180" s="5">
        <f ca="1">IF($BI180&lt;&gt;"",IF('Capacity summary'!$C$14="Yes",IF(COUNTBLANK('Capacity summary'!$H92:$BG92)&lt;52,IF('Capacity summary'!BF92&lt;&gt;"",IF(LOWER('Capacity summary'!BF92)="x",$BI180*BF180,VALUE('Capacity summary'!BF92)),0),BF180*$BI180),BF180*$BI180),0)</f>
        <v>0</v>
      </c>
      <c r="DJ180" s="5">
        <f ca="1">IF($BI180&lt;&gt;"",IF('Capacity summary'!$C$14="Yes",IF(COUNTBLANK('Capacity summary'!$H92:$BG92)&lt;52,IF('Capacity summary'!BG92&lt;&gt;"",IF(LOWER('Capacity summary'!BG92)="x",$BI180*BG180,VALUE('Capacity summary'!BG92)),0),BG180*$BI180),BG180*$BI180),0)</f>
        <v>0</v>
      </c>
      <c r="DK180" s="5">
        <f t="shared" ca="1" si="7"/>
        <v>0</v>
      </c>
    </row>
    <row r="181" spans="3:115" x14ac:dyDescent="0.25">
      <c r="C181" s="67" t="str">
        <f>ROW(A70)&amp;". "&amp;Capacity!N86</f>
        <v>70. a</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 ca="1">IF(ROW(A70)&lt;=Capacity!$M$16,IF('Capacity summary'!$C$14="No",SUM(H181:BG181),'Capacity summary'!$E93),0)</f>
        <v>52</v>
      </c>
      <c r="BI181" s="67">
        <f ca="1">IF(BH181&gt;0,IF(BH181&lt;Capacity!Q86,Capacity!R86,Capacity!T86/'Capacity calculation (hide)'!BH181),"")</f>
        <v>0</v>
      </c>
      <c r="BJ181" s="5"/>
      <c r="BK181" s="5">
        <f ca="1">IF($BI181&lt;&gt;"",IF('Capacity summary'!$C$14="Yes",IF(COUNTBLANK('Capacity summary'!$H93:$BG93)&lt;52,IF('Capacity summary'!H93&lt;&gt;"",IF(LOWER('Capacity summary'!H93)="x",$BI181*H181,VALUE('Capacity summary'!H93)),0),H181*$BI181),H181*$BI181),0)</f>
        <v>0</v>
      </c>
      <c r="BL181" s="5">
        <f ca="1">IF($BI181&lt;&gt;"",IF('Capacity summary'!$C$14="Yes",IF(COUNTBLANK('Capacity summary'!$H93:$BG93)&lt;52,IF('Capacity summary'!I93&lt;&gt;"",IF(LOWER('Capacity summary'!I93)="x",$BI181*I181,VALUE('Capacity summary'!I93)),0),I181*$BI181),I181*$BI181),0)</f>
        <v>0</v>
      </c>
      <c r="BM181" s="5">
        <f ca="1">IF($BI181&lt;&gt;"",IF('Capacity summary'!$C$14="Yes",IF(COUNTBLANK('Capacity summary'!$H93:$BG93)&lt;52,IF('Capacity summary'!J93&lt;&gt;"",IF(LOWER('Capacity summary'!J93)="x",$BI181*J181,VALUE('Capacity summary'!J93)),0),J181*$BI181),J181*$BI181),0)</f>
        <v>0</v>
      </c>
      <c r="BN181" s="5">
        <f ca="1">IF($BI181&lt;&gt;"",IF('Capacity summary'!$C$14="Yes",IF(COUNTBLANK('Capacity summary'!$H93:$BG93)&lt;52,IF('Capacity summary'!K93&lt;&gt;"",IF(LOWER('Capacity summary'!K93)="x",$BI181*K181,VALUE('Capacity summary'!K93)),0),K181*$BI181),K181*$BI181),0)</f>
        <v>0</v>
      </c>
      <c r="BO181" s="5">
        <f ca="1">IF($BI181&lt;&gt;"",IF('Capacity summary'!$C$14="Yes",IF(COUNTBLANK('Capacity summary'!$H93:$BG93)&lt;52,IF('Capacity summary'!L93&lt;&gt;"",IF(LOWER('Capacity summary'!L93)="x",$BI181*L181,VALUE('Capacity summary'!L93)),0),L181*$BI181),L181*$BI181),0)</f>
        <v>0</v>
      </c>
      <c r="BP181" s="5">
        <f ca="1">IF($BI181&lt;&gt;"",IF('Capacity summary'!$C$14="Yes",IF(COUNTBLANK('Capacity summary'!$H93:$BG93)&lt;52,IF('Capacity summary'!M93&lt;&gt;"",IF(LOWER('Capacity summary'!M93)="x",$BI181*M181,VALUE('Capacity summary'!M93)),0),M181*$BI181),M181*$BI181),0)</f>
        <v>0</v>
      </c>
      <c r="BQ181" s="5">
        <f ca="1">IF($BI181&lt;&gt;"",IF('Capacity summary'!$C$14="Yes",IF(COUNTBLANK('Capacity summary'!$H93:$BG93)&lt;52,IF('Capacity summary'!N93&lt;&gt;"",IF(LOWER('Capacity summary'!N93)="x",$BI181*N181,VALUE('Capacity summary'!N93)),0),N181*$BI181),N181*$BI181),0)</f>
        <v>0</v>
      </c>
      <c r="BR181" s="5">
        <f ca="1">IF($BI181&lt;&gt;"",IF('Capacity summary'!$C$14="Yes",IF(COUNTBLANK('Capacity summary'!$H93:$BG93)&lt;52,IF('Capacity summary'!O93&lt;&gt;"",IF(LOWER('Capacity summary'!O93)="x",$BI181*O181,VALUE('Capacity summary'!O93)),0),O181*$BI181),O181*$BI181),0)</f>
        <v>0</v>
      </c>
      <c r="BS181" s="5">
        <f ca="1">IF($BI181&lt;&gt;"",IF('Capacity summary'!$C$14="Yes",IF(COUNTBLANK('Capacity summary'!$H93:$BG93)&lt;52,IF('Capacity summary'!P93&lt;&gt;"",IF(LOWER('Capacity summary'!P93)="x",$BI181*P181,VALUE('Capacity summary'!P93)),0),P181*$BI181),P181*$BI181),0)</f>
        <v>0</v>
      </c>
      <c r="BT181" s="5">
        <f ca="1">IF($BI181&lt;&gt;"",IF('Capacity summary'!$C$14="Yes",IF(COUNTBLANK('Capacity summary'!$H93:$BG93)&lt;52,IF('Capacity summary'!Q93&lt;&gt;"",IF(LOWER('Capacity summary'!Q93)="x",$BI181*Q181,VALUE('Capacity summary'!Q93)),0),Q181*$BI181),Q181*$BI181),0)</f>
        <v>0</v>
      </c>
      <c r="BU181" s="5">
        <f ca="1">IF($BI181&lt;&gt;"",IF('Capacity summary'!$C$14="Yes",IF(COUNTBLANK('Capacity summary'!$H93:$BG93)&lt;52,IF('Capacity summary'!R93&lt;&gt;"",IF(LOWER('Capacity summary'!R93)="x",$BI181*R181,VALUE('Capacity summary'!R93)),0),R181*$BI181),R181*$BI181),0)</f>
        <v>0</v>
      </c>
      <c r="BV181" s="5">
        <f ca="1">IF($BI181&lt;&gt;"",IF('Capacity summary'!$C$14="Yes",IF(COUNTBLANK('Capacity summary'!$H93:$BG93)&lt;52,IF('Capacity summary'!S93&lt;&gt;"",IF(LOWER('Capacity summary'!S93)="x",$BI181*S181,VALUE('Capacity summary'!S93)),0),S181*$BI181),S181*$BI181),0)</f>
        <v>0</v>
      </c>
      <c r="BW181" s="5">
        <f ca="1">IF($BI181&lt;&gt;"",IF('Capacity summary'!$C$14="Yes",IF(COUNTBLANK('Capacity summary'!$H93:$BG93)&lt;52,IF('Capacity summary'!T93&lt;&gt;"",IF(LOWER('Capacity summary'!T93)="x",$BI181*T181,VALUE('Capacity summary'!T93)),0),T181*$BI181),T181*$BI181),0)</f>
        <v>0</v>
      </c>
      <c r="BX181" s="5">
        <f ca="1">IF($BI181&lt;&gt;"",IF('Capacity summary'!$C$14="Yes",IF(COUNTBLANK('Capacity summary'!$H93:$BG93)&lt;52,IF('Capacity summary'!U93&lt;&gt;"",IF(LOWER('Capacity summary'!U93)="x",$BI181*U181,VALUE('Capacity summary'!U93)),0),U181*$BI181),U181*$BI181),0)</f>
        <v>0</v>
      </c>
      <c r="BY181" s="5">
        <f ca="1">IF($BI181&lt;&gt;"",IF('Capacity summary'!$C$14="Yes",IF(COUNTBLANK('Capacity summary'!$H93:$BG93)&lt;52,IF('Capacity summary'!V93&lt;&gt;"",IF(LOWER('Capacity summary'!V93)="x",$BI181*V181,VALUE('Capacity summary'!V93)),0),V181*$BI181),V181*$BI181),0)</f>
        <v>0</v>
      </c>
      <c r="BZ181" s="5">
        <f ca="1">IF($BI181&lt;&gt;"",IF('Capacity summary'!$C$14="Yes",IF(COUNTBLANK('Capacity summary'!$H93:$BG93)&lt;52,IF('Capacity summary'!W93&lt;&gt;"",IF(LOWER('Capacity summary'!W93)="x",$BI181*W181,VALUE('Capacity summary'!W93)),0),W181*$BI181),W181*$BI181),0)</f>
        <v>0</v>
      </c>
      <c r="CA181" s="5">
        <f ca="1">IF($BI181&lt;&gt;"",IF('Capacity summary'!$C$14="Yes",IF(COUNTBLANK('Capacity summary'!$H93:$BG93)&lt;52,IF('Capacity summary'!X93&lt;&gt;"",IF(LOWER('Capacity summary'!X93)="x",$BI181*X181,VALUE('Capacity summary'!X93)),0),X181*$BI181),X181*$BI181),0)</f>
        <v>0</v>
      </c>
      <c r="CB181" s="5">
        <f ca="1">IF($BI181&lt;&gt;"",IF('Capacity summary'!$C$14="Yes",IF(COUNTBLANK('Capacity summary'!$H93:$BG93)&lt;52,IF('Capacity summary'!Y93&lt;&gt;"",IF(LOWER('Capacity summary'!Y93)="x",$BI181*Y181,VALUE('Capacity summary'!Y93)),0),Y181*$BI181),Y181*$BI181),0)</f>
        <v>0</v>
      </c>
      <c r="CC181" s="5">
        <f ca="1">IF($BI181&lt;&gt;"",IF('Capacity summary'!$C$14="Yes",IF(COUNTBLANK('Capacity summary'!$H93:$BG93)&lt;52,IF('Capacity summary'!Z93&lt;&gt;"",IF(LOWER('Capacity summary'!Z93)="x",$BI181*Z181,VALUE('Capacity summary'!Z93)),0),Z181*$BI181),Z181*$BI181),0)</f>
        <v>0</v>
      </c>
      <c r="CD181" s="5">
        <f ca="1">IF($BI181&lt;&gt;"",IF('Capacity summary'!$C$14="Yes",IF(COUNTBLANK('Capacity summary'!$H93:$BG93)&lt;52,IF('Capacity summary'!AA93&lt;&gt;"",IF(LOWER('Capacity summary'!AA93)="x",$BI181*AA181,VALUE('Capacity summary'!AA93)),0),AA181*$BI181),AA181*$BI181),0)</f>
        <v>0</v>
      </c>
      <c r="CE181" s="5">
        <f ca="1">IF($BI181&lt;&gt;"",IF('Capacity summary'!$C$14="Yes",IF(COUNTBLANK('Capacity summary'!$H93:$BG93)&lt;52,IF('Capacity summary'!AB93&lt;&gt;"",IF(LOWER('Capacity summary'!AB93)="x",$BI181*AB181,VALUE('Capacity summary'!AB93)),0),AB181*$BI181),AB181*$BI181),0)</f>
        <v>0</v>
      </c>
      <c r="CF181" s="5">
        <f ca="1">IF($BI181&lt;&gt;"",IF('Capacity summary'!$C$14="Yes",IF(COUNTBLANK('Capacity summary'!$H93:$BG93)&lt;52,IF('Capacity summary'!AC93&lt;&gt;"",IF(LOWER('Capacity summary'!AC93)="x",$BI181*AC181,VALUE('Capacity summary'!AC93)),0),AC181*$BI181),AC181*$BI181),0)</f>
        <v>0</v>
      </c>
      <c r="CG181" s="5">
        <f ca="1">IF($BI181&lt;&gt;"",IF('Capacity summary'!$C$14="Yes",IF(COUNTBLANK('Capacity summary'!$H93:$BG93)&lt;52,IF('Capacity summary'!AD93&lt;&gt;"",IF(LOWER('Capacity summary'!AD93)="x",$BI181*AD181,VALUE('Capacity summary'!AD93)),0),AD181*$BI181),AD181*$BI181),0)</f>
        <v>0</v>
      </c>
      <c r="CH181" s="5">
        <f ca="1">IF($BI181&lt;&gt;"",IF('Capacity summary'!$C$14="Yes",IF(COUNTBLANK('Capacity summary'!$H93:$BG93)&lt;52,IF('Capacity summary'!AE93&lt;&gt;"",IF(LOWER('Capacity summary'!AE93)="x",$BI181*AE181,VALUE('Capacity summary'!AE93)),0),AE181*$BI181),AE181*$BI181),0)</f>
        <v>0</v>
      </c>
      <c r="CI181" s="5">
        <f ca="1">IF($BI181&lt;&gt;"",IF('Capacity summary'!$C$14="Yes",IF(COUNTBLANK('Capacity summary'!$H93:$BG93)&lt;52,IF('Capacity summary'!AF93&lt;&gt;"",IF(LOWER('Capacity summary'!AF93)="x",$BI181*AF181,VALUE('Capacity summary'!AF93)),0),AF181*$BI181),AF181*$BI181),0)</f>
        <v>0</v>
      </c>
      <c r="CJ181" s="5">
        <f ca="1">IF($BI181&lt;&gt;"",IF('Capacity summary'!$C$14="Yes",IF(COUNTBLANK('Capacity summary'!$H93:$BG93)&lt;52,IF('Capacity summary'!AG93&lt;&gt;"",IF(LOWER('Capacity summary'!AG93)="x",$BI181*AG181,VALUE('Capacity summary'!AG93)),0),AG181*$BI181),AG181*$BI181),0)</f>
        <v>0</v>
      </c>
      <c r="CK181" s="5">
        <f ca="1">IF($BI181&lt;&gt;"",IF('Capacity summary'!$C$14="Yes",IF(COUNTBLANK('Capacity summary'!$H93:$BG93)&lt;52,IF('Capacity summary'!AH93&lt;&gt;"",IF(LOWER('Capacity summary'!AH93)="x",$BI181*AH181,VALUE('Capacity summary'!AH93)),0),AH181*$BI181),AH181*$BI181),0)</f>
        <v>0</v>
      </c>
      <c r="CL181" s="5">
        <f ca="1">IF($BI181&lt;&gt;"",IF('Capacity summary'!$C$14="Yes",IF(COUNTBLANK('Capacity summary'!$H93:$BG93)&lt;52,IF('Capacity summary'!AI93&lt;&gt;"",IF(LOWER('Capacity summary'!AI93)="x",$BI181*AI181,VALUE('Capacity summary'!AI93)),0),AI181*$BI181),AI181*$BI181),0)</f>
        <v>0</v>
      </c>
      <c r="CM181" s="5">
        <f ca="1">IF($BI181&lt;&gt;"",IF('Capacity summary'!$C$14="Yes",IF(COUNTBLANK('Capacity summary'!$H93:$BG93)&lt;52,IF('Capacity summary'!AJ93&lt;&gt;"",IF(LOWER('Capacity summary'!AJ93)="x",$BI181*AJ181,VALUE('Capacity summary'!AJ93)),0),AJ181*$BI181),AJ181*$BI181),0)</f>
        <v>0</v>
      </c>
      <c r="CN181" s="5">
        <f ca="1">IF($BI181&lt;&gt;"",IF('Capacity summary'!$C$14="Yes",IF(COUNTBLANK('Capacity summary'!$H93:$BG93)&lt;52,IF('Capacity summary'!AK93&lt;&gt;"",IF(LOWER('Capacity summary'!AK93)="x",$BI181*AK181,VALUE('Capacity summary'!AK93)),0),AK181*$BI181),AK181*$BI181),0)</f>
        <v>0</v>
      </c>
      <c r="CO181" s="5">
        <f ca="1">IF($BI181&lt;&gt;"",IF('Capacity summary'!$C$14="Yes",IF(COUNTBLANK('Capacity summary'!$H93:$BG93)&lt;52,IF('Capacity summary'!AL93&lt;&gt;"",IF(LOWER('Capacity summary'!AL93)="x",$BI181*AL181,VALUE('Capacity summary'!AL93)),0),AL181*$BI181),AL181*$BI181),0)</f>
        <v>0</v>
      </c>
      <c r="CP181" s="5">
        <f ca="1">IF($BI181&lt;&gt;"",IF('Capacity summary'!$C$14="Yes",IF(COUNTBLANK('Capacity summary'!$H93:$BG93)&lt;52,IF('Capacity summary'!AM93&lt;&gt;"",IF(LOWER('Capacity summary'!AM93)="x",$BI181*AM181,VALUE('Capacity summary'!AM93)),0),AM181*$BI181),AM181*$BI181),0)</f>
        <v>0</v>
      </c>
      <c r="CQ181" s="5">
        <f ca="1">IF($BI181&lt;&gt;"",IF('Capacity summary'!$C$14="Yes",IF(COUNTBLANK('Capacity summary'!$H93:$BG93)&lt;52,IF('Capacity summary'!AN93&lt;&gt;"",IF(LOWER('Capacity summary'!AN93)="x",$BI181*AN181,VALUE('Capacity summary'!AN93)),0),AN181*$BI181),AN181*$BI181),0)</f>
        <v>0</v>
      </c>
      <c r="CR181" s="5">
        <f ca="1">IF($BI181&lt;&gt;"",IF('Capacity summary'!$C$14="Yes",IF(COUNTBLANK('Capacity summary'!$H93:$BG93)&lt;52,IF('Capacity summary'!AO93&lt;&gt;"",IF(LOWER('Capacity summary'!AO93)="x",$BI181*AO181,VALUE('Capacity summary'!AO93)),0),AO181*$BI181),AO181*$BI181),0)</f>
        <v>0</v>
      </c>
      <c r="CS181" s="5">
        <f ca="1">IF($BI181&lt;&gt;"",IF('Capacity summary'!$C$14="Yes",IF(COUNTBLANK('Capacity summary'!$H93:$BG93)&lt;52,IF('Capacity summary'!AP93&lt;&gt;"",IF(LOWER('Capacity summary'!AP93)="x",$BI181*AP181,VALUE('Capacity summary'!AP93)),0),AP181*$BI181),AP181*$BI181),0)</f>
        <v>0</v>
      </c>
      <c r="CT181" s="5">
        <f ca="1">IF($BI181&lt;&gt;"",IF('Capacity summary'!$C$14="Yes",IF(COUNTBLANK('Capacity summary'!$H93:$BG93)&lt;52,IF('Capacity summary'!AQ93&lt;&gt;"",IF(LOWER('Capacity summary'!AQ93)="x",$BI181*AQ181,VALUE('Capacity summary'!AQ93)),0),AQ181*$BI181),AQ181*$BI181),0)</f>
        <v>0</v>
      </c>
      <c r="CU181" s="5">
        <f ca="1">IF($BI181&lt;&gt;"",IF('Capacity summary'!$C$14="Yes",IF(COUNTBLANK('Capacity summary'!$H93:$BG93)&lt;52,IF('Capacity summary'!AR93&lt;&gt;"",IF(LOWER('Capacity summary'!AR93)="x",$BI181*AR181,VALUE('Capacity summary'!AR93)),0),AR181*$BI181),AR181*$BI181),0)</f>
        <v>0</v>
      </c>
      <c r="CV181" s="5">
        <f ca="1">IF($BI181&lt;&gt;"",IF('Capacity summary'!$C$14="Yes",IF(COUNTBLANK('Capacity summary'!$H93:$BG93)&lt;52,IF('Capacity summary'!AS93&lt;&gt;"",IF(LOWER('Capacity summary'!AS93)="x",$BI181*AS181,VALUE('Capacity summary'!AS93)),0),AS181*$BI181),AS181*$BI181),0)</f>
        <v>0</v>
      </c>
      <c r="CW181" s="5">
        <f ca="1">IF($BI181&lt;&gt;"",IF('Capacity summary'!$C$14="Yes",IF(COUNTBLANK('Capacity summary'!$H93:$BG93)&lt;52,IF('Capacity summary'!AT93&lt;&gt;"",IF(LOWER('Capacity summary'!AT93)="x",$BI181*AT181,VALUE('Capacity summary'!AT93)),0),AT181*$BI181),AT181*$BI181),0)</f>
        <v>0</v>
      </c>
      <c r="CX181" s="5">
        <f ca="1">IF($BI181&lt;&gt;"",IF('Capacity summary'!$C$14="Yes",IF(COUNTBLANK('Capacity summary'!$H93:$BG93)&lt;52,IF('Capacity summary'!AU93&lt;&gt;"",IF(LOWER('Capacity summary'!AU93)="x",$BI181*AU181,VALUE('Capacity summary'!AU93)),0),AU181*$BI181),AU181*$BI181),0)</f>
        <v>0</v>
      </c>
      <c r="CY181" s="5">
        <f ca="1">IF($BI181&lt;&gt;"",IF('Capacity summary'!$C$14="Yes",IF(COUNTBLANK('Capacity summary'!$H93:$BG93)&lt;52,IF('Capacity summary'!AV93&lt;&gt;"",IF(LOWER('Capacity summary'!AV93)="x",$BI181*AV181,VALUE('Capacity summary'!AV93)),0),AV181*$BI181),AV181*$BI181),0)</f>
        <v>0</v>
      </c>
      <c r="CZ181" s="5">
        <f ca="1">IF($BI181&lt;&gt;"",IF('Capacity summary'!$C$14="Yes",IF(COUNTBLANK('Capacity summary'!$H93:$BG93)&lt;52,IF('Capacity summary'!AW93&lt;&gt;"",IF(LOWER('Capacity summary'!AW93)="x",$BI181*AW181,VALUE('Capacity summary'!AW93)),0),AW181*$BI181),AW181*$BI181),0)</f>
        <v>0</v>
      </c>
      <c r="DA181" s="5">
        <f ca="1">IF($BI181&lt;&gt;"",IF('Capacity summary'!$C$14="Yes",IF(COUNTBLANK('Capacity summary'!$H93:$BG93)&lt;52,IF('Capacity summary'!AX93&lt;&gt;"",IF(LOWER('Capacity summary'!AX93)="x",$BI181*AX181,VALUE('Capacity summary'!AX93)),0),AX181*$BI181),AX181*$BI181),0)</f>
        <v>0</v>
      </c>
      <c r="DB181" s="5">
        <f ca="1">IF($BI181&lt;&gt;"",IF('Capacity summary'!$C$14="Yes",IF(COUNTBLANK('Capacity summary'!$H93:$BG93)&lt;52,IF('Capacity summary'!AY93&lt;&gt;"",IF(LOWER('Capacity summary'!AY93)="x",$BI181*AY181,VALUE('Capacity summary'!AY93)),0),AY181*$BI181),AY181*$BI181),0)</f>
        <v>0</v>
      </c>
      <c r="DC181" s="5">
        <f ca="1">IF($BI181&lt;&gt;"",IF('Capacity summary'!$C$14="Yes",IF(COUNTBLANK('Capacity summary'!$H93:$BG93)&lt;52,IF('Capacity summary'!AZ93&lt;&gt;"",IF(LOWER('Capacity summary'!AZ93)="x",$BI181*AZ181,VALUE('Capacity summary'!AZ93)),0),AZ181*$BI181),AZ181*$BI181),0)</f>
        <v>0</v>
      </c>
      <c r="DD181" s="5">
        <f ca="1">IF($BI181&lt;&gt;"",IF('Capacity summary'!$C$14="Yes",IF(COUNTBLANK('Capacity summary'!$H93:$BG93)&lt;52,IF('Capacity summary'!BA93&lt;&gt;"",IF(LOWER('Capacity summary'!BA93)="x",$BI181*BA181,VALUE('Capacity summary'!BA93)),0),BA181*$BI181),BA181*$BI181),0)</f>
        <v>0</v>
      </c>
      <c r="DE181" s="5">
        <f ca="1">IF($BI181&lt;&gt;"",IF('Capacity summary'!$C$14="Yes",IF(COUNTBLANK('Capacity summary'!$H93:$BG93)&lt;52,IF('Capacity summary'!BB93&lt;&gt;"",IF(LOWER('Capacity summary'!BB93)="x",$BI181*BB181,VALUE('Capacity summary'!BB93)),0),BB181*$BI181),BB181*$BI181),0)</f>
        <v>0</v>
      </c>
      <c r="DF181" s="5">
        <f ca="1">IF($BI181&lt;&gt;"",IF('Capacity summary'!$C$14="Yes",IF(COUNTBLANK('Capacity summary'!$H93:$BG93)&lt;52,IF('Capacity summary'!BC93&lt;&gt;"",IF(LOWER('Capacity summary'!BC93)="x",$BI181*BC181,VALUE('Capacity summary'!BC93)),0),BC181*$BI181),BC181*$BI181),0)</f>
        <v>0</v>
      </c>
      <c r="DG181" s="5">
        <f ca="1">IF($BI181&lt;&gt;"",IF('Capacity summary'!$C$14="Yes",IF(COUNTBLANK('Capacity summary'!$H93:$BG93)&lt;52,IF('Capacity summary'!BD93&lt;&gt;"",IF(LOWER('Capacity summary'!BD93)="x",$BI181*BD181,VALUE('Capacity summary'!BD93)),0),BD181*$BI181),BD181*$BI181),0)</f>
        <v>0</v>
      </c>
      <c r="DH181" s="5">
        <f ca="1">IF($BI181&lt;&gt;"",IF('Capacity summary'!$C$14="Yes",IF(COUNTBLANK('Capacity summary'!$H93:$BG93)&lt;52,IF('Capacity summary'!BE93&lt;&gt;"",IF(LOWER('Capacity summary'!BE93)="x",$BI181*BE181,VALUE('Capacity summary'!BE93)),0),BE181*$BI181),BE181*$BI181),0)</f>
        <v>0</v>
      </c>
      <c r="DI181" s="5">
        <f ca="1">IF($BI181&lt;&gt;"",IF('Capacity summary'!$C$14="Yes",IF(COUNTBLANK('Capacity summary'!$H93:$BG93)&lt;52,IF('Capacity summary'!BF93&lt;&gt;"",IF(LOWER('Capacity summary'!BF93)="x",$BI181*BF181,VALUE('Capacity summary'!BF93)),0),BF181*$BI181),BF181*$BI181),0)</f>
        <v>0</v>
      </c>
      <c r="DJ181" s="5">
        <f ca="1">IF($BI181&lt;&gt;"",IF('Capacity summary'!$C$14="Yes",IF(COUNTBLANK('Capacity summary'!$H93:$BG93)&lt;52,IF('Capacity summary'!BG93&lt;&gt;"",IF(LOWER('Capacity summary'!BG93)="x",$BI181*BG181,VALUE('Capacity summary'!BG93)),0),BG181*$BI181),BG181*$BI181),0)</f>
        <v>0</v>
      </c>
      <c r="DK181" s="5">
        <f t="shared" ca="1" si="7"/>
        <v>0</v>
      </c>
    </row>
    <row r="182" spans="3:115" x14ac:dyDescent="0.25">
      <c r="C182" s="67" t="str">
        <f>ROW(A71)&amp;". "&amp;Capacity!N87</f>
        <v>71. a</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 ca="1">IF(ROW(A71)&lt;=Capacity!$M$16,IF('Capacity summary'!$C$14="No",SUM(H182:BG182),'Capacity summary'!$E94),0)</f>
        <v>52</v>
      </c>
      <c r="BI182" s="67">
        <f ca="1">IF(BH182&gt;0,IF(BH182&lt;Capacity!Q87,Capacity!R87,Capacity!T87/'Capacity calculation (hide)'!BH182),"")</f>
        <v>0</v>
      </c>
      <c r="BJ182" s="5"/>
      <c r="BK182" s="5">
        <f ca="1">IF($BI182&lt;&gt;"",IF('Capacity summary'!$C$14="Yes",IF(COUNTBLANK('Capacity summary'!$H94:$BG94)&lt;52,IF('Capacity summary'!H94&lt;&gt;"",IF(LOWER('Capacity summary'!H94)="x",$BI182*H182,VALUE('Capacity summary'!H94)),0),H182*$BI182),H182*$BI182),0)</f>
        <v>0</v>
      </c>
      <c r="BL182" s="5">
        <f ca="1">IF($BI182&lt;&gt;"",IF('Capacity summary'!$C$14="Yes",IF(COUNTBLANK('Capacity summary'!$H94:$BG94)&lt;52,IF('Capacity summary'!I94&lt;&gt;"",IF(LOWER('Capacity summary'!I94)="x",$BI182*I182,VALUE('Capacity summary'!I94)),0),I182*$BI182),I182*$BI182),0)</f>
        <v>0</v>
      </c>
      <c r="BM182" s="5">
        <f ca="1">IF($BI182&lt;&gt;"",IF('Capacity summary'!$C$14="Yes",IF(COUNTBLANK('Capacity summary'!$H94:$BG94)&lt;52,IF('Capacity summary'!J94&lt;&gt;"",IF(LOWER('Capacity summary'!J94)="x",$BI182*J182,VALUE('Capacity summary'!J94)),0),J182*$BI182),J182*$BI182),0)</f>
        <v>0</v>
      </c>
      <c r="BN182" s="5">
        <f ca="1">IF($BI182&lt;&gt;"",IF('Capacity summary'!$C$14="Yes",IF(COUNTBLANK('Capacity summary'!$H94:$BG94)&lt;52,IF('Capacity summary'!K94&lt;&gt;"",IF(LOWER('Capacity summary'!K94)="x",$BI182*K182,VALUE('Capacity summary'!K94)),0),K182*$BI182),K182*$BI182),0)</f>
        <v>0</v>
      </c>
      <c r="BO182" s="5">
        <f ca="1">IF($BI182&lt;&gt;"",IF('Capacity summary'!$C$14="Yes",IF(COUNTBLANK('Capacity summary'!$H94:$BG94)&lt;52,IF('Capacity summary'!L94&lt;&gt;"",IF(LOWER('Capacity summary'!L94)="x",$BI182*L182,VALUE('Capacity summary'!L94)),0),L182*$BI182),L182*$BI182),0)</f>
        <v>0</v>
      </c>
      <c r="BP182" s="5">
        <f ca="1">IF($BI182&lt;&gt;"",IF('Capacity summary'!$C$14="Yes",IF(COUNTBLANK('Capacity summary'!$H94:$BG94)&lt;52,IF('Capacity summary'!M94&lt;&gt;"",IF(LOWER('Capacity summary'!M94)="x",$BI182*M182,VALUE('Capacity summary'!M94)),0),M182*$BI182),M182*$BI182),0)</f>
        <v>0</v>
      </c>
      <c r="BQ182" s="5">
        <f ca="1">IF($BI182&lt;&gt;"",IF('Capacity summary'!$C$14="Yes",IF(COUNTBLANK('Capacity summary'!$H94:$BG94)&lt;52,IF('Capacity summary'!N94&lt;&gt;"",IF(LOWER('Capacity summary'!N94)="x",$BI182*N182,VALUE('Capacity summary'!N94)),0),N182*$BI182),N182*$BI182),0)</f>
        <v>0</v>
      </c>
      <c r="BR182" s="5">
        <f ca="1">IF($BI182&lt;&gt;"",IF('Capacity summary'!$C$14="Yes",IF(COUNTBLANK('Capacity summary'!$H94:$BG94)&lt;52,IF('Capacity summary'!O94&lt;&gt;"",IF(LOWER('Capacity summary'!O94)="x",$BI182*O182,VALUE('Capacity summary'!O94)),0),O182*$BI182),O182*$BI182),0)</f>
        <v>0</v>
      </c>
      <c r="BS182" s="5">
        <f ca="1">IF($BI182&lt;&gt;"",IF('Capacity summary'!$C$14="Yes",IF(COUNTBLANK('Capacity summary'!$H94:$BG94)&lt;52,IF('Capacity summary'!P94&lt;&gt;"",IF(LOWER('Capacity summary'!P94)="x",$BI182*P182,VALUE('Capacity summary'!P94)),0),P182*$BI182),P182*$BI182),0)</f>
        <v>0</v>
      </c>
      <c r="BT182" s="5">
        <f ca="1">IF($BI182&lt;&gt;"",IF('Capacity summary'!$C$14="Yes",IF(COUNTBLANK('Capacity summary'!$H94:$BG94)&lt;52,IF('Capacity summary'!Q94&lt;&gt;"",IF(LOWER('Capacity summary'!Q94)="x",$BI182*Q182,VALUE('Capacity summary'!Q94)),0),Q182*$BI182),Q182*$BI182),0)</f>
        <v>0</v>
      </c>
      <c r="BU182" s="5">
        <f ca="1">IF($BI182&lt;&gt;"",IF('Capacity summary'!$C$14="Yes",IF(COUNTBLANK('Capacity summary'!$H94:$BG94)&lt;52,IF('Capacity summary'!R94&lt;&gt;"",IF(LOWER('Capacity summary'!R94)="x",$BI182*R182,VALUE('Capacity summary'!R94)),0),R182*$BI182),R182*$BI182),0)</f>
        <v>0</v>
      </c>
      <c r="BV182" s="5">
        <f ca="1">IF($BI182&lt;&gt;"",IF('Capacity summary'!$C$14="Yes",IF(COUNTBLANK('Capacity summary'!$H94:$BG94)&lt;52,IF('Capacity summary'!S94&lt;&gt;"",IF(LOWER('Capacity summary'!S94)="x",$BI182*S182,VALUE('Capacity summary'!S94)),0),S182*$BI182),S182*$BI182),0)</f>
        <v>0</v>
      </c>
      <c r="BW182" s="5">
        <f ca="1">IF($BI182&lt;&gt;"",IF('Capacity summary'!$C$14="Yes",IF(COUNTBLANK('Capacity summary'!$H94:$BG94)&lt;52,IF('Capacity summary'!T94&lt;&gt;"",IF(LOWER('Capacity summary'!T94)="x",$BI182*T182,VALUE('Capacity summary'!T94)),0),T182*$BI182),T182*$BI182),0)</f>
        <v>0</v>
      </c>
      <c r="BX182" s="5">
        <f ca="1">IF($BI182&lt;&gt;"",IF('Capacity summary'!$C$14="Yes",IF(COUNTBLANK('Capacity summary'!$H94:$BG94)&lt;52,IF('Capacity summary'!U94&lt;&gt;"",IF(LOWER('Capacity summary'!U94)="x",$BI182*U182,VALUE('Capacity summary'!U94)),0),U182*$BI182),U182*$BI182),0)</f>
        <v>0</v>
      </c>
      <c r="BY182" s="5">
        <f ca="1">IF($BI182&lt;&gt;"",IF('Capacity summary'!$C$14="Yes",IF(COUNTBLANK('Capacity summary'!$H94:$BG94)&lt;52,IF('Capacity summary'!V94&lt;&gt;"",IF(LOWER('Capacity summary'!V94)="x",$BI182*V182,VALUE('Capacity summary'!V94)),0),V182*$BI182),V182*$BI182),0)</f>
        <v>0</v>
      </c>
      <c r="BZ182" s="5">
        <f ca="1">IF($BI182&lt;&gt;"",IF('Capacity summary'!$C$14="Yes",IF(COUNTBLANK('Capacity summary'!$H94:$BG94)&lt;52,IF('Capacity summary'!W94&lt;&gt;"",IF(LOWER('Capacity summary'!W94)="x",$BI182*W182,VALUE('Capacity summary'!W94)),0),W182*$BI182),W182*$BI182),0)</f>
        <v>0</v>
      </c>
      <c r="CA182" s="5">
        <f ca="1">IF($BI182&lt;&gt;"",IF('Capacity summary'!$C$14="Yes",IF(COUNTBLANK('Capacity summary'!$H94:$BG94)&lt;52,IF('Capacity summary'!X94&lt;&gt;"",IF(LOWER('Capacity summary'!X94)="x",$BI182*X182,VALUE('Capacity summary'!X94)),0),X182*$BI182),X182*$BI182),0)</f>
        <v>0</v>
      </c>
      <c r="CB182" s="5">
        <f ca="1">IF($BI182&lt;&gt;"",IF('Capacity summary'!$C$14="Yes",IF(COUNTBLANK('Capacity summary'!$H94:$BG94)&lt;52,IF('Capacity summary'!Y94&lt;&gt;"",IF(LOWER('Capacity summary'!Y94)="x",$BI182*Y182,VALUE('Capacity summary'!Y94)),0),Y182*$BI182),Y182*$BI182),0)</f>
        <v>0</v>
      </c>
      <c r="CC182" s="5">
        <f ca="1">IF($BI182&lt;&gt;"",IF('Capacity summary'!$C$14="Yes",IF(COUNTBLANK('Capacity summary'!$H94:$BG94)&lt;52,IF('Capacity summary'!Z94&lt;&gt;"",IF(LOWER('Capacity summary'!Z94)="x",$BI182*Z182,VALUE('Capacity summary'!Z94)),0),Z182*$BI182),Z182*$BI182),0)</f>
        <v>0</v>
      </c>
      <c r="CD182" s="5">
        <f ca="1">IF($BI182&lt;&gt;"",IF('Capacity summary'!$C$14="Yes",IF(COUNTBLANK('Capacity summary'!$H94:$BG94)&lt;52,IF('Capacity summary'!AA94&lt;&gt;"",IF(LOWER('Capacity summary'!AA94)="x",$BI182*AA182,VALUE('Capacity summary'!AA94)),0),AA182*$BI182),AA182*$BI182),0)</f>
        <v>0</v>
      </c>
      <c r="CE182" s="5">
        <f ca="1">IF($BI182&lt;&gt;"",IF('Capacity summary'!$C$14="Yes",IF(COUNTBLANK('Capacity summary'!$H94:$BG94)&lt;52,IF('Capacity summary'!AB94&lt;&gt;"",IF(LOWER('Capacity summary'!AB94)="x",$BI182*AB182,VALUE('Capacity summary'!AB94)),0),AB182*$BI182),AB182*$BI182),0)</f>
        <v>0</v>
      </c>
      <c r="CF182" s="5">
        <f ca="1">IF($BI182&lt;&gt;"",IF('Capacity summary'!$C$14="Yes",IF(COUNTBLANK('Capacity summary'!$H94:$BG94)&lt;52,IF('Capacity summary'!AC94&lt;&gt;"",IF(LOWER('Capacity summary'!AC94)="x",$BI182*AC182,VALUE('Capacity summary'!AC94)),0),AC182*$BI182),AC182*$BI182),0)</f>
        <v>0</v>
      </c>
      <c r="CG182" s="5">
        <f ca="1">IF($BI182&lt;&gt;"",IF('Capacity summary'!$C$14="Yes",IF(COUNTBLANK('Capacity summary'!$H94:$BG94)&lt;52,IF('Capacity summary'!AD94&lt;&gt;"",IF(LOWER('Capacity summary'!AD94)="x",$BI182*AD182,VALUE('Capacity summary'!AD94)),0),AD182*$BI182),AD182*$BI182),0)</f>
        <v>0</v>
      </c>
      <c r="CH182" s="5">
        <f ca="1">IF($BI182&lt;&gt;"",IF('Capacity summary'!$C$14="Yes",IF(COUNTBLANK('Capacity summary'!$H94:$BG94)&lt;52,IF('Capacity summary'!AE94&lt;&gt;"",IF(LOWER('Capacity summary'!AE94)="x",$BI182*AE182,VALUE('Capacity summary'!AE94)),0),AE182*$BI182),AE182*$BI182),0)</f>
        <v>0</v>
      </c>
      <c r="CI182" s="5">
        <f ca="1">IF($BI182&lt;&gt;"",IF('Capacity summary'!$C$14="Yes",IF(COUNTBLANK('Capacity summary'!$H94:$BG94)&lt;52,IF('Capacity summary'!AF94&lt;&gt;"",IF(LOWER('Capacity summary'!AF94)="x",$BI182*AF182,VALUE('Capacity summary'!AF94)),0),AF182*$BI182),AF182*$BI182),0)</f>
        <v>0</v>
      </c>
      <c r="CJ182" s="5">
        <f ca="1">IF($BI182&lt;&gt;"",IF('Capacity summary'!$C$14="Yes",IF(COUNTBLANK('Capacity summary'!$H94:$BG94)&lt;52,IF('Capacity summary'!AG94&lt;&gt;"",IF(LOWER('Capacity summary'!AG94)="x",$BI182*AG182,VALUE('Capacity summary'!AG94)),0),AG182*$BI182),AG182*$BI182),0)</f>
        <v>0</v>
      </c>
      <c r="CK182" s="5">
        <f ca="1">IF($BI182&lt;&gt;"",IF('Capacity summary'!$C$14="Yes",IF(COUNTBLANK('Capacity summary'!$H94:$BG94)&lt;52,IF('Capacity summary'!AH94&lt;&gt;"",IF(LOWER('Capacity summary'!AH94)="x",$BI182*AH182,VALUE('Capacity summary'!AH94)),0),AH182*$BI182),AH182*$BI182),0)</f>
        <v>0</v>
      </c>
      <c r="CL182" s="5">
        <f ca="1">IF($BI182&lt;&gt;"",IF('Capacity summary'!$C$14="Yes",IF(COUNTBLANK('Capacity summary'!$H94:$BG94)&lt;52,IF('Capacity summary'!AI94&lt;&gt;"",IF(LOWER('Capacity summary'!AI94)="x",$BI182*AI182,VALUE('Capacity summary'!AI94)),0),AI182*$BI182),AI182*$BI182),0)</f>
        <v>0</v>
      </c>
      <c r="CM182" s="5">
        <f ca="1">IF($BI182&lt;&gt;"",IF('Capacity summary'!$C$14="Yes",IF(COUNTBLANK('Capacity summary'!$H94:$BG94)&lt;52,IF('Capacity summary'!AJ94&lt;&gt;"",IF(LOWER('Capacity summary'!AJ94)="x",$BI182*AJ182,VALUE('Capacity summary'!AJ94)),0),AJ182*$BI182),AJ182*$BI182),0)</f>
        <v>0</v>
      </c>
      <c r="CN182" s="5">
        <f ca="1">IF($BI182&lt;&gt;"",IF('Capacity summary'!$C$14="Yes",IF(COUNTBLANK('Capacity summary'!$H94:$BG94)&lt;52,IF('Capacity summary'!AK94&lt;&gt;"",IF(LOWER('Capacity summary'!AK94)="x",$BI182*AK182,VALUE('Capacity summary'!AK94)),0),AK182*$BI182),AK182*$BI182),0)</f>
        <v>0</v>
      </c>
      <c r="CO182" s="5">
        <f ca="1">IF($BI182&lt;&gt;"",IF('Capacity summary'!$C$14="Yes",IF(COUNTBLANK('Capacity summary'!$H94:$BG94)&lt;52,IF('Capacity summary'!AL94&lt;&gt;"",IF(LOWER('Capacity summary'!AL94)="x",$BI182*AL182,VALUE('Capacity summary'!AL94)),0),AL182*$BI182),AL182*$BI182),0)</f>
        <v>0</v>
      </c>
      <c r="CP182" s="5">
        <f ca="1">IF($BI182&lt;&gt;"",IF('Capacity summary'!$C$14="Yes",IF(COUNTBLANK('Capacity summary'!$H94:$BG94)&lt;52,IF('Capacity summary'!AM94&lt;&gt;"",IF(LOWER('Capacity summary'!AM94)="x",$BI182*AM182,VALUE('Capacity summary'!AM94)),0),AM182*$BI182),AM182*$BI182),0)</f>
        <v>0</v>
      </c>
      <c r="CQ182" s="5">
        <f ca="1">IF($BI182&lt;&gt;"",IF('Capacity summary'!$C$14="Yes",IF(COUNTBLANK('Capacity summary'!$H94:$BG94)&lt;52,IF('Capacity summary'!AN94&lt;&gt;"",IF(LOWER('Capacity summary'!AN94)="x",$BI182*AN182,VALUE('Capacity summary'!AN94)),0),AN182*$BI182),AN182*$BI182),0)</f>
        <v>0</v>
      </c>
      <c r="CR182" s="5">
        <f ca="1">IF($BI182&lt;&gt;"",IF('Capacity summary'!$C$14="Yes",IF(COUNTBLANK('Capacity summary'!$H94:$BG94)&lt;52,IF('Capacity summary'!AO94&lt;&gt;"",IF(LOWER('Capacity summary'!AO94)="x",$BI182*AO182,VALUE('Capacity summary'!AO94)),0),AO182*$BI182),AO182*$BI182),0)</f>
        <v>0</v>
      </c>
      <c r="CS182" s="5">
        <f ca="1">IF($BI182&lt;&gt;"",IF('Capacity summary'!$C$14="Yes",IF(COUNTBLANK('Capacity summary'!$H94:$BG94)&lt;52,IF('Capacity summary'!AP94&lt;&gt;"",IF(LOWER('Capacity summary'!AP94)="x",$BI182*AP182,VALUE('Capacity summary'!AP94)),0),AP182*$BI182),AP182*$BI182),0)</f>
        <v>0</v>
      </c>
      <c r="CT182" s="5">
        <f ca="1">IF($BI182&lt;&gt;"",IF('Capacity summary'!$C$14="Yes",IF(COUNTBLANK('Capacity summary'!$H94:$BG94)&lt;52,IF('Capacity summary'!AQ94&lt;&gt;"",IF(LOWER('Capacity summary'!AQ94)="x",$BI182*AQ182,VALUE('Capacity summary'!AQ94)),0),AQ182*$BI182),AQ182*$BI182),0)</f>
        <v>0</v>
      </c>
      <c r="CU182" s="5">
        <f ca="1">IF($BI182&lt;&gt;"",IF('Capacity summary'!$C$14="Yes",IF(COUNTBLANK('Capacity summary'!$H94:$BG94)&lt;52,IF('Capacity summary'!AR94&lt;&gt;"",IF(LOWER('Capacity summary'!AR94)="x",$BI182*AR182,VALUE('Capacity summary'!AR94)),0),AR182*$BI182),AR182*$BI182),0)</f>
        <v>0</v>
      </c>
      <c r="CV182" s="5">
        <f ca="1">IF($BI182&lt;&gt;"",IF('Capacity summary'!$C$14="Yes",IF(COUNTBLANK('Capacity summary'!$H94:$BG94)&lt;52,IF('Capacity summary'!AS94&lt;&gt;"",IF(LOWER('Capacity summary'!AS94)="x",$BI182*AS182,VALUE('Capacity summary'!AS94)),0),AS182*$BI182),AS182*$BI182),0)</f>
        <v>0</v>
      </c>
      <c r="CW182" s="5">
        <f ca="1">IF($BI182&lt;&gt;"",IF('Capacity summary'!$C$14="Yes",IF(COUNTBLANK('Capacity summary'!$H94:$BG94)&lt;52,IF('Capacity summary'!AT94&lt;&gt;"",IF(LOWER('Capacity summary'!AT94)="x",$BI182*AT182,VALUE('Capacity summary'!AT94)),0),AT182*$BI182),AT182*$BI182),0)</f>
        <v>0</v>
      </c>
      <c r="CX182" s="5">
        <f ca="1">IF($BI182&lt;&gt;"",IF('Capacity summary'!$C$14="Yes",IF(COUNTBLANK('Capacity summary'!$H94:$BG94)&lt;52,IF('Capacity summary'!AU94&lt;&gt;"",IF(LOWER('Capacity summary'!AU94)="x",$BI182*AU182,VALUE('Capacity summary'!AU94)),0),AU182*$BI182),AU182*$BI182),0)</f>
        <v>0</v>
      </c>
      <c r="CY182" s="5">
        <f ca="1">IF($BI182&lt;&gt;"",IF('Capacity summary'!$C$14="Yes",IF(COUNTBLANK('Capacity summary'!$H94:$BG94)&lt;52,IF('Capacity summary'!AV94&lt;&gt;"",IF(LOWER('Capacity summary'!AV94)="x",$BI182*AV182,VALUE('Capacity summary'!AV94)),0),AV182*$BI182),AV182*$BI182),0)</f>
        <v>0</v>
      </c>
      <c r="CZ182" s="5">
        <f ca="1">IF($BI182&lt;&gt;"",IF('Capacity summary'!$C$14="Yes",IF(COUNTBLANK('Capacity summary'!$H94:$BG94)&lt;52,IF('Capacity summary'!AW94&lt;&gt;"",IF(LOWER('Capacity summary'!AW94)="x",$BI182*AW182,VALUE('Capacity summary'!AW94)),0),AW182*$BI182),AW182*$BI182),0)</f>
        <v>0</v>
      </c>
      <c r="DA182" s="5">
        <f ca="1">IF($BI182&lt;&gt;"",IF('Capacity summary'!$C$14="Yes",IF(COUNTBLANK('Capacity summary'!$H94:$BG94)&lt;52,IF('Capacity summary'!AX94&lt;&gt;"",IF(LOWER('Capacity summary'!AX94)="x",$BI182*AX182,VALUE('Capacity summary'!AX94)),0),AX182*$BI182),AX182*$BI182),0)</f>
        <v>0</v>
      </c>
      <c r="DB182" s="5">
        <f ca="1">IF($BI182&lt;&gt;"",IF('Capacity summary'!$C$14="Yes",IF(COUNTBLANK('Capacity summary'!$H94:$BG94)&lt;52,IF('Capacity summary'!AY94&lt;&gt;"",IF(LOWER('Capacity summary'!AY94)="x",$BI182*AY182,VALUE('Capacity summary'!AY94)),0),AY182*$BI182),AY182*$BI182),0)</f>
        <v>0</v>
      </c>
      <c r="DC182" s="5">
        <f ca="1">IF($BI182&lt;&gt;"",IF('Capacity summary'!$C$14="Yes",IF(COUNTBLANK('Capacity summary'!$H94:$BG94)&lt;52,IF('Capacity summary'!AZ94&lt;&gt;"",IF(LOWER('Capacity summary'!AZ94)="x",$BI182*AZ182,VALUE('Capacity summary'!AZ94)),0),AZ182*$BI182),AZ182*$BI182),0)</f>
        <v>0</v>
      </c>
      <c r="DD182" s="5">
        <f ca="1">IF($BI182&lt;&gt;"",IF('Capacity summary'!$C$14="Yes",IF(COUNTBLANK('Capacity summary'!$H94:$BG94)&lt;52,IF('Capacity summary'!BA94&lt;&gt;"",IF(LOWER('Capacity summary'!BA94)="x",$BI182*BA182,VALUE('Capacity summary'!BA94)),0),BA182*$BI182),BA182*$BI182),0)</f>
        <v>0</v>
      </c>
      <c r="DE182" s="5">
        <f ca="1">IF($BI182&lt;&gt;"",IF('Capacity summary'!$C$14="Yes",IF(COUNTBLANK('Capacity summary'!$H94:$BG94)&lt;52,IF('Capacity summary'!BB94&lt;&gt;"",IF(LOWER('Capacity summary'!BB94)="x",$BI182*BB182,VALUE('Capacity summary'!BB94)),0),BB182*$BI182),BB182*$BI182),0)</f>
        <v>0</v>
      </c>
      <c r="DF182" s="5">
        <f ca="1">IF($BI182&lt;&gt;"",IF('Capacity summary'!$C$14="Yes",IF(COUNTBLANK('Capacity summary'!$H94:$BG94)&lt;52,IF('Capacity summary'!BC94&lt;&gt;"",IF(LOWER('Capacity summary'!BC94)="x",$BI182*BC182,VALUE('Capacity summary'!BC94)),0),BC182*$BI182),BC182*$BI182),0)</f>
        <v>0</v>
      </c>
      <c r="DG182" s="5">
        <f ca="1">IF($BI182&lt;&gt;"",IF('Capacity summary'!$C$14="Yes",IF(COUNTBLANK('Capacity summary'!$H94:$BG94)&lt;52,IF('Capacity summary'!BD94&lt;&gt;"",IF(LOWER('Capacity summary'!BD94)="x",$BI182*BD182,VALUE('Capacity summary'!BD94)),0),BD182*$BI182),BD182*$BI182),0)</f>
        <v>0</v>
      </c>
      <c r="DH182" s="5">
        <f ca="1">IF($BI182&lt;&gt;"",IF('Capacity summary'!$C$14="Yes",IF(COUNTBLANK('Capacity summary'!$H94:$BG94)&lt;52,IF('Capacity summary'!BE94&lt;&gt;"",IF(LOWER('Capacity summary'!BE94)="x",$BI182*BE182,VALUE('Capacity summary'!BE94)),0),BE182*$BI182),BE182*$BI182),0)</f>
        <v>0</v>
      </c>
      <c r="DI182" s="5">
        <f ca="1">IF($BI182&lt;&gt;"",IF('Capacity summary'!$C$14="Yes",IF(COUNTBLANK('Capacity summary'!$H94:$BG94)&lt;52,IF('Capacity summary'!BF94&lt;&gt;"",IF(LOWER('Capacity summary'!BF94)="x",$BI182*BF182,VALUE('Capacity summary'!BF94)),0),BF182*$BI182),BF182*$BI182),0)</f>
        <v>0</v>
      </c>
      <c r="DJ182" s="5">
        <f ca="1">IF($BI182&lt;&gt;"",IF('Capacity summary'!$C$14="Yes",IF(COUNTBLANK('Capacity summary'!$H94:$BG94)&lt;52,IF('Capacity summary'!BG94&lt;&gt;"",IF(LOWER('Capacity summary'!BG94)="x",$BI182*BG182,VALUE('Capacity summary'!BG94)),0),BG182*$BI182),BG182*$BI182),0)</f>
        <v>0</v>
      </c>
      <c r="DK182" s="5">
        <f t="shared" ca="1" si="7"/>
        <v>0</v>
      </c>
    </row>
    <row r="183" spans="3:115" x14ac:dyDescent="0.25">
      <c r="C183" s="67" t="str">
        <f>ROW(A72)&amp;". "&amp;Capacity!N88</f>
        <v>72. a</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 ca="1">IF(ROW(A72)&lt;=Capacity!$M$16,IF('Capacity summary'!$C$14="No",SUM(H183:BG183),'Capacity summary'!$E95),0)</f>
        <v>52</v>
      </c>
      <c r="BI183" s="67">
        <f ca="1">IF(BH183&gt;0,IF(BH183&lt;Capacity!Q88,Capacity!R88,Capacity!T88/'Capacity calculation (hide)'!BH183),"")</f>
        <v>0</v>
      </c>
      <c r="BJ183" s="5"/>
      <c r="BK183" s="5">
        <f ca="1">IF($BI183&lt;&gt;"",IF('Capacity summary'!$C$14="Yes",IF(COUNTBLANK('Capacity summary'!$H95:$BG95)&lt;52,IF('Capacity summary'!H95&lt;&gt;"",IF(LOWER('Capacity summary'!H95)="x",$BI183*H183,VALUE('Capacity summary'!H95)),0),H183*$BI183),H183*$BI183),0)</f>
        <v>0</v>
      </c>
      <c r="BL183" s="5">
        <f ca="1">IF($BI183&lt;&gt;"",IF('Capacity summary'!$C$14="Yes",IF(COUNTBLANK('Capacity summary'!$H95:$BG95)&lt;52,IF('Capacity summary'!I95&lt;&gt;"",IF(LOWER('Capacity summary'!I95)="x",$BI183*I183,VALUE('Capacity summary'!I95)),0),I183*$BI183),I183*$BI183),0)</f>
        <v>0</v>
      </c>
      <c r="BM183" s="5">
        <f ca="1">IF($BI183&lt;&gt;"",IF('Capacity summary'!$C$14="Yes",IF(COUNTBLANK('Capacity summary'!$H95:$BG95)&lt;52,IF('Capacity summary'!J95&lt;&gt;"",IF(LOWER('Capacity summary'!J95)="x",$BI183*J183,VALUE('Capacity summary'!J95)),0),J183*$BI183),J183*$BI183),0)</f>
        <v>0</v>
      </c>
      <c r="BN183" s="5">
        <f ca="1">IF($BI183&lt;&gt;"",IF('Capacity summary'!$C$14="Yes",IF(COUNTBLANK('Capacity summary'!$H95:$BG95)&lt;52,IF('Capacity summary'!K95&lt;&gt;"",IF(LOWER('Capacity summary'!K95)="x",$BI183*K183,VALUE('Capacity summary'!K95)),0),K183*$BI183),K183*$BI183),0)</f>
        <v>0</v>
      </c>
      <c r="BO183" s="5">
        <f ca="1">IF($BI183&lt;&gt;"",IF('Capacity summary'!$C$14="Yes",IF(COUNTBLANK('Capacity summary'!$H95:$BG95)&lt;52,IF('Capacity summary'!L95&lt;&gt;"",IF(LOWER('Capacity summary'!L95)="x",$BI183*L183,VALUE('Capacity summary'!L95)),0),L183*$BI183),L183*$BI183),0)</f>
        <v>0</v>
      </c>
      <c r="BP183" s="5">
        <f ca="1">IF($BI183&lt;&gt;"",IF('Capacity summary'!$C$14="Yes",IF(COUNTBLANK('Capacity summary'!$H95:$BG95)&lt;52,IF('Capacity summary'!M95&lt;&gt;"",IF(LOWER('Capacity summary'!M95)="x",$BI183*M183,VALUE('Capacity summary'!M95)),0),M183*$BI183),M183*$BI183),0)</f>
        <v>0</v>
      </c>
      <c r="BQ183" s="5">
        <f ca="1">IF($BI183&lt;&gt;"",IF('Capacity summary'!$C$14="Yes",IF(COUNTBLANK('Capacity summary'!$H95:$BG95)&lt;52,IF('Capacity summary'!N95&lt;&gt;"",IF(LOWER('Capacity summary'!N95)="x",$BI183*N183,VALUE('Capacity summary'!N95)),0),N183*$BI183),N183*$BI183),0)</f>
        <v>0</v>
      </c>
      <c r="BR183" s="5">
        <f ca="1">IF($BI183&lt;&gt;"",IF('Capacity summary'!$C$14="Yes",IF(COUNTBLANK('Capacity summary'!$H95:$BG95)&lt;52,IF('Capacity summary'!O95&lt;&gt;"",IF(LOWER('Capacity summary'!O95)="x",$BI183*O183,VALUE('Capacity summary'!O95)),0),O183*$BI183),O183*$BI183),0)</f>
        <v>0</v>
      </c>
      <c r="BS183" s="5">
        <f ca="1">IF($BI183&lt;&gt;"",IF('Capacity summary'!$C$14="Yes",IF(COUNTBLANK('Capacity summary'!$H95:$BG95)&lt;52,IF('Capacity summary'!P95&lt;&gt;"",IF(LOWER('Capacity summary'!P95)="x",$BI183*P183,VALUE('Capacity summary'!P95)),0),P183*$BI183),P183*$BI183),0)</f>
        <v>0</v>
      </c>
      <c r="BT183" s="5">
        <f ca="1">IF($BI183&lt;&gt;"",IF('Capacity summary'!$C$14="Yes",IF(COUNTBLANK('Capacity summary'!$H95:$BG95)&lt;52,IF('Capacity summary'!Q95&lt;&gt;"",IF(LOWER('Capacity summary'!Q95)="x",$BI183*Q183,VALUE('Capacity summary'!Q95)),0),Q183*$BI183),Q183*$BI183),0)</f>
        <v>0</v>
      </c>
      <c r="BU183" s="5">
        <f ca="1">IF($BI183&lt;&gt;"",IF('Capacity summary'!$C$14="Yes",IF(COUNTBLANK('Capacity summary'!$H95:$BG95)&lt;52,IF('Capacity summary'!R95&lt;&gt;"",IF(LOWER('Capacity summary'!R95)="x",$BI183*R183,VALUE('Capacity summary'!R95)),0),R183*$BI183),R183*$BI183),0)</f>
        <v>0</v>
      </c>
      <c r="BV183" s="5">
        <f ca="1">IF($BI183&lt;&gt;"",IF('Capacity summary'!$C$14="Yes",IF(COUNTBLANK('Capacity summary'!$H95:$BG95)&lt;52,IF('Capacity summary'!S95&lt;&gt;"",IF(LOWER('Capacity summary'!S95)="x",$BI183*S183,VALUE('Capacity summary'!S95)),0),S183*$BI183),S183*$BI183),0)</f>
        <v>0</v>
      </c>
      <c r="BW183" s="5">
        <f ca="1">IF($BI183&lt;&gt;"",IF('Capacity summary'!$C$14="Yes",IF(COUNTBLANK('Capacity summary'!$H95:$BG95)&lt;52,IF('Capacity summary'!T95&lt;&gt;"",IF(LOWER('Capacity summary'!T95)="x",$BI183*T183,VALUE('Capacity summary'!T95)),0),T183*$BI183),T183*$BI183),0)</f>
        <v>0</v>
      </c>
      <c r="BX183" s="5">
        <f ca="1">IF($BI183&lt;&gt;"",IF('Capacity summary'!$C$14="Yes",IF(COUNTBLANK('Capacity summary'!$H95:$BG95)&lt;52,IF('Capacity summary'!U95&lt;&gt;"",IF(LOWER('Capacity summary'!U95)="x",$BI183*U183,VALUE('Capacity summary'!U95)),0),U183*$BI183),U183*$BI183),0)</f>
        <v>0</v>
      </c>
      <c r="BY183" s="5">
        <f ca="1">IF($BI183&lt;&gt;"",IF('Capacity summary'!$C$14="Yes",IF(COUNTBLANK('Capacity summary'!$H95:$BG95)&lt;52,IF('Capacity summary'!V95&lt;&gt;"",IF(LOWER('Capacity summary'!V95)="x",$BI183*V183,VALUE('Capacity summary'!V95)),0),V183*$BI183),V183*$BI183),0)</f>
        <v>0</v>
      </c>
      <c r="BZ183" s="5">
        <f ca="1">IF($BI183&lt;&gt;"",IF('Capacity summary'!$C$14="Yes",IF(COUNTBLANK('Capacity summary'!$H95:$BG95)&lt;52,IF('Capacity summary'!W95&lt;&gt;"",IF(LOWER('Capacity summary'!W95)="x",$BI183*W183,VALUE('Capacity summary'!W95)),0),W183*$BI183),W183*$BI183),0)</f>
        <v>0</v>
      </c>
      <c r="CA183" s="5">
        <f ca="1">IF($BI183&lt;&gt;"",IF('Capacity summary'!$C$14="Yes",IF(COUNTBLANK('Capacity summary'!$H95:$BG95)&lt;52,IF('Capacity summary'!X95&lt;&gt;"",IF(LOWER('Capacity summary'!X95)="x",$BI183*X183,VALUE('Capacity summary'!X95)),0),X183*$BI183),X183*$BI183),0)</f>
        <v>0</v>
      </c>
      <c r="CB183" s="5">
        <f ca="1">IF($BI183&lt;&gt;"",IF('Capacity summary'!$C$14="Yes",IF(COUNTBLANK('Capacity summary'!$H95:$BG95)&lt;52,IF('Capacity summary'!Y95&lt;&gt;"",IF(LOWER('Capacity summary'!Y95)="x",$BI183*Y183,VALUE('Capacity summary'!Y95)),0),Y183*$BI183),Y183*$BI183),0)</f>
        <v>0</v>
      </c>
      <c r="CC183" s="5">
        <f ca="1">IF($BI183&lt;&gt;"",IF('Capacity summary'!$C$14="Yes",IF(COUNTBLANK('Capacity summary'!$H95:$BG95)&lt;52,IF('Capacity summary'!Z95&lt;&gt;"",IF(LOWER('Capacity summary'!Z95)="x",$BI183*Z183,VALUE('Capacity summary'!Z95)),0),Z183*$BI183),Z183*$BI183),0)</f>
        <v>0</v>
      </c>
      <c r="CD183" s="5">
        <f ca="1">IF($BI183&lt;&gt;"",IF('Capacity summary'!$C$14="Yes",IF(COUNTBLANK('Capacity summary'!$H95:$BG95)&lt;52,IF('Capacity summary'!AA95&lt;&gt;"",IF(LOWER('Capacity summary'!AA95)="x",$BI183*AA183,VALUE('Capacity summary'!AA95)),0),AA183*$BI183),AA183*$BI183),0)</f>
        <v>0</v>
      </c>
      <c r="CE183" s="5">
        <f ca="1">IF($BI183&lt;&gt;"",IF('Capacity summary'!$C$14="Yes",IF(COUNTBLANK('Capacity summary'!$H95:$BG95)&lt;52,IF('Capacity summary'!AB95&lt;&gt;"",IF(LOWER('Capacity summary'!AB95)="x",$BI183*AB183,VALUE('Capacity summary'!AB95)),0),AB183*$BI183),AB183*$BI183),0)</f>
        <v>0</v>
      </c>
      <c r="CF183" s="5">
        <f ca="1">IF($BI183&lt;&gt;"",IF('Capacity summary'!$C$14="Yes",IF(COUNTBLANK('Capacity summary'!$H95:$BG95)&lt;52,IF('Capacity summary'!AC95&lt;&gt;"",IF(LOWER('Capacity summary'!AC95)="x",$BI183*AC183,VALUE('Capacity summary'!AC95)),0),AC183*$BI183),AC183*$BI183),0)</f>
        <v>0</v>
      </c>
      <c r="CG183" s="5">
        <f ca="1">IF($BI183&lt;&gt;"",IF('Capacity summary'!$C$14="Yes",IF(COUNTBLANK('Capacity summary'!$H95:$BG95)&lt;52,IF('Capacity summary'!AD95&lt;&gt;"",IF(LOWER('Capacity summary'!AD95)="x",$BI183*AD183,VALUE('Capacity summary'!AD95)),0),AD183*$BI183),AD183*$BI183),0)</f>
        <v>0</v>
      </c>
      <c r="CH183" s="5">
        <f ca="1">IF($BI183&lt;&gt;"",IF('Capacity summary'!$C$14="Yes",IF(COUNTBLANK('Capacity summary'!$H95:$BG95)&lt;52,IF('Capacity summary'!AE95&lt;&gt;"",IF(LOWER('Capacity summary'!AE95)="x",$BI183*AE183,VALUE('Capacity summary'!AE95)),0),AE183*$BI183),AE183*$BI183),0)</f>
        <v>0</v>
      </c>
      <c r="CI183" s="5">
        <f ca="1">IF($BI183&lt;&gt;"",IF('Capacity summary'!$C$14="Yes",IF(COUNTBLANK('Capacity summary'!$H95:$BG95)&lt;52,IF('Capacity summary'!AF95&lt;&gt;"",IF(LOWER('Capacity summary'!AF95)="x",$BI183*AF183,VALUE('Capacity summary'!AF95)),0),AF183*$BI183),AF183*$BI183),0)</f>
        <v>0</v>
      </c>
      <c r="CJ183" s="5">
        <f ca="1">IF($BI183&lt;&gt;"",IF('Capacity summary'!$C$14="Yes",IF(COUNTBLANK('Capacity summary'!$H95:$BG95)&lt;52,IF('Capacity summary'!AG95&lt;&gt;"",IF(LOWER('Capacity summary'!AG95)="x",$BI183*AG183,VALUE('Capacity summary'!AG95)),0),AG183*$BI183),AG183*$BI183),0)</f>
        <v>0</v>
      </c>
      <c r="CK183" s="5">
        <f ca="1">IF($BI183&lt;&gt;"",IF('Capacity summary'!$C$14="Yes",IF(COUNTBLANK('Capacity summary'!$H95:$BG95)&lt;52,IF('Capacity summary'!AH95&lt;&gt;"",IF(LOWER('Capacity summary'!AH95)="x",$BI183*AH183,VALUE('Capacity summary'!AH95)),0),AH183*$BI183),AH183*$BI183),0)</f>
        <v>0</v>
      </c>
      <c r="CL183" s="5">
        <f ca="1">IF($BI183&lt;&gt;"",IF('Capacity summary'!$C$14="Yes",IF(COUNTBLANK('Capacity summary'!$H95:$BG95)&lt;52,IF('Capacity summary'!AI95&lt;&gt;"",IF(LOWER('Capacity summary'!AI95)="x",$BI183*AI183,VALUE('Capacity summary'!AI95)),0),AI183*$BI183),AI183*$BI183),0)</f>
        <v>0</v>
      </c>
      <c r="CM183" s="5">
        <f ca="1">IF($BI183&lt;&gt;"",IF('Capacity summary'!$C$14="Yes",IF(COUNTBLANK('Capacity summary'!$H95:$BG95)&lt;52,IF('Capacity summary'!AJ95&lt;&gt;"",IF(LOWER('Capacity summary'!AJ95)="x",$BI183*AJ183,VALUE('Capacity summary'!AJ95)),0),AJ183*$BI183),AJ183*$BI183),0)</f>
        <v>0</v>
      </c>
      <c r="CN183" s="5">
        <f ca="1">IF($BI183&lt;&gt;"",IF('Capacity summary'!$C$14="Yes",IF(COUNTBLANK('Capacity summary'!$H95:$BG95)&lt;52,IF('Capacity summary'!AK95&lt;&gt;"",IF(LOWER('Capacity summary'!AK95)="x",$BI183*AK183,VALUE('Capacity summary'!AK95)),0),AK183*$BI183),AK183*$BI183),0)</f>
        <v>0</v>
      </c>
      <c r="CO183" s="5">
        <f ca="1">IF($BI183&lt;&gt;"",IF('Capacity summary'!$C$14="Yes",IF(COUNTBLANK('Capacity summary'!$H95:$BG95)&lt;52,IF('Capacity summary'!AL95&lt;&gt;"",IF(LOWER('Capacity summary'!AL95)="x",$BI183*AL183,VALUE('Capacity summary'!AL95)),0),AL183*$BI183),AL183*$BI183),0)</f>
        <v>0</v>
      </c>
      <c r="CP183" s="5">
        <f ca="1">IF($BI183&lt;&gt;"",IF('Capacity summary'!$C$14="Yes",IF(COUNTBLANK('Capacity summary'!$H95:$BG95)&lt;52,IF('Capacity summary'!AM95&lt;&gt;"",IF(LOWER('Capacity summary'!AM95)="x",$BI183*AM183,VALUE('Capacity summary'!AM95)),0),AM183*$BI183),AM183*$BI183),0)</f>
        <v>0</v>
      </c>
      <c r="CQ183" s="5">
        <f ca="1">IF($BI183&lt;&gt;"",IF('Capacity summary'!$C$14="Yes",IF(COUNTBLANK('Capacity summary'!$H95:$BG95)&lt;52,IF('Capacity summary'!AN95&lt;&gt;"",IF(LOWER('Capacity summary'!AN95)="x",$BI183*AN183,VALUE('Capacity summary'!AN95)),0),AN183*$BI183),AN183*$BI183),0)</f>
        <v>0</v>
      </c>
      <c r="CR183" s="5">
        <f ca="1">IF($BI183&lt;&gt;"",IF('Capacity summary'!$C$14="Yes",IF(COUNTBLANK('Capacity summary'!$H95:$BG95)&lt;52,IF('Capacity summary'!AO95&lt;&gt;"",IF(LOWER('Capacity summary'!AO95)="x",$BI183*AO183,VALUE('Capacity summary'!AO95)),0),AO183*$BI183),AO183*$BI183),0)</f>
        <v>0</v>
      </c>
      <c r="CS183" s="5">
        <f ca="1">IF($BI183&lt;&gt;"",IF('Capacity summary'!$C$14="Yes",IF(COUNTBLANK('Capacity summary'!$H95:$BG95)&lt;52,IF('Capacity summary'!AP95&lt;&gt;"",IF(LOWER('Capacity summary'!AP95)="x",$BI183*AP183,VALUE('Capacity summary'!AP95)),0),AP183*$BI183),AP183*$BI183),0)</f>
        <v>0</v>
      </c>
      <c r="CT183" s="5">
        <f ca="1">IF($BI183&lt;&gt;"",IF('Capacity summary'!$C$14="Yes",IF(COUNTBLANK('Capacity summary'!$H95:$BG95)&lt;52,IF('Capacity summary'!AQ95&lt;&gt;"",IF(LOWER('Capacity summary'!AQ95)="x",$BI183*AQ183,VALUE('Capacity summary'!AQ95)),0),AQ183*$BI183),AQ183*$BI183),0)</f>
        <v>0</v>
      </c>
      <c r="CU183" s="5">
        <f ca="1">IF($BI183&lt;&gt;"",IF('Capacity summary'!$C$14="Yes",IF(COUNTBLANK('Capacity summary'!$H95:$BG95)&lt;52,IF('Capacity summary'!AR95&lt;&gt;"",IF(LOWER('Capacity summary'!AR95)="x",$BI183*AR183,VALUE('Capacity summary'!AR95)),0),AR183*$BI183),AR183*$BI183),0)</f>
        <v>0</v>
      </c>
      <c r="CV183" s="5">
        <f ca="1">IF($BI183&lt;&gt;"",IF('Capacity summary'!$C$14="Yes",IF(COUNTBLANK('Capacity summary'!$H95:$BG95)&lt;52,IF('Capacity summary'!AS95&lt;&gt;"",IF(LOWER('Capacity summary'!AS95)="x",$BI183*AS183,VALUE('Capacity summary'!AS95)),0),AS183*$BI183),AS183*$BI183),0)</f>
        <v>0</v>
      </c>
      <c r="CW183" s="5">
        <f ca="1">IF($BI183&lt;&gt;"",IF('Capacity summary'!$C$14="Yes",IF(COUNTBLANK('Capacity summary'!$H95:$BG95)&lt;52,IF('Capacity summary'!AT95&lt;&gt;"",IF(LOWER('Capacity summary'!AT95)="x",$BI183*AT183,VALUE('Capacity summary'!AT95)),0),AT183*$BI183),AT183*$BI183),0)</f>
        <v>0</v>
      </c>
      <c r="CX183" s="5">
        <f ca="1">IF($BI183&lt;&gt;"",IF('Capacity summary'!$C$14="Yes",IF(COUNTBLANK('Capacity summary'!$H95:$BG95)&lt;52,IF('Capacity summary'!AU95&lt;&gt;"",IF(LOWER('Capacity summary'!AU95)="x",$BI183*AU183,VALUE('Capacity summary'!AU95)),0),AU183*$BI183),AU183*$BI183),0)</f>
        <v>0</v>
      </c>
      <c r="CY183" s="5">
        <f ca="1">IF($BI183&lt;&gt;"",IF('Capacity summary'!$C$14="Yes",IF(COUNTBLANK('Capacity summary'!$H95:$BG95)&lt;52,IF('Capacity summary'!AV95&lt;&gt;"",IF(LOWER('Capacity summary'!AV95)="x",$BI183*AV183,VALUE('Capacity summary'!AV95)),0),AV183*$BI183),AV183*$BI183),0)</f>
        <v>0</v>
      </c>
      <c r="CZ183" s="5">
        <f ca="1">IF($BI183&lt;&gt;"",IF('Capacity summary'!$C$14="Yes",IF(COUNTBLANK('Capacity summary'!$H95:$BG95)&lt;52,IF('Capacity summary'!AW95&lt;&gt;"",IF(LOWER('Capacity summary'!AW95)="x",$BI183*AW183,VALUE('Capacity summary'!AW95)),0),AW183*$BI183),AW183*$BI183),0)</f>
        <v>0</v>
      </c>
      <c r="DA183" s="5">
        <f ca="1">IF($BI183&lt;&gt;"",IF('Capacity summary'!$C$14="Yes",IF(COUNTBLANK('Capacity summary'!$H95:$BG95)&lt;52,IF('Capacity summary'!AX95&lt;&gt;"",IF(LOWER('Capacity summary'!AX95)="x",$BI183*AX183,VALUE('Capacity summary'!AX95)),0),AX183*$BI183),AX183*$BI183),0)</f>
        <v>0</v>
      </c>
      <c r="DB183" s="5">
        <f ca="1">IF($BI183&lt;&gt;"",IF('Capacity summary'!$C$14="Yes",IF(COUNTBLANK('Capacity summary'!$H95:$BG95)&lt;52,IF('Capacity summary'!AY95&lt;&gt;"",IF(LOWER('Capacity summary'!AY95)="x",$BI183*AY183,VALUE('Capacity summary'!AY95)),0),AY183*$BI183),AY183*$BI183),0)</f>
        <v>0</v>
      </c>
      <c r="DC183" s="5">
        <f ca="1">IF($BI183&lt;&gt;"",IF('Capacity summary'!$C$14="Yes",IF(COUNTBLANK('Capacity summary'!$H95:$BG95)&lt;52,IF('Capacity summary'!AZ95&lt;&gt;"",IF(LOWER('Capacity summary'!AZ95)="x",$BI183*AZ183,VALUE('Capacity summary'!AZ95)),0),AZ183*$BI183),AZ183*$BI183),0)</f>
        <v>0</v>
      </c>
      <c r="DD183" s="5">
        <f ca="1">IF($BI183&lt;&gt;"",IF('Capacity summary'!$C$14="Yes",IF(COUNTBLANK('Capacity summary'!$H95:$BG95)&lt;52,IF('Capacity summary'!BA95&lt;&gt;"",IF(LOWER('Capacity summary'!BA95)="x",$BI183*BA183,VALUE('Capacity summary'!BA95)),0),BA183*$BI183),BA183*$BI183),0)</f>
        <v>0</v>
      </c>
      <c r="DE183" s="5">
        <f ca="1">IF($BI183&lt;&gt;"",IF('Capacity summary'!$C$14="Yes",IF(COUNTBLANK('Capacity summary'!$H95:$BG95)&lt;52,IF('Capacity summary'!BB95&lt;&gt;"",IF(LOWER('Capacity summary'!BB95)="x",$BI183*BB183,VALUE('Capacity summary'!BB95)),0),BB183*$BI183),BB183*$BI183),0)</f>
        <v>0</v>
      </c>
      <c r="DF183" s="5">
        <f ca="1">IF($BI183&lt;&gt;"",IF('Capacity summary'!$C$14="Yes",IF(COUNTBLANK('Capacity summary'!$H95:$BG95)&lt;52,IF('Capacity summary'!BC95&lt;&gt;"",IF(LOWER('Capacity summary'!BC95)="x",$BI183*BC183,VALUE('Capacity summary'!BC95)),0),BC183*$BI183),BC183*$BI183),0)</f>
        <v>0</v>
      </c>
      <c r="DG183" s="5">
        <f ca="1">IF($BI183&lt;&gt;"",IF('Capacity summary'!$C$14="Yes",IF(COUNTBLANK('Capacity summary'!$H95:$BG95)&lt;52,IF('Capacity summary'!BD95&lt;&gt;"",IF(LOWER('Capacity summary'!BD95)="x",$BI183*BD183,VALUE('Capacity summary'!BD95)),0),BD183*$BI183),BD183*$BI183),0)</f>
        <v>0</v>
      </c>
      <c r="DH183" s="5">
        <f ca="1">IF($BI183&lt;&gt;"",IF('Capacity summary'!$C$14="Yes",IF(COUNTBLANK('Capacity summary'!$H95:$BG95)&lt;52,IF('Capacity summary'!BE95&lt;&gt;"",IF(LOWER('Capacity summary'!BE95)="x",$BI183*BE183,VALUE('Capacity summary'!BE95)),0),BE183*$BI183),BE183*$BI183),0)</f>
        <v>0</v>
      </c>
      <c r="DI183" s="5">
        <f ca="1">IF($BI183&lt;&gt;"",IF('Capacity summary'!$C$14="Yes",IF(COUNTBLANK('Capacity summary'!$H95:$BG95)&lt;52,IF('Capacity summary'!BF95&lt;&gt;"",IF(LOWER('Capacity summary'!BF95)="x",$BI183*BF183,VALUE('Capacity summary'!BF95)),0),BF183*$BI183),BF183*$BI183),0)</f>
        <v>0</v>
      </c>
      <c r="DJ183" s="5">
        <f ca="1">IF($BI183&lt;&gt;"",IF('Capacity summary'!$C$14="Yes",IF(COUNTBLANK('Capacity summary'!$H95:$BG95)&lt;52,IF('Capacity summary'!BG95&lt;&gt;"",IF(LOWER('Capacity summary'!BG95)="x",$BI183*BG183,VALUE('Capacity summary'!BG95)),0),BG183*$BI183),BG183*$BI183),0)</f>
        <v>0</v>
      </c>
      <c r="DK183" s="5">
        <f t="shared" ca="1" si="7"/>
        <v>0</v>
      </c>
    </row>
    <row r="184" spans="3:115" x14ac:dyDescent="0.25">
      <c r="C184" s="67" t="str">
        <f>ROW(A73)&amp;". "&amp;Capacity!N89</f>
        <v>73. a</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 ca="1">IF(ROW(A73)&lt;=Capacity!$M$16,IF('Capacity summary'!$C$14="No",SUM(H184:BG184),'Capacity summary'!$E96),0)</f>
        <v>52</v>
      </c>
      <c r="BI184" s="67">
        <f ca="1">IF(BH184&gt;0,IF(BH184&lt;Capacity!Q89,Capacity!R89,Capacity!T89/'Capacity calculation (hide)'!BH184),"")</f>
        <v>0</v>
      </c>
      <c r="BJ184" s="5"/>
      <c r="BK184" s="5">
        <f ca="1">IF($BI184&lt;&gt;"",IF('Capacity summary'!$C$14="Yes",IF(COUNTBLANK('Capacity summary'!$H96:$BG96)&lt;52,IF('Capacity summary'!H96&lt;&gt;"",IF(LOWER('Capacity summary'!H96)="x",$BI184*H184,VALUE('Capacity summary'!H96)),0),H184*$BI184),H184*$BI184),0)</f>
        <v>0</v>
      </c>
      <c r="BL184" s="5">
        <f ca="1">IF($BI184&lt;&gt;"",IF('Capacity summary'!$C$14="Yes",IF(COUNTBLANK('Capacity summary'!$H96:$BG96)&lt;52,IF('Capacity summary'!I96&lt;&gt;"",IF(LOWER('Capacity summary'!I96)="x",$BI184*I184,VALUE('Capacity summary'!I96)),0),I184*$BI184),I184*$BI184),0)</f>
        <v>0</v>
      </c>
      <c r="BM184" s="5">
        <f ca="1">IF($BI184&lt;&gt;"",IF('Capacity summary'!$C$14="Yes",IF(COUNTBLANK('Capacity summary'!$H96:$BG96)&lt;52,IF('Capacity summary'!J96&lt;&gt;"",IF(LOWER('Capacity summary'!J96)="x",$BI184*J184,VALUE('Capacity summary'!J96)),0),J184*$BI184),J184*$BI184),0)</f>
        <v>0</v>
      </c>
      <c r="BN184" s="5">
        <f ca="1">IF($BI184&lt;&gt;"",IF('Capacity summary'!$C$14="Yes",IF(COUNTBLANK('Capacity summary'!$H96:$BG96)&lt;52,IF('Capacity summary'!K96&lt;&gt;"",IF(LOWER('Capacity summary'!K96)="x",$BI184*K184,VALUE('Capacity summary'!K96)),0),K184*$BI184),K184*$BI184),0)</f>
        <v>0</v>
      </c>
      <c r="BO184" s="5">
        <f ca="1">IF($BI184&lt;&gt;"",IF('Capacity summary'!$C$14="Yes",IF(COUNTBLANK('Capacity summary'!$H96:$BG96)&lt;52,IF('Capacity summary'!L96&lt;&gt;"",IF(LOWER('Capacity summary'!L96)="x",$BI184*L184,VALUE('Capacity summary'!L96)),0),L184*$BI184),L184*$BI184),0)</f>
        <v>0</v>
      </c>
      <c r="BP184" s="5">
        <f ca="1">IF($BI184&lt;&gt;"",IF('Capacity summary'!$C$14="Yes",IF(COUNTBLANK('Capacity summary'!$H96:$BG96)&lt;52,IF('Capacity summary'!M96&lt;&gt;"",IF(LOWER('Capacity summary'!M96)="x",$BI184*M184,VALUE('Capacity summary'!M96)),0),M184*$BI184),M184*$BI184),0)</f>
        <v>0</v>
      </c>
      <c r="BQ184" s="5">
        <f ca="1">IF($BI184&lt;&gt;"",IF('Capacity summary'!$C$14="Yes",IF(COUNTBLANK('Capacity summary'!$H96:$BG96)&lt;52,IF('Capacity summary'!N96&lt;&gt;"",IF(LOWER('Capacity summary'!N96)="x",$BI184*N184,VALUE('Capacity summary'!N96)),0),N184*$BI184),N184*$BI184),0)</f>
        <v>0</v>
      </c>
      <c r="BR184" s="5">
        <f ca="1">IF($BI184&lt;&gt;"",IF('Capacity summary'!$C$14="Yes",IF(COUNTBLANK('Capacity summary'!$H96:$BG96)&lt;52,IF('Capacity summary'!O96&lt;&gt;"",IF(LOWER('Capacity summary'!O96)="x",$BI184*O184,VALUE('Capacity summary'!O96)),0),O184*$BI184),O184*$BI184),0)</f>
        <v>0</v>
      </c>
      <c r="BS184" s="5">
        <f ca="1">IF($BI184&lt;&gt;"",IF('Capacity summary'!$C$14="Yes",IF(COUNTBLANK('Capacity summary'!$H96:$BG96)&lt;52,IF('Capacity summary'!P96&lt;&gt;"",IF(LOWER('Capacity summary'!P96)="x",$BI184*P184,VALUE('Capacity summary'!P96)),0),P184*$BI184),P184*$BI184),0)</f>
        <v>0</v>
      </c>
      <c r="BT184" s="5">
        <f ca="1">IF($BI184&lt;&gt;"",IF('Capacity summary'!$C$14="Yes",IF(COUNTBLANK('Capacity summary'!$H96:$BG96)&lt;52,IF('Capacity summary'!Q96&lt;&gt;"",IF(LOWER('Capacity summary'!Q96)="x",$BI184*Q184,VALUE('Capacity summary'!Q96)),0),Q184*$BI184),Q184*$BI184),0)</f>
        <v>0</v>
      </c>
      <c r="BU184" s="5">
        <f ca="1">IF($BI184&lt;&gt;"",IF('Capacity summary'!$C$14="Yes",IF(COUNTBLANK('Capacity summary'!$H96:$BG96)&lt;52,IF('Capacity summary'!R96&lt;&gt;"",IF(LOWER('Capacity summary'!R96)="x",$BI184*R184,VALUE('Capacity summary'!R96)),0),R184*$BI184),R184*$BI184),0)</f>
        <v>0</v>
      </c>
      <c r="BV184" s="5">
        <f ca="1">IF($BI184&lt;&gt;"",IF('Capacity summary'!$C$14="Yes",IF(COUNTBLANK('Capacity summary'!$H96:$BG96)&lt;52,IF('Capacity summary'!S96&lt;&gt;"",IF(LOWER('Capacity summary'!S96)="x",$BI184*S184,VALUE('Capacity summary'!S96)),0),S184*$BI184),S184*$BI184),0)</f>
        <v>0</v>
      </c>
      <c r="BW184" s="5">
        <f ca="1">IF($BI184&lt;&gt;"",IF('Capacity summary'!$C$14="Yes",IF(COUNTBLANK('Capacity summary'!$H96:$BG96)&lt;52,IF('Capacity summary'!T96&lt;&gt;"",IF(LOWER('Capacity summary'!T96)="x",$BI184*T184,VALUE('Capacity summary'!T96)),0),T184*$BI184),T184*$BI184),0)</f>
        <v>0</v>
      </c>
      <c r="BX184" s="5">
        <f ca="1">IF($BI184&lt;&gt;"",IF('Capacity summary'!$C$14="Yes",IF(COUNTBLANK('Capacity summary'!$H96:$BG96)&lt;52,IF('Capacity summary'!U96&lt;&gt;"",IF(LOWER('Capacity summary'!U96)="x",$BI184*U184,VALUE('Capacity summary'!U96)),0),U184*$BI184),U184*$BI184),0)</f>
        <v>0</v>
      </c>
      <c r="BY184" s="5">
        <f ca="1">IF($BI184&lt;&gt;"",IF('Capacity summary'!$C$14="Yes",IF(COUNTBLANK('Capacity summary'!$H96:$BG96)&lt;52,IF('Capacity summary'!V96&lt;&gt;"",IF(LOWER('Capacity summary'!V96)="x",$BI184*V184,VALUE('Capacity summary'!V96)),0),V184*$BI184),V184*$BI184),0)</f>
        <v>0</v>
      </c>
      <c r="BZ184" s="5">
        <f ca="1">IF($BI184&lt;&gt;"",IF('Capacity summary'!$C$14="Yes",IF(COUNTBLANK('Capacity summary'!$H96:$BG96)&lt;52,IF('Capacity summary'!W96&lt;&gt;"",IF(LOWER('Capacity summary'!W96)="x",$BI184*W184,VALUE('Capacity summary'!W96)),0),W184*$BI184),W184*$BI184),0)</f>
        <v>0</v>
      </c>
      <c r="CA184" s="5">
        <f ca="1">IF($BI184&lt;&gt;"",IF('Capacity summary'!$C$14="Yes",IF(COUNTBLANK('Capacity summary'!$H96:$BG96)&lt;52,IF('Capacity summary'!X96&lt;&gt;"",IF(LOWER('Capacity summary'!X96)="x",$BI184*X184,VALUE('Capacity summary'!X96)),0),X184*$BI184),X184*$BI184),0)</f>
        <v>0</v>
      </c>
      <c r="CB184" s="5">
        <f ca="1">IF($BI184&lt;&gt;"",IF('Capacity summary'!$C$14="Yes",IF(COUNTBLANK('Capacity summary'!$H96:$BG96)&lt;52,IF('Capacity summary'!Y96&lt;&gt;"",IF(LOWER('Capacity summary'!Y96)="x",$BI184*Y184,VALUE('Capacity summary'!Y96)),0),Y184*$BI184),Y184*$BI184),0)</f>
        <v>0</v>
      </c>
      <c r="CC184" s="5">
        <f ca="1">IF($BI184&lt;&gt;"",IF('Capacity summary'!$C$14="Yes",IF(COUNTBLANK('Capacity summary'!$H96:$BG96)&lt;52,IF('Capacity summary'!Z96&lt;&gt;"",IF(LOWER('Capacity summary'!Z96)="x",$BI184*Z184,VALUE('Capacity summary'!Z96)),0),Z184*$BI184),Z184*$BI184),0)</f>
        <v>0</v>
      </c>
      <c r="CD184" s="5">
        <f ca="1">IF($BI184&lt;&gt;"",IF('Capacity summary'!$C$14="Yes",IF(COUNTBLANK('Capacity summary'!$H96:$BG96)&lt;52,IF('Capacity summary'!AA96&lt;&gt;"",IF(LOWER('Capacity summary'!AA96)="x",$BI184*AA184,VALUE('Capacity summary'!AA96)),0),AA184*$BI184),AA184*$BI184),0)</f>
        <v>0</v>
      </c>
      <c r="CE184" s="5">
        <f ca="1">IF($BI184&lt;&gt;"",IF('Capacity summary'!$C$14="Yes",IF(COUNTBLANK('Capacity summary'!$H96:$BG96)&lt;52,IF('Capacity summary'!AB96&lt;&gt;"",IF(LOWER('Capacity summary'!AB96)="x",$BI184*AB184,VALUE('Capacity summary'!AB96)),0),AB184*$BI184),AB184*$BI184),0)</f>
        <v>0</v>
      </c>
      <c r="CF184" s="5">
        <f ca="1">IF($BI184&lt;&gt;"",IF('Capacity summary'!$C$14="Yes",IF(COUNTBLANK('Capacity summary'!$H96:$BG96)&lt;52,IF('Capacity summary'!AC96&lt;&gt;"",IF(LOWER('Capacity summary'!AC96)="x",$BI184*AC184,VALUE('Capacity summary'!AC96)),0),AC184*$BI184),AC184*$BI184),0)</f>
        <v>0</v>
      </c>
      <c r="CG184" s="5">
        <f ca="1">IF($BI184&lt;&gt;"",IF('Capacity summary'!$C$14="Yes",IF(COUNTBLANK('Capacity summary'!$H96:$BG96)&lt;52,IF('Capacity summary'!AD96&lt;&gt;"",IF(LOWER('Capacity summary'!AD96)="x",$BI184*AD184,VALUE('Capacity summary'!AD96)),0),AD184*$BI184),AD184*$BI184),0)</f>
        <v>0</v>
      </c>
      <c r="CH184" s="5">
        <f ca="1">IF($BI184&lt;&gt;"",IF('Capacity summary'!$C$14="Yes",IF(COUNTBLANK('Capacity summary'!$H96:$BG96)&lt;52,IF('Capacity summary'!AE96&lt;&gt;"",IF(LOWER('Capacity summary'!AE96)="x",$BI184*AE184,VALUE('Capacity summary'!AE96)),0),AE184*$BI184),AE184*$BI184),0)</f>
        <v>0</v>
      </c>
      <c r="CI184" s="5">
        <f ca="1">IF($BI184&lt;&gt;"",IF('Capacity summary'!$C$14="Yes",IF(COUNTBLANK('Capacity summary'!$H96:$BG96)&lt;52,IF('Capacity summary'!AF96&lt;&gt;"",IF(LOWER('Capacity summary'!AF96)="x",$BI184*AF184,VALUE('Capacity summary'!AF96)),0),AF184*$BI184),AF184*$BI184),0)</f>
        <v>0</v>
      </c>
      <c r="CJ184" s="5">
        <f ca="1">IF($BI184&lt;&gt;"",IF('Capacity summary'!$C$14="Yes",IF(COUNTBLANK('Capacity summary'!$H96:$BG96)&lt;52,IF('Capacity summary'!AG96&lt;&gt;"",IF(LOWER('Capacity summary'!AG96)="x",$BI184*AG184,VALUE('Capacity summary'!AG96)),0),AG184*$BI184),AG184*$BI184),0)</f>
        <v>0</v>
      </c>
      <c r="CK184" s="5">
        <f ca="1">IF($BI184&lt;&gt;"",IF('Capacity summary'!$C$14="Yes",IF(COUNTBLANK('Capacity summary'!$H96:$BG96)&lt;52,IF('Capacity summary'!AH96&lt;&gt;"",IF(LOWER('Capacity summary'!AH96)="x",$BI184*AH184,VALUE('Capacity summary'!AH96)),0),AH184*$BI184),AH184*$BI184),0)</f>
        <v>0</v>
      </c>
      <c r="CL184" s="5">
        <f ca="1">IF($BI184&lt;&gt;"",IF('Capacity summary'!$C$14="Yes",IF(COUNTBLANK('Capacity summary'!$H96:$BG96)&lt;52,IF('Capacity summary'!AI96&lt;&gt;"",IF(LOWER('Capacity summary'!AI96)="x",$BI184*AI184,VALUE('Capacity summary'!AI96)),0),AI184*$BI184),AI184*$BI184),0)</f>
        <v>0</v>
      </c>
      <c r="CM184" s="5">
        <f ca="1">IF($BI184&lt;&gt;"",IF('Capacity summary'!$C$14="Yes",IF(COUNTBLANK('Capacity summary'!$H96:$BG96)&lt;52,IF('Capacity summary'!AJ96&lt;&gt;"",IF(LOWER('Capacity summary'!AJ96)="x",$BI184*AJ184,VALUE('Capacity summary'!AJ96)),0),AJ184*$BI184),AJ184*$BI184),0)</f>
        <v>0</v>
      </c>
      <c r="CN184" s="5">
        <f ca="1">IF($BI184&lt;&gt;"",IF('Capacity summary'!$C$14="Yes",IF(COUNTBLANK('Capacity summary'!$H96:$BG96)&lt;52,IF('Capacity summary'!AK96&lt;&gt;"",IF(LOWER('Capacity summary'!AK96)="x",$BI184*AK184,VALUE('Capacity summary'!AK96)),0),AK184*$BI184),AK184*$BI184),0)</f>
        <v>0</v>
      </c>
      <c r="CO184" s="5">
        <f ca="1">IF($BI184&lt;&gt;"",IF('Capacity summary'!$C$14="Yes",IF(COUNTBLANK('Capacity summary'!$H96:$BG96)&lt;52,IF('Capacity summary'!AL96&lt;&gt;"",IF(LOWER('Capacity summary'!AL96)="x",$BI184*AL184,VALUE('Capacity summary'!AL96)),0),AL184*$BI184),AL184*$BI184),0)</f>
        <v>0</v>
      </c>
      <c r="CP184" s="5">
        <f ca="1">IF($BI184&lt;&gt;"",IF('Capacity summary'!$C$14="Yes",IF(COUNTBLANK('Capacity summary'!$H96:$BG96)&lt;52,IF('Capacity summary'!AM96&lt;&gt;"",IF(LOWER('Capacity summary'!AM96)="x",$BI184*AM184,VALUE('Capacity summary'!AM96)),0),AM184*$BI184),AM184*$BI184),0)</f>
        <v>0</v>
      </c>
      <c r="CQ184" s="5">
        <f ca="1">IF($BI184&lt;&gt;"",IF('Capacity summary'!$C$14="Yes",IF(COUNTBLANK('Capacity summary'!$H96:$BG96)&lt;52,IF('Capacity summary'!AN96&lt;&gt;"",IF(LOWER('Capacity summary'!AN96)="x",$BI184*AN184,VALUE('Capacity summary'!AN96)),0),AN184*$BI184),AN184*$BI184),0)</f>
        <v>0</v>
      </c>
      <c r="CR184" s="5">
        <f ca="1">IF($BI184&lt;&gt;"",IF('Capacity summary'!$C$14="Yes",IF(COUNTBLANK('Capacity summary'!$H96:$BG96)&lt;52,IF('Capacity summary'!AO96&lt;&gt;"",IF(LOWER('Capacity summary'!AO96)="x",$BI184*AO184,VALUE('Capacity summary'!AO96)),0),AO184*$BI184),AO184*$BI184),0)</f>
        <v>0</v>
      </c>
      <c r="CS184" s="5">
        <f ca="1">IF($BI184&lt;&gt;"",IF('Capacity summary'!$C$14="Yes",IF(COUNTBLANK('Capacity summary'!$H96:$BG96)&lt;52,IF('Capacity summary'!AP96&lt;&gt;"",IF(LOWER('Capacity summary'!AP96)="x",$BI184*AP184,VALUE('Capacity summary'!AP96)),0),AP184*$BI184),AP184*$BI184),0)</f>
        <v>0</v>
      </c>
      <c r="CT184" s="5">
        <f ca="1">IF($BI184&lt;&gt;"",IF('Capacity summary'!$C$14="Yes",IF(COUNTBLANK('Capacity summary'!$H96:$BG96)&lt;52,IF('Capacity summary'!AQ96&lt;&gt;"",IF(LOWER('Capacity summary'!AQ96)="x",$BI184*AQ184,VALUE('Capacity summary'!AQ96)),0),AQ184*$BI184),AQ184*$BI184),0)</f>
        <v>0</v>
      </c>
      <c r="CU184" s="5">
        <f ca="1">IF($BI184&lt;&gt;"",IF('Capacity summary'!$C$14="Yes",IF(COUNTBLANK('Capacity summary'!$H96:$BG96)&lt;52,IF('Capacity summary'!AR96&lt;&gt;"",IF(LOWER('Capacity summary'!AR96)="x",$BI184*AR184,VALUE('Capacity summary'!AR96)),0),AR184*$BI184),AR184*$BI184),0)</f>
        <v>0</v>
      </c>
      <c r="CV184" s="5">
        <f ca="1">IF($BI184&lt;&gt;"",IF('Capacity summary'!$C$14="Yes",IF(COUNTBLANK('Capacity summary'!$H96:$BG96)&lt;52,IF('Capacity summary'!AS96&lt;&gt;"",IF(LOWER('Capacity summary'!AS96)="x",$BI184*AS184,VALUE('Capacity summary'!AS96)),0),AS184*$BI184),AS184*$BI184),0)</f>
        <v>0</v>
      </c>
      <c r="CW184" s="5">
        <f ca="1">IF($BI184&lt;&gt;"",IF('Capacity summary'!$C$14="Yes",IF(COUNTBLANK('Capacity summary'!$H96:$BG96)&lt;52,IF('Capacity summary'!AT96&lt;&gt;"",IF(LOWER('Capacity summary'!AT96)="x",$BI184*AT184,VALUE('Capacity summary'!AT96)),0),AT184*$BI184),AT184*$BI184),0)</f>
        <v>0</v>
      </c>
      <c r="CX184" s="5">
        <f ca="1">IF($BI184&lt;&gt;"",IF('Capacity summary'!$C$14="Yes",IF(COUNTBLANK('Capacity summary'!$H96:$BG96)&lt;52,IF('Capacity summary'!AU96&lt;&gt;"",IF(LOWER('Capacity summary'!AU96)="x",$BI184*AU184,VALUE('Capacity summary'!AU96)),0),AU184*$BI184),AU184*$BI184),0)</f>
        <v>0</v>
      </c>
      <c r="CY184" s="5">
        <f ca="1">IF($BI184&lt;&gt;"",IF('Capacity summary'!$C$14="Yes",IF(COUNTBLANK('Capacity summary'!$H96:$BG96)&lt;52,IF('Capacity summary'!AV96&lt;&gt;"",IF(LOWER('Capacity summary'!AV96)="x",$BI184*AV184,VALUE('Capacity summary'!AV96)),0),AV184*$BI184),AV184*$BI184),0)</f>
        <v>0</v>
      </c>
      <c r="CZ184" s="5">
        <f ca="1">IF($BI184&lt;&gt;"",IF('Capacity summary'!$C$14="Yes",IF(COUNTBLANK('Capacity summary'!$H96:$BG96)&lt;52,IF('Capacity summary'!AW96&lt;&gt;"",IF(LOWER('Capacity summary'!AW96)="x",$BI184*AW184,VALUE('Capacity summary'!AW96)),0),AW184*$BI184),AW184*$BI184),0)</f>
        <v>0</v>
      </c>
      <c r="DA184" s="5">
        <f ca="1">IF($BI184&lt;&gt;"",IF('Capacity summary'!$C$14="Yes",IF(COUNTBLANK('Capacity summary'!$H96:$BG96)&lt;52,IF('Capacity summary'!AX96&lt;&gt;"",IF(LOWER('Capacity summary'!AX96)="x",$BI184*AX184,VALUE('Capacity summary'!AX96)),0),AX184*$BI184),AX184*$BI184),0)</f>
        <v>0</v>
      </c>
      <c r="DB184" s="5">
        <f ca="1">IF($BI184&lt;&gt;"",IF('Capacity summary'!$C$14="Yes",IF(COUNTBLANK('Capacity summary'!$H96:$BG96)&lt;52,IF('Capacity summary'!AY96&lt;&gt;"",IF(LOWER('Capacity summary'!AY96)="x",$BI184*AY184,VALUE('Capacity summary'!AY96)),0),AY184*$BI184),AY184*$BI184),0)</f>
        <v>0</v>
      </c>
      <c r="DC184" s="5">
        <f ca="1">IF($BI184&lt;&gt;"",IF('Capacity summary'!$C$14="Yes",IF(COUNTBLANK('Capacity summary'!$H96:$BG96)&lt;52,IF('Capacity summary'!AZ96&lt;&gt;"",IF(LOWER('Capacity summary'!AZ96)="x",$BI184*AZ184,VALUE('Capacity summary'!AZ96)),0),AZ184*$BI184),AZ184*$BI184),0)</f>
        <v>0</v>
      </c>
      <c r="DD184" s="5">
        <f ca="1">IF($BI184&lt;&gt;"",IF('Capacity summary'!$C$14="Yes",IF(COUNTBLANK('Capacity summary'!$H96:$BG96)&lt;52,IF('Capacity summary'!BA96&lt;&gt;"",IF(LOWER('Capacity summary'!BA96)="x",$BI184*BA184,VALUE('Capacity summary'!BA96)),0),BA184*$BI184),BA184*$BI184),0)</f>
        <v>0</v>
      </c>
      <c r="DE184" s="5">
        <f ca="1">IF($BI184&lt;&gt;"",IF('Capacity summary'!$C$14="Yes",IF(COUNTBLANK('Capacity summary'!$H96:$BG96)&lt;52,IF('Capacity summary'!BB96&lt;&gt;"",IF(LOWER('Capacity summary'!BB96)="x",$BI184*BB184,VALUE('Capacity summary'!BB96)),0),BB184*$BI184),BB184*$BI184),0)</f>
        <v>0</v>
      </c>
      <c r="DF184" s="5">
        <f ca="1">IF($BI184&lt;&gt;"",IF('Capacity summary'!$C$14="Yes",IF(COUNTBLANK('Capacity summary'!$H96:$BG96)&lt;52,IF('Capacity summary'!BC96&lt;&gt;"",IF(LOWER('Capacity summary'!BC96)="x",$BI184*BC184,VALUE('Capacity summary'!BC96)),0),BC184*$BI184),BC184*$BI184),0)</f>
        <v>0</v>
      </c>
      <c r="DG184" s="5">
        <f ca="1">IF($BI184&lt;&gt;"",IF('Capacity summary'!$C$14="Yes",IF(COUNTBLANK('Capacity summary'!$H96:$BG96)&lt;52,IF('Capacity summary'!BD96&lt;&gt;"",IF(LOWER('Capacity summary'!BD96)="x",$BI184*BD184,VALUE('Capacity summary'!BD96)),0),BD184*$BI184),BD184*$BI184),0)</f>
        <v>0</v>
      </c>
      <c r="DH184" s="5">
        <f ca="1">IF($BI184&lt;&gt;"",IF('Capacity summary'!$C$14="Yes",IF(COUNTBLANK('Capacity summary'!$H96:$BG96)&lt;52,IF('Capacity summary'!BE96&lt;&gt;"",IF(LOWER('Capacity summary'!BE96)="x",$BI184*BE184,VALUE('Capacity summary'!BE96)),0),BE184*$BI184),BE184*$BI184),0)</f>
        <v>0</v>
      </c>
      <c r="DI184" s="5">
        <f ca="1">IF($BI184&lt;&gt;"",IF('Capacity summary'!$C$14="Yes",IF(COUNTBLANK('Capacity summary'!$H96:$BG96)&lt;52,IF('Capacity summary'!BF96&lt;&gt;"",IF(LOWER('Capacity summary'!BF96)="x",$BI184*BF184,VALUE('Capacity summary'!BF96)),0),BF184*$BI184),BF184*$BI184),0)</f>
        <v>0</v>
      </c>
      <c r="DJ184" s="5">
        <f ca="1">IF($BI184&lt;&gt;"",IF('Capacity summary'!$C$14="Yes",IF(COUNTBLANK('Capacity summary'!$H96:$BG96)&lt;52,IF('Capacity summary'!BG96&lt;&gt;"",IF(LOWER('Capacity summary'!BG96)="x",$BI184*BG184,VALUE('Capacity summary'!BG96)),0),BG184*$BI184),BG184*$BI184),0)</f>
        <v>0</v>
      </c>
      <c r="DK184" s="5">
        <f t="shared" ca="1" si="7"/>
        <v>0</v>
      </c>
    </row>
    <row r="185" spans="3:115" x14ac:dyDescent="0.25">
      <c r="C185" s="67" t="str">
        <f>ROW(A74)&amp;". "&amp;Capacity!N90</f>
        <v>74. a</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 ca="1">IF(ROW(A74)&lt;=Capacity!$M$16,IF('Capacity summary'!$C$14="No",SUM(H185:BG185),'Capacity summary'!$E97),0)</f>
        <v>52</v>
      </c>
      <c r="BI185" s="67">
        <f ca="1">IF(BH185&gt;0,IF(BH185&lt;Capacity!Q90,Capacity!R90,Capacity!T90/'Capacity calculation (hide)'!BH185),"")</f>
        <v>0</v>
      </c>
      <c r="BJ185" s="5"/>
      <c r="BK185" s="5">
        <f ca="1">IF($BI185&lt;&gt;"",IF('Capacity summary'!$C$14="Yes",IF(COUNTBLANK('Capacity summary'!$H97:$BG97)&lt;52,IF('Capacity summary'!H97&lt;&gt;"",IF(LOWER('Capacity summary'!H97)="x",$BI185*H185,VALUE('Capacity summary'!H97)),0),H185*$BI185),H185*$BI185),0)</f>
        <v>0</v>
      </c>
      <c r="BL185" s="5">
        <f ca="1">IF($BI185&lt;&gt;"",IF('Capacity summary'!$C$14="Yes",IF(COUNTBLANK('Capacity summary'!$H97:$BG97)&lt;52,IF('Capacity summary'!I97&lt;&gt;"",IF(LOWER('Capacity summary'!I97)="x",$BI185*I185,VALUE('Capacity summary'!I97)),0),I185*$BI185),I185*$BI185),0)</f>
        <v>0</v>
      </c>
      <c r="BM185" s="5">
        <f ca="1">IF($BI185&lt;&gt;"",IF('Capacity summary'!$C$14="Yes",IF(COUNTBLANK('Capacity summary'!$H97:$BG97)&lt;52,IF('Capacity summary'!J97&lt;&gt;"",IF(LOWER('Capacity summary'!J97)="x",$BI185*J185,VALUE('Capacity summary'!J97)),0),J185*$BI185),J185*$BI185),0)</f>
        <v>0</v>
      </c>
      <c r="BN185" s="5">
        <f ca="1">IF($BI185&lt;&gt;"",IF('Capacity summary'!$C$14="Yes",IF(COUNTBLANK('Capacity summary'!$H97:$BG97)&lt;52,IF('Capacity summary'!K97&lt;&gt;"",IF(LOWER('Capacity summary'!K97)="x",$BI185*K185,VALUE('Capacity summary'!K97)),0),K185*$BI185),K185*$BI185),0)</f>
        <v>0</v>
      </c>
      <c r="BO185" s="5">
        <f ca="1">IF($BI185&lt;&gt;"",IF('Capacity summary'!$C$14="Yes",IF(COUNTBLANK('Capacity summary'!$H97:$BG97)&lt;52,IF('Capacity summary'!L97&lt;&gt;"",IF(LOWER('Capacity summary'!L97)="x",$BI185*L185,VALUE('Capacity summary'!L97)),0),L185*$BI185),L185*$BI185),0)</f>
        <v>0</v>
      </c>
      <c r="BP185" s="5">
        <f ca="1">IF($BI185&lt;&gt;"",IF('Capacity summary'!$C$14="Yes",IF(COUNTBLANK('Capacity summary'!$H97:$BG97)&lt;52,IF('Capacity summary'!M97&lt;&gt;"",IF(LOWER('Capacity summary'!M97)="x",$BI185*M185,VALUE('Capacity summary'!M97)),0),M185*$BI185),M185*$BI185),0)</f>
        <v>0</v>
      </c>
      <c r="BQ185" s="5">
        <f ca="1">IF($BI185&lt;&gt;"",IF('Capacity summary'!$C$14="Yes",IF(COUNTBLANK('Capacity summary'!$H97:$BG97)&lt;52,IF('Capacity summary'!N97&lt;&gt;"",IF(LOWER('Capacity summary'!N97)="x",$BI185*N185,VALUE('Capacity summary'!N97)),0),N185*$BI185),N185*$BI185),0)</f>
        <v>0</v>
      </c>
      <c r="BR185" s="5">
        <f ca="1">IF($BI185&lt;&gt;"",IF('Capacity summary'!$C$14="Yes",IF(COUNTBLANK('Capacity summary'!$H97:$BG97)&lt;52,IF('Capacity summary'!O97&lt;&gt;"",IF(LOWER('Capacity summary'!O97)="x",$BI185*O185,VALUE('Capacity summary'!O97)),0),O185*$BI185),O185*$BI185),0)</f>
        <v>0</v>
      </c>
      <c r="BS185" s="5">
        <f ca="1">IF($BI185&lt;&gt;"",IF('Capacity summary'!$C$14="Yes",IF(COUNTBLANK('Capacity summary'!$H97:$BG97)&lt;52,IF('Capacity summary'!P97&lt;&gt;"",IF(LOWER('Capacity summary'!P97)="x",$BI185*P185,VALUE('Capacity summary'!P97)),0),P185*$BI185),P185*$BI185),0)</f>
        <v>0</v>
      </c>
      <c r="BT185" s="5">
        <f ca="1">IF($BI185&lt;&gt;"",IF('Capacity summary'!$C$14="Yes",IF(COUNTBLANK('Capacity summary'!$H97:$BG97)&lt;52,IF('Capacity summary'!Q97&lt;&gt;"",IF(LOWER('Capacity summary'!Q97)="x",$BI185*Q185,VALUE('Capacity summary'!Q97)),0),Q185*$BI185),Q185*$BI185),0)</f>
        <v>0</v>
      </c>
      <c r="BU185" s="5">
        <f ca="1">IF($BI185&lt;&gt;"",IF('Capacity summary'!$C$14="Yes",IF(COUNTBLANK('Capacity summary'!$H97:$BG97)&lt;52,IF('Capacity summary'!R97&lt;&gt;"",IF(LOWER('Capacity summary'!R97)="x",$BI185*R185,VALUE('Capacity summary'!R97)),0),R185*$BI185),R185*$BI185),0)</f>
        <v>0</v>
      </c>
      <c r="BV185" s="5">
        <f ca="1">IF($BI185&lt;&gt;"",IF('Capacity summary'!$C$14="Yes",IF(COUNTBLANK('Capacity summary'!$H97:$BG97)&lt;52,IF('Capacity summary'!S97&lt;&gt;"",IF(LOWER('Capacity summary'!S97)="x",$BI185*S185,VALUE('Capacity summary'!S97)),0),S185*$BI185),S185*$BI185),0)</f>
        <v>0</v>
      </c>
      <c r="BW185" s="5">
        <f ca="1">IF($BI185&lt;&gt;"",IF('Capacity summary'!$C$14="Yes",IF(COUNTBLANK('Capacity summary'!$H97:$BG97)&lt;52,IF('Capacity summary'!T97&lt;&gt;"",IF(LOWER('Capacity summary'!T97)="x",$BI185*T185,VALUE('Capacity summary'!T97)),0),T185*$BI185),T185*$BI185),0)</f>
        <v>0</v>
      </c>
      <c r="BX185" s="5">
        <f ca="1">IF($BI185&lt;&gt;"",IF('Capacity summary'!$C$14="Yes",IF(COUNTBLANK('Capacity summary'!$H97:$BG97)&lt;52,IF('Capacity summary'!U97&lt;&gt;"",IF(LOWER('Capacity summary'!U97)="x",$BI185*U185,VALUE('Capacity summary'!U97)),0),U185*$BI185),U185*$BI185),0)</f>
        <v>0</v>
      </c>
      <c r="BY185" s="5">
        <f ca="1">IF($BI185&lt;&gt;"",IF('Capacity summary'!$C$14="Yes",IF(COUNTBLANK('Capacity summary'!$H97:$BG97)&lt;52,IF('Capacity summary'!V97&lt;&gt;"",IF(LOWER('Capacity summary'!V97)="x",$BI185*V185,VALUE('Capacity summary'!V97)),0),V185*$BI185),V185*$BI185),0)</f>
        <v>0</v>
      </c>
      <c r="BZ185" s="5">
        <f ca="1">IF($BI185&lt;&gt;"",IF('Capacity summary'!$C$14="Yes",IF(COUNTBLANK('Capacity summary'!$H97:$BG97)&lt;52,IF('Capacity summary'!W97&lt;&gt;"",IF(LOWER('Capacity summary'!W97)="x",$BI185*W185,VALUE('Capacity summary'!W97)),0),W185*$BI185),W185*$BI185),0)</f>
        <v>0</v>
      </c>
      <c r="CA185" s="5">
        <f ca="1">IF($BI185&lt;&gt;"",IF('Capacity summary'!$C$14="Yes",IF(COUNTBLANK('Capacity summary'!$H97:$BG97)&lt;52,IF('Capacity summary'!X97&lt;&gt;"",IF(LOWER('Capacity summary'!X97)="x",$BI185*X185,VALUE('Capacity summary'!X97)),0),X185*$BI185),X185*$BI185),0)</f>
        <v>0</v>
      </c>
      <c r="CB185" s="5">
        <f ca="1">IF($BI185&lt;&gt;"",IF('Capacity summary'!$C$14="Yes",IF(COUNTBLANK('Capacity summary'!$H97:$BG97)&lt;52,IF('Capacity summary'!Y97&lt;&gt;"",IF(LOWER('Capacity summary'!Y97)="x",$BI185*Y185,VALUE('Capacity summary'!Y97)),0),Y185*$BI185),Y185*$BI185),0)</f>
        <v>0</v>
      </c>
      <c r="CC185" s="5">
        <f ca="1">IF($BI185&lt;&gt;"",IF('Capacity summary'!$C$14="Yes",IF(COUNTBLANK('Capacity summary'!$H97:$BG97)&lt;52,IF('Capacity summary'!Z97&lt;&gt;"",IF(LOWER('Capacity summary'!Z97)="x",$BI185*Z185,VALUE('Capacity summary'!Z97)),0),Z185*$BI185),Z185*$BI185),0)</f>
        <v>0</v>
      </c>
      <c r="CD185" s="5">
        <f ca="1">IF($BI185&lt;&gt;"",IF('Capacity summary'!$C$14="Yes",IF(COUNTBLANK('Capacity summary'!$H97:$BG97)&lt;52,IF('Capacity summary'!AA97&lt;&gt;"",IF(LOWER('Capacity summary'!AA97)="x",$BI185*AA185,VALUE('Capacity summary'!AA97)),0),AA185*$BI185),AA185*$BI185),0)</f>
        <v>0</v>
      </c>
      <c r="CE185" s="5">
        <f ca="1">IF($BI185&lt;&gt;"",IF('Capacity summary'!$C$14="Yes",IF(COUNTBLANK('Capacity summary'!$H97:$BG97)&lt;52,IF('Capacity summary'!AB97&lt;&gt;"",IF(LOWER('Capacity summary'!AB97)="x",$BI185*AB185,VALUE('Capacity summary'!AB97)),0),AB185*$BI185),AB185*$BI185),0)</f>
        <v>0</v>
      </c>
      <c r="CF185" s="5">
        <f ca="1">IF($BI185&lt;&gt;"",IF('Capacity summary'!$C$14="Yes",IF(COUNTBLANK('Capacity summary'!$H97:$BG97)&lt;52,IF('Capacity summary'!AC97&lt;&gt;"",IF(LOWER('Capacity summary'!AC97)="x",$BI185*AC185,VALUE('Capacity summary'!AC97)),0),AC185*$BI185),AC185*$BI185),0)</f>
        <v>0</v>
      </c>
      <c r="CG185" s="5">
        <f ca="1">IF($BI185&lt;&gt;"",IF('Capacity summary'!$C$14="Yes",IF(COUNTBLANK('Capacity summary'!$H97:$BG97)&lt;52,IF('Capacity summary'!AD97&lt;&gt;"",IF(LOWER('Capacity summary'!AD97)="x",$BI185*AD185,VALUE('Capacity summary'!AD97)),0),AD185*$BI185),AD185*$BI185),0)</f>
        <v>0</v>
      </c>
      <c r="CH185" s="5">
        <f ca="1">IF($BI185&lt;&gt;"",IF('Capacity summary'!$C$14="Yes",IF(COUNTBLANK('Capacity summary'!$H97:$BG97)&lt;52,IF('Capacity summary'!AE97&lt;&gt;"",IF(LOWER('Capacity summary'!AE97)="x",$BI185*AE185,VALUE('Capacity summary'!AE97)),0),AE185*$BI185),AE185*$BI185),0)</f>
        <v>0</v>
      </c>
      <c r="CI185" s="5">
        <f ca="1">IF($BI185&lt;&gt;"",IF('Capacity summary'!$C$14="Yes",IF(COUNTBLANK('Capacity summary'!$H97:$BG97)&lt;52,IF('Capacity summary'!AF97&lt;&gt;"",IF(LOWER('Capacity summary'!AF97)="x",$BI185*AF185,VALUE('Capacity summary'!AF97)),0),AF185*$BI185),AF185*$BI185),0)</f>
        <v>0</v>
      </c>
      <c r="CJ185" s="5">
        <f ca="1">IF($BI185&lt;&gt;"",IF('Capacity summary'!$C$14="Yes",IF(COUNTBLANK('Capacity summary'!$H97:$BG97)&lt;52,IF('Capacity summary'!AG97&lt;&gt;"",IF(LOWER('Capacity summary'!AG97)="x",$BI185*AG185,VALUE('Capacity summary'!AG97)),0),AG185*$BI185),AG185*$BI185),0)</f>
        <v>0</v>
      </c>
      <c r="CK185" s="5">
        <f ca="1">IF($BI185&lt;&gt;"",IF('Capacity summary'!$C$14="Yes",IF(COUNTBLANK('Capacity summary'!$H97:$BG97)&lt;52,IF('Capacity summary'!AH97&lt;&gt;"",IF(LOWER('Capacity summary'!AH97)="x",$BI185*AH185,VALUE('Capacity summary'!AH97)),0),AH185*$BI185),AH185*$BI185),0)</f>
        <v>0</v>
      </c>
      <c r="CL185" s="5">
        <f ca="1">IF($BI185&lt;&gt;"",IF('Capacity summary'!$C$14="Yes",IF(COUNTBLANK('Capacity summary'!$H97:$BG97)&lt;52,IF('Capacity summary'!AI97&lt;&gt;"",IF(LOWER('Capacity summary'!AI97)="x",$BI185*AI185,VALUE('Capacity summary'!AI97)),0),AI185*$BI185),AI185*$BI185),0)</f>
        <v>0</v>
      </c>
      <c r="CM185" s="5">
        <f ca="1">IF($BI185&lt;&gt;"",IF('Capacity summary'!$C$14="Yes",IF(COUNTBLANK('Capacity summary'!$H97:$BG97)&lt;52,IF('Capacity summary'!AJ97&lt;&gt;"",IF(LOWER('Capacity summary'!AJ97)="x",$BI185*AJ185,VALUE('Capacity summary'!AJ97)),0),AJ185*$BI185),AJ185*$BI185),0)</f>
        <v>0</v>
      </c>
      <c r="CN185" s="5">
        <f ca="1">IF($BI185&lt;&gt;"",IF('Capacity summary'!$C$14="Yes",IF(COUNTBLANK('Capacity summary'!$H97:$BG97)&lt;52,IF('Capacity summary'!AK97&lt;&gt;"",IF(LOWER('Capacity summary'!AK97)="x",$BI185*AK185,VALUE('Capacity summary'!AK97)),0),AK185*$BI185),AK185*$BI185),0)</f>
        <v>0</v>
      </c>
      <c r="CO185" s="5">
        <f ca="1">IF($BI185&lt;&gt;"",IF('Capacity summary'!$C$14="Yes",IF(COUNTBLANK('Capacity summary'!$H97:$BG97)&lt;52,IF('Capacity summary'!AL97&lt;&gt;"",IF(LOWER('Capacity summary'!AL97)="x",$BI185*AL185,VALUE('Capacity summary'!AL97)),0),AL185*$BI185),AL185*$BI185),0)</f>
        <v>0</v>
      </c>
      <c r="CP185" s="5">
        <f ca="1">IF($BI185&lt;&gt;"",IF('Capacity summary'!$C$14="Yes",IF(COUNTBLANK('Capacity summary'!$H97:$BG97)&lt;52,IF('Capacity summary'!AM97&lt;&gt;"",IF(LOWER('Capacity summary'!AM97)="x",$BI185*AM185,VALUE('Capacity summary'!AM97)),0),AM185*$BI185),AM185*$BI185),0)</f>
        <v>0</v>
      </c>
      <c r="CQ185" s="5">
        <f ca="1">IF($BI185&lt;&gt;"",IF('Capacity summary'!$C$14="Yes",IF(COUNTBLANK('Capacity summary'!$H97:$BG97)&lt;52,IF('Capacity summary'!AN97&lt;&gt;"",IF(LOWER('Capacity summary'!AN97)="x",$BI185*AN185,VALUE('Capacity summary'!AN97)),0),AN185*$BI185),AN185*$BI185),0)</f>
        <v>0</v>
      </c>
      <c r="CR185" s="5">
        <f ca="1">IF($BI185&lt;&gt;"",IF('Capacity summary'!$C$14="Yes",IF(COUNTBLANK('Capacity summary'!$H97:$BG97)&lt;52,IF('Capacity summary'!AO97&lt;&gt;"",IF(LOWER('Capacity summary'!AO97)="x",$BI185*AO185,VALUE('Capacity summary'!AO97)),0),AO185*$BI185),AO185*$BI185),0)</f>
        <v>0</v>
      </c>
      <c r="CS185" s="5">
        <f ca="1">IF($BI185&lt;&gt;"",IF('Capacity summary'!$C$14="Yes",IF(COUNTBLANK('Capacity summary'!$H97:$BG97)&lt;52,IF('Capacity summary'!AP97&lt;&gt;"",IF(LOWER('Capacity summary'!AP97)="x",$BI185*AP185,VALUE('Capacity summary'!AP97)),0),AP185*$BI185),AP185*$BI185),0)</f>
        <v>0</v>
      </c>
      <c r="CT185" s="5">
        <f ca="1">IF($BI185&lt;&gt;"",IF('Capacity summary'!$C$14="Yes",IF(COUNTBLANK('Capacity summary'!$H97:$BG97)&lt;52,IF('Capacity summary'!AQ97&lt;&gt;"",IF(LOWER('Capacity summary'!AQ97)="x",$BI185*AQ185,VALUE('Capacity summary'!AQ97)),0),AQ185*$BI185),AQ185*$BI185),0)</f>
        <v>0</v>
      </c>
      <c r="CU185" s="5">
        <f ca="1">IF($BI185&lt;&gt;"",IF('Capacity summary'!$C$14="Yes",IF(COUNTBLANK('Capacity summary'!$H97:$BG97)&lt;52,IF('Capacity summary'!AR97&lt;&gt;"",IF(LOWER('Capacity summary'!AR97)="x",$BI185*AR185,VALUE('Capacity summary'!AR97)),0),AR185*$BI185),AR185*$BI185),0)</f>
        <v>0</v>
      </c>
      <c r="CV185" s="5">
        <f ca="1">IF($BI185&lt;&gt;"",IF('Capacity summary'!$C$14="Yes",IF(COUNTBLANK('Capacity summary'!$H97:$BG97)&lt;52,IF('Capacity summary'!AS97&lt;&gt;"",IF(LOWER('Capacity summary'!AS97)="x",$BI185*AS185,VALUE('Capacity summary'!AS97)),0),AS185*$BI185),AS185*$BI185),0)</f>
        <v>0</v>
      </c>
      <c r="CW185" s="5">
        <f ca="1">IF($BI185&lt;&gt;"",IF('Capacity summary'!$C$14="Yes",IF(COUNTBLANK('Capacity summary'!$H97:$BG97)&lt;52,IF('Capacity summary'!AT97&lt;&gt;"",IF(LOWER('Capacity summary'!AT97)="x",$BI185*AT185,VALUE('Capacity summary'!AT97)),0),AT185*$BI185),AT185*$BI185),0)</f>
        <v>0</v>
      </c>
      <c r="CX185" s="5">
        <f ca="1">IF($BI185&lt;&gt;"",IF('Capacity summary'!$C$14="Yes",IF(COUNTBLANK('Capacity summary'!$H97:$BG97)&lt;52,IF('Capacity summary'!AU97&lt;&gt;"",IF(LOWER('Capacity summary'!AU97)="x",$BI185*AU185,VALUE('Capacity summary'!AU97)),0),AU185*$BI185),AU185*$BI185),0)</f>
        <v>0</v>
      </c>
      <c r="CY185" s="5">
        <f ca="1">IF($BI185&lt;&gt;"",IF('Capacity summary'!$C$14="Yes",IF(COUNTBLANK('Capacity summary'!$H97:$BG97)&lt;52,IF('Capacity summary'!AV97&lt;&gt;"",IF(LOWER('Capacity summary'!AV97)="x",$BI185*AV185,VALUE('Capacity summary'!AV97)),0),AV185*$BI185),AV185*$BI185),0)</f>
        <v>0</v>
      </c>
      <c r="CZ185" s="5">
        <f ca="1">IF($BI185&lt;&gt;"",IF('Capacity summary'!$C$14="Yes",IF(COUNTBLANK('Capacity summary'!$H97:$BG97)&lt;52,IF('Capacity summary'!AW97&lt;&gt;"",IF(LOWER('Capacity summary'!AW97)="x",$BI185*AW185,VALUE('Capacity summary'!AW97)),0),AW185*$BI185),AW185*$BI185),0)</f>
        <v>0</v>
      </c>
      <c r="DA185" s="5">
        <f ca="1">IF($BI185&lt;&gt;"",IF('Capacity summary'!$C$14="Yes",IF(COUNTBLANK('Capacity summary'!$H97:$BG97)&lt;52,IF('Capacity summary'!AX97&lt;&gt;"",IF(LOWER('Capacity summary'!AX97)="x",$BI185*AX185,VALUE('Capacity summary'!AX97)),0),AX185*$BI185),AX185*$BI185),0)</f>
        <v>0</v>
      </c>
      <c r="DB185" s="5">
        <f ca="1">IF($BI185&lt;&gt;"",IF('Capacity summary'!$C$14="Yes",IF(COUNTBLANK('Capacity summary'!$H97:$BG97)&lt;52,IF('Capacity summary'!AY97&lt;&gt;"",IF(LOWER('Capacity summary'!AY97)="x",$BI185*AY185,VALUE('Capacity summary'!AY97)),0),AY185*$BI185),AY185*$BI185),0)</f>
        <v>0</v>
      </c>
      <c r="DC185" s="5">
        <f ca="1">IF($BI185&lt;&gt;"",IF('Capacity summary'!$C$14="Yes",IF(COUNTBLANK('Capacity summary'!$H97:$BG97)&lt;52,IF('Capacity summary'!AZ97&lt;&gt;"",IF(LOWER('Capacity summary'!AZ97)="x",$BI185*AZ185,VALUE('Capacity summary'!AZ97)),0),AZ185*$BI185),AZ185*$BI185),0)</f>
        <v>0</v>
      </c>
      <c r="DD185" s="5">
        <f ca="1">IF($BI185&lt;&gt;"",IF('Capacity summary'!$C$14="Yes",IF(COUNTBLANK('Capacity summary'!$H97:$BG97)&lt;52,IF('Capacity summary'!BA97&lt;&gt;"",IF(LOWER('Capacity summary'!BA97)="x",$BI185*BA185,VALUE('Capacity summary'!BA97)),0),BA185*$BI185),BA185*$BI185),0)</f>
        <v>0</v>
      </c>
      <c r="DE185" s="5">
        <f ca="1">IF($BI185&lt;&gt;"",IF('Capacity summary'!$C$14="Yes",IF(COUNTBLANK('Capacity summary'!$H97:$BG97)&lt;52,IF('Capacity summary'!BB97&lt;&gt;"",IF(LOWER('Capacity summary'!BB97)="x",$BI185*BB185,VALUE('Capacity summary'!BB97)),0),BB185*$BI185),BB185*$BI185),0)</f>
        <v>0</v>
      </c>
      <c r="DF185" s="5">
        <f ca="1">IF($BI185&lt;&gt;"",IF('Capacity summary'!$C$14="Yes",IF(COUNTBLANK('Capacity summary'!$H97:$BG97)&lt;52,IF('Capacity summary'!BC97&lt;&gt;"",IF(LOWER('Capacity summary'!BC97)="x",$BI185*BC185,VALUE('Capacity summary'!BC97)),0),BC185*$BI185),BC185*$BI185),0)</f>
        <v>0</v>
      </c>
      <c r="DG185" s="5">
        <f ca="1">IF($BI185&lt;&gt;"",IF('Capacity summary'!$C$14="Yes",IF(COUNTBLANK('Capacity summary'!$H97:$BG97)&lt;52,IF('Capacity summary'!BD97&lt;&gt;"",IF(LOWER('Capacity summary'!BD97)="x",$BI185*BD185,VALUE('Capacity summary'!BD97)),0),BD185*$BI185),BD185*$BI185),0)</f>
        <v>0</v>
      </c>
      <c r="DH185" s="5">
        <f ca="1">IF($BI185&lt;&gt;"",IF('Capacity summary'!$C$14="Yes",IF(COUNTBLANK('Capacity summary'!$H97:$BG97)&lt;52,IF('Capacity summary'!BE97&lt;&gt;"",IF(LOWER('Capacity summary'!BE97)="x",$BI185*BE185,VALUE('Capacity summary'!BE97)),0),BE185*$BI185),BE185*$BI185),0)</f>
        <v>0</v>
      </c>
      <c r="DI185" s="5">
        <f ca="1">IF($BI185&lt;&gt;"",IF('Capacity summary'!$C$14="Yes",IF(COUNTBLANK('Capacity summary'!$H97:$BG97)&lt;52,IF('Capacity summary'!BF97&lt;&gt;"",IF(LOWER('Capacity summary'!BF97)="x",$BI185*BF185,VALUE('Capacity summary'!BF97)),0),BF185*$BI185),BF185*$BI185),0)</f>
        <v>0</v>
      </c>
      <c r="DJ185" s="5">
        <f ca="1">IF($BI185&lt;&gt;"",IF('Capacity summary'!$C$14="Yes",IF(COUNTBLANK('Capacity summary'!$H97:$BG97)&lt;52,IF('Capacity summary'!BG97&lt;&gt;"",IF(LOWER('Capacity summary'!BG97)="x",$BI185*BG185,VALUE('Capacity summary'!BG97)),0),BG185*$BI185),BG185*$BI185),0)</f>
        <v>0</v>
      </c>
      <c r="DK185" s="5">
        <f t="shared" ca="1" si="7"/>
        <v>0</v>
      </c>
    </row>
    <row r="186" spans="3:115" x14ac:dyDescent="0.25">
      <c r="C186" s="67" t="str">
        <f>ROW(A75)&amp;". "&amp;Capacity!N91</f>
        <v>75. a</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 ca="1">IF(ROW(A75)&lt;=Capacity!$M$16,IF('Capacity summary'!$C$14="No",SUM(H186:BG186),'Capacity summary'!$E98),0)</f>
        <v>52</v>
      </c>
      <c r="BI186" s="67">
        <f ca="1">IF(BH186&gt;0,IF(BH186&lt;Capacity!Q91,Capacity!R91,Capacity!T91/'Capacity calculation (hide)'!BH186),"")</f>
        <v>0</v>
      </c>
      <c r="BJ186" s="5"/>
      <c r="BK186" s="5">
        <f ca="1">IF($BI186&lt;&gt;"",IF('Capacity summary'!$C$14="Yes",IF(COUNTBLANK('Capacity summary'!$H98:$BG98)&lt;52,IF('Capacity summary'!H98&lt;&gt;"",IF(LOWER('Capacity summary'!H98)="x",$BI186*H186,VALUE('Capacity summary'!H98)),0),H186*$BI186),H186*$BI186),0)</f>
        <v>0</v>
      </c>
      <c r="BL186" s="5">
        <f ca="1">IF($BI186&lt;&gt;"",IF('Capacity summary'!$C$14="Yes",IF(COUNTBLANK('Capacity summary'!$H98:$BG98)&lt;52,IF('Capacity summary'!I98&lt;&gt;"",IF(LOWER('Capacity summary'!I98)="x",$BI186*I186,VALUE('Capacity summary'!I98)),0),I186*$BI186),I186*$BI186),0)</f>
        <v>0</v>
      </c>
      <c r="BM186" s="5">
        <f ca="1">IF($BI186&lt;&gt;"",IF('Capacity summary'!$C$14="Yes",IF(COUNTBLANK('Capacity summary'!$H98:$BG98)&lt;52,IF('Capacity summary'!J98&lt;&gt;"",IF(LOWER('Capacity summary'!J98)="x",$BI186*J186,VALUE('Capacity summary'!J98)),0),J186*$BI186),J186*$BI186),0)</f>
        <v>0</v>
      </c>
      <c r="BN186" s="5">
        <f ca="1">IF($BI186&lt;&gt;"",IF('Capacity summary'!$C$14="Yes",IF(COUNTBLANK('Capacity summary'!$H98:$BG98)&lt;52,IF('Capacity summary'!K98&lt;&gt;"",IF(LOWER('Capacity summary'!K98)="x",$BI186*K186,VALUE('Capacity summary'!K98)),0),K186*$BI186),K186*$BI186),0)</f>
        <v>0</v>
      </c>
      <c r="BO186" s="5">
        <f ca="1">IF($BI186&lt;&gt;"",IF('Capacity summary'!$C$14="Yes",IF(COUNTBLANK('Capacity summary'!$H98:$BG98)&lt;52,IF('Capacity summary'!L98&lt;&gt;"",IF(LOWER('Capacity summary'!L98)="x",$BI186*L186,VALUE('Capacity summary'!L98)),0),L186*$BI186),L186*$BI186),0)</f>
        <v>0</v>
      </c>
      <c r="BP186" s="5">
        <f ca="1">IF($BI186&lt;&gt;"",IF('Capacity summary'!$C$14="Yes",IF(COUNTBLANK('Capacity summary'!$H98:$BG98)&lt;52,IF('Capacity summary'!M98&lt;&gt;"",IF(LOWER('Capacity summary'!M98)="x",$BI186*M186,VALUE('Capacity summary'!M98)),0),M186*$BI186),M186*$BI186),0)</f>
        <v>0</v>
      </c>
      <c r="BQ186" s="5">
        <f ca="1">IF($BI186&lt;&gt;"",IF('Capacity summary'!$C$14="Yes",IF(COUNTBLANK('Capacity summary'!$H98:$BG98)&lt;52,IF('Capacity summary'!N98&lt;&gt;"",IF(LOWER('Capacity summary'!N98)="x",$BI186*N186,VALUE('Capacity summary'!N98)),0),N186*$BI186),N186*$BI186),0)</f>
        <v>0</v>
      </c>
      <c r="BR186" s="5">
        <f ca="1">IF($BI186&lt;&gt;"",IF('Capacity summary'!$C$14="Yes",IF(COUNTBLANK('Capacity summary'!$H98:$BG98)&lt;52,IF('Capacity summary'!O98&lt;&gt;"",IF(LOWER('Capacity summary'!O98)="x",$BI186*O186,VALUE('Capacity summary'!O98)),0),O186*$BI186),O186*$BI186),0)</f>
        <v>0</v>
      </c>
      <c r="BS186" s="5">
        <f ca="1">IF($BI186&lt;&gt;"",IF('Capacity summary'!$C$14="Yes",IF(COUNTBLANK('Capacity summary'!$H98:$BG98)&lt;52,IF('Capacity summary'!P98&lt;&gt;"",IF(LOWER('Capacity summary'!P98)="x",$BI186*P186,VALUE('Capacity summary'!P98)),0),P186*$BI186),P186*$BI186),0)</f>
        <v>0</v>
      </c>
      <c r="BT186" s="5">
        <f ca="1">IF($BI186&lt;&gt;"",IF('Capacity summary'!$C$14="Yes",IF(COUNTBLANK('Capacity summary'!$H98:$BG98)&lt;52,IF('Capacity summary'!Q98&lt;&gt;"",IF(LOWER('Capacity summary'!Q98)="x",$BI186*Q186,VALUE('Capacity summary'!Q98)),0),Q186*$BI186),Q186*$BI186),0)</f>
        <v>0</v>
      </c>
      <c r="BU186" s="5">
        <f ca="1">IF($BI186&lt;&gt;"",IF('Capacity summary'!$C$14="Yes",IF(COUNTBLANK('Capacity summary'!$H98:$BG98)&lt;52,IF('Capacity summary'!R98&lt;&gt;"",IF(LOWER('Capacity summary'!R98)="x",$BI186*R186,VALUE('Capacity summary'!R98)),0),R186*$BI186),R186*$BI186),0)</f>
        <v>0</v>
      </c>
      <c r="BV186" s="5">
        <f ca="1">IF($BI186&lt;&gt;"",IF('Capacity summary'!$C$14="Yes",IF(COUNTBLANK('Capacity summary'!$H98:$BG98)&lt;52,IF('Capacity summary'!S98&lt;&gt;"",IF(LOWER('Capacity summary'!S98)="x",$BI186*S186,VALUE('Capacity summary'!S98)),0),S186*$BI186),S186*$BI186),0)</f>
        <v>0</v>
      </c>
      <c r="BW186" s="5">
        <f ca="1">IF($BI186&lt;&gt;"",IF('Capacity summary'!$C$14="Yes",IF(COUNTBLANK('Capacity summary'!$H98:$BG98)&lt;52,IF('Capacity summary'!T98&lt;&gt;"",IF(LOWER('Capacity summary'!T98)="x",$BI186*T186,VALUE('Capacity summary'!T98)),0),T186*$BI186),T186*$BI186),0)</f>
        <v>0</v>
      </c>
      <c r="BX186" s="5">
        <f ca="1">IF($BI186&lt;&gt;"",IF('Capacity summary'!$C$14="Yes",IF(COUNTBLANK('Capacity summary'!$H98:$BG98)&lt;52,IF('Capacity summary'!U98&lt;&gt;"",IF(LOWER('Capacity summary'!U98)="x",$BI186*U186,VALUE('Capacity summary'!U98)),0),U186*$BI186),U186*$BI186),0)</f>
        <v>0</v>
      </c>
      <c r="BY186" s="5">
        <f ca="1">IF($BI186&lt;&gt;"",IF('Capacity summary'!$C$14="Yes",IF(COUNTBLANK('Capacity summary'!$H98:$BG98)&lt;52,IF('Capacity summary'!V98&lt;&gt;"",IF(LOWER('Capacity summary'!V98)="x",$BI186*V186,VALUE('Capacity summary'!V98)),0),V186*$BI186),V186*$BI186),0)</f>
        <v>0</v>
      </c>
      <c r="BZ186" s="5">
        <f ca="1">IF($BI186&lt;&gt;"",IF('Capacity summary'!$C$14="Yes",IF(COUNTBLANK('Capacity summary'!$H98:$BG98)&lt;52,IF('Capacity summary'!W98&lt;&gt;"",IF(LOWER('Capacity summary'!W98)="x",$BI186*W186,VALUE('Capacity summary'!W98)),0),W186*$BI186),W186*$BI186),0)</f>
        <v>0</v>
      </c>
      <c r="CA186" s="5">
        <f ca="1">IF($BI186&lt;&gt;"",IF('Capacity summary'!$C$14="Yes",IF(COUNTBLANK('Capacity summary'!$H98:$BG98)&lt;52,IF('Capacity summary'!X98&lt;&gt;"",IF(LOWER('Capacity summary'!X98)="x",$BI186*X186,VALUE('Capacity summary'!X98)),0),X186*$BI186),X186*$BI186),0)</f>
        <v>0</v>
      </c>
      <c r="CB186" s="5">
        <f ca="1">IF($BI186&lt;&gt;"",IF('Capacity summary'!$C$14="Yes",IF(COUNTBLANK('Capacity summary'!$H98:$BG98)&lt;52,IF('Capacity summary'!Y98&lt;&gt;"",IF(LOWER('Capacity summary'!Y98)="x",$BI186*Y186,VALUE('Capacity summary'!Y98)),0),Y186*$BI186),Y186*$BI186),0)</f>
        <v>0</v>
      </c>
      <c r="CC186" s="5">
        <f ca="1">IF($BI186&lt;&gt;"",IF('Capacity summary'!$C$14="Yes",IF(COUNTBLANK('Capacity summary'!$H98:$BG98)&lt;52,IF('Capacity summary'!Z98&lt;&gt;"",IF(LOWER('Capacity summary'!Z98)="x",$BI186*Z186,VALUE('Capacity summary'!Z98)),0),Z186*$BI186),Z186*$BI186),0)</f>
        <v>0</v>
      </c>
      <c r="CD186" s="5">
        <f ca="1">IF($BI186&lt;&gt;"",IF('Capacity summary'!$C$14="Yes",IF(COUNTBLANK('Capacity summary'!$H98:$BG98)&lt;52,IF('Capacity summary'!AA98&lt;&gt;"",IF(LOWER('Capacity summary'!AA98)="x",$BI186*AA186,VALUE('Capacity summary'!AA98)),0),AA186*$BI186),AA186*$BI186),0)</f>
        <v>0</v>
      </c>
      <c r="CE186" s="5">
        <f ca="1">IF($BI186&lt;&gt;"",IF('Capacity summary'!$C$14="Yes",IF(COUNTBLANK('Capacity summary'!$H98:$BG98)&lt;52,IF('Capacity summary'!AB98&lt;&gt;"",IF(LOWER('Capacity summary'!AB98)="x",$BI186*AB186,VALUE('Capacity summary'!AB98)),0),AB186*$BI186),AB186*$BI186),0)</f>
        <v>0</v>
      </c>
      <c r="CF186" s="5">
        <f ca="1">IF($BI186&lt;&gt;"",IF('Capacity summary'!$C$14="Yes",IF(COUNTBLANK('Capacity summary'!$H98:$BG98)&lt;52,IF('Capacity summary'!AC98&lt;&gt;"",IF(LOWER('Capacity summary'!AC98)="x",$BI186*AC186,VALUE('Capacity summary'!AC98)),0),AC186*$BI186),AC186*$BI186),0)</f>
        <v>0</v>
      </c>
      <c r="CG186" s="5">
        <f ca="1">IF($BI186&lt;&gt;"",IF('Capacity summary'!$C$14="Yes",IF(COUNTBLANK('Capacity summary'!$H98:$BG98)&lt;52,IF('Capacity summary'!AD98&lt;&gt;"",IF(LOWER('Capacity summary'!AD98)="x",$BI186*AD186,VALUE('Capacity summary'!AD98)),0),AD186*$BI186),AD186*$BI186),0)</f>
        <v>0</v>
      </c>
      <c r="CH186" s="5">
        <f ca="1">IF($BI186&lt;&gt;"",IF('Capacity summary'!$C$14="Yes",IF(COUNTBLANK('Capacity summary'!$H98:$BG98)&lt;52,IF('Capacity summary'!AE98&lt;&gt;"",IF(LOWER('Capacity summary'!AE98)="x",$BI186*AE186,VALUE('Capacity summary'!AE98)),0),AE186*$BI186),AE186*$BI186),0)</f>
        <v>0</v>
      </c>
      <c r="CI186" s="5">
        <f ca="1">IF($BI186&lt;&gt;"",IF('Capacity summary'!$C$14="Yes",IF(COUNTBLANK('Capacity summary'!$H98:$BG98)&lt;52,IF('Capacity summary'!AF98&lt;&gt;"",IF(LOWER('Capacity summary'!AF98)="x",$BI186*AF186,VALUE('Capacity summary'!AF98)),0),AF186*$BI186),AF186*$BI186),0)</f>
        <v>0</v>
      </c>
      <c r="CJ186" s="5">
        <f ca="1">IF($BI186&lt;&gt;"",IF('Capacity summary'!$C$14="Yes",IF(COUNTBLANK('Capacity summary'!$H98:$BG98)&lt;52,IF('Capacity summary'!AG98&lt;&gt;"",IF(LOWER('Capacity summary'!AG98)="x",$BI186*AG186,VALUE('Capacity summary'!AG98)),0),AG186*$BI186),AG186*$BI186),0)</f>
        <v>0</v>
      </c>
      <c r="CK186" s="5">
        <f ca="1">IF($BI186&lt;&gt;"",IF('Capacity summary'!$C$14="Yes",IF(COUNTBLANK('Capacity summary'!$H98:$BG98)&lt;52,IF('Capacity summary'!AH98&lt;&gt;"",IF(LOWER('Capacity summary'!AH98)="x",$BI186*AH186,VALUE('Capacity summary'!AH98)),0),AH186*$BI186),AH186*$BI186),0)</f>
        <v>0</v>
      </c>
      <c r="CL186" s="5">
        <f ca="1">IF($BI186&lt;&gt;"",IF('Capacity summary'!$C$14="Yes",IF(COUNTBLANK('Capacity summary'!$H98:$BG98)&lt;52,IF('Capacity summary'!AI98&lt;&gt;"",IF(LOWER('Capacity summary'!AI98)="x",$BI186*AI186,VALUE('Capacity summary'!AI98)),0),AI186*$BI186),AI186*$BI186),0)</f>
        <v>0</v>
      </c>
      <c r="CM186" s="5">
        <f ca="1">IF($BI186&lt;&gt;"",IF('Capacity summary'!$C$14="Yes",IF(COUNTBLANK('Capacity summary'!$H98:$BG98)&lt;52,IF('Capacity summary'!AJ98&lt;&gt;"",IF(LOWER('Capacity summary'!AJ98)="x",$BI186*AJ186,VALUE('Capacity summary'!AJ98)),0),AJ186*$BI186),AJ186*$BI186),0)</f>
        <v>0</v>
      </c>
      <c r="CN186" s="5">
        <f ca="1">IF($BI186&lt;&gt;"",IF('Capacity summary'!$C$14="Yes",IF(COUNTBLANK('Capacity summary'!$H98:$BG98)&lt;52,IF('Capacity summary'!AK98&lt;&gt;"",IF(LOWER('Capacity summary'!AK98)="x",$BI186*AK186,VALUE('Capacity summary'!AK98)),0),AK186*$BI186),AK186*$BI186),0)</f>
        <v>0</v>
      </c>
      <c r="CO186" s="5">
        <f ca="1">IF($BI186&lt;&gt;"",IF('Capacity summary'!$C$14="Yes",IF(COUNTBLANK('Capacity summary'!$H98:$BG98)&lt;52,IF('Capacity summary'!AL98&lt;&gt;"",IF(LOWER('Capacity summary'!AL98)="x",$BI186*AL186,VALUE('Capacity summary'!AL98)),0),AL186*$BI186),AL186*$BI186),0)</f>
        <v>0</v>
      </c>
      <c r="CP186" s="5">
        <f ca="1">IF($BI186&lt;&gt;"",IF('Capacity summary'!$C$14="Yes",IF(COUNTBLANK('Capacity summary'!$H98:$BG98)&lt;52,IF('Capacity summary'!AM98&lt;&gt;"",IF(LOWER('Capacity summary'!AM98)="x",$BI186*AM186,VALUE('Capacity summary'!AM98)),0),AM186*$BI186),AM186*$BI186),0)</f>
        <v>0</v>
      </c>
      <c r="CQ186" s="5">
        <f ca="1">IF($BI186&lt;&gt;"",IF('Capacity summary'!$C$14="Yes",IF(COUNTBLANK('Capacity summary'!$H98:$BG98)&lt;52,IF('Capacity summary'!AN98&lt;&gt;"",IF(LOWER('Capacity summary'!AN98)="x",$BI186*AN186,VALUE('Capacity summary'!AN98)),0),AN186*$BI186),AN186*$BI186),0)</f>
        <v>0</v>
      </c>
      <c r="CR186" s="5">
        <f ca="1">IF($BI186&lt;&gt;"",IF('Capacity summary'!$C$14="Yes",IF(COUNTBLANK('Capacity summary'!$H98:$BG98)&lt;52,IF('Capacity summary'!AO98&lt;&gt;"",IF(LOWER('Capacity summary'!AO98)="x",$BI186*AO186,VALUE('Capacity summary'!AO98)),0),AO186*$BI186),AO186*$BI186),0)</f>
        <v>0</v>
      </c>
      <c r="CS186" s="5">
        <f ca="1">IF($BI186&lt;&gt;"",IF('Capacity summary'!$C$14="Yes",IF(COUNTBLANK('Capacity summary'!$H98:$BG98)&lt;52,IF('Capacity summary'!AP98&lt;&gt;"",IF(LOWER('Capacity summary'!AP98)="x",$BI186*AP186,VALUE('Capacity summary'!AP98)),0),AP186*$BI186),AP186*$BI186),0)</f>
        <v>0</v>
      </c>
      <c r="CT186" s="5">
        <f ca="1">IF($BI186&lt;&gt;"",IF('Capacity summary'!$C$14="Yes",IF(COUNTBLANK('Capacity summary'!$H98:$BG98)&lt;52,IF('Capacity summary'!AQ98&lt;&gt;"",IF(LOWER('Capacity summary'!AQ98)="x",$BI186*AQ186,VALUE('Capacity summary'!AQ98)),0),AQ186*$BI186),AQ186*$BI186),0)</f>
        <v>0</v>
      </c>
      <c r="CU186" s="5">
        <f ca="1">IF($BI186&lt;&gt;"",IF('Capacity summary'!$C$14="Yes",IF(COUNTBLANK('Capacity summary'!$H98:$BG98)&lt;52,IF('Capacity summary'!AR98&lt;&gt;"",IF(LOWER('Capacity summary'!AR98)="x",$BI186*AR186,VALUE('Capacity summary'!AR98)),0),AR186*$BI186),AR186*$BI186),0)</f>
        <v>0</v>
      </c>
      <c r="CV186" s="5">
        <f ca="1">IF($BI186&lt;&gt;"",IF('Capacity summary'!$C$14="Yes",IF(COUNTBLANK('Capacity summary'!$H98:$BG98)&lt;52,IF('Capacity summary'!AS98&lt;&gt;"",IF(LOWER('Capacity summary'!AS98)="x",$BI186*AS186,VALUE('Capacity summary'!AS98)),0),AS186*$BI186),AS186*$BI186),0)</f>
        <v>0</v>
      </c>
      <c r="CW186" s="5">
        <f ca="1">IF($BI186&lt;&gt;"",IF('Capacity summary'!$C$14="Yes",IF(COUNTBLANK('Capacity summary'!$H98:$BG98)&lt;52,IF('Capacity summary'!AT98&lt;&gt;"",IF(LOWER('Capacity summary'!AT98)="x",$BI186*AT186,VALUE('Capacity summary'!AT98)),0),AT186*$BI186),AT186*$BI186),0)</f>
        <v>0</v>
      </c>
      <c r="CX186" s="5">
        <f ca="1">IF($BI186&lt;&gt;"",IF('Capacity summary'!$C$14="Yes",IF(COUNTBLANK('Capacity summary'!$H98:$BG98)&lt;52,IF('Capacity summary'!AU98&lt;&gt;"",IF(LOWER('Capacity summary'!AU98)="x",$BI186*AU186,VALUE('Capacity summary'!AU98)),0),AU186*$BI186),AU186*$BI186),0)</f>
        <v>0</v>
      </c>
      <c r="CY186" s="5">
        <f ca="1">IF($BI186&lt;&gt;"",IF('Capacity summary'!$C$14="Yes",IF(COUNTBLANK('Capacity summary'!$H98:$BG98)&lt;52,IF('Capacity summary'!AV98&lt;&gt;"",IF(LOWER('Capacity summary'!AV98)="x",$BI186*AV186,VALUE('Capacity summary'!AV98)),0),AV186*$BI186),AV186*$BI186),0)</f>
        <v>0</v>
      </c>
      <c r="CZ186" s="5">
        <f ca="1">IF($BI186&lt;&gt;"",IF('Capacity summary'!$C$14="Yes",IF(COUNTBLANK('Capacity summary'!$H98:$BG98)&lt;52,IF('Capacity summary'!AW98&lt;&gt;"",IF(LOWER('Capacity summary'!AW98)="x",$BI186*AW186,VALUE('Capacity summary'!AW98)),0),AW186*$BI186),AW186*$BI186),0)</f>
        <v>0</v>
      </c>
      <c r="DA186" s="5">
        <f ca="1">IF($BI186&lt;&gt;"",IF('Capacity summary'!$C$14="Yes",IF(COUNTBLANK('Capacity summary'!$H98:$BG98)&lt;52,IF('Capacity summary'!AX98&lt;&gt;"",IF(LOWER('Capacity summary'!AX98)="x",$BI186*AX186,VALUE('Capacity summary'!AX98)),0),AX186*$BI186),AX186*$BI186),0)</f>
        <v>0</v>
      </c>
      <c r="DB186" s="5">
        <f ca="1">IF($BI186&lt;&gt;"",IF('Capacity summary'!$C$14="Yes",IF(COUNTBLANK('Capacity summary'!$H98:$BG98)&lt;52,IF('Capacity summary'!AY98&lt;&gt;"",IF(LOWER('Capacity summary'!AY98)="x",$BI186*AY186,VALUE('Capacity summary'!AY98)),0),AY186*$BI186),AY186*$BI186),0)</f>
        <v>0</v>
      </c>
      <c r="DC186" s="5">
        <f ca="1">IF($BI186&lt;&gt;"",IF('Capacity summary'!$C$14="Yes",IF(COUNTBLANK('Capacity summary'!$H98:$BG98)&lt;52,IF('Capacity summary'!AZ98&lt;&gt;"",IF(LOWER('Capacity summary'!AZ98)="x",$BI186*AZ186,VALUE('Capacity summary'!AZ98)),0),AZ186*$BI186),AZ186*$BI186),0)</f>
        <v>0</v>
      </c>
      <c r="DD186" s="5">
        <f ca="1">IF($BI186&lt;&gt;"",IF('Capacity summary'!$C$14="Yes",IF(COUNTBLANK('Capacity summary'!$H98:$BG98)&lt;52,IF('Capacity summary'!BA98&lt;&gt;"",IF(LOWER('Capacity summary'!BA98)="x",$BI186*BA186,VALUE('Capacity summary'!BA98)),0),BA186*$BI186),BA186*$BI186),0)</f>
        <v>0</v>
      </c>
      <c r="DE186" s="5">
        <f ca="1">IF($BI186&lt;&gt;"",IF('Capacity summary'!$C$14="Yes",IF(COUNTBLANK('Capacity summary'!$H98:$BG98)&lt;52,IF('Capacity summary'!BB98&lt;&gt;"",IF(LOWER('Capacity summary'!BB98)="x",$BI186*BB186,VALUE('Capacity summary'!BB98)),0),BB186*$BI186),BB186*$BI186),0)</f>
        <v>0</v>
      </c>
      <c r="DF186" s="5">
        <f ca="1">IF($BI186&lt;&gt;"",IF('Capacity summary'!$C$14="Yes",IF(COUNTBLANK('Capacity summary'!$H98:$BG98)&lt;52,IF('Capacity summary'!BC98&lt;&gt;"",IF(LOWER('Capacity summary'!BC98)="x",$BI186*BC186,VALUE('Capacity summary'!BC98)),0),BC186*$BI186),BC186*$BI186),0)</f>
        <v>0</v>
      </c>
      <c r="DG186" s="5">
        <f ca="1">IF($BI186&lt;&gt;"",IF('Capacity summary'!$C$14="Yes",IF(COUNTBLANK('Capacity summary'!$H98:$BG98)&lt;52,IF('Capacity summary'!BD98&lt;&gt;"",IF(LOWER('Capacity summary'!BD98)="x",$BI186*BD186,VALUE('Capacity summary'!BD98)),0),BD186*$BI186),BD186*$BI186),0)</f>
        <v>0</v>
      </c>
      <c r="DH186" s="5">
        <f ca="1">IF($BI186&lt;&gt;"",IF('Capacity summary'!$C$14="Yes",IF(COUNTBLANK('Capacity summary'!$H98:$BG98)&lt;52,IF('Capacity summary'!BE98&lt;&gt;"",IF(LOWER('Capacity summary'!BE98)="x",$BI186*BE186,VALUE('Capacity summary'!BE98)),0),BE186*$BI186),BE186*$BI186),0)</f>
        <v>0</v>
      </c>
      <c r="DI186" s="5">
        <f ca="1">IF($BI186&lt;&gt;"",IF('Capacity summary'!$C$14="Yes",IF(COUNTBLANK('Capacity summary'!$H98:$BG98)&lt;52,IF('Capacity summary'!BF98&lt;&gt;"",IF(LOWER('Capacity summary'!BF98)="x",$BI186*BF186,VALUE('Capacity summary'!BF98)),0),BF186*$BI186),BF186*$BI186),0)</f>
        <v>0</v>
      </c>
      <c r="DJ186" s="5">
        <f ca="1">IF($BI186&lt;&gt;"",IF('Capacity summary'!$C$14="Yes",IF(COUNTBLANK('Capacity summary'!$H98:$BG98)&lt;52,IF('Capacity summary'!BG98&lt;&gt;"",IF(LOWER('Capacity summary'!BG98)="x",$BI186*BG186,VALUE('Capacity summary'!BG98)),0),BG186*$BI186),BG186*$BI186),0)</f>
        <v>0</v>
      </c>
      <c r="DK186" s="5">
        <f t="shared" ca="1" si="7"/>
        <v>0</v>
      </c>
    </row>
    <row r="187" spans="3:115" x14ac:dyDescent="0.25">
      <c r="C187" s="67" t="str">
        <f>ROW(A76)&amp;". "&amp;Capacity!N92</f>
        <v>76. a</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 ca="1">IF(ROW(A76)&lt;=Capacity!$M$16,IF('Capacity summary'!$C$14="No",SUM(H187:BG187),'Capacity summary'!$E99),0)</f>
        <v>52</v>
      </c>
      <c r="BI187" s="67">
        <f ca="1">IF(BH187&gt;0,IF(BH187&lt;Capacity!Q92,Capacity!R92,Capacity!T92/'Capacity calculation (hide)'!BH187),"")</f>
        <v>0</v>
      </c>
      <c r="BJ187" s="5"/>
      <c r="BK187" s="5">
        <f ca="1">IF($BI187&lt;&gt;"",IF('Capacity summary'!$C$14="Yes",IF(COUNTBLANK('Capacity summary'!$H99:$BG99)&lt;52,IF('Capacity summary'!H99&lt;&gt;"",IF(LOWER('Capacity summary'!H99)="x",$BI187*H187,VALUE('Capacity summary'!H99)),0),H187*$BI187),H187*$BI187),0)</f>
        <v>0</v>
      </c>
      <c r="BL187" s="5">
        <f ca="1">IF($BI187&lt;&gt;"",IF('Capacity summary'!$C$14="Yes",IF(COUNTBLANK('Capacity summary'!$H99:$BG99)&lt;52,IF('Capacity summary'!I99&lt;&gt;"",IF(LOWER('Capacity summary'!I99)="x",$BI187*I187,VALUE('Capacity summary'!I99)),0),I187*$BI187),I187*$BI187),0)</f>
        <v>0</v>
      </c>
      <c r="BM187" s="5">
        <f ca="1">IF($BI187&lt;&gt;"",IF('Capacity summary'!$C$14="Yes",IF(COUNTBLANK('Capacity summary'!$H99:$BG99)&lt;52,IF('Capacity summary'!J99&lt;&gt;"",IF(LOWER('Capacity summary'!J99)="x",$BI187*J187,VALUE('Capacity summary'!J99)),0),J187*$BI187),J187*$BI187),0)</f>
        <v>0</v>
      </c>
      <c r="BN187" s="5">
        <f ca="1">IF($BI187&lt;&gt;"",IF('Capacity summary'!$C$14="Yes",IF(COUNTBLANK('Capacity summary'!$H99:$BG99)&lt;52,IF('Capacity summary'!K99&lt;&gt;"",IF(LOWER('Capacity summary'!K99)="x",$BI187*K187,VALUE('Capacity summary'!K99)),0),K187*$BI187),K187*$BI187),0)</f>
        <v>0</v>
      </c>
      <c r="BO187" s="5">
        <f ca="1">IF($BI187&lt;&gt;"",IF('Capacity summary'!$C$14="Yes",IF(COUNTBLANK('Capacity summary'!$H99:$BG99)&lt;52,IF('Capacity summary'!L99&lt;&gt;"",IF(LOWER('Capacity summary'!L99)="x",$BI187*L187,VALUE('Capacity summary'!L99)),0),L187*$BI187),L187*$BI187),0)</f>
        <v>0</v>
      </c>
      <c r="BP187" s="5">
        <f ca="1">IF($BI187&lt;&gt;"",IF('Capacity summary'!$C$14="Yes",IF(COUNTBLANK('Capacity summary'!$H99:$BG99)&lt;52,IF('Capacity summary'!M99&lt;&gt;"",IF(LOWER('Capacity summary'!M99)="x",$BI187*M187,VALUE('Capacity summary'!M99)),0),M187*$BI187),M187*$BI187),0)</f>
        <v>0</v>
      </c>
      <c r="BQ187" s="5">
        <f ca="1">IF($BI187&lt;&gt;"",IF('Capacity summary'!$C$14="Yes",IF(COUNTBLANK('Capacity summary'!$H99:$BG99)&lt;52,IF('Capacity summary'!N99&lt;&gt;"",IF(LOWER('Capacity summary'!N99)="x",$BI187*N187,VALUE('Capacity summary'!N99)),0),N187*$BI187),N187*$BI187),0)</f>
        <v>0</v>
      </c>
      <c r="BR187" s="5">
        <f ca="1">IF($BI187&lt;&gt;"",IF('Capacity summary'!$C$14="Yes",IF(COUNTBLANK('Capacity summary'!$H99:$BG99)&lt;52,IF('Capacity summary'!O99&lt;&gt;"",IF(LOWER('Capacity summary'!O99)="x",$BI187*O187,VALUE('Capacity summary'!O99)),0),O187*$BI187),O187*$BI187),0)</f>
        <v>0</v>
      </c>
      <c r="BS187" s="5">
        <f ca="1">IF($BI187&lt;&gt;"",IF('Capacity summary'!$C$14="Yes",IF(COUNTBLANK('Capacity summary'!$H99:$BG99)&lt;52,IF('Capacity summary'!P99&lt;&gt;"",IF(LOWER('Capacity summary'!P99)="x",$BI187*P187,VALUE('Capacity summary'!P99)),0),P187*$BI187),P187*$BI187),0)</f>
        <v>0</v>
      </c>
      <c r="BT187" s="5">
        <f ca="1">IF($BI187&lt;&gt;"",IF('Capacity summary'!$C$14="Yes",IF(COUNTBLANK('Capacity summary'!$H99:$BG99)&lt;52,IF('Capacity summary'!Q99&lt;&gt;"",IF(LOWER('Capacity summary'!Q99)="x",$BI187*Q187,VALUE('Capacity summary'!Q99)),0),Q187*$BI187),Q187*$BI187),0)</f>
        <v>0</v>
      </c>
      <c r="BU187" s="5">
        <f ca="1">IF($BI187&lt;&gt;"",IF('Capacity summary'!$C$14="Yes",IF(COUNTBLANK('Capacity summary'!$H99:$BG99)&lt;52,IF('Capacity summary'!R99&lt;&gt;"",IF(LOWER('Capacity summary'!R99)="x",$BI187*R187,VALUE('Capacity summary'!R99)),0),R187*$BI187),R187*$BI187),0)</f>
        <v>0</v>
      </c>
      <c r="BV187" s="5">
        <f ca="1">IF($BI187&lt;&gt;"",IF('Capacity summary'!$C$14="Yes",IF(COUNTBLANK('Capacity summary'!$H99:$BG99)&lt;52,IF('Capacity summary'!S99&lt;&gt;"",IF(LOWER('Capacity summary'!S99)="x",$BI187*S187,VALUE('Capacity summary'!S99)),0),S187*$BI187),S187*$BI187),0)</f>
        <v>0</v>
      </c>
      <c r="BW187" s="5">
        <f ca="1">IF($BI187&lt;&gt;"",IF('Capacity summary'!$C$14="Yes",IF(COUNTBLANK('Capacity summary'!$H99:$BG99)&lt;52,IF('Capacity summary'!T99&lt;&gt;"",IF(LOWER('Capacity summary'!T99)="x",$BI187*T187,VALUE('Capacity summary'!T99)),0),T187*$BI187),T187*$BI187),0)</f>
        <v>0</v>
      </c>
      <c r="BX187" s="5">
        <f ca="1">IF($BI187&lt;&gt;"",IF('Capacity summary'!$C$14="Yes",IF(COUNTBLANK('Capacity summary'!$H99:$BG99)&lt;52,IF('Capacity summary'!U99&lt;&gt;"",IF(LOWER('Capacity summary'!U99)="x",$BI187*U187,VALUE('Capacity summary'!U99)),0),U187*$BI187),U187*$BI187),0)</f>
        <v>0</v>
      </c>
      <c r="BY187" s="5">
        <f ca="1">IF($BI187&lt;&gt;"",IF('Capacity summary'!$C$14="Yes",IF(COUNTBLANK('Capacity summary'!$H99:$BG99)&lt;52,IF('Capacity summary'!V99&lt;&gt;"",IF(LOWER('Capacity summary'!V99)="x",$BI187*V187,VALUE('Capacity summary'!V99)),0),V187*$BI187),V187*$BI187),0)</f>
        <v>0</v>
      </c>
      <c r="BZ187" s="5">
        <f ca="1">IF($BI187&lt;&gt;"",IF('Capacity summary'!$C$14="Yes",IF(COUNTBLANK('Capacity summary'!$H99:$BG99)&lt;52,IF('Capacity summary'!W99&lt;&gt;"",IF(LOWER('Capacity summary'!W99)="x",$BI187*W187,VALUE('Capacity summary'!W99)),0),W187*$BI187),W187*$BI187),0)</f>
        <v>0</v>
      </c>
      <c r="CA187" s="5">
        <f ca="1">IF($BI187&lt;&gt;"",IF('Capacity summary'!$C$14="Yes",IF(COUNTBLANK('Capacity summary'!$H99:$BG99)&lt;52,IF('Capacity summary'!X99&lt;&gt;"",IF(LOWER('Capacity summary'!X99)="x",$BI187*X187,VALUE('Capacity summary'!X99)),0),X187*$BI187),X187*$BI187),0)</f>
        <v>0</v>
      </c>
      <c r="CB187" s="5">
        <f ca="1">IF($BI187&lt;&gt;"",IF('Capacity summary'!$C$14="Yes",IF(COUNTBLANK('Capacity summary'!$H99:$BG99)&lt;52,IF('Capacity summary'!Y99&lt;&gt;"",IF(LOWER('Capacity summary'!Y99)="x",$BI187*Y187,VALUE('Capacity summary'!Y99)),0),Y187*$BI187),Y187*$BI187),0)</f>
        <v>0</v>
      </c>
      <c r="CC187" s="5">
        <f ca="1">IF($BI187&lt;&gt;"",IF('Capacity summary'!$C$14="Yes",IF(COUNTBLANK('Capacity summary'!$H99:$BG99)&lt;52,IF('Capacity summary'!Z99&lt;&gt;"",IF(LOWER('Capacity summary'!Z99)="x",$BI187*Z187,VALUE('Capacity summary'!Z99)),0),Z187*$BI187),Z187*$BI187),0)</f>
        <v>0</v>
      </c>
      <c r="CD187" s="5">
        <f ca="1">IF($BI187&lt;&gt;"",IF('Capacity summary'!$C$14="Yes",IF(COUNTBLANK('Capacity summary'!$H99:$BG99)&lt;52,IF('Capacity summary'!AA99&lt;&gt;"",IF(LOWER('Capacity summary'!AA99)="x",$BI187*AA187,VALUE('Capacity summary'!AA99)),0),AA187*$BI187),AA187*$BI187),0)</f>
        <v>0</v>
      </c>
      <c r="CE187" s="5">
        <f ca="1">IF($BI187&lt;&gt;"",IF('Capacity summary'!$C$14="Yes",IF(COUNTBLANK('Capacity summary'!$H99:$BG99)&lt;52,IF('Capacity summary'!AB99&lt;&gt;"",IF(LOWER('Capacity summary'!AB99)="x",$BI187*AB187,VALUE('Capacity summary'!AB99)),0),AB187*$BI187),AB187*$BI187),0)</f>
        <v>0</v>
      </c>
      <c r="CF187" s="5">
        <f ca="1">IF($BI187&lt;&gt;"",IF('Capacity summary'!$C$14="Yes",IF(COUNTBLANK('Capacity summary'!$H99:$BG99)&lt;52,IF('Capacity summary'!AC99&lt;&gt;"",IF(LOWER('Capacity summary'!AC99)="x",$BI187*AC187,VALUE('Capacity summary'!AC99)),0),AC187*$BI187),AC187*$BI187),0)</f>
        <v>0</v>
      </c>
      <c r="CG187" s="5">
        <f ca="1">IF($BI187&lt;&gt;"",IF('Capacity summary'!$C$14="Yes",IF(COUNTBLANK('Capacity summary'!$H99:$BG99)&lt;52,IF('Capacity summary'!AD99&lt;&gt;"",IF(LOWER('Capacity summary'!AD99)="x",$BI187*AD187,VALUE('Capacity summary'!AD99)),0),AD187*$BI187),AD187*$BI187),0)</f>
        <v>0</v>
      </c>
      <c r="CH187" s="5">
        <f ca="1">IF($BI187&lt;&gt;"",IF('Capacity summary'!$C$14="Yes",IF(COUNTBLANK('Capacity summary'!$H99:$BG99)&lt;52,IF('Capacity summary'!AE99&lt;&gt;"",IF(LOWER('Capacity summary'!AE99)="x",$BI187*AE187,VALUE('Capacity summary'!AE99)),0),AE187*$BI187),AE187*$BI187),0)</f>
        <v>0</v>
      </c>
      <c r="CI187" s="5">
        <f ca="1">IF($BI187&lt;&gt;"",IF('Capacity summary'!$C$14="Yes",IF(COUNTBLANK('Capacity summary'!$H99:$BG99)&lt;52,IF('Capacity summary'!AF99&lt;&gt;"",IF(LOWER('Capacity summary'!AF99)="x",$BI187*AF187,VALUE('Capacity summary'!AF99)),0),AF187*$BI187),AF187*$BI187),0)</f>
        <v>0</v>
      </c>
      <c r="CJ187" s="5">
        <f ca="1">IF($BI187&lt;&gt;"",IF('Capacity summary'!$C$14="Yes",IF(COUNTBLANK('Capacity summary'!$H99:$BG99)&lt;52,IF('Capacity summary'!AG99&lt;&gt;"",IF(LOWER('Capacity summary'!AG99)="x",$BI187*AG187,VALUE('Capacity summary'!AG99)),0),AG187*$BI187),AG187*$BI187),0)</f>
        <v>0</v>
      </c>
      <c r="CK187" s="5">
        <f ca="1">IF($BI187&lt;&gt;"",IF('Capacity summary'!$C$14="Yes",IF(COUNTBLANK('Capacity summary'!$H99:$BG99)&lt;52,IF('Capacity summary'!AH99&lt;&gt;"",IF(LOWER('Capacity summary'!AH99)="x",$BI187*AH187,VALUE('Capacity summary'!AH99)),0),AH187*$BI187),AH187*$BI187),0)</f>
        <v>0</v>
      </c>
      <c r="CL187" s="5">
        <f ca="1">IF($BI187&lt;&gt;"",IF('Capacity summary'!$C$14="Yes",IF(COUNTBLANK('Capacity summary'!$H99:$BG99)&lt;52,IF('Capacity summary'!AI99&lt;&gt;"",IF(LOWER('Capacity summary'!AI99)="x",$BI187*AI187,VALUE('Capacity summary'!AI99)),0),AI187*$BI187),AI187*$BI187),0)</f>
        <v>0</v>
      </c>
      <c r="CM187" s="5">
        <f ca="1">IF($BI187&lt;&gt;"",IF('Capacity summary'!$C$14="Yes",IF(COUNTBLANK('Capacity summary'!$H99:$BG99)&lt;52,IF('Capacity summary'!AJ99&lt;&gt;"",IF(LOWER('Capacity summary'!AJ99)="x",$BI187*AJ187,VALUE('Capacity summary'!AJ99)),0),AJ187*$BI187),AJ187*$BI187),0)</f>
        <v>0</v>
      </c>
      <c r="CN187" s="5">
        <f ca="1">IF($BI187&lt;&gt;"",IF('Capacity summary'!$C$14="Yes",IF(COUNTBLANK('Capacity summary'!$H99:$BG99)&lt;52,IF('Capacity summary'!AK99&lt;&gt;"",IF(LOWER('Capacity summary'!AK99)="x",$BI187*AK187,VALUE('Capacity summary'!AK99)),0),AK187*$BI187),AK187*$BI187),0)</f>
        <v>0</v>
      </c>
      <c r="CO187" s="5">
        <f ca="1">IF($BI187&lt;&gt;"",IF('Capacity summary'!$C$14="Yes",IF(COUNTBLANK('Capacity summary'!$H99:$BG99)&lt;52,IF('Capacity summary'!AL99&lt;&gt;"",IF(LOWER('Capacity summary'!AL99)="x",$BI187*AL187,VALUE('Capacity summary'!AL99)),0),AL187*$BI187),AL187*$BI187),0)</f>
        <v>0</v>
      </c>
      <c r="CP187" s="5">
        <f ca="1">IF($BI187&lt;&gt;"",IF('Capacity summary'!$C$14="Yes",IF(COUNTBLANK('Capacity summary'!$H99:$BG99)&lt;52,IF('Capacity summary'!AM99&lt;&gt;"",IF(LOWER('Capacity summary'!AM99)="x",$BI187*AM187,VALUE('Capacity summary'!AM99)),0),AM187*$BI187),AM187*$BI187),0)</f>
        <v>0</v>
      </c>
      <c r="CQ187" s="5">
        <f ca="1">IF($BI187&lt;&gt;"",IF('Capacity summary'!$C$14="Yes",IF(COUNTBLANK('Capacity summary'!$H99:$BG99)&lt;52,IF('Capacity summary'!AN99&lt;&gt;"",IF(LOWER('Capacity summary'!AN99)="x",$BI187*AN187,VALUE('Capacity summary'!AN99)),0),AN187*$BI187),AN187*$BI187),0)</f>
        <v>0</v>
      </c>
      <c r="CR187" s="5">
        <f ca="1">IF($BI187&lt;&gt;"",IF('Capacity summary'!$C$14="Yes",IF(COUNTBLANK('Capacity summary'!$H99:$BG99)&lt;52,IF('Capacity summary'!AO99&lt;&gt;"",IF(LOWER('Capacity summary'!AO99)="x",$BI187*AO187,VALUE('Capacity summary'!AO99)),0),AO187*$BI187),AO187*$BI187),0)</f>
        <v>0</v>
      </c>
      <c r="CS187" s="5">
        <f ca="1">IF($BI187&lt;&gt;"",IF('Capacity summary'!$C$14="Yes",IF(COUNTBLANK('Capacity summary'!$H99:$BG99)&lt;52,IF('Capacity summary'!AP99&lt;&gt;"",IF(LOWER('Capacity summary'!AP99)="x",$BI187*AP187,VALUE('Capacity summary'!AP99)),0),AP187*$BI187),AP187*$BI187),0)</f>
        <v>0</v>
      </c>
      <c r="CT187" s="5">
        <f ca="1">IF($BI187&lt;&gt;"",IF('Capacity summary'!$C$14="Yes",IF(COUNTBLANK('Capacity summary'!$H99:$BG99)&lt;52,IF('Capacity summary'!AQ99&lt;&gt;"",IF(LOWER('Capacity summary'!AQ99)="x",$BI187*AQ187,VALUE('Capacity summary'!AQ99)),0),AQ187*$BI187),AQ187*$BI187),0)</f>
        <v>0</v>
      </c>
      <c r="CU187" s="5">
        <f ca="1">IF($BI187&lt;&gt;"",IF('Capacity summary'!$C$14="Yes",IF(COUNTBLANK('Capacity summary'!$H99:$BG99)&lt;52,IF('Capacity summary'!AR99&lt;&gt;"",IF(LOWER('Capacity summary'!AR99)="x",$BI187*AR187,VALUE('Capacity summary'!AR99)),0),AR187*$BI187),AR187*$BI187),0)</f>
        <v>0</v>
      </c>
      <c r="CV187" s="5">
        <f ca="1">IF($BI187&lt;&gt;"",IF('Capacity summary'!$C$14="Yes",IF(COUNTBLANK('Capacity summary'!$H99:$BG99)&lt;52,IF('Capacity summary'!AS99&lt;&gt;"",IF(LOWER('Capacity summary'!AS99)="x",$BI187*AS187,VALUE('Capacity summary'!AS99)),0),AS187*$BI187),AS187*$BI187),0)</f>
        <v>0</v>
      </c>
      <c r="CW187" s="5">
        <f ca="1">IF($BI187&lt;&gt;"",IF('Capacity summary'!$C$14="Yes",IF(COUNTBLANK('Capacity summary'!$H99:$BG99)&lt;52,IF('Capacity summary'!AT99&lt;&gt;"",IF(LOWER('Capacity summary'!AT99)="x",$BI187*AT187,VALUE('Capacity summary'!AT99)),0),AT187*$BI187),AT187*$BI187),0)</f>
        <v>0</v>
      </c>
      <c r="CX187" s="5">
        <f ca="1">IF($BI187&lt;&gt;"",IF('Capacity summary'!$C$14="Yes",IF(COUNTBLANK('Capacity summary'!$H99:$BG99)&lt;52,IF('Capacity summary'!AU99&lt;&gt;"",IF(LOWER('Capacity summary'!AU99)="x",$BI187*AU187,VALUE('Capacity summary'!AU99)),0),AU187*$BI187),AU187*$BI187),0)</f>
        <v>0</v>
      </c>
      <c r="CY187" s="5">
        <f ca="1">IF($BI187&lt;&gt;"",IF('Capacity summary'!$C$14="Yes",IF(COUNTBLANK('Capacity summary'!$H99:$BG99)&lt;52,IF('Capacity summary'!AV99&lt;&gt;"",IF(LOWER('Capacity summary'!AV99)="x",$BI187*AV187,VALUE('Capacity summary'!AV99)),0),AV187*$BI187),AV187*$BI187),0)</f>
        <v>0</v>
      </c>
      <c r="CZ187" s="5">
        <f ca="1">IF($BI187&lt;&gt;"",IF('Capacity summary'!$C$14="Yes",IF(COUNTBLANK('Capacity summary'!$H99:$BG99)&lt;52,IF('Capacity summary'!AW99&lt;&gt;"",IF(LOWER('Capacity summary'!AW99)="x",$BI187*AW187,VALUE('Capacity summary'!AW99)),0),AW187*$BI187),AW187*$BI187),0)</f>
        <v>0</v>
      </c>
      <c r="DA187" s="5">
        <f ca="1">IF($BI187&lt;&gt;"",IF('Capacity summary'!$C$14="Yes",IF(COUNTBLANK('Capacity summary'!$H99:$BG99)&lt;52,IF('Capacity summary'!AX99&lt;&gt;"",IF(LOWER('Capacity summary'!AX99)="x",$BI187*AX187,VALUE('Capacity summary'!AX99)),0),AX187*$BI187),AX187*$BI187),0)</f>
        <v>0</v>
      </c>
      <c r="DB187" s="5">
        <f ca="1">IF($BI187&lt;&gt;"",IF('Capacity summary'!$C$14="Yes",IF(COUNTBLANK('Capacity summary'!$H99:$BG99)&lt;52,IF('Capacity summary'!AY99&lt;&gt;"",IF(LOWER('Capacity summary'!AY99)="x",$BI187*AY187,VALUE('Capacity summary'!AY99)),0),AY187*$BI187),AY187*$BI187),0)</f>
        <v>0</v>
      </c>
      <c r="DC187" s="5">
        <f ca="1">IF($BI187&lt;&gt;"",IF('Capacity summary'!$C$14="Yes",IF(COUNTBLANK('Capacity summary'!$H99:$BG99)&lt;52,IF('Capacity summary'!AZ99&lt;&gt;"",IF(LOWER('Capacity summary'!AZ99)="x",$BI187*AZ187,VALUE('Capacity summary'!AZ99)),0),AZ187*$BI187),AZ187*$BI187),0)</f>
        <v>0</v>
      </c>
      <c r="DD187" s="5">
        <f ca="1">IF($BI187&lt;&gt;"",IF('Capacity summary'!$C$14="Yes",IF(COUNTBLANK('Capacity summary'!$H99:$BG99)&lt;52,IF('Capacity summary'!BA99&lt;&gt;"",IF(LOWER('Capacity summary'!BA99)="x",$BI187*BA187,VALUE('Capacity summary'!BA99)),0),BA187*$BI187),BA187*$BI187),0)</f>
        <v>0</v>
      </c>
      <c r="DE187" s="5">
        <f ca="1">IF($BI187&lt;&gt;"",IF('Capacity summary'!$C$14="Yes",IF(COUNTBLANK('Capacity summary'!$H99:$BG99)&lt;52,IF('Capacity summary'!BB99&lt;&gt;"",IF(LOWER('Capacity summary'!BB99)="x",$BI187*BB187,VALUE('Capacity summary'!BB99)),0),BB187*$BI187),BB187*$BI187),0)</f>
        <v>0</v>
      </c>
      <c r="DF187" s="5">
        <f ca="1">IF($BI187&lt;&gt;"",IF('Capacity summary'!$C$14="Yes",IF(COUNTBLANK('Capacity summary'!$H99:$BG99)&lt;52,IF('Capacity summary'!BC99&lt;&gt;"",IF(LOWER('Capacity summary'!BC99)="x",$BI187*BC187,VALUE('Capacity summary'!BC99)),0),BC187*$BI187),BC187*$BI187),0)</f>
        <v>0</v>
      </c>
      <c r="DG187" s="5">
        <f ca="1">IF($BI187&lt;&gt;"",IF('Capacity summary'!$C$14="Yes",IF(COUNTBLANK('Capacity summary'!$H99:$BG99)&lt;52,IF('Capacity summary'!BD99&lt;&gt;"",IF(LOWER('Capacity summary'!BD99)="x",$BI187*BD187,VALUE('Capacity summary'!BD99)),0),BD187*$BI187),BD187*$BI187),0)</f>
        <v>0</v>
      </c>
      <c r="DH187" s="5">
        <f ca="1">IF($BI187&lt;&gt;"",IF('Capacity summary'!$C$14="Yes",IF(COUNTBLANK('Capacity summary'!$H99:$BG99)&lt;52,IF('Capacity summary'!BE99&lt;&gt;"",IF(LOWER('Capacity summary'!BE99)="x",$BI187*BE187,VALUE('Capacity summary'!BE99)),0),BE187*$BI187),BE187*$BI187),0)</f>
        <v>0</v>
      </c>
      <c r="DI187" s="5">
        <f ca="1">IF($BI187&lt;&gt;"",IF('Capacity summary'!$C$14="Yes",IF(COUNTBLANK('Capacity summary'!$H99:$BG99)&lt;52,IF('Capacity summary'!BF99&lt;&gt;"",IF(LOWER('Capacity summary'!BF99)="x",$BI187*BF187,VALUE('Capacity summary'!BF99)),0),BF187*$BI187),BF187*$BI187),0)</f>
        <v>0</v>
      </c>
      <c r="DJ187" s="5">
        <f ca="1">IF($BI187&lt;&gt;"",IF('Capacity summary'!$C$14="Yes",IF(COUNTBLANK('Capacity summary'!$H99:$BG99)&lt;52,IF('Capacity summary'!BG99&lt;&gt;"",IF(LOWER('Capacity summary'!BG99)="x",$BI187*BG187,VALUE('Capacity summary'!BG99)),0),BG187*$BI187),BG187*$BI187),0)</f>
        <v>0</v>
      </c>
      <c r="DK187" s="5">
        <f t="shared" ca="1" si="7"/>
        <v>0</v>
      </c>
    </row>
    <row r="188" spans="3:115" x14ac:dyDescent="0.25">
      <c r="C188" s="67" t="str">
        <f>ROW(A77)&amp;". "&amp;Capacity!N93</f>
        <v>77. a</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 ca="1">IF(ROW(A77)&lt;=Capacity!$M$16,IF('Capacity summary'!$C$14="No",SUM(H188:BG188),'Capacity summary'!$E100),0)</f>
        <v>52</v>
      </c>
      <c r="BI188" s="67">
        <f ca="1">IF(BH188&gt;0,IF(BH188&lt;Capacity!Q93,Capacity!R93,Capacity!T93/'Capacity calculation (hide)'!BH188),"")</f>
        <v>0</v>
      </c>
      <c r="BJ188" s="5"/>
      <c r="BK188" s="5">
        <f ca="1">IF($BI188&lt;&gt;"",IF('Capacity summary'!$C$14="Yes",IF(COUNTBLANK('Capacity summary'!$H100:$BG100)&lt;52,IF('Capacity summary'!H100&lt;&gt;"",IF(LOWER('Capacity summary'!H100)="x",$BI188*H188,VALUE('Capacity summary'!H100)),0),H188*$BI188),H188*$BI188),0)</f>
        <v>0</v>
      </c>
      <c r="BL188" s="5">
        <f ca="1">IF($BI188&lt;&gt;"",IF('Capacity summary'!$C$14="Yes",IF(COUNTBLANK('Capacity summary'!$H100:$BG100)&lt;52,IF('Capacity summary'!I100&lt;&gt;"",IF(LOWER('Capacity summary'!I100)="x",$BI188*I188,VALUE('Capacity summary'!I100)),0),I188*$BI188),I188*$BI188),0)</f>
        <v>0</v>
      </c>
      <c r="BM188" s="5">
        <f ca="1">IF($BI188&lt;&gt;"",IF('Capacity summary'!$C$14="Yes",IF(COUNTBLANK('Capacity summary'!$H100:$BG100)&lt;52,IF('Capacity summary'!J100&lt;&gt;"",IF(LOWER('Capacity summary'!J100)="x",$BI188*J188,VALUE('Capacity summary'!J100)),0),J188*$BI188),J188*$BI188),0)</f>
        <v>0</v>
      </c>
      <c r="BN188" s="5">
        <f ca="1">IF($BI188&lt;&gt;"",IF('Capacity summary'!$C$14="Yes",IF(COUNTBLANK('Capacity summary'!$H100:$BG100)&lt;52,IF('Capacity summary'!K100&lt;&gt;"",IF(LOWER('Capacity summary'!K100)="x",$BI188*K188,VALUE('Capacity summary'!K100)),0),K188*$BI188),K188*$BI188),0)</f>
        <v>0</v>
      </c>
      <c r="BO188" s="5">
        <f ca="1">IF($BI188&lt;&gt;"",IF('Capacity summary'!$C$14="Yes",IF(COUNTBLANK('Capacity summary'!$H100:$BG100)&lt;52,IF('Capacity summary'!L100&lt;&gt;"",IF(LOWER('Capacity summary'!L100)="x",$BI188*L188,VALUE('Capacity summary'!L100)),0),L188*$BI188),L188*$BI188),0)</f>
        <v>0</v>
      </c>
      <c r="BP188" s="5">
        <f ca="1">IF($BI188&lt;&gt;"",IF('Capacity summary'!$C$14="Yes",IF(COUNTBLANK('Capacity summary'!$H100:$BG100)&lt;52,IF('Capacity summary'!M100&lt;&gt;"",IF(LOWER('Capacity summary'!M100)="x",$BI188*M188,VALUE('Capacity summary'!M100)),0),M188*$BI188),M188*$BI188),0)</f>
        <v>0</v>
      </c>
      <c r="BQ188" s="5">
        <f ca="1">IF($BI188&lt;&gt;"",IF('Capacity summary'!$C$14="Yes",IF(COUNTBLANK('Capacity summary'!$H100:$BG100)&lt;52,IF('Capacity summary'!N100&lt;&gt;"",IF(LOWER('Capacity summary'!N100)="x",$BI188*N188,VALUE('Capacity summary'!N100)),0),N188*$BI188),N188*$BI188),0)</f>
        <v>0</v>
      </c>
      <c r="BR188" s="5">
        <f ca="1">IF($BI188&lt;&gt;"",IF('Capacity summary'!$C$14="Yes",IF(COUNTBLANK('Capacity summary'!$H100:$BG100)&lt;52,IF('Capacity summary'!O100&lt;&gt;"",IF(LOWER('Capacity summary'!O100)="x",$BI188*O188,VALUE('Capacity summary'!O100)),0),O188*$BI188),O188*$BI188),0)</f>
        <v>0</v>
      </c>
      <c r="BS188" s="5">
        <f ca="1">IF($BI188&lt;&gt;"",IF('Capacity summary'!$C$14="Yes",IF(COUNTBLANK('Capacity summary'!$H100:$BG100)&lt;52,IF('Capacity summary'!P100&lt;&gt;"",IF(LOWER('Capacity summary'!P100)="x",$BI188*P188,VALUE('Capacity summary'!P100)),0),P188*$BI188),P188*$BI188),0)</f>
        <v>0</v>
      </c>
      <c r="BT188" s="5">
        <f ca="1">IF($BI188&lt;&gt;"",IF('Capacity summary'!$C$14="Yes",IF(COUNTBLANK('Capacity summary'!$H100:$BG100)&lt;52,IF('Capacity summary'!Q100&lt;&gt;"",IF(LOWER('Capacity summary'!Q100)="x",$BI188*Q188,VALUE('Capacity summary'!Q100)),0),Q188*$BI188),Q188*$BI188),0)</f>
        <v>0</v>
      </c>
      <c r="BU188" s="5">
        <f ca="1">IF($BI188&lt;&gt;"",IF('Capacity summary'!$C$14="Yes",IF(COUNTBLANK('Capacity summary'!$H100:$BG100)&lt;52,IF('Capacity summary'!R100&lt;&gt;"",IF(LOWER('Capacity summary'!R100)="x",$BI188*R188,VALUE('Capacity summary'!R100)),0),R188*$BI188),R188*$BI188),0)</f>
        <v>0</v>
      </c>
      <c r="BV188" s="5">
        <f ca="1">IF($BI188&lt;&gt;"",IF('Capacity summary'!$C$14="Yes",IF(COUNTBLANK('Capacity summary'!$H100:$BG100)&lt;52,IF('Capacity summary'!S100&lt;&gt;"",IF(LOWER('Capacity summary'!S100)="x",$BI188*S188,VALUE('Capacity summary'!S100)),0),S188*$BI188),S188*$BI188),0)</f>
        <v>0</v>
      </c>
      <c r="BW188" s="5">
        <f ca="1">IF($BI188&lt;&gt;"",IF('Capacity summary'!$C$14="Yes",IF(COUNTBLANK('Capacity summary'!$H100:$BG100)&lt;52,IF('Capacity summary'!T100&lt;&gt;"",IF(LOWER('Capacity summary'!T100)="x",$BI188*T188,VALUE('Capacity summary'!T100)),0),T188*$BI188),T188*$BI188),0)</f>
        <v>0</v>
      </c>
      <c r="BX188" s="5">
        <f ca="1">IF($BI188&lt;&gt;"",IF('Capacity summary'!$C$14="Yes",IF(COUNTBLANK('Capacity summary'!$H100:$BG100)&lt;52,IF('Capacity summary'!U100&lt;&gt;"",IF(LOWER('Capacity summary'!U100)="x",$BI188*U188,VALUE('Capacity summary'!U100)),0),U188*$BI188),U188*$BI188),0)</f>
        <v>0</v>
      </c>
      <c r="BY188" s="5">
        <f ca="1">IF($BI188&lt;&gt;"",IF('Capacity summary'!$C$14="Yes",IF(COUNTBLANK('Capacity summary'!$H100:$BG100)&lt;52,IF('Capacity summary'!V100&lt;&gt;"",IF(LOWER('Capacity summary'!V100)="x",$BI188*V188,VALUE('Capacity summary'!V100)),0),V188*$BI188),V188*$BI188),0)</f>
        <v>0</v>
      </c>
      <c r="BZ188" s="5">
        <f ca="1">IF($BI188&lt;&gt;"",IF('Capacity summary'!$C$14="Yes",IF(COUNTBLANK('Capacity summary'!$H100:$BG100)&lt;52,IF('Capacity summary'!W100&lt;&gt;"",IF(LOWER('Capacity summary'!W100)="x",$BI188*W188,VALUE('Capacity summary'!W100)),0),W188*$BI188),W188*$BI188),0)</f>
        <v>0</v>
      </c>
      <c r="CA188" s="5">
        <f ca="1">IF($BI188&lt;&gt;"",IF('Capacity summary'!$C$14="Yes",IF(COUNTBLANK('Capacity summary'!$H100:$BG100)&lt;52,IF('Capacity summary'!X100&lt;&gt;"",IF(LOWER('Capacity summary'!X100)="x",$BI188*X188,VALUE('Capacity summary'!X100)),0),X188*$BI188),X188*$BI188),0)</f>
        <v>0</v>
      </c>
      <c r="CB188" s="5">
        <f ca="1">IF($BI188&lt;&gt;"",IF('Capacity summary'!$C$14="Yes",IF(COUNTBLANK('Capacity summary'!$H100:$BG100)&lt;52,IF('Capacity summary'!Y100&lt;&gt;"",IF(LOWER('Capacity summary'!Y100)="x",$BI188*Y188,VALUE('Capacity summary'!Y100)),0),Y188*$BI188),Y188*$BI188),0)</f>
        <v>0</v>
      </c>
      <c r="CC188" s="5">
        <f ca="1">IF($BI188&lt;&gt;"",IF('Capacity summary'!$C$14="Yes",IF(COUNTBLANK('Capacity summary'!$H100:$BG100)&lt;52,IF('Capacity summary'!Z100&lt;&gt;"",IF(LOWER('Capacity summary'!Z100)="x",$BI188*Z188,VALUE('Capacity summary'!Z100)),0),Z188*$BI188),Z188*$BI188),0)</f>
        <v>0</v>
      </c>
      <c r="CD188" s="5">
        <f ca="1">IF($BI188&lt;&gt;"",IF('Capacity summary'!$C$14="Yes",IF(COUNTBLANK('Capacity summary'!$H100:$BG100)&lt;52,IF('Capacity summary'!AA100&lt;&gt;"",IF(LOWER('Capacity summary'!AA100)="x",$BI188*AA188,VALUE('Capacity summary'!AA100)),0),AA188*$BI188),AA188*$BI188),0)</f>
        <v>0</v>
      </c>
      <c r="CE188" s="5">
        <f ca="1">IF($BI188&lt;&gt;"",IF('Capacity summary'!$C$14="Yes",IF(COUNTBLANK('Capacity summary'!$H100:$BG100)&lt;52,IF('Capacity summary'!AB100&lt;&gt;"",IF(LOWER('Capacity summary'!AB100)="x",$BI188*AB188,VALUE('Capacity summary'!AB100)),0),AB188*$BI188),AB188*$BI188),0)</f>
        <v>0</v>
      </c>
      <c r="CF188" s="5">
        <f ca="1">IF($BI188&lt;&gt;"",IF('Capacity summary'!$C$14="Yes",IF(COUNTBLANK('Capacity summary'!$H100:$BG100)&lt;52,IF('Capacity summary'!AC100&lt;&gt;"",IF(LOWER('Capacity summary'!AC100)="x",$BI188*AC188,VALUE('Capacity summary'!AC100)),0),AC188*$BI188),AC188*$BI188),0)</f>
        <v>0</v>
      </c>
      <c r="CG188" s="5">
        <f ca="1">IF($BI188&lt;&gt;"",IF('Capacity summary'!$C$14="Yes",IF(COUNTBLANK('Capacity summary'!$H100:$BG100)&lt;52,IF('Capacity summary'!AD100&lt;&gt;"",IF(LOWER('Capacity summary'!AD100)="x",$BI188*AD188,VALUE('Capacity summary'!AD100)),0),AD188*$BI188),AD188*$BI188),0)</f>
        <v>0</v>
      </c>
      <c r="CH188" s="5">
        <f ca="1">IF($BI188&lt;&gt;"",IF('Capacity summary'!$C$14="Yes",IF(COUNTBLANK('Capacity summary'!$H100:$BG100)&lt;52,IF('Capacity summary'!AE100&lt;&gt;"",IF(LOWER('Capacity summary'!AE100)="x",$BI188*AE188,VALUE('Capacity summary'!AE100)),0),AE188*$BI188),AE188*$BI188),0)</f>
        <v>0</v>
      </c>
      <c r="CI188" s="5">
        <f ca="1">IF($BI188&lt;&gt;"",IF('Capacity summary'!$C$14="Yes",IF(COUNTBLANK('Capacity summary'!$H100:$BG100)&lt;52,IF('Capacity summary'!AF100&lt;&gt;"",IF(LOWER('Capacity summary'!AF100)="x",$BI188*AF188,VALUE('Capacity summary'!AF100)),0),AF188*$BI188),AF188*$BI188),0)</f>
        <v>0</v>
      </c>
      <c r="CJ188" s="5">
        <f ca="1">IF($BI188&lt;&gt;"",IF('Capacity summary'!$C$14="Yes",IF(COUNTBLANK('Capacity summary'!$H100:$BG100)&lt;52,IF('Capacity summary'!AG100&lt;&gt;"",IF(LOWER('Capacity summary'!AG100)="x",$BI188*AG188,VALUE('Capacity summary'!AG100)),0),AG188*$BI188),AG188*$BI188),0)</f>
        <v>0</v>
      </c>
      <c r="CK188" s="5">
        <f ca="1">IF($BI188&lt;&gt;"",IF('Capacity summary'!$C$14="Yes",IF(COUNTBLANK('Capacity summary'!$H100:$BG100)&lt;52,IF('Capacity summary'!AH100&lt;&gt;"",IF(LOWER('Capacity summary'!AH100)="x",$BI188*AH188,VALUE('Capacity summary'!AH100)),0),AH188*$BI188),AH188*$BI188),0)</f>
        <v>0</v>
      </c>
      <c r="CL188" s="5">
        <f ca="1">IF($BI188&lt;&gt;"",IF('Capacity summary'!$C$14="Yes",IF(COUNTBLANK('Capacity summary'!$H100:$BG100)&lt;52,IF('Capacity summary'!AI100&lt;&gt;"",IF(LOWER('Capacity summary'!AI100)="x",$BI188*AI188,VALUE('Capacity summary'!AI100)),0),AI188*$BI188),AI188*$BI188),0)</f>
        <v>0</v>
      </c>
      <c r="CM188" s="5">
        <f ca="1">IF($BI188&lt;&gt;"",IF('Capacity summary'!$C$14="Yes",IF(COUNTBLANK('Capacity summary'!$H100:$BG100)&lt;52,IF('Capacity summary'!AJ100&lt;&gt;"",IF(LOWER('Capacity summary'!AJ100)="x",$BI188*AJ188,VALUE('Capacity summary'!AJ100)),0),AJ188*$BI188),AJ188*$BI188),0)</f>
        <v>0</v>
      </c>
      <c r="CN188" s="5">
        <f ca="1">IF($BI188&lt;&gt;"",IF('Capacity summary'!$C$14="Yes",IF(COUNTBLANK('Capacity summary'!$H100:$BG100)&lt;52,IF('Capacity summary'!AK100&lt;&gt;"",IF(LOWER('Capacity summary'!AK100)="x",$BI188*AK188,VALUE('Capacity summary'!AK100)),0),AK188*$BI188),AK188*$BI188),0)</f>
        <v>0</v>
      </c>
      <c r="CO188" s="5">
        <f ca="1">IF($BI188&lt;&gt;"",IF('Capacity summary'!$C$14="Yes",IF(COUNTBLANK('Capacity summary'!$H100:$BG100)&lt;52,IF('Capacity summary'!AL100&lt;&gt;"",IF(LOWER('Capacity summary'!AL100)="x",$BI188*AL188,VALUE('Capacity summary'!AL100)),0),AL188*$BI188),AL188*$BI188),0)</f>
        <v>0</v>
      </c>
      <c r="CP188" s="5">
        <f ca="1">IF($BI188&lt;&gt;"",IF('Capacity summary'!$C$14="Yes",IF(COUNTBLANK('Capacity summary'!$H100:$BG100)&lt;52,IF('Capacity summary'!AM100&lt;&gt;"",IF(LOWER('Capacity summary'!AM100)="x",$BI188*AM188,VALUE('Capacity summary'!AM100)),0),AM188*$BI188),AM188*$BI188),0)</f>
        <v>0</v>
      </c>
      <c r="CQ188" s="5">
        <f ca="1">IF($BI188&lt;&gt;"",IF('Capacity summary'!$C$14="Yes",IF(COUNTBLANK('Capacity summary'!$H100:$BG100)&lt;52,IF('Capacity summary'!AN100&lt;&gt;"",IF(LOWER('Capacity summary'!AN100)="x",$BI188*AN188,VALUE('Capacity summary'!AN100)),0),AN188*$BI188),AN188*$BI188),0)</f>
        <v>0</v>
      </c>
      <c r="CR188" s="5">
        <f ca="1">IF($BI188&lt;&gt;"",IF('Capacity summary'!$C$14="Yes",IF(COUNTBLANK('Capacity summary'!$H100:$BG100)&lt;52,IF('Capacity summary'!AO100&lt;&gt;"",IF(LOWER('Capacity summary'!AO100)="x",$BI188*AO188,VALUE('Capacity summary'!AO100)),0),AO188*$BI188),AO188*$BI188),0)</f>
        <v>0</v>
      </c>
      <c r="CS188" s="5">
        <f ca="1">IF($BI188&lt;&gt;"",IF('Capacity summary'!$C$14="Yes",IF(COUNTBLANK('Capacity summary'!$H100:$BG100)&lt;52,IF('Capacity summary'!AP100&lt;&gt;"",IF(LOWER('Capacity summary'!AP100)="x",$BI188*AP188,VALUE('Capacity summary'!AP100)),0),AP188*$BI188),AP188*$BI188),0)</f>
        <v>0</v>
      </c>
      <c r="CT188" s="5">
        <f ca="1">IF($BI188&lt;&gt;"",IF('Capacity summary'!$C$14="Yes",IF(COUNTBLANK('Capacity summary'!$H100:$BG100)&lt;52,IF('Capacity summary'!AQ100&lt;&gt;"",IF(LOWER('Capacity summary'!AQ100)="x",$BI188*AQ188,VALUE('Capacity summary'!AQ100)),0),AQ188*$BI188),AQ188*$BI188),0)</f>
        <v>0</v>
      </c>
      <c r="CU188" s="5">
        <f ca="1">IF($BI188&lt;&gt;"",IF('Capacity summary'!$C$14="Yes",IF(COUNTBLANK('Capacity summary'!$H100:$BG100)&lt;52,IF('Capacity summary'!AR100&lt;&gt;"",IF(LOWER('Capacity summary'!AR100)="x",$BI188*AR188,VALUE('Capacity summary'!AR100)),0),AR188*$BI188),AR188*$BI188),0)</f>
        <v>0</v>
      </c>
      <c r="CV188" s="5">
        <f ca="1">IF($BI188&lt;&gt;"",IF('Capacity summary'!$C$14="Yes",IF(COUNTBLANK('Capacity summary'!$H100:$BG100)&lt;52,IF('Capacity summary'!AS100&lt;&gt;"",IF(LOWER('Capacity summary'!AS100)="x",$BI188*AS188,VALUE('Capacity summary'!AS100)),0),AS188*$BI188),AS188*$BI188),0)</f>
        <v>0</v>
      </c>
      <c r="CW188" s="5">
        <f ca="1">IF($BI188&lt;&gt;"",IF('Capacity summary'!$C$14="Yes",IF(COUNTBLANK('Capacity summary'!$H100:$BG100)&lt;52,IF('Capacity summary'!AT100&lt;&gt;"",IF(LOWER('Capacity summary'!AT100)="x",$BI188*AT188,VALUE('Capacity summary'!AT100)),0),AT188*$BI188),AT188*$BI188),0)</f>
        <v>0</v>
      </c>
      <c r="CX188" s="5">
        <f ca="1">IF($BI188&lt;&gt;"",IF('Capacity summary'!$C$14="Yes",IF(COUNTBLANK('Capacity summary'!$H100:$BG100)&lt;52,IF('Capacity summary'!AU100&lt;&gt;"",IF(LOWER('Capacity summary'!AU100)="x",$BI188*AU188,VALUE('Capacity summary'!AU100)),0),AU188*$BI188),AU188*$BI188),0)</f>
        <v>0</v>
      </c>
      <c r="CY188" s="5">
        <f ca="1">IF($BI188&lt;&gt;"",IF('Capacity summary'!$C$14="Yes",IF(COUNTBLANK('Capacity summary'!$H100:$BG100)&lt;52,IF('Capacity summary'!AV100&lt;&gt;"",IF(LOWER('Capacity summary'!AV100)="x",$BI188*AV188,VALUE('Capacity summary'!AV100)),0),AV188*$BI188),AV188*$BI188),0)</f>
        <v>0</v>
      </c>
      <c r="CZ188" s="5">
        <f ca="1">IF($BI188&lt;&gt;"",IF('Capacity summary'!$C$14="Yes",IF(COUNTBLANK('Capacity summary'!$H100:$BG100)&lt;52,IF('Capacity summary'!AW100&lt;&gt;"",IF(LOWER('Capacity summary'!AW100)="x",$BI188*AW188,VALUE('Capacity summary'!AW100)),0),AW188*$BI188),AW188*$BI188),0)</f>
        <v>0</v>
      </c>
      <c r="DA188" s="5">
        <f ca="1">IF($BI188&lt;&gt;"",IF('Capacity summary'!$C$14="Yes",IF(COUNTBLANK('Capacity summary'!$H100:$BG100)&lt;52,IF('Capacity summary'!AX100&lt;&gt;"",IF(LOWER('Capacity summary'!AX100)="x",$BI188*AX188,VALUE('Capacity summary'!AX100)),0),AX188*$BI188),AX188*$BI188),0)</f>
        <v>0</v>
      </c>
      <c r="DB188" s="5">
        <f ca="1">IF($BI188&lt;&gt;"",IF('Capacity summary'!$C$14="Yes",IF(COUNTBLANK('Capacity summary'!$H100:$BG100)&lt;52,IF('Capacity summary'!AY100&lt;&gt;"",IF(LOWER('Capacity summary'!AY100)="x",$BI188*AY188,VALUE('Capacity summary'!AY100)),0),AY188*$BI188),AY188*$BI188),0)</f>
        <v>0</v>
      </c>
      <c r="DC188" s="5">
        <f ca="1">IF($BI188&lt;&gt;"",IF('Capacity summary'!$C$14="Yes",IF(COUNTBLANK('Capacity summary'!$H100:$BG100)&lt;52,IF('Capacity summary'!AZ100&lt;&gt;"",IF(LOWER('Capacity summary'!AZ100)="x",$BI188*AZ188,VALUE('Capacity summary'!AZ100)),0),AZ188*$BI188),AZ188*$BI188),0)</f>
        <v>0</v>
      </c>
      <c r="DD188" s="5">
        <f ca="1">IF($BI188&lt;&gt;"",IF('Capacity summary'!$C$14="Yes",IF(COUNTBLANK('Capacity summary'!$H100:$BG100)&lt;52,IF('Capacity summary'!BA100&lt;&gt;"",IF(LOWER('Capacity summary'!BA100)="x",$BI188*BA188,VALUE('Capacity summary'!BA100)),0),BA188*$BI188),BA188*$BI188),0)</f>
        <v>0</v>
      </c>
      <c r="DE188" s="5">
        <f ca="1">IF($BI188&lt;&gt;"",IF('Capacity summary'!$C$14="Yes",IF(COUNTBLANK('Capacity summary'!$H100:$BG100)&lt;52,IF('Capacity summary'!BB100&lt;&gt;"",IF(LOWER('Capacity summary'!BB100)="x",$BI188*BB188,VALUE('Capacity summary'!BB100)),0),BB188*$BI188),BB188*$BI188),0)</f>
        <v>0</v>
      </c>
      <c r="DF188" s="5">
        <f ca="1">IF($BI188&lt;&gt;"",IF('Capacity summary'!$C$14="Yes",IF(COUNTBLANK('Capacity summary'!$H100:$BG100)&lt;52,IF('Capacity summary'!BC100&lt;&gt;"",IF(LOWER('Capacity summary'!BC100)="x",$BI188*BC188,VALUE('Capacity summary'!BC100)),0),BC188*$BI188),BC188*$BI188),0)</f>
        <v>0</v>
      </c>
      <c r="DG188" s="5">
        <f ca="1">IF($BI188&lt;&gt;"",IF('Capacity summary'!$C$14="Yes",IF(COUNTBLANK('Capacity summary'!$H100:$BG100)&lt;52,IF('Capacity summary'!BD100&lt;&gt;"",IF(LOWER('Capacity summary'!BD100)="x",$BI188*BD188,VALUE('Capacity summary'!BD100)),0),BD188*$BI188),BD188*$BI188),0)</f>
        <v>0</v>
      </c>
      <c r="DH188" s="5">
        <f ca="1">IF($BI188&lt;&gt;"",IF('Capacity summary'!$C$14="Yes",IF(COUNTBLANK('Capacity summary'!$H100:$BG100)&lt;52,IF('Capacity summary'!BE100&lt;&gt;"",IF(LOWER('Capacity summary'!BE100)="x",$BI188*BE188,VALUE('Capacity summary'!BE100)),0),BE188*$BI188),BE188*$BI188),0)</f>
        <v>0</v>
      </c>
      <c r="DI188" s="5">
        <f ca="1">IF($BI188&lt;&gt;"",IF('Capacity summary'!$C$14="Yes",IF(COUNTBLANK('Capacity summary'!$H100:$BG100)&lt;52,IF('Capacity summary'!BF100&lt;&gt;"",IF(LOWER('Capacity summary'!BF100)="x",$BI188*BF188,VALUE('Capacity summary'!BF100)),0),BF188*$BI188),BF188*$BI188),0)</f>
        <v>0</v>
      </c>
      <c r="DJ188" s="5">
        <f ca="1">IF($BI188&lt;&gt;"",IF('Capacity summary'!$C$14="Yes",IF(COUNTBLANK('Capacity summary'!$H100:$BG100)&lt;52,IF('Capacity summary'!BG100&lt;&gt;"",IF(LOWER('Capacity summary'!BG100)="x",$BI188*BG188,VALUE('Capacity summary'!BG100)),0),BG188*$BI188),BG188*$BI188),0)</f>
        <v>0</v>
      </c>
      <c r="DK188" s="5">
        <f t="shared" ca="1" si="7"/>
        <v>0</v>
      </c>
    </row>
    <row r="189" spans="3:115" x14ac:dyDescent="0.25">
      <c r="C189" s="67" t="str">
        <f>ROW(A78)&amp;". "&amp;Capacity!N94</f>
        <v>78. a</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 ca="1">IF(ROW(A78)&lt;=Capacity!$M$16,IF('Capacity summary'!$C$14="No",SUM(H189:BG189),'Capacity summary'!$E101),0)</f>
        <v>52</v>
      </c>
      <c r="BI189" s="67">
        <f ca="1">IF(BH189&gt;0,IF(BH189&lt;Capacity!Q94,Capacity!R94,Capacity!T94/'Capacity calculation (hide)'!BH189),"")</f>
        <v>0</v>
      </c>
      <c r="BJ189" s="5"/>
      <c r="BK189" s="5">
        <f ca="1">IF($BI189&lt;&gt;"",IF('Capacity summary'!$C$14="Yes",IF(COUNTBLANK('Capacity summary'!$H101:$BG101)&lt;52,IF('Capacity summary'!H101&lt;&gt;"",IF(LOWER('Capacity summary'!H101)="x",$BI189*H189,VALUE('Capacity summary'!H101)),0),H189*$BI189),H189*$BI189),0)</f>
        <v>0</v>
      </c>
      <c r="BL189" s="5">
        <f ca="1">IF($BI189&lt;&gt;"",IF('Capacity summary'!$C$14="Yes",IF(COUNTBLANK('Capacity summary'!$H101:$BG101)&lt;52,IF('Capacity summary'!I101&lt;&gt;"",IF(LOWER('Capacity summary'!I101)="x",$BI189*I189,VALUE('Capacity summary'!I101)),0),I189*$BI189),I189*$BI189),0)</f>
        <v>0</v>
      </c>
      <c r="BM189" s="5">
        <f ca="1">IF($BI189&lt;&gt;"",IF('Capacity summary'!$C$14="Yes",IF(COUNTBLANK('Capacity summary'!$H101:$BG101)&lt;52,IF('Capacity summary'!J101&lt;&gt;"",IF(LOWER('Capacity summary'!J101)="x",$BI189*J189,VALUE('Capacity summary'!J101)),0),J189*$BI189),J189*$BI189),0)</f>
        <v>0</v>
      </c>
      <c r="BN189" s="5">
        <f ca="1">IF($BI189&lt;&gt;"",IF('Capacity summary'!$C$14="Yes",IF(COUNTBLANK('Capacity summary'!$H101:$BG101)&lt;52,IF('Capacity summary'!K101&lt;&gt;"",IF(LOWER('Capacity summary'!K101)="x",$BI189*K189,VALUE('Capacity summary'!K101)),0),K189*$BI189),K189*$BI189),0)</f>
        <v>0</v>
      </c>
      <c r="BO189" s="5">
        <f ca="1">IF($BI189&lt;&gt;"",IF('Capacity summary'!$C$14="Yes",IF(COUNTBLANK('Capacity summary'!$H101:$BG101)&lt;52,IF('Capacity summary'!L101&lt;&gt;"",IF(LOWER('Capacity summary'!L101)="x",$BI189*L189,VALUE('Capacity summary'!L101)),0),L189*$BI189),L189*$BI189),0)</f>
        <v>0</v>
      </c>
      <c r="BP189" s="5">
        <f ca="1">IF($BI189&lt;&gt;"",IF('Capacity summary'!$C$14="Yes",IF(COUNTBLANK('Capacity summary'!$H101:$BG101)&lt;52,IF('Capacity summary'!M101&lt;&gt;"",IF(LOWER('Capacity summary'!M101)="x",$BI189*M189,VALUE('Capacity summary'!M101)),0),M189*$BI189),M189*$BI189),0)</f>
        <v>0</v>
      </c>
      <c r="BQ189" s="5">
        <f ca="1">IF($BI189&lt;&gt;"",IF('Capacity summary'!$C$14="Yes",IF(COUNTBLANK('Capacity summary'!$H101:$BG101)&lt;52,IF('Capacity summary'!N101&lt;&gt;"",IF(LOWER('Capacity summary'!N101)="x",$BI189*N189,VALUE('Capacity summary'!N101)),0),N189*$BI189),N189*$BI189),0)</f>
        <v>0</v>
      </c>
      <c r="BR189" s="5">
        <f ca="1">IF($BI189&lt;&gt;"",IF('Capacity summary'!$C$14="Yes",IF(COUNTBLANK('Capacity summary'!$H101:$BG101)&lt;52,IF('Capacity summary'!O101&lt;&gt;"",IF(LOWER('Capacity summary'!O101)="x",$BI189*O189,VALUE('Capacity summary'!O101)),0),O189*$BI189),O189*$BI189),0)</f>
        <v>0</v>
      </c>
      <c r="BS189" s="5">
        <f ca="1">IF($BI189&lt;&gt;"",IF('Capacity summary'!$C$14="Yes",IF(COUNTBLANK('Capacity summary'!$H101:$BG101)&lt;52,IF('Capacity summary'!P101&lt;&gt;"",IF(LOWER('Capacity summary'!P101)="x",$BI189*P189,VALUE('Capacity summary'!P101)),0),P189*$BI189),P189*$BI189),0)</f>
        <v>0</v>
      </c>
      <c r="BT189" s="5">
        <f ca="1">IF($BI189&lt;&gt;"",IF('Capacity summary'!$C$14="Yes",IF(COUNTBLANK('Capacity summary'!$H101:$BG101)&lt;52,IF('Capacity summary'!Q101&lt;&gt;"",IF(LOWER('Capacity summary'!Q101)="x",$BI189*Q189,VALUE('Capacity summary'!Q101)),0),Q189*$BI189),Q189*$BI189),0)</f>
        <v>0</v>
      </c>
      <c r="BU189" s="5">
        <f ca="1">IF($BI189&lt;&gt;"",IF('Capacity summary'!$C$14="Yes",IF(COUNTBLANK('Capacity summary'!$H101:$BG101)&lt;52,IF('Capacity summary'!R101&lt;&gt;"",IF(LOWER('Capacity summary'!R101)="x",$BI189*R189,VALUE('Capacity summary'!R101)),0),R189*$BI189),R189*$BI189),0)</f>
        <v>0</v>
      </c>
      <c r="BV189" s="5">
        <f ca="1">IF($BI189&lt;&gt;"",IF('Capacity summary'!$C$14="Yes",IF(COUNTBLANK('Capacity summary'!$H101:$BG101)&lt;52,IF('Capacity summary'!S101&lt;&gt;"",IF(LOWER('Capacity summary'!S101)="x",$BI189*S189,VALUE('Capacity summary'!S101)),0),S189*$BI189),S189*$BI189),0)</f>
        <v>0</v>
      </c>
      <c r="BW189" s="5">
        <f ca="1">IF($BI189&lt;&gt;"",IF('Capacity summary'!$C$14="Yes",IF(COUNTBLANK('Capacity summary'!$H101:$BG101)&lt;52,IF('Capacity summary'!T101&lt;&gt;"",IF(LOWER('Capacity summary'!T101)="x",$BI189*T189,VALUE('Capacity summary'!T101)),0),T189*$BI189),T189*$BI189),0)</f>
        <v>0</v>
      </c>
      <c r="BX189" s="5">
        <f ca="1">IF($BI189&lt;&gt;"",IF('Capacity summary'!$C$14="Yes",IF(COUNTBLANK('Capacity summary'!$H101:$BG101)&lt;52,IF('Capacity summary'!U101&lt;&gt;"",IF(LOWER('Capacity summary'!U101)="x",$BI189*U189,VALUE('Capacity summary'!U101)),0),U189*$BI189),U189*$BI189),0)</f>
        <v>0</v>
      </c>
      <c r="BY189" s="5">
        <f ca="1">IF($BI189&lt;&gt;"",IF('Capacity summary'!$C$14="Yes",IF(COUNTBLANK('Capacity summary'!$H101:$BG101)&lt;52,IF('Capacity summary'!V101&lt;&gt;"",IF(LOWER('Capacity summary'!V101)="x",$BI189*V189,VALUE('Capacity summary'!V101)),0),V189*$BI189),V189*$BI189),0)</f>
        <v>0</v>
      </c>
      <c r="BZ189" s="5">
        <f ca="1">IF($BI189&lt;&gt;"",IF('Capacity summary'!$C$14="Yes",IF(COUNTBLANK('Capacity summary'!$H101:$BG101)&lt;52,IF('Capacity summary'!W101&lt;&gt;"",IF(LOWER('Capacity summary'!W101)="x",$BI189*W189,VALUE('Capacity summary'!W101)),0),W189*$BI189),W189*$BI189),0)</f>
        <v>0</v>
      </c>
      <c r="CA189" s="5">
        <f ca="1">IF($BI189&lt;&gt;"",IF('Capacity summary'!$C$14="Yes",IF(COUNTBLANK('Capacity summary'!$H101:$BG101)&lt;52,IF('Capacity summary'!X101&lt;&gt;"",IF(LOWER('Capacity summary'!X101)="x",$BI189*X189,VALUE('Capacity summary'!X101)),0),X189*$BI189),X189*$BI189),0)</f>
        <v>0</v>
      </c>
      <c r="CB189" s="5">
        <f ca="1">IF($BI189&lt;&gt;"",IF('Capacity summary'!$C$14="Yes",IF(COUNTBLANK('Capacity summary'!$H101:$BG101)&lt;52,IF('Capacity summary'!Y101&lt;&gt;"",IF(LOWER('Capacity summary'!Y101)="x",$BI189*Y189,VALUE('Capacity summary'!Y101)),0),Y189*$BI189),Y189*$BI189),0)</f>
        <v>0</v>
      </c>
      <c r="CC189" s="5">
        <f ca="1">IF($BI189&lt;&gt;"",IF('Capacity summary'!$C$14="Yes",IF(COUNTBLANK('Capacity summary'!$H101:$BG101)&lt;52,IF('Capacity summary'!Z101&lt;&gt;"",IF(LOWER('Capacity summary'!Z101)="x",$BI189*Z189,VALUE('Capacity summary'!Z101)),0),Z189*$BI189),Z189*$BI189),0)</f>
        <v>0</v>
      </c>
      <c r="CD189" s="5">
        <f ca="1">IF($BI189&lt;&gt;"",IF('Capacity summary'!$C$14="Yes",IF(COUNTBLANK('Capacity summary'!$H101:$BG101)&lt;52,IF('Capacity summary'!AA101&lt;&gt;"",IF(LOWER('Capacity summary'!AA101)="x",$BI189*AA189,VALUE('Capacity summary'!AA101)),0),AA189*$BI189),AA189*$BI189),0)</f>
        <v>0</v>
      </c>
      <c r="CE189" s="5">
        <f ca="1">IF($BI189&lt;&gt;"",IF('Capacity summary'!$C$14="Yes",IF(COUNTBLANK('Capacity summary'!$H101:$BG101)&lt;52,IF('Capacity summary'!AB101&lt;&gt;"",IF(LOWER('Capacity summary'!AB101)="x",$BI189*AB189,VALUE('Capacity summary'!AB101)),0),AB189*$BI189),AB189*$BI189),0)</f>
        <v>0</v>
      </c>
      <c r="CF189" s="5">
        <f ca="1">IF($BI189&lt;&gt;"",IF('Capacity summary'!$C$14="Yes",IF(COUNTBLANK('Capacity summary'!$H101:$BG101)&lt;52,IF('Capacity summary'!AC101&lt;&gt;"",IF(LOWER('Capacity summary'!AC101)="x",$BI189*AC189,VALUE('Capacity summary'!AC101)),0),AC189*$BI189),AC189*$BI189),0)</f>
        <v>0</v>
      </c>
      <c r="CG189" s="5">
        <f ca="1">IF($BI189&lt;&gt;"",IF('Capacity summary'!$C$14="Yes",IF(COUNTBLANK('Capacity summary'!$H101:$BG101)&lt;52,IF('Capacity summary'!AD101&lt;&gt;"",IF(LOWER('Capacity summary'!AD101)="x",$BI189*AD189,VALUE('Capacity summary'!AD101)),0),AD189*$BI189),AD189*$BI189),0)</f>
        <v>0</v>
      </c>
      <c r="CH189" s="5">
        <f ca="1">IF($BI189&lt;&gt;"",IF('Capacity summary'!$C$14="Yes",IF(COUNTBLANK('Capacity summary'!$H101:$BG101)&lt;52,IF('Capacity summary'!AE101&lt;&gt;"",IF(LOWER('Capacity summary'!AE101)="x",$BI189*AE189,VALUE('Capacity summary'!AE101)),0),AE189*$BI189),AE189*$BI189),0)</f>
        <v>0</v>
      </c>
      <c r="CI189" s="5">
        <f ca="1">IF($BI189&lt;&gt;"",IF('Capacity summary'!$C$14="Yes",IF(COUNTBLANK('Capacity summary'!$H101:$BG101)&lt;52,IF('Capacity summary'!AF101&lt;&gt;"",IF(LOWER('Capacity summary'!AF101)="x",$BI189*AF189,VALUE('Capacity summary'!AF101)),0),AF189*$BI189),AF189*$BI189),0)</f>
        <v>0</v>
      </c>
      <c r="CJ189" s="5">
        <f ca="1">IF($BI189&lt;&gt;"",IF('Capacity summary'!$C$14="Yes",IF(COUNTBLANK('Capacity summary'!$H101:$BG101)&lt;52,IF('Capacity summary'!AG101&lt;&gt;"",IF(LOWER('Capacity summary'!AG101)="x",$BI189*AG189,VALUE('Capacity summary'!AG101)),0),AG189*$BI189),AG189*$BI189),0)</f>
        <v>0</v>
      </c>
      <c r="CK189" s="5">
        <f ca="1">IF($BI189&lt;&gt;"",IF('Capacity summary'!$C$14="Yes",IF(COUNTBLANK('Capacity summary'!$H101:$BG101)&lt;52,IF('Capacity summary'!AH101&lt;&gt;"",IF(LOWER('Capacity summary'!AH101)="x",$BI189*AH189,VALUE('Capacity summary'!AH101)),0),AH189*$BI189),AH189*$BI189),0)</f>
        <v>0</v>
      </c>
      <c r="CL189" s="5">
        <f ca="1">IF($BI189&lt;&gt;"",IF('Capacity summary'!$C$14="Yes",IF(COUNTBLANK('Capacity summary'!$H101:$BG101)&lt;52,IF('Capacity summary'!AI101&lt;&gt;"",IF(LOWER('Capacity summary'!AI101)="x",$BI189*AI189,VALUE('Capacity summary'!AI101)),0),AI189*$BI189),AI189*$BI189),0)</f>
        <v>0</v>
      </c>
      <c r="CM189" s="5">
        <f ca="1">IF($BI189&lt;&gt;"",IF('Capacity summary'!$C$14="Yes",IF(COUNTBLANK('Capacity summary'!$H101:$BG101)&lt;52,IF('Capacity summary'!AJ101&lt;&gt;"",IF(LOWER('Capacity summary'!AJ101)="x",$BI189*AJ189,VALUE('Capacity summary'!AJ101)),0),AJ189*$BI189),AJ189*$BI189),0)</f>
        <v>0</v>
      </c>
      <c r="CN189" s="5">
        <f ca="1">IF($BI189&lt;&gt;"",IF('Capacity summary'!$C$14="Yes",IF(COUNTBLANK('Capacity summary'!$H101:$BG101)&lt;52,IF('Capacity summary'!AK101&lt;&gt;"",IF(LOWER('Capacity summary'!AK101)="x",$BI189*AK189,VALUE('Capacity summary'!AK101)),0),AK189*$BI189),AK189*$BI189),0)</f>
        <v>0</v>
      </c>
      <c r="CO189" s="5">
        <f ca="1">IF($BI189&lt;&gt;"",IF('Capacity summary'!$C$14="Yes",IF(COUNTBLANK('Capacity summary'!$H101:$BG101)&lt;52,IF('Capacity summary'!AL101&lt;&gt;"",IF(LOWER('Capacity summary'!AL101)="x",$BI189*AL189,VALUE('Capacity summary'!AL101)),0),AL189*$BI189),AL189*$BI189),0)</f>
        <v>0</v>
      </c>
      <c r="CP189" s="5">
        <f ca="1">IF($BI189&lt;&gt;"",IF('Capacity summary'!$C$14="Yes",IF(COUNTBLANK('Capacity summary'!$H101:$BG101)&lt;52,IF('Capacity summary'!AM101&lt;&gt;"",IF(LOWER('Capacity summary'!AM101)="x",$BI189*AM189,VALUE('Capacity summary'!AM101)),0),AM189*$BI189),AM189*$BI189),0)</f>
        <v>0</v>
      </c>
      <c r="CQ189" s="5">
        <f ca="1">IF($BI189&lt;&gt;"",IF('Capacity summary'!$C$14="Yes",IF(COUNTBLANK('Capacity summary'!$H101:$BG101)&lt;52,IF('Capacity summary'!AN101&lt;&gt;"",IF(LOWER('Capacity summary'!AN101)="x",$BI189*AN189,VALUE('Capacity summary'!AN101)),0),AN189*$BI189),AN189*$BI189),0)</f>
        <v>0</v>
      </c>
      <c r="CR189" s="5">
        <f ca="1">IF($BI189&lt;&gt;"",IF('Capacity summary'!$C$14="Yes",IF(COUNTBLANK('Capacity summary'!$H101:$BG101)&lt;52,IF('Capacity summary'!AO101&lt;&gt;"",IF(LOWER('Capacity summary'!AO101)="x",$BI189*AO189,VALUE('Capacity summary'!AO101)),0),AO189*$BI189),AO189*$BI189),0)</f>
        <v>0</v>
      </c>
      <c r="CS189" s="5">
        <f ca="1">IF($BI189&lt;&gt;"",IF('Capacity summary'!$C$14="Yes",IF(COUNTBLANK('Capacity summary'!$H101:$BG101)&lt;52,IF('Capacity summary'!AP101&lt;&gt;"",IF(LOWER('Capacity summary'!AP101)="x",$BI189*AP189,VALUE('Capacity summary'!AP101)),0),AP189*$BI189),AP189*$BI189),0)</f>
        <v>0</v>
      </c>
      <c r="CT189" s="5">
        <f ca="1">IF($BI189&lt;&gt;"",IF('Capacity summary'!$C$14="Yes",IF(COUNTBLANK('Capacity summary'!$H101:$BG101)&lt;52,IF('Capacity summary'!AQ101&lt;&gt;"",IF(LOWER('Capacity summary'!AQ101)="x",$BI189*AQ189,VALUE('Capacity summary'!AQ101)),0),AQ189*$BI189),AQ189*$BI189),0)</f>
        <v>0</v>
      </c>
      <c r="CU189" s="5">
        <f ca="1">IF($BI189&lt;&gt;"",IF('Capacity summary'!$C$14="Yes",IF(COUNTBLANK('Capacity summary'!$H101:$BG101)&lt;52,IF('Capacity summary'!AR101&lt;&gt;"",IF(LOWER('Capacity summary'!AR101)="x",$BI189*AR189,VALUE('Capacity summary'!AR101)),0),AR189*$BI189),AR189*$BI189),0)</f>
        <v>0</v>
      </c>
      <c r="CV189" s="5">
        <f ca="1">IF($BI189&lt;&gt;"",IF('Capacity summary'!$C$14="Yes",IF(COUNTBLANK('Capacity summary'!$H101:$BG101)&lt;52,IF('Capacity summary'!AS101&lt;&gt;"",IF(LOWER('Capacity summary'!AS101)="x",$BI189*AS189,VALUE('Capacity summary'!AS101)),0),AS189*$BI189),AS189*$BI189),0)</f>
        <v>0</v>
      </c>
      <c r="CW189" s="5">
        <f ca="1">IF($BI189&lt;&gt;"",IF('Capacity summary'!$C$14="Yes",IF(COUNTBLANK('Capacity summary'!$H101:$BG101)&lt;52,IF('Capacity summary'!AT101&lt;&gt;"",IF(LOWER('Capacity summary'!AT101)="x",$BI189*AT189,VALUE('Capacity summary'!AT101)),0),AT189*$BI189),AT189*$BI189),0)</f>
        <v>0</v>
      </c>
      <c r="CX189" s="5">
        <f ca="1">IF($BI189&lt;&gt;"",IF('Capacity summary'!$C$14="Yes",IF(COUNTBLANK('Capacity summary'!$H101:$BG101)&lt;52,IF('Capacity summary'!AU101&lt;&gt;"",IF(LOWER('Capacity summary'!AU101)="x",$BI189*AU189,VALUE('Capacity summary'!AU101)),0),AU189*$BI189),AU189*$BI189),0)</f>
        <v>0</v>
      </c>
      <c r="CY189" s="5">
        <f ca="1">IF($BI189&lt;&gt;"",IF('Capacity summary'!$C$14="Yes",IF(COUNTBLANK('Capacity summary'!$H101:$BG101)&lt;52,IF('Capacity summary'!AV101&lt;&gt;"",IF(LOWER('Capacity summary'!AV101)="x",$BI189*AV189,VALUE('Capacity summary'!AV101)),0),AV189*$BI189),AV189*$BI189),0)</f>
        <v>0</v>
      </c>
      <c r="CZ189" s="5">
        <f ca="1">IF($BI189&lt;&gt;"",IF('Capacity summary'!$C$14="Yes",IF(COUNTBLANK('Capacity summary'!$H101:$BG101)&lt;52,IF('Capacity summary'!AW101&lt;&gt;"",IF(LOWER('Capacity summary'!AW101)="x",$BI189*AW189,VALUE('Capacity summary'!AW101)),0),AW189*$BI189),AW189*$BI189),0)</f>
        <v>0</v>
      </c>
      <c r="DA189" s="5">
        <f ca="1">IF($BI189&lt;&gt;"",IF('Capacity summary'!$C$14="Yes",IF(COUNTBLANK('Capacity summary'!$H101:$BG101)&lt;52,IF('Capacity summary'!AX101&lt;&gt;"",IF(LOWER('Capacity summary'!AX101)="x",$BI189*AX189,VALUE('Capacity summary'!AX101)),0),AX189*$BI189),AX189*$BI189),0)</f>
        <v>0</v>
      </c>
      <c r="DB189" s="5">
        <f ca="1">IF($BI189&lt;&gt;"",IF('Capacity summary'!$C$14="Yes",IF(COUNTBLANK('Capacity summary'!$H101:$BG101)&lt;52,IF('Capacity summary'!AY101&lt;&gt;"",IF(LOWER('Capacity summary'!AY101)="x",$BI189*AY189,VALUE('Capacity summary'!AY101)),0),AY189*$BI189),AY189*$BI189),0)</f>
        <v>0</v>
      </c>
      <c r="DC189" s="5">
        <f ca="1">IF($BI189&lt;&gt;"",IF('Capacity summary'!$C$14="Yes",IF(COUNTBLANK('Capacity summary'!$H101:$BG101)&lt;52,IF('Capacity summary'!AZ101&lt;&gt;"",IF(LOWER('Capacity summary'!AZ101)="x",$BI189*AZ189,VALUE('Capacity summary'!AZ101)),0),AZ189*$BI189),AZ189*$BI189),0)</f>
        <v>0</v>
      </c>
      <c r="DD189" s="5">
        <f ca="1">IF($BI189&lt;&gt;"",IF('Capacity summary'!$C$14="Yes",IF(COUNTBLANK('Capacity summary'!$H101:$BG101)&lt;52,IF('Capacity summary'!BA101&lt;&gt;"",IF(LOWER('Capacity summary'!BA101)="x",$BI189*BA189,VALUE('Capacity summary'!BA101)),0),BA189*$BI189),BA189*$BI189),0)</f>
        <v>0</v>
      </c>
      <c r="DE189" s="5">
        <f ca="1">IF($BI189&lt;&gt;"",IF('Capacity summary'!$C$14="Yes",IF(COUNTBLANK('Capacity summary'!$H101:$BG101)&lt;52,IF('Capacity summary'!BB101&lt;&gt;"",IF(LOWER('Capacity summary'!BB101)="x",$BI189*BB189,VALUE('Capacity summary'!BB101)),0),BB189*$BI189),BB189*$BI189),0)</f>
        <v>0</v>
      </c>
      <c r="DF189" s="5">
        <f ca="1">IF($BI189&lt;&gt;"",IF('Capacity summary'!$C$14="Yes",IF(COUNTBLANK('Capacity summary'!$H101:$BG101)&lt;52,IF('Capacity summary'!BC101&lt;&gt;"",IF(LOWER('Capacity summary'!BC101)="x",$BI189*BC189,VALUE('Capacity summary'!BC101)),0),BC189*$BI189),BC189*$BI189),0)</f>
        <v>0</v>
      </c>
      <c r="DG189" s="5">
        <f ca="1">IF($BI189&lt;&gt;"",IF('Capacity summary'!$C$14="Yes",IF(COUNTBLANK('Capacity summary'!$H101:$BG101)&lt;52,IF('Capacity summary'!BD101&lt;&gt;"",IF(LOWER('Capacity summary'!BD101)="x",$BI189*BD189,VALUE('Capacity summary'!BD101)),0),BD189*$BI189),BD189*$BI189),0)</f>
        <v>0</v>
      </c>
      <c r="DH189" s="5">
        <f ca="1">IF($BI189&lt;&gt;"",IF('Capacity summary'!$C$14="Yes",IF(COUNTBLANK('Capacity summary'!$H101:$BG101)&lt;52,IF('Capacity summary'!BE101&lt;&gt;"",IF(LOWER('Capacity summary'!BE101)="x",$BI189*BE189,VALUE('Capacity summary'!BE101)),0),BE189*$BI189),BE189*$BI189),0)</f>
        <v>0</v>
      </c>
      <c r="DI189" s="5">
        <f ca="1">IF($BI189&lt;&gt;"",IF('Capacity summary'!$C$14="Yes",IF(COUNTBLANK('Capacity summary'!$H101:$BG101)&lt;52,IF('Capacity summary'!BF101&lt;&gt;"",IF(LOWER('Capacity summary'!BF101)="x",$BI189*BF189,VALUE('Capacity summary'!BF101)),0),BF189*$BI189),BF189*$BI189),0)</f>
        <v>0</v>
      </c>
      <c r="DJ189" s="5">
        <f ca="1">IF($BI189&lt;&gt;"",IF('Capacity summary'!$C$14="Yes",IF(COUNTBLANK('Capacity summary'!$H101:$BG101)&lt;52,IF('Capacity summary'!BG101&lt;&gt;"",IF(LOWER('Capacity summary'!BG101)="x",$BI189*BG189,VALUE('Capacity summary'!BG101)),0),BG189*$BI189),BG189*$BI189),0)</f>
        <v>0</v>
      </c>
      <c r="DK189" s="5">
        <f t="shared" ca="1" si="7"/>
        <v>0</v>
      </c>
    </row>
    <row r="190" spans="3:115" x14ac:dyDescent="0.25">
      <c r="C190" s="67" t="str">
        <f>ROW(A79)&amp;". "&amp;Capacity!N95</f>
        <v>79. a</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 ca="1">IF(ROW(A79)&lt;=Capacity!$M$16,IF('Capacity summary'!$C$14="No",SUM(H190:BG190),'Capacity summary'!$E102),0)</f>
        <v>52</v>
      </c>
      <c r="BI190" s="67">
        <f ca="1">IF(BH190&gt;0,IF(BH190&lt;Capacity!Q95,Capacity!R95,Capacity!T95/'Capacity calculation (hide)'!BH190),"")</f>
        <v>0</v>
      </c>
      <c r="BJ190" s="5"/>
      <c r="BK190" s="5">
        <f ca="1">IF($BI190&lt;&gt;"",IF('Capacity summary'!$C$14="Yes",IF(COUNTBLANK('Capacity summary'!$H102:$BG102)&lt;52,IF('Capacity summary'!H102&lt;&gt;"",IF(LOWER('Capacity summary'!H102)="x",$BI190*H190,VALUE('Capacity summary'!H102)),0),H190*$BI190),H190*$BI190),0)</f>
        <v>0</v>
      </c>
      <c r="BL190" s="5">
        <f ca="1">IF($BI190&lt;&gt;"",IF('Capacity summary'!$C$14="Yes",IF(COUNTBLANK('Capacity summary'!$H102:$BG102)&lt;52,IF('Capacity summary'!I102&lt;&gt;"",IF(LOWER('Capacity summary'!I102)="x",$BI190*I190,VALUE('Capacity summary'!I102)),0),I190*$BI190),I190*$BI190),0)</f>
        <v>0</v>
      </c>
      <c r="BM190" s="5">
        <f ca="1">IF($BI190&lt;&gt;"",IF('Capacity summary'!$C$14="Yes",IF(COUNTBLANK('Capacity summary'!$H102:$BG102)&lt;52,IF('Capacity summary'!J102&lt;&gt;"",IF(LOWER('Capacity summary'!J102)="x",$BI190*J190,VALUE('Capacity summary'!J102)),0),J190*$BI190),J190*$BI190),0)</f>
        <v>0</v>
      </c>
      <c r="BN190" s="5">
        <f ca="1">IF($BI190&lt;&gt;"",IF('Capacity summary'!$C$14="Yes",IF(COUNTBLANK('Capacity summary'!$H102:$BG102)&lt;52,IF('Capacity summary'!K102&lt;&gt;"",IF(LOWER('Capacity summary'!K102)="x",$BI190*K190,VALUE('Capacity summary'!K102)),0),K190*$BI190),K190*$BI190),0)</f>
        <v>0</v>
      </c>
      <c r="BO190" s="5">
        <f ca="1">IF($BI190&lt;&gt;"",IF('Capacity summary'!$C$14="Yes",IF(COUNTBLANK('Capacity summary'!$H102:$BG102)&lt;52,IF('Capacity summary'!L102&lt;&gt;"",IF(LOWER('Capacity summary'!L102)="x",$BI190*L190,VALUE('Capacity summary'!L102)),0),L190*$BI190),L190*$BI190),0)</f>
        <v>0</v>
      </c>
      <c r="BP190" s="5">
        <f ca="1">IF($BI190&lt;&gt;"",IF('Capacity summary'!$C$14="Yes",IF(COUNTBLANK('Capacity summary'!$H102:$BG102)&lt;52,IF('Capacity summary'!M102&lt;&gt;"",IF(LOWER('Capacity summary'!M102)="x",$BI190*M190,VALUE('Capacity summary'!M102)),0),M190*$BI190),M190*$BI190),0)</f>
        <v>0</v>
      </c>
      <c r="BQ190" s="5">
        <f ca="1">IF($BI190&lt;&gt;"",IF('Capacity summary'!$C$14="Yes",IF(COUNTBLANK('Capacity summary'!$H102:$BG102)&lt;52,IF('Capacity summary'!N102&lt;&gt;"",IF(LOWER('Capacity summary'!N102)="x",$BI190*N190,VALUE('Capacity summary'!N102)),0),N190*$BI190),N190*$BI190),0)</f>
        <v>0</v>
      </c>
      <c r="BR190" s="5">
        <f ca="1">IF($BI190&lt;&gt;"",IF('Capacity summary'!$C$14="Yes",IF(COUNTBLANK('Capacity summary'!$H102:$BG102)&lt;52,IF('Capacity summary'!O102&lt;&gt;"",IF(LOWER('Capacity summary'!O102)="x",$BI190*O190,VALUE('Capacity summary'!O102)),0),O190*$BI190),O190*$BI190),0)</f>
        <v>0</v>
      </c>
      <c r="BS190" s="5">
        <f ca="1">IF($BI190&lt;&gt;"",IF('Capacity summary'!$C$14="Yes",IF(COUNTBLANK('Capacity summary'!$H102:$BG102)&lt;52,IF('Capacity summary'!P102&lt;&gt;"",IF(LOWER('Capacity summary'!P102)="x",$BI190*P190,VALUE('Capacity summary'!P102)),0),P190*$BI190),P190*$BI190),0)</f>
        <v>0</v>
      </c>
      <c r="BT190" s="5">
        <f ca="1">IF($BI190&lt;&gt;"",IF('Capacity summary'!$C$14="Yes",IF(COUNTBLANK('Capacity summary'!$H102:$BG102)&lt;52,IF('Capacity summary'!Q102&lt;&gt;"",IF(LOWER('Capacity summary'!Q102)="x",$BI190*Q190,VALUE('Capacity summary'!Q102)),0),Q190*$BI190),Q190*$BI190),0)</f>
        <v>0</v>
      </c>
      <c r="BU190" s="5">
        <f ca="1">IF($BI190&lt;&gt;"",IF('Capacity summary'!$C$14="Yes",IF(COUNTBLANK('Capacity summary'!$H102:$BG102)&lt;52,IF('Capacity summary'!R102&lt;&gt;"",IF(LOWER('Capacity summary'!R102)="x",$BI190*R190,VALUE('Capacity summary'!R102)),0),R190*$BI190),R190*$BI190),0)</f>
        <v>0</v>
      </c>
      <c r="BV190" s="5">
        <f ca="1">IF($BI190&lt;&gt;"",IF('Capacity summary'!$C$14="Yes",IF(COUNTBLANK('Capacity summary'!$H102:$BG102)&lt;52,IF('Capacity summary'!S102&lt;&gt;"",IF(LOWER('Capacity summary'!S102)="x",$BI190*S190,VALUE('Capacity summary'!S102)),0),S190*$BI190),S190*$BI190),0)</f>
        <v>0</v>
      </c>
      <c r="BW190" s="5">
        <f ca="1">IF($BI190&lt;&gt;"",IF('Capacity summary'!$C$14="Yes",IF(COUNTBLANK('Capacity summary'!$H102:$BG102)&lt;52,IF('Capacity summary'!T102&lt;&gt;"",IF(LOWER('Capacity summary'!T102)="x",$BI190*T190,VALUE('Capacity summary'!T102)),0),T190*$BI190),T190*$BI190),0)</f>
        <v>0</v>
      </c>
      <c r="BX190" s="5">
        <f ca="1">IF($BI190&lt;&gt;"",IF('Capacity summary'!$C$14="Yes",IF(COUNTBLANK('Capacity summary'!$H102:$BG102)&lt;52,IF('Capacity summary'!U102&lt;&gt;"",IF(LOWER('Capacity summary'!U102)="x",$BI190*U190,VALUE('Capacity summary'!U102)),0),U190*$BI190),U190*$BI190),0)</f>
        <v>0</v>
      </c>
      <c r="BY190" s="5">
        <f ca="1">IF($BI190&lt;&gt;"",IF('Capacity summary'!$C$14="Yes",IF(COUNTBLANK('Capacity summary'!$H102:$BG102)&lt;52,IF('Capacity summary'!V102&lt;&gt;"",IF(LOWER('Capacity summary'!V102)="x",$BI190*V190,VALUE('Capacity summary'!V102)),0),V190*$BI190),V190*$BI190),0)</f>
        <v>0</v>
      </c>
      <c r="BZ190" s="5">
        <f ca="1">IF($BI190&lt;&gt;"",IF('Capacity summary'!$C$14="Yes",IF(COUNTBLANK('Capacity summary'!$H102:$BG102)&lt;52,IF('Capacity summary'!W102&lt;&gt;"",IF(LOWER('Capacity summary'!W102)="x",$BI190*W190,VALUE('Capacity summary'!W102)),0),W190*$BI190),W190*$BI190),0)</f>
        <v>0</v>
      </c>
      <c r="CA190" s="5">
        <f ca="1">IF($BI190&lt;&gt;"",IF('Capacity summary'!$C$14="Yes",IF(COUNTBLANK('Capacity summary'!$H102:$BG102)&lt;52,IF('Capacity summary'!X102&lt;&gt;"",IF(LOWER('Capacity summary'!X102)="x",$BI190*X190,VALUE('Capacity summary'!X102)),0),X190*$BI190),X190*$BI190),0)</f>
        <v>0</v>
      </c>
      <c r="CB190" s="5">
        <f ca="1">IF($BI190&lt;&gt;"",IF('Capacity summary'!$C$14="Yes",IF(COUNTBLANK('Capacity summary'!$H102:$BG102)&lt;52,IF('Capacity summary'!Y102&lt;&gt;"",IF(LOWER('Capacity summary'!Y102)="x",$BI190*Y190,VALUE('Capacity summary'!Y102)),0),Y190*$BI190),Y190*$BI190),0)</f>
        <v>0</v>
      </c>
      <c r="CC190" s="5">
        <f ca="1">IF($BI190&lt;&gt;"",IF('Capacity summary'!$C$14="Yes",IF(COUNTBLANK('Capacity summary'!$H102:$BG102)&lt;52,IF('Capacity summary'!Z102&lt;&gt;"",IF(LOWER('Capacity summary'!Z102)="x",$BI190*Z190,VALUE('Capacity summary'!Z102)),0),Z190*$BI190),Z190*$BI190),0)</f>
        <v>0</v>
      </c>
      <c r="CD190" s="5">
        <f ca="1">IF($BI190&lt;&gt;"",IF('Capacity summary'!$C$14="Yes",IF(COUNTBLANK('Capacity summary'!$H102:$BG102)&lt;52,IF('Capacity summary'!AA102&lt;&gt;"",IF(LOWER('Capacity summary'!AA102)="x",$BI190*AA190,VALUE('Capacity summary'!AA102)),0),AA190*$BI190),AA190*$BI190),0)</f>
        <v>0</v>
      </c>
      <c r="CE190" s="5">
        <f ca="1">IF($BI190&lt;&gt;"",IF('Capacity summary'!$C$14="Yes",IF(COUNTBLANK('Capacity summary'!$H102:$BG102)&lt;52,IF('Capacity summary'!AB102&lt;&gt;"",IF(LOWER('Capacity summary'!AB102)="x",$BI190*AB190,VALUE('Capacity summary'!AB102)),0),AB190*$BI190),AB190*$BI190),0)</f>
        <v>0</v>
      </c>
      <c r="CF190" s="5">
        <f ca="1">IF($BI190&lt;&gt;"",IF('Capacity summary'!$C$14="Yes",IF(COUNTBLANK('Capacity summary'!$H102:$BG102)&lt;52,IF('Capacity summary'!AC102&lt;&gt;"",IF(LOWER('Capacity summary'!AC102)="x",$BI190*AC190,VALUE('Capacity summary'!AC102)),0),AC190*$BI190),AC190*$BI190),0)</f>
        <v>0</v>
      </c>
      <c r="CG190" s="5">
        <f ca="1">IF($BI190&lt;&gt;"",IF('Capacity summary'!$C$14="Yes",IF(COUNTBLANK('Capacity summary'!$H102:$BG102)&lt;52,IF('Capacity summary'!AD102&lt;&gt;"",IF(LOWER('Capacity summary'!AD102)="x",$BI190*AD190,VALUE('Capacity summary'!AD102)),0),AD190*$BI190),AD190*$BI190),0)</f>
        <v>0</v>
      </c>
      <c r="CH190" s="5">
        <f ca="1">IF($BI190&lt;&gt;"",IF('Capacity summary'!$C$14="Yes",IF(COUNTBLANK('Capacity summary'!$H102:$BG102)&lt;52,IF('Capacity summary'!AE102&lt;&gt;"",IF(LOWER('Capacity summary'!AE102)="x",$BI190*AE190,VALUE('Capacity summary'!AE102)),0),AE190*$BI190),AE190*$BI190),0)</f>
        <v>0</v>
      </c>
      <c r="CI190" s="5">
        <f ca="1">IF($BI190&lt;&gt;"",IF('Capacity summary'!$C$14="Yes",IF(COUNTBLANK('Capacity summary'!$H102:$BG102)&lt;52,IF('Capacity summary'!AF102&lt;&gt;"",IF(LOWER('Capacity summary'!AF102)="x",$BI190*AF190,VALUE('Capacity summary'!AF102)),0),AF190*$BI190),AF190*$BI190),0)</f>
        <v>0</v>
      </c>
      <c r="CJ190" s="5">
        <f ca="1">IF($BI190&lt;&gt;"",IF('Capacity summary'!$C$14="Yes",IF(COUNTBLANK('Capacity summary'!$H102:$BG102)&lt;52,IF('Capacity summary'!AG102&lt;&gt;"",IF(LOWER('Capacity summary'!AG102)="x",$BI190*AG190,VALUE('Capacity summary'!AG102)),0),AG190*$BI190),AG190*$BI190),0)</f>
        <v>0</v>
      </c>
      <c r="CK190" s="5">
        <f ca="1">IF($BI190&lt;&gt;"",IF('Capacity summary'!$C$14="Yes",IF(COUNTBLANK('Capacity summary'!$H102:$BG102)&lt;52,IF('Capacity summary'!AH102&lt;&gt;"",IF(LOWER('Capacity summary'!AH102)="x",$BI190*AH190,VALUE('Capacity summary'!AH102)),0),AH190*$BI190),AH190*$BI190),0)</f>
        <v>0</v>
      </c>
      <c r="CL190" s="5">
        <f ca="1">IF($BI190&lt;&gt;"",IF('Capacity summary'!$C$14="Yes",IF(COUNTBLANK('Capacity summary'!$H102:$BG102)&lt;52,IF('Capacity summary'!AI102&lt;&gt;"",IF(LOWER('Capacity summary'!AI102)="x",$BI190*AI190,VALUE('Capacity summary'!AI102)),0),AI190*$BI190),AI190*$BI190),0)</f>
        <v>0</v>
      </c>
      <c r="CM190" s="5">
        <f ca="1">IF($BI190&lt;&gt;"",IF('Capacity summary'!$C$14="Yes",IF(COUNTBLANK('Capacity summary'!$H102:$BG102)&lt;52,IF('Capacity summary'!AJ102&lt;&gt;"",IF(LOWER('Capacity summary'!AJ102)="x",$BI190*AJ190,VALUE('Capacity summary'!AJ102)),0),AJ190*$BI190),AJ190*$BI190),0)</f>
        <v>0</v>
      </c>
      <c r="CN190" s="5">
        <f ca="1">IF($BI190&lt;&gt;"",IF('Capacity summary'!$C$14="Yes",IF(COUNTBLANK('Capacity summary'!$H102:$BG102)&lt;52,IF('Capacity summary'!AK102&lt;&gt;"",IF(LOWER('Capacity summary'!AK102)="x",$BI190*AK190,VALUE('Capacity summary'!AK102)),0),AK190*$BI190),AK190*$BI190),0)</f>
        <v>0</v>
      </c>
      <c r="CO190" s="5">
        <f ca="1">IF($BI190&lt;&gt;"",IF('Capacity summary'!$C$14="Yes",IF(COUNTBLANK('Capacity summary'!$H102:$BG102)&lt;52,IF('Capacity summary'!AL102&lt;&gt;"",IF(LOWER('Capacity summary'!AL102)="x",$BI190*AL190,VALUE('Capacity summary'!AL102)),0),AL190*$BI190),AL190*$BI190),0)</f>
        <v>0</v>
      </c>
      <c r="CP190" s="5">
        <f ca="1">IF($BI190&lt;&gt;"",IF('Capacity summary'!$C$14="Yes",IF(COUNTBLANK('Capacity summary'!$H102:$BG102)&lt;52,IF('Capacity summary'!AM102&lt;&gt;"",IF(LOWER('Capacity summary'!AM102)="x",$BI190*AM190,VALUE('Capacity summary'!AM102)),0),AM190*$BI190),AM190*$BI190),0)</f>
        <v>0</v>
      </c>
      <c r="CQ190" s="5">
        <f ca="1">IF($BI190&lt;&gt;"",IF('Capacity summary'!$C$14="Yes",IF(COUNTBLANK('Capacity summary'!$H102:$BG102)&lt;52,IF('Capacity summary'!AN102&lt;&gt;"",IF(LOWER('Capacity summary'!AN102)="x",$BI190*AN190,VALUE('Capacity summary'!AN102)),0),AN190*$BI190),AN190*$BI190),0)</f>
        <v>0</v>
      </c>
      <c r="CR190" s="5">
        <f ca="1">IF($BI190&lt;&gt;"",IF('Capacity summary'!$C$14="Yes",IF(COUNTBLANK('Capacity summary'!$H102:$BG102)&lt;52,IF('Capacity summary'!AO102&lt;&gt;"",IF(LOWER('Capacity summary'!AO102)="x",$BI190*AO190,VALUE('Capacity summary'!AO102)),0),AO190*$BI190),AO190*$BI190),0)</f>
        <v>0</v>
      </c>
      <c r="CS190" s="5">
        <f ca="1">IF($BI190&lt;&gt;"",IF('Capacity summary'!$C$14="Yes",IF(COUNTBLANK('Capacity summary'!$H102:$BG102)&lt;52,IF('Capacity summary'!AP102&lt;&gt;"",IF(LOWER('Capacity summary'!AP102)="x",$BI190*AP190,VALUE('Capacity summary'!AP102)),0),AP190*$BI190),AP190*$BI190),0)</f>
        <v>0</v>
      </c>
      <c r="CT190" s="5">
        <f ca="1">IF($BI190&lt;&gt;"",IF('Capacity summary'!$C$14="Yes",IF(COUNTBLANK('Capacity summary'!$H102:$BG102)&lt;52,IF('Capacity summary'!AQ102&lt;&gt;"",IF(LOWER('Capacity summary'!AQ102)="x",$BI190*AQ190,VALUE('Capacity summary'!AQ102)),0),AQ190*$BI190),AQ190*$BI190),0)</f>
        <v>0</v>
      </c>
      <c r="CU190" s="5">
        <f ca="1">IF($BI190&lt;&gt;"",IF('Capacity summary'!$C$14="Yes",IF(COUNTBLANK('Capacity summary'!$H102:$BG102)&lt;52,IF('Capacity summary'!AR102&lt;&gt;"",IF(LOWER('Capacity summary'!AR102)="x",$BI190*AR190,VALUE('Capacity summary'!AR102)),0),AR190*$BI190),AR190*$BI190),0)</f>
        <v>0</v>
      </c>
      <c r="CV190" s="5">
        <f ca="1">IF($BI190&lt;&gt;"",IF('Capacity summary'!$C$14="Yes",IF(COUNTBLANK('Capacity summary'!$H102:$BG102)&lt;52,IF('Capacity summary'!AS102&lt;&gt;"",IF(LOWER('Capacity summary'!AS102)="x",$BI190*AS190,VALUE('Capacity summary'!AS102)),0),AS190*$BI190),AS190*$BI190),0)</f>
        <v>0</v>
      </c>
      <c r="CW190" s="5">
        <f ca="1">IF($BI190&lt;&gt;"",IF('Capacity summary'!$C$14="Yes",IF(COUNTBLANK('Capacity summary'!$H102:$BG102)&lt;52,IF('Capacity summary'!AT102&lt;&gt;"",IF(LOWER('Capacity summary'!AT102)="x",$BI190*AT190,VALUE('Capacity summary'!AT102)),0),AT190*$BI190),AT190*$BI190),0)</f>
        <v>0</v>
      </c>
      <c r="CX190" s="5">
        <f ca="1">IF($BI190&lt;&gt;"",IF('Capacity summary'!$C$14="Yes",IF(COUNTBLANK('Capacity summary'!$H102:$BG102)&lt;52,IF('Capacity summary'!AU102&lt;&gt;"",IF(LOWER('Capacity summary'!AU102)="x",$BI190*AU190,VALUE('Capacity summary'!AU102)),0),AU190*$BI190),AU190*$BI190),0)</f>
        <v>0</v>
      </c>
      <c r="CY190" s="5">
        <f ca="1">IF($BI190&lt;&gt;"",IF('Capacity summary'!$C$14="Yes",IF(COUNTBLANK('Capacity summary'!$H102:$BG102)&lt;52,IF('Capacity summary'!AV102&lt;&gt;"",IF(LOWER('Capacity summary'!AV102)="x",$BI190*AV190,VALUE('Capacity summary'!AV102)),0),AV190*$BI190),AV190*$BI190),0)</f>
        <v>0</v>
      </c>
      <c r="CZ190" s="5">
        <f ca="1">IF($BI190&lt;&gt;"",IF('Capacity summary'!$C$14="Yes",IF(COUNTBLANK('Capacity summary'!$H102:$BG102)&lt;52,IF('Capacity summary'!AW102&lt;&gt;"",IF(LOWER('Capacity summary'!AW102)="x",$BI190*AW190,VALUE('Capacity summary'!AW102)),0),AW190*$BI190),AW190*$BI190),0)</f>
        <v>0</v>
      </c>
      <c r="DA190" s="5">
        <f ca="1">IF($BI190&lt;&gt;"",IF('Capacity summary'!$C$14="Yes",IF(COUNTBLANK('Capacity summary'!$H102:$BG102)&lt;52,IF('Capacity summary'!AX102&lt;&gt;"",IF(LOWER('Capacity summary'!AX102)="x",$BI190*AX190,VALUE('Capacity summary'!AX102)),0),AX190*$BI190),AX190*$BI190),0)</f>
        <v>0</v>
      </c>
      <c r="DB190" s="5">
        <f ca="1">IF($BI190&lt;&gt;"",IF('Capacity summary'!$C$14="Yes",IF(COUNTBLANK('Capacity summary'!$H102:$BG102)&lt;52,IF('Capacity summary'!AY102&lt;&gt;"",IF(LOWER('Capacity summary'!AY102)="x",$BI190*AY190,VALUE('Capacity summary'!AY102)),0),AY190*$BI190),AY190*$BI190),0)</f>
        <v>0</v>
      </c>
      <c r="DC190" s="5">
        <f ca="1">IF($BI190&lt;&gt;"",IF('Capacity summary'!$C$14="Yes",IF(COUNTBLANK('Capacity summary'!$H102:$BG102)&lt;52,IF('Capacity summary'!AZ102&lt;&gt;"",IF(LOWER('Capacity summary'!AZ102)="x",$BI190*AZ190,VALUE('Capacity summary'!AZ102)),0),AZ190*$BI190),AZ190*$BI190),0)</f>
        <v>0</v>
      </c>
      <c r="DD190" s="5">
        <f ca="1">IF($BI190&lt;&gt;"",IF('Capacity summary'!$C$14="Yes",IF(COUNTBLANK('Capacity summary'!$H102:$BG102)&lt;52,IF('Capacity summary'!BA102&lt;&gt;"",IF(LOWER('Capacity summary'!BA102)="x",$BI190*BA190,VALUE('Capacity summary'!BA102)),0),BA190*$BI190),BA190*$BI190),0)</f>
        <v>0</v>
      </c>
      <c r="DE190" s="5">
        <f ca="1">IF($BI190&lt;&gt;"",IF('Capacity summary'!$C$14="Yes",IF(COUNTBLANK('Capacity summary'!$H102:$BG102)&lt;52,IF('Capacity summary'!BB102&lt;&gt;"",IF(LOWER('Capacity summary'!BB102)="x",$BI190*BB190,VALUE('Capacity summary'!BB102)),0),BB190*$BI190),BB190*$BI190),0)</f>
        <v>0</v>
      </c>
      <c r="DF190" s="5">
        <f ca="1">IF($BI190&lt;&gt;"",IF('Capacity summary'!$C$14="Yes",IF(COUNTBLANK('Capacity summary'!$H102:$BG102)&lt;52,IF('Capacity summary'!BC102&lt;&gt;"",IF(LOWER('Capacity summary'!BC102)="x",$BI190*BC190,VALUE('Capacity summary'!BC102)),0),BC190*$BI190),BC190*$BI190),0)</f>
        <v>0</v>
      </c>
      <c r="DG190" s="5">
        <f ca="1">IF($BI190&lt;&gt;"",IF('Capacity summary'!$C$14="Yes",IF(COUNTBLANK('Capacity summary'!$H102:$BG102)&lt;52,IF('Capacity summary'!BD102&lt;&gt;"",IF(LOWER('Capacity summary'!BD102)="x",$BI190*BD190,VALUE('Capacity summary'!BD102)),0),BD190*$BI190),BD190*$BI190),0)</f>
        <v>0</v>
      </c>
      <c r="DH190" s="5">
        <f ca="1">IF($BI190&lt;&gt;"",IF('Capacity summary'!$C$14="Yes",IF(COUNTBLANK('Capacity summary'!$H102:$BG102)&lt;52,IF('Capacity summary'!BE102&lt;&gt;"",IF(LOWER('Capacity summary'!BE102)="x",$BI190*BE190,VALUE('Capacity summary'!BE102)),0),BE190*$BI190),BE190*$BI190),0)</f>
        <v>0</v>
      </c>
      <c r="DI190" s="5">
        <f ca="1">IF($BI190&lt;&gt;"",IF('Capacity summary'!$C$14="Yes",IF(COUNTBLANK('Capacity summary'!$H102:$BG102)&lt;52,IF('Capacity summary'!BF102&lt;&gt;"",IF(LOWER('Capacity summary'!BF102)="x",$BI190*BF190,VALUE('Capacity summary'!BF102)),0),BF190*$BI190),BF190*$BI190),0)</f>
        <v>0</v>
      </c>
      <c r="DJ190" s="5">
        <f ca="1">IF($BI190&lt;&gt;"",IF('Capacity summary'!$C$14="Yes",IF(COUNTBLANK('Capacity summary'!$H102:$BG102)&lt;52,IF('Capacity summary'!BG102&lt;&gt;"",IF(LOWER('Capacity summary'!BG102)="x",$BI190*BG190,VALUE('Capacity summary'!BG102)),0),BG190*$BI190),BG190*$BI190),0)</f>
        <v>0</v>
      </c>
      <c r="DK190" s="5">
        <f t="shared" ca="1" si="7"/>
        <v>0</v>
      </c>
    </row>
    <row r="191" spans="3:115" x14ac:dyDescent="0.25">
      <c r="C191" s="67" t="str">
        <f>ROW(A80)&amp;". "&amp;Capacity!N96</f>
        <v>80. a</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 ca="1">IF(ROW(A80)&lt;=Capacity!$M$16,IF('Capacity summary'!$C$14="No",SUM(H191:BG191),'Capacity summary'!$E103),0)</f>
        <v>52</v>
      </c>
      <c r="BI191" s="67">
        <f ca="1">IF(BH191&gt;0,IF(BH191&lt;Capacity!Q96,Capacity!R96,Capacity!T96/'Capacity calculation (hide)'!BH191),"")</f>
        <v>0</v>
      </c>
      <c r="BJ191" s="5"/>
      <c r="BK191" s="5">
        <f ca="1">IF($BI191&lt;&gt;"",IF('Capacity summary'!$C$14="Yes",IF(COUNTBLANK('Capacity summary'!$H103:$BG103)&lt;52,IF('Capacity summary'!H103&lt;&gt;"",IF(LOWER('Capacity summary'!H103)="x",$BI191*H191,VALUE('Capacity summary'!H103)),0),H191*$BI191),H191*$BI191),0)</f>
        <v>0</v>
      </c>
      <c r="BL191" s="5">
        <f ca="1">IF($BI191&lt;&gt;"",IF('Capacity summary'!$C$14="Yes",IF(COUNTBLANK('Capacity summary'!$H103:$BG103)&lt;52,IF('Capacity summary'!I103&lt;&gt;"",IF(LOWER('Capacity summary'!I103)="x",$BI191*I191,VALUE('Capacity summary'!I103)),0),I191*$BI191),I191*$BI191),0)</f>
        <v>0</v>
      </c>
      <c r="BM191" s="5">
        <f ca="1">IF($BI191&lt;&gt;"",IF('Capacity summary'!$C$14="Yes",IF(COUNTBLANK('Capacity summary'!$H103:$BG103)&lt;52,IF('Capacity summary'!J103&lt;&gt;"",IF(LOWER('Capacity summary'!J103)="x",$BI191*J191,VALUE('Capacity summary'!J103)),0),J191*$BI191),J191*$BI191),0)</f>
        <v>0</v>
      </c>
      <c r="BN191" s="5">
        <f ca="1">IF($BI191&lt;&gt;"",IF('Capacity summary'!$C$14="Yes",IF(COUNTBLANK('Capacity summary'!$H103:$BG103)&lt;52,IF('Capacity summary'!K103&lt;&gt;"",IF(LOWER('Capacity summary'!K103)="x",$BI191*K191,VALUE('Capacity summary'!K103)),0),K191*$BI191),K191*$BI191),0)</f>
        <v>0</v>
      </c>
      <c r="BO191" s="5">
        <f ca="1">IF($BI191&lt;&gt;"",IF('Capacity summary'!$C$14="Yes",IF(COUNTBLANK('Capacity summary'!$H103:$BG103)&lt;52,IF('Capacity summary'!L103&lt;&gt;"",IF(LOWER('Capacity summary'!L103)="x",$BI191*L191,VALUE('Capacity summary'!L103)),0),L191*$BI191),L191*$BI191),0)</f>
        <v>0</v>
      </c>
      <c r="BP191" s="5">
        <f ca="1">IF($BI191&lt;&gt;"",IF('Capacity summary'!$C$14="Yes",IF(COUNTBLANK('Capacity summary'!$H103:$BG103)&lt;52,IF('Capacity summary'!M103&lt;&gt;"",IF(LOWER('Capacity summary'!M103)="x",$BI191*M191,VALUE('Capacity summary'!M103)),0),M191*$BI191),M191*$BI191),0)</f>
        <v>0</v>
      </c>
      <c r="BQ191" s="5">
        <f ca="1">IF($BI191&lt;&gt;"",IF('Capacity summary'!$C$14="Yes",IF(COUNTBLANK('Capacity summary'!$H103:$BG103)&lt;52,IF('Capacity summary'!N103&lt;&gt;"",IF(LOWER('Capacity summary'!N103)="x",$BI191*N191,VALUE('Capacity summary'!N103)),0),N191*$BI191),N191*$BI191),0)</f>
        <v>0</v>
      </c>
      <c r="BR191" s="5">
        <f ca="1">IF($BI191&lt;&gt;"",IF('Capacity summary'!$C$14="Yes",IF(COUNTBLANK('Capacity summary'!$H103:$BG103)&lt;52,IF('Capacity summary'!O103&lt;&gt;"",IF(LOWER('Capacity summary'!O103)="x",$BI191*O191,VALUE('Capacity summary'!O103)),0),O191*$BI191),O191*$BI191),0)</f>
        <v>0</v>
      </c>
      <c r="BS191" s="5">
        <f ca="1">IF($BI191&lt;&gt;"",IF('Capacity summary'!$C$14="Yes",IF(COUNTBLANK('Capacity summary'!$H103:$BG103)&lt;52,IF('Capacity summary'!P103&lt;&gt;"",IF(LOWER('Capacity summary'!P103)="x",$BI191*P191,VALUE('Capacity summary'!P103)),0),P191*$BI191),P191*$BI191),0)</f>
        <v>0</v>
      </c>
      <c r="BT191" s="5">
        <f ca="1">IF($BI191&lt;&gt;"",IF('Capacity summary'!$C$14="Yes",IF(COUNTBLANK('Capacity summary'!$H103:$BG103)&lt;52,IF('Capacity summary'!Q103&lt;&gt;"",IF(LOWER('Capacity summary'!Q103)="x",$BI191*Q191,VALUE('Capacity summary'!Q103)),0),Q191*$BI191),Q191*$BI191),0)</f>
        <v>0</v>
      </c>
      <c r="BU191" s="5">
        <f ca="1">IF($BI191&lt;&gt;"",IF('Capacity summary'!$C$14="Yes",IF(COUNTBLANK('Capacity summary'!$H103:$BG103)&lt;52,IF('Capacity summary'!R103&lt;&gt;"",IF(LOWER('Capacity summary'!R103)="x",$BI191*R191,VALUE('Capacity summary'!R103)),0),R191*$BI191),R191*$BI191),0)</f>
        <v>0</v>
      </c>
      <c r="BV191" s="5">
        <f ca="1">IF($BI191&lt;&gt;"",IF('Capacity summary'!$C$14="Yes",IF(COUNTBLANK('Capacity summary'!$H103:$BG103)&lt;52,IF('Capacity summary'!S103&lt;&gt;"",IF(LOWER('Capacity summary'!S103)="x",$BI191*S191,VALUE('Capacity summary'!S103)),0),S191*$BI191),S191*$BI191),0)</f>
        <v>0</v>
      </c>
      <c r="BW191" s="5">
        <f ca="1">IF($BI191&lt;&gt;"",IF('Capacity summary'!$C$14="Yes",IF(COUNTBLANK('Capacity summary'!$H103:$BG103)&lt;52,IF('Capacity summary'!T103&lt;&gt;"",IF(LOWER('Capacity summary'!T103)="x",$BI191*T191,VALUE('Capacity summary'!T103)),0),T191*$BI191),T191*$BI191),0)</f>
        <v>0</v>
      </c>
      <c r="BX191" s="5">
        <f ca="1">IF($BI191&lt;&gt;"",IF('Capacity summary'!$C$14="Yes",IF(COUNTBLANK('Capacity summary'!$H103:$BG103)&lt;52,IF('Capacity summary'!U103&lt;&gt;"",IF(LOWER('Capacity summary'!U103)="x",$BI191*U191,VALUE('Capacity summary'!U103)),0),U191*$BI191),U191*$BI191),0)</f>
        <v>0</v>
      </c>
      <c r="BY191" s="5">
        <f ca="1">IF($BI191&lt;&gt;"",IF('Capacity summary'!$C$14="Yes",IF(COUNTBLANK('Capacity summary'!$H103:$BG103)&lt;52,IF('Capacity summary'!V103&lt;&gt;"",IF(LOWER('Capacity summary'!V103)="x",$BI191*V191,VALUE('Capacity summary'!V103)),0),V191*$BI191),V191*$BI191),0)</f>
        <v>0</v>
      </c>
      <c r="BZ191" s="5">
        <f ca="1">IF($BI191&lt;&gt;"",IF('Capacity summary'!$C$14="Yes",IF(COUNTBLANK('Capacity summary'!$H103:$BG103)&lt;52,IF('Capacity summary'!W103&lt;&gt;"",IF(LOWER('Capacity summary'!W103)="x",$BI191*W191,VALUE('Capacity summary'!W103)),0),W191*$BI191),W191*$BI191),0)</f>
        <v>0</v>
      </c>
      <c r="CA191" s="5">
        <f ca="1">IF($BI191&lt;&gt;"",IF('Capacity summary'!$C$14="Yes",IF(COUNTBLANK('Capacity summary'!$H103:$BG103)&lt;52,IF('Capacity summary'!X103&lt;&gt;"",IF(LOWER('Capacity summary'!X103)="x",$BI191*X191,VALUE('Capacity summary'!X103)),0),X191*$BI191),X191*$BI191),0)</f>
        <v>0</v>
      </c>
      <c r="CB191" s="5">
        <f ca="1">IF($BI191&lt;&gt;"",IF('Capacity summary'!$C$14="Yes",IF(COUNTBLANK('Capacity summary'!$H103:$BG103)&lt;52,IF('Capacity summary'!Y103&lt;&gt;"",IF(LOWER('Capacity summary'!Y103)="x",$BI191*Y191,VALUE('Capacity summary'!Y103)),0),Y191*$BI191),Y191*$BI191),0)</f>
        <v>0</v>
      </c>
      <c r="CC191" s="5">
        <f ca="1">IF($BI191&lt;&gt;"",IF('Capacity summary'!$C$14="Yes",IF(COUNTBLANK('Capacity summary'!$H103:$BG103)&lt;52,IF('Capacity summary'!Z103&lt;&gt;"",IF(LOWER('Capacity summary'!Z103)="x",$BI191*Z191,VALUE('Capacity summary'!Z103)),0),Z191*$BI191),Z191*$BI191),0)</f>
        <v>0</v>
      </c>
      <c r="CD191" s="5">
        <f ca="1">IF($BI191&lt;&gt;"",IF('Capacity summary'!$C$14="Yes",IF(COUNTBLANK('Capacity summary'!$H103:$BG103)&lt;52,IF('Capacity summary'!AA103&lt;&gt;"",IF(LOWER('Capacity summary'!AA103)="x",$BI191*AA191,VALUE('Capacity summary'!AA103)),0),AA191*$BI191),AA191*$BI191),0)</f>
        <v>0</v>
      </c>
      <c r="CE191" s="5">
        <f ca="1">IF($BI191&lt;&gt;"",IF('Capacity summary'!$C$14="Yes",IF(COUNTBLANK('Capacity summary'!$H103:$BG103)&lt;52,IF('Capacity summary'!AB103&lt;&gt;"",IF(LOWER('Capacity summary'!AB103)="x",$BI191*AB191,VALUE('Capacity summary'!AB103)),0),AB191*$BI191),AB191*$BI191),0)</f>
        <v>0</v>
      </c>
      <c r="CF191" s="5">
        <f ca="1">IF($BI191&lt;&gt;"",IF('Capacity summary'!$C$14="Yes",IF(COUNTBLANK('Capacity summary'!$H103:$BG103)&lt;52,IF('Capacity summary'!AC103&lt;&gt;"",IF(LOWER('Capacity summary'!AC103)="x",$BI191*AC191,VALUE('Capacity summary'!AC103)),0),AC191*$BI191),AC191*$BI191),0)</f>
        <v>0</v>
      </c>
      <c r="CG191" s="5">
        <f ca="1">IF($BI191&lt;&gt;"",IF('Capacity summary'!$C$14="Yes",IF(COUNTBLANK('Capacity summary'!$H103:$BG103)&lt;52,IF('Capacity summary'!AD103&lt;&gt;"",IF(LOWER('Capacity summary'!AD103)="x",$BI191*AD191,VALUE('Capacity summary'!AD103)),0),AD191*$BI191),AD191*$BI191),0)</f>
        <v>0</v>
      </c>
      <c r="CH191" s="5">
        <f ca="1">IF($BI191&lt;&gt;"",IF('Capacity summary'!$C$14="Yes",IF(COUNTBLANK('Capacity summary'!$H103:$BG103)&lt;52,IF('Capacity summary'!AE103&lt;&gt;"",IF(LOWER('Capacity summary'!AE103)="x",$BI191*AE191,VALUE('Capacity summary'!AE103)),0),AE191*$BI191),AE191*$BI191),0)</f>
        <v>0</v>
      </c>
      <c r="CI191" s="5">
        <f ca="1">IF($BI191&lt;&gt;"",IF('Capacity summary'!$C$14="Yes",IF(COUNTBLANK('Capacity summary'!$H103:$BG103)&lt;52,IF('Capacity summary'!AF103&lt;&gt;"",IF(LOWER('Capacity summary'!AF103)="x",$BI191*AF191,VALUE('Capacity summary'!AF103)),0),AF191*$BI191),AF191*$BI191),0)</f>
        <v>0</v>
      </c>
      <c r="CJ191" s="5">
        <f ca="1">IF($BI191&lt;&gt;"",IF('Capacity summary'!$C$14="Yes",IF(COUNTBLANK('Capacity summary'!$H103:$BG103)&lt;52,IF('Capacity summary'!AG103&lt;&gt;"",IF(LOWER('Capacity summary'!AG103)="x",$BI191*AG191,VALUE('Capacity summary'!AG103)),0),AG191*$BI191),AG191*$BI191),0)</f>
        <v>0</v>
      </c>
      <c r="CK191" s="5">
        <f ca="1">IF($BI191&lt;&gt;"",IF('Capacity summary'!$C$14="Yes",IF(COUNTBLANK('Capacity summary'!$H103:$BG103)&lt;52,IF('Capacity summary'!AH103&lt;&gt;"",IF(LOWER('Capacity summary'!AH103)="x",$BI191*AH191,VALUE('Capacity summary'!AH103)),0),AH191*$BI191),AH191*$BI191),0)</f>
        <v>0</v>
      </c>
      <c r="CL191" s="5">
        <f ca="1">IF($BI191&lt;&gt;"",IF('Capacity summary'!$C$14="Yes",IF(COUNTBLANK('Capacity summary'!$H103:$BG103)&lt;52,IF('Capacity summary'!AI103&lt;&gt;"",IF(LOWER('Capacity summary'!AI103)="x",$BI191*AI191,VALUE('Capacity summary'!AI103)),0),AI191*$BI191),AI191*$BI191),0)</f>
        <v>0</v>
      </c>
      <c r="CM191" s="5">
        <f ca="1">IF($BI191&lt;&gt;"",IF('Capacity summary'!$C$14="Yes",IF(COUNTBLANK('Capacity summary'!$H103:$BG103)&lt;52,IF('Capacity summary'!AJ103&lt;&gt;"",IF(LOWER('Capacity summary'!AJ103)="x",$BI191*AJ191,VALUE('Capacity summary'!AJ103)),0),AJ191*$BI191),AJ191*$BI191),0)</f>
        <v>0</v>
      </c>
      <c r="CN191" s="5">
        <f ca="1">IF($BI191&lt;&gt;"",IF('Capacity summary'!$C$14="Yes",IF(COUNTBLANK('Capacity summary'!$H103:$BG103)&lt;52,IF('Capacity summary'!AK103&lt;&gt;"",IF(LOWER('Capacity summary'!AK103)="x",$BI191*AK191,VALUE('Capacity summary'!AK103)),0),AK191*$BI191),AK191*$BI191),0)</f>
        <v>0</v>
      </c>
      <c r="CO191" s="5">
        <f ca="1">IF($BI191&lt;&gt;"",IF('Capacity summary'!$C$14="Yes",IF(COUNTBLANK('Capacity summary'!$H103:$BG103)&lt;52,IF('Capacity summary'!AL103&lt;&gt;"",IF(LOWER('Capacity summary'!AL103)="x",$BI191*AL191,VALUE('Capacity summary'!AL103)),0),AL191*$BI191),AL191*$BI191),0)</f>
        <v>0</v>
      </c>
      <c r="CP191" s="5">
        <f ca="1">IF($BI191&lt;&gt;"",IF('Capacity summary'!$C$14="Yes",IF(COUNTBLANK('Capacity summary'!$H103:$BG103)&lt;52,IF('Capacity summary'!AM103&lt;&gt;"",IF(LOWER('Capacity summary'!AM103)="x",$BI191*AM191,VALUE('Capacity summary'!AM103)),0),AM191*$BI191),AM191*$BI191),0)</f>
        <v>0</v>
      </c>
      <c r="CQ191" s="5">
        <f ca="1">IF($BI191&lt;&gt;"",IF('Capacity summary'!$C$14="Yes",IF(COUNTBLANK('Capacity summary'!$H103:$BG103)&lt;52,IF('Capacity summary'!AN103&lt;&gt;"",IF(LOWER('Capacity summary'!AN103)="x",$BI191*AN191,VALUE('Capacity summary'!AN103)),0),AN191*$BI191),AN191*$BI191),0)</f>
        <v>0</v>
      </c>
      <c r="CR191" s="5">
        <f ca="1">IF($BI191&lt;&gt;"",IF('Capacity summary'!$C$14="Yes",IF(COUNTBLANK('Capacity summary'!$H103:$BG103)&lt;52,IF('Capacity summary'!AO103&lt;&gt;"",IF(LOWER('Capacity summary'!AO103)="x",$BI191*AO191,VALUE('Capacity summary'!AO103)),0),AO191*$BI191),AO191*$BI191),0)</f>
        <v>0</v>
      </c>
      <c r="CS191" s="5">
        <f ca="1">IF($BI191&lt;&gt;"",IF('Capacity summary'!$C$14="Yes",IF(COUNTBLANK('Capacity summary'!$H103:$BG103)&lt;52,IF('Capacity summary'!AP103&lt;&gt;"",IF(LOWER('Capacity summary'!AP103)="x",$BI191*AP191,VALUE('Capacity summary'!AP103)),0),AP191*$BI191),AP191*$BI191),0)</f>
        <v>0</v>
      </c>
      <c r="CT191" s="5">
        <f ca="1">IF($BI191&lt;&gt;"",IF('Capacity summary'!$C$14="Yes",IF(COUNTBLANK('Capacity summary'!$H103:$BG103)&lt;52,IF('Capacity summary'!AQ103&lt;&gt;"",IF(LOWER('Capacity summary'!AQ103)="x",$BI191*AQ191,VALUE('Capacity summary'!AQ103)),0),AQ191*$BI191),AQ191*$BI191),0)</f>
        <v>0</v>
      </c>
      <c r="CU191" s="5">
        <f ca="1">IF($BI191&lt;&gt;"",IF('Capacity summary'!$C$14="Yes",IF(COUNTBLANK('Capacity summary'!$H103:$BG103)&lt;52,IF('Capacity summary'!AR103&lt;&gt;"",IF(LOWER('Capacity summary'!AR103)="x",$BI191*AR191,VALUE('Capacity summary'!AR103)),0),AR191*$BI191),AR191*$BI191),0)</f>
        <v>0</v>
      </c>
      <c r="CV191" s="5">
        <f ca="1">IF($BI191&lt;&gt;"",IF('Capacity summary'!$C$14="Yes",IF(COUNTBLANK('Capacity summary'!$H103:$BG103)&lt;52,IF('Capacity summary'!AS103&lt;&gt;"",IF(LOWER('Capacity summary'!AS103)="x",$BI191*AS191,VALUE('Capacity summary'!AS103)),0),AS191*$BI191),AS191*$BI191),0)</f>
        <v>0</v>
      </c>
      <c r="CW191" s="5">
        <f ca="1">IF($BI191&lt;&gt;"",IF('Capacity summary'!$C$14="Yes",IF(COUNTBLANK('Capacity summary'!$H103:$BG103)&lt;52,IF('Capacity summary'!AT103&lt;&gt;"",IF(LOWER('Capacity summary'!AT103)="x",$BI191*AT191,VALUE('Capacity summary'!AT103)),0),AT191*$BI191),AT191*$BI191),0)</f>
        <v>0</v>
      </c>
      <c r="CX191" s="5">
        <f ca="1">IF($BI191&lt;&gt;"",IF('Capacity summary'!$C$14="Yes",IF(COUNTBLANK('Capacity summary'!$H103:$BG103)&lt;52,IF('Capacity summary'!AU103&lt;&gt;"",IF(LOWER('Capacity summary'!AU103)="x",$BI191*AU191,VALUE('Capacity summary'!AU103)),0),AU191*$BI191),AU191*$BI191),0)</f>
        <v>0</v>
      </c>
      <c r="CY191" s="5">
        <f ca="1">IF($BI191&lt;&gt;"",IF('Capacity summary'!$C$14="Yes",IF(COUNTBLANK('Capacity summary'!$H103:$BG103)&lt;52,IF('Capacity summary'!AV103&lt;&gt;"",IF(LOWER('Capacity summary'!AV103)="x",$BI191*AV191,VALUE('Capacity summary'!AV103)),0),AV191*$BI191),AV191*$BI191),0)</f>
        <v>0</v>
      </c>
      <c r="CZ191" s="5">
        <f ca="1">IF($BI191&lt;&gt;"",IF('Capacity summary'!$C$14="Yes",IF(COUNTBLANK('Capacity summary'!$H103:$BG103)&lt;52,IF('Capacity summary'!AW103&lt;&gt;"",IF(LOWER('Capacity summary'!AW103)="x",$BI191*AW191,VALUE('Capacity summary'!AW103)),0),AW191*$BI191),AW191*$BI191),0)</f>
        <v>0</v>
      </c>
      <c r="DA191" s="5">
        <f ca="1">IF($BI191&lt;&gt;"",IF('Capacity summary'!$C$14="Yes",IF(COUNTBLANK('Capacity summary'!$H103:$BG103)&lt;52,IF('Capacity summary'!AX103&lt;&gt;"",IF(LOWER('Capacity summary'!AX103)="x",$BI191*AX191,VALUE('Capacity summary'!AX103)),0),AX191*$BI191),AX191*$BI191),0)</f>
        <v>0</v>
      </c>
      <c r="DB191" s="5">
        <f ca="1">IF($BI191&lt;&gt;"",IF('Capacity summary'!$C$14="Yes",IF(COUNTBLANK('Capacity summary'!$H103:$BG103)&lt;52,IF('Capacity summary'!AY103&lt;&gt;"",IF(LOWER('Capacity summary'!AY103)="x",$BI191*AY191,VALUE('Capacity summary'!AY103)),0),AY191*$BI191),AY191*$BI191),0)</f>
        <v>0</v>
      </c>
      <c r="DC191" s="5">
        <f ca="1">IF($BI191&lt;&gt;"",IF('Capacity summary'!$C$14="Yes",IF(COUNTBLANK('Capacity summary'!$H103:$BG103)&lt;52,IF('Capacity summary'!AZ103&lt;&gt;"",IF(LOWER('Capacity summary'!AZ103)="x",$BI191*AZ191,VALUE('Capacity summary'!AZ103)),0),AZ191*$BI191),AZ191*$BI191),0)</f>
        <v>0</v>
      </c>
      <c r="DD191" s="5">
        <f ca="1">IF($BI191&lt;&gt;"",IF('Capacity summary'!$C$14="Yes",IF(COUNTBLANK('Capacity summary'!$H103:$BG103)&lt;52,IF('Capacity summary'!BA103&lt;&gt;"",IF(LOWER('Capacity summary'!BA103)="x",$BI191*BA191,VALUE('Capacity summary'!BA103)),0),BA191*$BI191),BA191*$BI191),0)</f>
        <v>0</v>
      </c>
      <c r="DE191" s="5">
        <f ca="1">IF($BI191&lt;&gt;"",IF('Capacity summary'!$C$14="Yes",IF(COUNTBLANK('Capacity summary'!$H103:$BG103)&lt;52,IF('Capacity summary'!BB103&lt;&gt;"",IF(LOWER('Capacity summary'!BB103)="x",$BI191*BB191,VALUE('Capacity summary'!BB103)),0),BB191*$BI191),BB191*$BI191),0)</f>
        <v>0</v>
      </c>
      <c r="DF191" s="5">
        <f ca="1">IF($BI191&lt;&gt;"",IF('Capacity summary'!$C$14="Yes",IF(COUNTBLANK('Capacity summary'!$H103:$BG103)&lt;52,IF('Capacity summary'!BC103&lt;&gt;"",IF(LOWER('Capacity summary'!BC103)="x",$BI191*BC191,VALUE('Capacity summary'!BC103)),0),BC191*$BI191),BC191*$BI191),0)</f>
        <v>0</v>
      </c>
      <c r="DG191" s="5">
        <f ca="1">IF($BI191&lt;&gt;"",IF('Capacity summary'!$C$14="Yes",IF(COUNTBLANK('Capacity summary'!$H103:$BG103)&lt;52,IF('Capacity summary'!BD103&lt;&gt;"",IF(LOWER('Capacity summary'!BD103)="x",$BI191*BD191,VALUE('Capacity summary'!BD103)),0),BD191*$BI191),BD191*$BI191),0)</f>
        <v>0</v>
      </c>
      <c r="DH191" s="5">
        <f ca="1">IF($BI191&lt;&gt;"",IF('Capacity summary'!$C$14="Yes",IF(COUNTBLANK('Capacity summary'!$H103:$BG103)&lt;52,IF('Capacity summary'!BE103&lt;&gt;"",IF(LOWER('Capacity summary'!BE103)="x",$BI191*BE191,VALUE('Capacity summary'!BE103)),0),BE191*$BI191),BE191*$BI191),0)</f>
        <v>0</v>
      </c>
      <c r="DI191" s="5">
        <f ca="1">IF($BI191&lt;&gt;"",IF('Capacity summary'!$C$14="Yes",IF(COUNTBLANK('Capacity summary'!$H103:$BG103)&lt;52,IF('Capacity summary'!BF103&lt;&gt;"",IF(LOWER('Capacity summary'!BF103)="x",$BI191*BF191,VALUE('Capacity summary'!BF103)),0),BF191*$BI191),BF191*$BI191),0)</f>
        <v>0</v>
      </c>
      <c r="DJ191" s="5">
        <f ca="1">IF($BI191&lt;&gt;"",IF('Capacity summary'!$C$14="Yes",IF(COUNTBLANK('Capacity summary'!$H103:$BG103)&lt;52,IF('Capacity summary'!BG103&lt;&gt;"",IF(LOWER('Capacity summary'!BG103)="x",$BI191*BG191,VALUE('Capacity summary'!BG103)),0),BG191*$BI191),BG191*$BI191),0)</f>
        <v>0</v>
      </c>
      <c r="DK191" s="5">
        <f t="shared" ca="1" si="7"/>
        <v>0</v>
      </c>
    </row>
    <row r="192" spans="3:115" x14ac:dyDescent="0.25">
      <c r="C192" s="67" t="str">
        <f>ROW(A81)&amp;". "&amp;Capacity!N97</f>
        <v>81. a</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 ca="1">IF(ROW(A81)&lt;=Capacity!$M$16,IF('Capacity summary'!$C$14="No",SUM(H192:BG192),'Capacity summary'!$E104),0)</f>
        <v>52</v>
      </c>
      <c r="BI192" s="67">
        <f ca="1">IF(BH192&gt;0,IF(BH192&lt;Capacity!Q97,Capacity!R97,Capacity!T97/'Capacity calculation (hide)'!BH192),"")</f>
        <v>0</v>
      </c>
      <c r="BJ192" s="5"/>
      <c r="BK192" s="5">
        <f ca="1">IF($BI192&lt;&gt;"",IF('Capacity summary'!$C$14="Yes",IF(COUNTBLANK('Capacity summary'!$H104:$BG104)&lt;52,IF('Capacity summary'!H104&lt;&gt;"",IF(LOWER('Capacity summary'!H104)="x",$BI192*H192,VALUE('Capacity summary'!H104)),0),H192*$BI192),H192*$BI192),0)</f>
        <v>0</v>
      </c>
      <c r="BL192" s="5">
        <f ca="1">IF($BI192&lt;&gt;"",IF('Capacity summary'!$C$14="Yes",IF(COUNTBLANK('Capacity summary'!$H104:$BG104)&lt;52,IF('Capacity summary'!I104&lt;&gt;"",IF(LOWER('Capacity summary'!I104)="x",$BI192*I192,VALUE('Capacity summary'!I104)),0),I192*$BI192),I192*$BI192),0)</f>
        <v>0</v>
      </c>
      <c r="BM192" s="5">
        <f ca="1">IF($BI192&lt;&gt;"",IF('Capacity summary'!$C$14="Yes",IF(COUNTBLANK('Capacity summary'!$H104:$BG104)&lt;52,IF('Capacity summary'!J104&lt;&gt;"",IF(LOWER('Capacity summary'!J104)="x",$BI192*J192,VALUE('Capacity summary'!J104)),0),J192*$BI192),J192*$BI192),0)</f>
        <v>0</v>
      </c>
      <c r="BN192" s="5">
        <f ca="1">IF($BI192&lt;&gt;"",IF('Capacity summary'!$C$14="Yes",IF(COUNTBLANK('Capacity summary'!$H104:$BG104)&lt;52,IF('Capacity summary'!K104&lt;&gt;"",IF(LOWER('Capacity summary'!K104)="x",$BI192*K192,VALUE('Capacity summary'!K104)),0),K192*$BI192),K192*$BI192),0)</f>
        <v>0</v>
      </c>
      <c r="BO192" s="5">
        <f ca="1">IF($BI192&lt;&gt;"",IF('Capacity summary'!$C$14="Yes",IF(COUNTBLANK('Capacity summary'!$H104:$BG104)&lt;52,IF('Capacity summary'!L104&lt;&gt;"",IF(LOWER('Capacity summary'!L104)="x",$BI192*L192,VALUE('Capacity summary'!L104)),0),L192*$BI192),L192*$BI192),0)</f>
        <v>0</v>
      </c>
      <c r="BP192" s="5">
        <f ca="1">IF($BI192&lt;&gt;"",IF('Capacity summary'!$C$14="Yes",IF(COUNTBLANK('Capacity summary'!$H104:$BG104)&lt;52,IF('Capacity summary'!M104&lt;&gt;"",IF(LOWER('Capacity summary'!M104)="x",$BI192*M192,VALUE('Capacity summary'!M104)),0),M192*$BI192),M192*$BI192),0)</f>
        <v>0</v>
      </c>
      <c r="BQ192" s="5">
        <f ca="1">IF($BI192&lt;&gt;"",IF('Capacity summary'!$C$14="Yes",IF(COUNTBLANK('Capacity summary'!$H104:$BG104)&lt;52,IF('Capacity summary'!N104&lt;&gt;"",IF(LOWER('Capacity summary'!N104)="x",$BI192*N192,VALUE('Capacity summary'!N104)),0),N192*$BI192),N192*$BI192),0)</f>
        <v>0</v>
      </c>
      <c r="BR192" s="5">
        <f ca="1">IF($BI192&lt;&gt;"",IF('Capacity summary'!$C$14="Yes",IF(COUNTBLANK('Capacity summary'!$H104:$BG104)&lt;52,IF('Capacity summary'!O104&lt;&gt;"",IF(LOWER('Capacity summary'!O104)="x",$BI192*O192,VALUE('Capacity summary'!O104)),0),O192*$BI192),O192*$BI192),0)</f>
        <v>0</v>
      </c>
      <c r="BS192" s="5">
        <f ca="1">IF($BI192&lt;&gt;"",IF('Capacity summary'!$C$14="Yes",IF(COUNTBLANK('Capacity summary'!$H104:$BG104)&lt;52,IF('Capacity summary'!P104&lt;&gt;"",IF(LOWER('Capacity summary'!P104)="x",$BI192*P192,VALUE('Capacity summary'!P104)),0),P192*$BI192),P192*$BI192),0)</f>
        <v>0</v>
      </c>
      <c r="BT192" s="5">
        <f ca="1">IF($BI192&lt;&gt;"",IF('Capacity summary'!$C$14="Yes",IF(COUNTBLANK('Capacity summary'!$H104:$BG104)&lt;52,IF('Capacity summary'!Q104&lt;&gt;"",IF(LOWER('Capacity summary'!Q104)="x",$BI192*Q192,VALUE('Capacity summary'!Q104)),0),Q192*$BI192),Q192*$BI192),0)</f>
        <v>0</v>
      </c>
      <c r="BU192" s="5">
        <f ca="1">IF($BI192&lt;&gt;"",IF('Capacity summary'!$C$14="Yes",IF(COUNTBLANK('Capacity summary'!$H104:$BG104)&lt;52,IF('Capacity summary'!R104&lt;&gt;"",IF(LOWER('Capacity summary'!R104)="x",$BI192*R192,VALUE('Capacity summary'!R104)),0),R192*$BI192),R192*$BI192),0)</f>
        <v>0</v>
      </c>
      <c r="BV192" s="5">
        <f ca="1">IF($BI192&lt;&gt;"",IF('Capacity summary'!$C$14="Yes",IF(COUNTBLANK('Capacity summary'!$H104:$BG104)&lt;52,IF('Capacity summary'!S104&lt;&gt;"",IF(LOWER('Capacity summary'!S104)="x",$BI192*S192,VALUE('Capacity summary'!S104)),0),S192*$BI192),S192*$BI192),0)</f>
        <v>0</v>
      </c>
      <c r="BW192" s="5">
        <f ca="1">IF($BI192&lt;&gt;"",IF('Capacity summary'!$C$14="Yes",IF(COUNTBLANK('Capacity summary'!$H104:$BG104)&lt;52,IF('Capacity summary'!T104&lt;&gt;"",IF(LOWER('Capacity summary'!T104)="x",$BI192*T192,VALUE('Capacity summary'!T104)),0),T192*$BI192),T192*$BI192),0)</f>
        <v>0</v>
      </c>
      <c r="BX192" s="5">
        <f ca="1">IF($BI192&lt;&gt;"",IF('Capacity summary'!$C$14="Yes",IF(COUNTBLANK('Capacity summary'!$H104:$BG104)&lt;52,IF('Capacity summary'!U104&lt;&gt;"",IF(LOWER('Capacity summary'!U104)="x",$BI192*U192,VALUE('Capacity summary'!U104)),0),U192*$BI192),U192*$BI192),0)</f>
        <v>0</v>
      </c>
      <c r="BY192" s="5">
        <f ca="1">IF($BI192&lt;&gt;"",IF('Capacity summary'!$C$14="Yes",IF(COUNTBLANK('Capacity summary'!$H104:$BG104)&lt;52,IF('Capacity summary'!V104&lt;&gt;"",IF(LOWER('Capacity summary'!V104)="x",$BI192*V192,VALUE('Capacity summary'!V104)),0),V192*$BI192),V192*$BI192),0)</f>
        <v>0</v>
      </c>
      <c r="BZ192" s="5">
        <f ca="1">IF($BI192&lt;&gt;"",IF('Capacity summary'!$C$14="Yes",IF(COUNTBLANK('Capacity summary'!$H104:$BG104)&lt;52,IF('Capacity summary'!W104&lt;&gt;"",IF(LOWER('Capacity summary'!W104)="x",$BI192*W192,VALUE('Capacity summary'!W104)),0),W192*$BI192),W192*$BI192),0)</f>
        <v>0</v>
      </c>
      <c r="CA192" s="5">
        <f ca="1">IF($BI192&lt;&gt;"",IF('Capacity summary'!$C$14="Yes",IF(COUNTBLANK('Capacity summary'!$H104:$BG104)&lt;52,IF('Capacity summary'!X104&lt;&gt;"",IF(LOWER('Capacity summary'!X104)="x",$BI192*X192,VALUE('Capacity summary'!X104)),0),X192*$BI192),X192*$BI192),0)</f>
        <v>0</v>
      </c>
      <c r="CB192" s="5">
        <f ca="1">IF($BI192&lt;&gt;"",IF('Capacity summary'!$C$14="Yes",IF(COUNTBLANK('Capacity summary'!$H104:$BG104)&lt;52,IF('Capacity summary'!Y104&lt;&gt;"",IF(LOWER('Capacity summary'!Y104)="x",$BI192*Y192,VALUE('Capacity summary'!Y104)),0),Y192*$BI192),Y192*$BI192),0)</f>
        <v>0</v>
      </c>
      <c r="CC192" s="5">
        <f ca="1">IF($BI192&lt;&gt;"",IF('Capacity summary'!$C$14="Yes",IF(COUNTBLANK('Capacity summary'!$H104:$BG104)&lt;52,IF('Capacity summary'!Z104&lt;&gt;"",IF(LOWER('Capacity summary'!Z104)="x",$BI192*Z192,VALUE('Capacity summary'!Z104)),0),Z192*$BI192),Z192*$BI192),0)</f>
        <v>0</v>
      </c>
      <c r="CD192" s="5">
        <f ca="1">IF($BI192&lt;&gt;"",IF('Capacity summary'!$C$14="Yes",IF(COUNTBLANK('Capacity summary'!$H104:$BG104)&lt;52,IF('Capacity summary'!AA104&lt;&gt;"",IF(LOWER('Capacity summary'!AA104)="x",$BI192*AA192,VALUE('Capacity summary'!AA104)),0),AA192*$BI192),AA192*$BI192),0)</f>
        <v>0</v>
      </c>
      <c r="CE192" s="5">
        <f ca="1">IF($BI192&lt;&gt;"",IF('Capacity summary'!$C$14="Yes",IF(COUNTBLANK('Capacity summary'!$H104:$BG104)&lt;52,IF('Capacity summary'!AB104&lt;&gt;"",IF(LOWER('Capacity summary'!AB104)="x",$BI192*AB192,VALUE('Capacity summary'!AB104)),0),AB192*$BI192),AB192*$BI192),0)</f>
        <v>0</v>
      </c>
      <c r="CF192" s="5">
        <f ca="1">IF($BI192&lt;&gt;"",IF('Capacity summary'!$C$14="Yes",IF(COUNTBLANK('Capacity summary'!$H104:$BG104)&lt;52,IF('Capacity summary'!AC104&lt;&gt;"",IF(LOWER('Capacity summary'!AC104)="x",$BI192*AC192,VALUE('Capacity summary'!AC104)),0),AC192*$BI192),AC192*$BI192),0)</f>
        <v>0</v>
      </c>
      <c r="CG192" s="5">
        <f ca="1">IF($BI192&lt;&gt;"",IF('Capacity summary'!$C$14="Yes",IF(COUNTBLANK('Capacity summary'!$H104:$BG104)&lt;52,IF('Capacity summary'!AD104&lt;&gt;"",IF(LOWER('Capacity summary'!AD104)="x",$BI192*AD192,VALUE('Capacity summary'!AD104)),0),AD192*$BI192),AD192*$BI192),0)</f>
        <v>0</v>
      </c>
      <c r="CH192" s="5">
        <f ca="1">IF($BI192&lt;&gt;"",IF('Capacity summary'!$C$14="Yes",IF(COUNTBLANK('Capacity summary'!$H104:$BG104)&lt;52,IF('Capacity summary'!AE104&lt;&gt;"",IF(LOWER('Capacity summary'!AE104)="x",$BI192*AE192,VALUE('Capacity summary'!AE104)),0),AE192*$BI192),AE192*$BI192),0)</f>
        <v>0</v>
      </c>
      <c r="CI192" s="5">
        <f ca="1">IF($BI192&lt;&gt;"",IF('Capacity summary'!$C$14="Yes",IF(COUNTBLANK('Capacity summary'!$H104:$BG104)&lt;52,IF('Capacity summary'!AF104&lt;&gt;"",IF(LOWER('Capacity summary'!AF104)="x",$BI192*AF192,VALUE('Capacity summary'!AF104)),0),AF192*$BI192),AF192*$BI192),0)</f>
        <v>0</v>
      </c>
      <c r="CJ192" s="5">
        <f ca="1">IF($BI192&lt;&gt;"",IF('Capacity summary'!$C$14="Yes",IF(COUNTBLANK('Capacity summary'!$H104:$BG104)&lt;52,IF('Capacity summary'!AG104&lt;&gt;"",IF(LOWER('Capacity summary'!AG104)="x",$BI192*AG192,VALUE('Capacity summary'!AG104)),0),AG192*$BI192),AG192*$BI192),0)</f>
        <v>0</v>
      </c>
      <c r="CK192" s="5">
        <f ca="1">IF($BI192&lt;&gt;"",IF('Capacity summary'!$C$14="Yes",IF(COUNTBLANK('Capacity summary'!$H104:$BG104)&lt;52,IF('Capacity summary'!AH104&lt;&gt;"",IF(LOWER('Capacity summary'!AH104)="x",$BI192*AH192,VALUE('Capacity summary'!AH104)),0),AH192*$BI192),AH192*$BI192),0)</f>
        <v>0</v>
      </c>
      <c r="CL192" s="5">
        <f ca="1">IF($BI192&lt;&gt;"",IF('Capacity summary'!$C$14="Yes",IF(COUNTBLANK('Capacity summary'!$H104:$BG104)&lt;52,IF('Capacity summary'!AI104&lt;&gt;"",IF(LOWER('Capacity summary'!AI104)="x",$BI192*AI192,VALUE('Capacity summary'!AI104)),0),AI192*$BI192),AI192*$BI192),0)</f>
        <v>0</v>
      </c>
      <c r="CM192" s="5">
        <f ca="1">IF($BI192&lt;&gt;"",IF('Capacity summary'!$C$14="Yes",IF(COUNTBLANK('Capacity summary'!$H104:$BG104)&lt;52,IF('Capacity summary'!AJ104&lt;&gt;"",IF(LOWER('Capacity summary'!AJ104)="x",$BI192*AJ192,VALUE('Capacity summary'!AJ104)),0),AJ192*$BI192),AJ192*$BI192),0)</f>
        <v>0</v>
      </c>
      <c r="CN192" s="5">
        <f ca="1">IF($BI192&lt;&gt;"",IF('Capacity summary'!$C$14="Yes",IF(COUNTBLANK('Capacity summary'!$H104:$BG104)&lt;52,IF('Capacity summary'!AK104&lt;&gt;"",IF(LOWER('Capacity summary'!AK104)="x",$BI192*AK192,VALUE('Capacity summary'!AK104)),0),AK192*$BI192),AK192*$BI192),0)</f>
        <v>0</v>
      </c>
      <c r="CO192" s="5">
        <f ca="1">IF($BI192&lt;&gt;"",IF('Capacity summary'!$C$14="Yes",IF(COUNTBLANK('Capacity summary'!$H104:$BG104)&lt;52,IF('Capacity summary'!AL104&lt;&gt;"",IF(LOWER('Capacity summary'!AL104)="x",$BI192*AL192,VALUE('Capacity summary'!AL104)),0),AL192*$BI192),AL192*$BI192),0)</f>
        <v>0</v>
      </c>
      <c r="CP192" s="5">
        <f ca="1">IF($BI192&lt;&gt;"",IF('Capacity summary'!$C$14="Yes",IF(COUNTBLANK('Capacity summary'!$H104:$BG104)&lt;52,IF('Capacity summary'!AM104&lt;&gt;"",IF(LOWER('Capacity summary'!AM104)="x",$BI192*AM192,VALUE('Capacity summary'!AM104)),0),AM192*$BI192),AM192*$BI192),0)</f>
        <v>0</v>
      </c>
      <c r="CQ192" s="5">
        <f ca="1">IF($BI192&lt;&gt;"",IF('Capacity summary'!$C$14="Yes",IF(COUNTBLANK('Capacity summary'!$H104:$BG104)&lt;52,IF('Capacity summary'!AN104&lt;&gt;"",IF(LOWER('Capacity summary'!AN104)="x",$BI192*AN192,VALUE('Capacity summary'!AN104)),0),AN192*$BI192),AN192*$BI192),0)</f>
        <v>0</v>
      </c>
      <c r="CR192" s="5">
        <f ca="1">IF($BI192&lt;&gt;"",IF('Capacity summary'!$C$14="Yes",IF(COUNTBLANK('Capacity summary'!$H104:$BG104)&lt;52,IF('Capacity summary'!AO104&lt;&gt;"",IF(LOWER('Capacity summary'!AO104)="x",$BI192*AO192,VALUE('Capacity summary'!AO104)),0),AO192*$BI192),AO192*$BI192),0)</f>
        <v>0</v>
      </c>
      <c r="CS192" s="5">
        <f ca="1">IF($BI192&lt;&gt;"",IF('Capacity summary'!$C$14="Yes",IF(COUNTBLANK('Capacity summary'!$H104:$BG104)&lt;52,IF('Capacity summary'!AP104&lt;&gt;"",IF(LOWER('Capacity summary'!AP104)="x",$BI192*AP192,VALUE('Capacity summary'!AP104)),0),AP192*$BI192),AP192*$BI192),0)</f>
        <v>0</v>
      </c>
      <c r="CT192" s="5">
        <f ca="1">IF($BI192&lt;&gt;"",IF('Capacity summary'!$C$14="Yes",IF(COUNTBLANK('Capacity summary'!$H104:$BG104)&lt;52,IF('Capacity summary'!AQ104&lt;&gt;"",IF(LOWER('Capacity summary'!AQ104)="x",$BI192*AQ192,VALUE('Capacity summary'!AQ104)),0),AQ192*$BI192),AQ192*$BI192),0)</f>
        <v>0</v>
      </c>
      <c r="CU192" s="5">
        <f ca="1">IF($BI192&lt;&gt;"",IF('Capacity summary'!$C$14="Yes",IF(COUNTBLANK('Capacity summary'!$H104:$BG104)&lt;52,IF('Capacity summary'!AR104&lt;&gt;"",IF(LOWER('Capacity summary'!AR104)="x",$BI192*AR192,VALUE('Capacity summary'!AR104)),0),AR192*$BI192),AR192*$BI192),0)</f>
        <v>0</v>
      </c>
      <c r="CV192" s="5">
        <f ca="1">IF($BI192&lt;&gt;"",IF('Capacity summary'!$C$14="Yes",IF(COUNTBLANK('Capacity summary'!$H104:$BG104)&lt;52,IF('Capacity summary'!AS104&lt;&gt;"",IF(LOWER('Capacity summary'!AS104)="x",$BI192*AS192,VALUE('Capacity summary'!AS104)),0),AS192*$BI192),AS192*$BI192),0)</f>
        <v>0</v>
      </c>
      <c r="CW192" s="5">
        <f ca="1">IF($BI192&lt;&gt;"",IF('Capacity summary'!$C$14="Yes",IF(COUNTBLANK('Capacity summary'!$H104:$BG104)&lt;52,IF('Capacity summary'!AT104&lt;&gt;"",IF(LOWER('Capacity summary'!AT104)="x",$BI192*AT192,VALUE('Capacity summary'!AT104)),0),AT192*$BI192),AT192*$BI192),0)</f>
        <v>0</v>
      </c>
      <c r="CX192" s="5">
        <f ca="1">IF($BI192&lt;&gt;"",IF('Capacity summary'!$C$14="Yes",IF(COUNTBLANK('Capacity summary'!$H104:$BG104)&lt;52,IF('Capacity summary'!AU104&lt;&gt;"",IF(LOWER('Capacity summary'!AU104)="x",$BI192*AU192,VALUE('Capacity summary'!AU104)),0),AU192*$BI192),AU192*$BI192),0)</f>
        <v>0</v>
      </c>
      <c r="CY192" s="5">
        <f ca="1">IF($BI192&lt;&gt;"",IF('Capacity summary'!$C$14="Yes",IF(COUNTBLANK('Capacity summary'!$H104:$BG104)&lt;52,IF('Capacity summary'!AV104&lt;&gt;"",IF(LOWER('Capacity summary'!AV104)="x",$BI192*AV192,VALUE('Capacity summary'!AV104)),0),AV192*$BI192),AV192*$BI192),0)</f>
        <v>0</v>
      </c>
      <c r="CZ192" s="5">
        <f ca="1">IF($BI192&lt;&gt;"",IF('Capacity summary'!$C$14="Yes",IF(COUNTBLANK('Capacity summary'!$H104:$BG104)&lt;52,IF('Capacity summary'!AW104&lt;&gt;"",IF(LOWER('Capacity summary'!AW104)="x",$BI192*AW192,VALUE('Capacity summary'!AW104)),0),AW192*$BI192),AW192*$BI192),0)</f>
        <v>0</v>
      </c>
      <c r="DA192" s="5">
        <f ca="1">IF($BI192&lt;&gt;"",IF('Capacity summary'!$C$14="Yes",IF(COUNTBLANK('Capacity summary'!$H104:$BG104)&lt;52,IF('Capacity summary'!AX104&lt;&gt;"",IF(LOWER('Capacity summary'!AX104)="x",$BI192*AX192,VALUE('Capacity summary'!AX104)),0),AX192*$BI192),AX192*$BI192),0)</f>
        <v>0</v>
      </c>
      <c r="DB192" s="5">
        <f ca="1">IF($BI192&lt;&gt;"",IF('Capacity summary'!$C$14="Yes",IF(COUNTBLANK('Capacity summary'!$H104:$BG104)&lt;52,IF('Capacity summary'!AY104&lt;&gt;"",IF(LOWER('Capacity summary'!AY104)="x",$BI192*AY192,VALUE('Capacity summary'!AY104)),0),AY192*$BI192),AY192*$BI192),0)</f>
        <v>0</v>
      </c>
      <c r="DC192" s="5">
        <f ca="1">IF($BI192&lt;&gt;"",IF('Capacity summary'!$C$14="Yes",IF(COUNTBLANK('Capacity summary'!$H104:$BG104)&lt;52,IF('Capacity summary'!AZ104&lt;&gt;"",IF(LOWER('Capacity summary'!AZ104)="x",$BI192*AZ192,VALUE('Capacity summary'!AZ104)),0),AZ192*$BI192),AZ192*$BI192),0)</f>
        <v>0</v>
      </c>
      <c r="DD192" s="5">
        <f ca="1">IF($BI192&lt;&gt;"",IF('Capacity summary'!$C$14="Yes",IF(COUNTBLANK('Capacity summary'!$H104:$BG104)&lt;52,IF('Capacity summary'!BA104&lt;&gt;"",IF(LOWER('Capacity summary'!BA104)="x",$BI192*BA192,VALUE('Capacity summary'!BA104)),0),BA192*$BI192),BA192*$BI192),0)</f>
        <v>0</v>
      </c>
      <c r="DE192" s="5">
        <f ca="1">IF($BI192&lt;&gt;"",IF('Capacity summary'!$C$14="Yes",IF(COUNTBLANK('Capacity summary'!$H104:$BG104)&lt;52,IF('Capacity summary'!BB104&lt;&gt;"",IF(LOWER('Capacity summary'!BB104)="x",$BI192*BB192,VALUE('Capacity summary'!BB104)),0),BB192*$BI192),BB192*$BI192),0)</f>
        <v>0</v>
      </c>
      <c r="DF192" s="5">
        <f ca="1">IF($BI192&lt;&gt;"",IF('Capacity summary'!$C$14="Yes",IF(COUNTBLANK('Capacity summary'!$H104:$BG104)&lt;52,IF('Capacity summary'!BC104&lt;&gt;"",IF(LOWER('Capacity summary'!BC104)="x",$BI192*BC192,VALUE('Capacity summary'!BC104)),0),BC192*$BI192),BC192*$BI192),0)</f>
        <v>0</v>
      </c>
      <c r="DG192" s="5">
        <f ca="1">IF($BI192&lt;&gt;"",IF('Capacity summary'!$C$14="Yes",IF(COUNTBLANK('Capacity summary'!$H104:$BG104)&lt;52,IF('Capacity summary'!BD104&lt;&gt;"",IF(LOWER('Capacity summary'!BD104)="x",$BI192*BD192,VALUE('Capacity summary'!BD104)),0),BD192*$BI192),BD192*$BI192),0)</f>
        <v>0</v>
      </c>
      <c r="DH192" s="5">
        <f ca="1">IF($BI192&lt;&gt;"",IF('Capacity summary'!$C$14="Yes",IF(COUNTBLANK('Capacity summary'!$H104:$BG104)&lt;52,IF('Capacity summary'!BE104&lt;&gt;"",IF(LOWER('Capacity summary'!BE104)="x",$BI192*BE192,VALUE('Capacity summary'!BE104)),0),BE192*$BI192),BE192*$BI192),0)</f>
        <v>0</v>
      </c>
      <c r="DI192" s="5">
        <f ca="1">IF($BI192&lt;&gt;"",IF('Capacity summary'!$C$14="Yes",IF(COUNTBLANK('Capacity summary'!$H104:$BG104)&lt;52,IF('Capacity summary'!BF104&lt;&gt;"",IF(LOWER('Capacity summary'!BF104)="x",$BI192*BF192,VALUE('Capacity summary'!BF104)),0),BF192*$BI192),BF192*$BI192),0)</f>
        <v>0</v>
      </c>
      <c r="DJ192" s="5">
        <f ca="1">IF($BI192&lt;&gt;"",IF('Capacity summary'!$C$14="Yes",IF(COUNTBLANK('Capacity summary'!$H104:$BG104)&lt;52,IF('Capacity summary'!BG104&lt;&gt;"",IF(LOWER('Capacity summary'!BG104)="x",$BI192*BG192,VALUE('Capacity summary'!BG104)),0),BG192*$BI192),BG192*$BI192),0)</f>
        <v>0</v>
      </c>
      <c r="DK192" s="5">
        <f t="shared" ca="1" si="7"/>
        <v>0</v>
      </c>
    </row>
    <row r="193" spans="3:115" x14ac:dyDescent="0.25">
      <c r="C193" s="67" t="str">
        <f>ROW(A82)&amp;". "&amp;Capacity!N98</f>
        <v>82. a</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 ca="1">IF(ROW(A82)&lt;=Capacity!$M$16,IF('Capacity summary'!$C$14="No",SUM(H193:BG193),'Capacity summary'!$E105),0)</f>
        <v>52</v>
      </c>
      <c r="BI193" s="67">
        <f ca="1">IF(BH193&gt;0,IF(BH193&lt;Capacity!Q98,Capacity!R98,Capacity!T98/'Capacity calculation (hide)'!BH193),"")</f>
        <v>0</v>
      </c>
      <c r="BJ193" s="5"/>
      <c r="BK193" s="5">
        <f ca="1">IF($BI193&lt;&gt;"",IF('Capacity summary'!$C$14="Yes",IF(COUNTBLANK('Capacity summary'!$H105:$BG105)&lt;52,IF('Capacity summary'!H105&lt;&gt;"",IF(LOWER('Capacity summary'!H105)="x",$BI193*H193,VALUE('Capacity summary'!H105)),0),H193*$BI193),H193*$BI193),0)</f>
        <v>0</v>
      </c>
      <c r="BL193" s="5">
        <f ca="1">IF($BI193&lt;&gt;"",IF('Capacity summary'!$C$14="Yes",IF(COUNTBLANK('Capacity summary'!$H105:$BG105)&lt;52,IF('Capacity summary'!I105&lt;&gt;"",IF(LOWER('Capacity summary'!I105)="x",$BI193*I193,VALUE('Capacity summary'!I105)),0),I193*$BI193),I193*$BI193),0)</f>
        <v>0</v>
      </c>
      <c r="BM193" s="5">
        <f ca="1">IF($BI193&lt;&gt;"",IF('Capacity summary'!$C$14="Yes",IF(COUNTBLANK('Capacity summary'!$H105:$BG105)&lt;52,IF('Capacity summary'!J105&lt;&gt;"",IF(LOWER('Capacity summary'!J105)="x",$BI193*J193,VALUE('Capacity summary'!J105)),0),J193*$BI193),J193*$BI193),0)</f>
        <v>0</v>
      </c>
      <c r="BN193" s="5">
        <f ca="1">IF($BI193&lt;&gt;"",IF('Capacity summary'!$C$14="Yes",IF(COUNTBLANK('Capacity summary'!$H105:$BG105)&lt;52,IF('Capacity summary'!K105&lt;&gt;"",IF(LOWER('Capacity summary'!K105)="x",$BI193*K193,VALUE('Capacity summary'!K105)),0),K193*$BI193),K193*$BI193),0)</f>
        <v>0</v>
      </c>
      <c r="BO193" s="5">
        <f ca="1">IF($BI193&lt;&gt;"",IF('Capacity summary'!$C$14="Yes",IF(COUNTBLANK('Capacity summary'!$H105:$BG105)&lt;52,IF('Capacity summary'!L105&lt;&gt;"",IF(LOWER('Capacity summary'!L105)="x",$BI193*L193,VALUE('Capacity summary'!L105)),0),L193*$BI193),L193*$BI193),0)</f>
        <v>0</v>
      </c>
      <c r="BP193" s="5">
        <f ca="1">IF($BI193&lt;&gt;"",IF('Capacity summary'!$C$14="Yes",IF(COUNTBLANK('Capacity summary'!$H105:$BG105)&lt;52,IF('Capacity summary'!M105&lt;&gt;"",IF(LOWER('Capacity summary'!M105)="x",$BI193*M193,VALUE('Capacity summary'!M105)),0),M193*$BI193),M193*$BI193),0)</f>
        <v>0</v>
      </c>
      <c r="BQ193" s="5">
        <f ca="1">IF($BI193&lt;&gt;"",IF('Capacity summary'!$C$14="Yes",IF(COUNTBLANK('Capacity summary'!$H105:$BG105)&lt;52,IF('Capacity summary'!N105&lt;&gt;"",IF(LOWER('Capacity summary'!N105)="x",$BI193*N193,VALUE('Capacity summary'!N105)),0),N193*$BI193),N193*$BI193),0)</f>
        <v>0</v>
      </c>
      <c r="BR193" s="5">
        <f ca="1">IF($BI193&lt;&gt;"",IF('Capacity summary'!$C$14="Yes",IF(COUNTBLANK('Capacity summary'!$H105:$BG105)&lt;52,IF('Capacity summary'!O105&lt;&gt;"",IF(LOWER('Capacity summary'!O105)="x",$BI193*O193,VALUE('Capacity summary'!O105)),0),O193*$BI193),O193*$BI193),0)</f>
        <v>0</v>
      </c>
      <c r="BS193" s="5">
        <f ca="1">IF($BI193&lt;&gt;"",IF('Capacity summary'!$C$14="Yes",IF(COUNTBLANK('Capacity summary'!$H105:$BG105)&lt;52,IF('Capacity summary'!P105&lt;&gt;"",IF(LOWER('Capacity summary'!P105)="x",$BI193*P193,VALUE('Capacity summary'!P105)),0),P193*$BI193),P193*$BI193),0)</f>
        <v>0</v>
      </c>
      <c r="BT193" s="5">
        <f ca="1">IF($BI193&lt;&gt;"",IF('Capacity summary'!$C$14="Yes",IF(COUNTBLANK('Capacity summary'!$H105:$BG105)&lt;52,IF('Capacity summary'!Q105&lt;&gt;"",IF(LOWER('Capacity summary'!Q105)="x",$BI193*Q193,VALUE('Capacity summary'!Q105)),0),Q193*$BI193),Q193*$BI193),0)</f>
        <v>0</v>
      </c>
      <c r="BU193" s="5">
        <f ca="1">IF($BI193&lt;&gt;"",IF('Capacity summary'!$C$14="Yes",IF(COUNTBLANK('Capacity summary'!$H105:$BG105)&lt;52,IF('Capacity summary'!R105&lt;&gt;"",IF(LOWER('Capacity summary'!R105)="x",$BI193*R193,VALUE('Capacity summary'!R105)),0),R193*$BI193),R193*$BI193),0)</f>
        <v>0</v>
      </c>
      <c r="BV193" s="5">
        <f ca="1">IF($BI193&lt;&gt;"",IF('Capacity summary'!$C$14="Yes",IF(COUNTBLANK('Capacity summary'!$H105:$BG105)&lt;52,IF('Capacity summary'!S105&lt;&gt;"",IF(LOWER('Capacity summary'!S105)="x",$BI193*S193,VALUE('Capacity summary'!S105)),0),S193*$BI193),S193*$BI193),0)</f>
        <v>0</v>
      </c>
      <c r="BW193" s="5">
        <f ca="1">IF($BI193&lt;&gt;"",IF('Capacity summary'!$C$14="Yes",IF(COUNTBLANK('Capacity summary'!$H105:$BG105)&lt;52,IF('Capacity summary'!T105&lt;&gt;"",IF(LOWER('Capacity summary'!T105)="x",$BI193*T193,VALUE('Capacity summary'!T105)),0),T193*$BI193),T193*$BI193),0)</f>
        <v>0</v>
      </c>
      <c r="BX193" s="5">
        <f ca="1">IF($BI193&lt;&gt;"",IF('Capacity summary'!$C$14="Yes",IF(COUNTBLANK('Capacity summary'!$H105:$BG105)&lt;52,IF('Capacity summary'!U105&lt;&gt;"",IF(LOWER('Capacity summary'!U105)="x",$BI193*U193,VALUE('Capacity summary'!U105)),0),U193*$BI193),U193*$BI193),0)</f>
        <v>0</v>
      </c>
      <c r="BY193" s="5">
        <f ca="1">IF($BI193&lt;&gt;"",IF('Capacity summary'!$C$14="Yes",IF(COUNTBLANK('Capacity summary'!$H105:$BG105)&lt;52,IF('Capacity summary'!V105&lt;&gt;"",IF(LOWER('Capacity summary'!V105)="x",$BI193*V193,VALUE('Capacity summary'!V105)),0),V193*$BI193),V193*$BI193),0)</f>
        <v>0</v>
      </c>
      <c r="BZ193" s="5">
        <f ca="1">IF($BI193&lt;&gt;"",IF('Capacity summary'!$C$14="Yes",IF(COUNTBLANK('Capacity summary'!$H105:$BG105)&lt;52,IF('Capacity summary'!W105&lt;&gt;"",IF(LOWER('Capacity summary'!W105)="x",$BI193*W193,VALUE('Capacity summary'!W105)),0),W193*$BI193),W193*$BI193),0)</f>
        <v>0</v>
      </c>
      <c r="CA193" s="5">
        <f ca="1">IF($BI193&lt;&gt;"",IF('Capacity summary'!$C$14="Yes",IF(COUNTBLANK('Capacity summary'!$H105:$BG105)&lt;52,IF('Capacity summary'!X105&lt;&gt;"",IF(LOWER('Capacity summary'!X105)="x",$BI193*X193,VALUE('Capacity summary'!X105)),0),X193*$BI193),X193*$BI193),0)</f>
        <v>0</v>
      </c>
      <c r="CB193" s="5">
        <f ca="1">IF($BI193&lt;&gt;"",IF('Capacity summary'!$C$14="Yes",IF(COUNTBLANK('Capacity summary'!$H105:$BG105)&lt;52,IF('Capacity summary'!Y105&lt;&gt;"",IF(LOWER('Capacity summary'!Y105)="x",$BI193*Y193,VALUE('Capacity summary'!Y105)),0),Y193*$BI193),Y193*$BI193),0)</f>
        <v>0</v>
      </c>
      <c r="CC193" s="5">
        <f ca="1">IF($BI193&lt;&gt;"",IF('Capacity summary'!$C$14="Yes",IF(COUNTBLANK('Capacity summary'!$H105:$BG105)&lt;52,IF('Capacity summary'!Z105&lt;&gt;"",IF(LOWER('Capacity summary'!Z105)="x",$BI193*Z193,VALUE('Capacity summary'!Z105)),0),Z193*$BI193),Z193*$BI193),0)</f>
        <v>0</v>
      </c>
      <c r="CD193" s="5">
        <f ca="1">IF($BI193&lt;&gt;"",IF('Capacity summary'!$C$14="Yes",IF(COUNTBLANK('Capacity summary'!$H105:$BG105)&lt;52,IF('Capacity summary'!AA105&lt;&gt;"",IF(LOWER('Capacity summary'!AA105)="x",$BI193*AA193,VALUE('Capacity summary'!AA105)),0),AA193*$BI193),AA193*$BI193),0)</f>
        <v>0</v>
      </c>
      <c r="CE193" s="5">
        <f ca="1">IF($BI193&lt;&gt;"",IF('Capacity summary'!$C$14="Yes",IF(COUNTBLANK('Capacity summary'!$H105:$BG105)&lt;52,IF('Capacity summary'!AB105&lt;&gt;"",IF(LOWER('Capacity summary'!AB105)="x",$BI193*AB193,VALUE('Capacity summary'!AB105)),0),AB193*$BI193),AB193*$BI193),0)</f>
        <v>0</v>
      </c>
      <c r="CF193" s="5">
        <f ca="1">IF($BI193&lt;&gt;"",IF('Capacity summary'!$C$14="Yes",IF(COUNTBLANK('Capacity summary'!$H105:$BG105)&lt;52,IF('Capacity summary'!AC105&lt;&gt;"",IF(LOWER('Capacity summary'!AC105)="x",$BI193*AC193,VALUE('Capacity summary'!AC105)),0),AC193*$BI193),AC193*$BI193),0)</f>
        <v>0</v>
      </c>
      <c r="CG193" s="5">
        <f ca="1">IF($BI193&lt;&gt;"",IF('Capacity summary'!$C$14="Yes",IF(COUNTBLANK('Capacity summary'!$H105:$BG105)&lt;52,IF('Capacity summary'!AD105&lt;&gt;"",IF(LOWER('Capacity summary'!AD105)="x",$BI193*AD193,VALUE('Capacity summary'!AD105)),0),AD193*$BI193),AD193*$BI193),0)</f>
        <v>0</v>
      </c>
      <c r="CH193" s="5">
        <f ca="1">IF($BI193&lt;&gt;"",IF('Capacity summary'!$C$14="Yes",IF(COUNTBLANK('Capacity summary'!$H105:$BG105)&lt;52,IF('Capacity summary'!AE105&lt;&gt;"",IF(LOWER('Capacity summary'!AE105)="x",$BI193*AE193,VALUE('Capacity summary'!AE105)),0),AE193*$BI193),AE193*$BI193),0)</f>
        <v>0</v>
      </c>
      <c r="CI193" s="5">
        <f ca="1">IF($BI193&lt;&gt;"",IF('Capacity summary'!$C$14="Yes",IF(COUNTBLANK('Capacity summary'!$H105:$BG105)&lt;52,IF('Capacity summary'!AF105&lt;&gt;"",IF(LOWER('Capacity summary'!AF105)="x",$BI193*AF193,VALUE('Capacity summary'!AF105)),0),AF193*$BI193),AF193*$BI193),0)</f>
        <v>0</v>
      </c>
      <c r="CJ193" s="5">
        <f ca="1">IF($BI193&lt;&gt;"",IF('Capacity summary'!$C$14="Yes",IF(COUNTBLANK('Capacity summary'!$H105:$BG105)&lt;52,IF('Capacity summary'!AG105&lt;&gt;"",IF(LOWER('Capacity summary'!AG105)="x",$BI193*AG193,VALUE('Capacity summary'!AG105)),0),AG193*$BI193),AG193*$BI193),0)</f>
        <v>0</v>
      </c>
      <c r="CK193" s="5">
        <f ca="1">IF($BI193&lt;&gt;"",IF('Capacity summary'!$C$14="Yes",IF(COUNTBLANK('Capacity summary'!$H105:$BG105)&lt;52,IF('Capacity summary'!AH105&lt;&gt;"",IF(LOWER('Capacity summary'!AH105)="x",$BI193*AH193,VALUE('Capacity summary'!AH105)),0),AH193*$BI193),AH193*$BI193),0)</f>
        <v>0</v>
      </c>
      <c r="CL193" s="5">
        <f ca="1">IF($BI193&lt;&gt;"",IF('Capacity summary'!$C$14="Yes",IF(COUNTBLANK('Capacity summary'!$H105:$BG105)&lt;52,IF('Capacity summary'!AI105&lt;&gt;"",IF(LOWER('Capacity summary'!AI105)="x",$BI193*AI193,VALUE('Capacity summary'!AI105)),0),AI193*$BI193),AI193*$BI193),0)</f>
        <v>0</v>
      </c>
      <c r="CM193" s="5">
        <f ca="1">IF($BI193&lt;&gt;"",IF('Capacity summary'!$C$14="Yes",IF(COUNTBLANK('Capacity summary'!$H105:$BG105)&lt;52,IF('Capacity summary'!AJ105&lt;&gt;"",IF(LOWER('Capacity summary'!AJ105)="x",$BI193*AJ193,VALUE('Capacity summary'!AJ105)),0),AJ193*$BI193),AJ193*$BI193),0)</f>
        <v>0</v>
      </c>
      <c r="CN193" s="5">
        <f ca="1">IF($BI193&lt;&gt;"",IF('Capacity summary'!$C$14="Yes",IF(COUNTBLANK('Capacity summary'!$H105:$BG105)&lt;52,IF('Capacity summary'!AK105&lt;&gt;"",IF(LOWER('Capacity summary'!AK105)="x",$BI193*AK193,VALUE('Capacity summary'!AK105)),0),AK193*$BI193),AK193*$BI193),0)</f>
        <v>0</v>
      </c>
      <c r="CO193" s="5">
        <f ca="1">IF($BI193&lt;&gt;"",IF('Capacity summary'!$C$14="Yes",IF(COUNTBLANK('Capacity summary'!$H105:$BG105)&lt;52,IF('Capacity summary'!AL105&lt;&gt;"",IF(LOWER('Capacity summary'!AL105)="x",$BI193*AL193,VALUE('Capacity summary'!AL105)),0),AL193*$BI193),AL193*$BI193),0)</f>
        <v>0</v>
      </c>
      <c r="CP193" s="5">
        <f ca="1">IF($BI193&lt;&gt;"",IF('Capacity summary'!$C$14="Yes",IF(COUNTBLANK('Capacity summary'!$H105:$BG105)&lt;52,IF('Capacity summary'!AM105&lt;&gt;"",IF(LOWER('Capacity summary'!AM105)="x",$BI193*AM193,VALUE('Capacity summary'!AM105)),0),AM193*$BI193),AM193*$BI193),0)</f>
        <v>0</v>
      </c>
      <c r="CQ193" s="5">
        <f ca="1">IF($BI193&lt;&gt;"",IF('Capacity summary'!$C$14="Yes",IF(COUNTBLANK('Capacity summary'!$H105:$BG105)&lt;52,IF('Capacity summary'!AN105&lt;&gt;"",IF(LOWER('Capacity summary'!AN105)="x",$BI193*AN193,VALUE('Capacity summary'!AN105)),0),AN193*$BI193),AN193*$BI193),0)</f>
        <v>0</v>
      </c>
      <c r="CR193" s="5">
        <f ca="1">IF($BI193&lt;&gt;"",IF('Capacity summary'!$C$14="Yes",IF(COUNTBLANK('Capacity summary'!$H105:$BG105)&lt;52,IF('Capacity summary'!AO105&lt;&gt;"",IF(LOWER('Capacity summary'!AO105)="x",$BI193*AO193,VALUE('Capacity summary'!AO105)),0),AO193*$BI193),AO193*$BI193),0)</f>
        <v>0</v>
      </c>
      <c r="CS193" s="5">
        <f ca="1">IF($BI193&lt;&gt;"",IF('Capacity summary'!$C$14="Yes",IF(COUNTBLANK('Capacity summary'!$H105:$BG105)&lt;52,IF('Capacity summary'!AP105&lt;&gt;"",IF(LOWER('Capacity summary'!AP105)="x",$BI193*AP193,VALUE('Capacity summary'!AP105)),0),AP193*$BI193),AP193*$BI193),0)</f>
        <v>0</v>
      </c>
      <c r="CT193" s="5">
        <f ca="1">IF($BI193&lt;&gt;"",IF('Capacity summary'!$C$14="Yes",IF(COUNTBLANK('Capacity summary'!$H105:$BG105)&lt;52,IF('Capacity summary'!AQ105&lt;&gt;"",IF(LOWER('Capacity summary'!AQ105)="x",$BI193*AQ193,VALUE('Capacity summary'!AQ105)),0),AQ193*$BI193),AQ193*$BI193),0)</f>
        <v>0</v>
      </c>
      <c r="CU193" s="5">
        <f ca="1">IF($BI193&lt;&gt;"",IF('Capacity summary'!$C$14="Yes",IF(COUNTBLANK('Capacity summary'!$H105:$BG105)&lt;52,IF('Capacity summary'!AR105&lt;&gt;"",IF(LOWER('Capacity summary'!AR105)="x",$BI193*AR193,VALUE('Capacity summary'!AR105)),0),AR193*$BI193),AR193*$BI193),0)</f>
        <v>0</v>
      </c>
      <c r="CV193" s="5">
        <f ca="1">IF($BI193&lt;&gt;"",IF('Capacity summary'!$C$14="Yes",IF(COUNTBLANK('Capacity summary'!$H105:$BG105)&lt;52,IF('Capacity summary'!AS105&lt;&gt;"",IF(LOWER('Capacity summary'!AS105)="x",$BI193*AS193,VALUE('Capacity summary'!AS105)),0),AS193*$BI193),AS193*$BI193),0)</f>
        <v>0</v>
      </c>
      <c r="CW193" s="5">
        <f ca="1">IF($BI193&lt;&gt;"",IF('Capacity summary'!$C$14="Yes",IF(COUNTBLANK('Capacity summary'!$H105:$BG105)&lt;52,IF('Capacity summary'!AT105&lt;&gt;"",IF(LOWER('Capacity summary'!AT105)="x",$BI193*AT193,VALUE('Capacity summary'!AT105)),0),AT193*$BI193),AT193*$BI193),0)</f>
        <v>0</v>
      </c>
      <c r="CX193" s="5">
        <f ca="1">IF($BI193&lt;&gt;"",IF('Capacity summary'!$C$14="Yes",IF(COUNTBLANK('Capacity summary'!$H105:$BG105)&lt;52,IF('Capacity summary'!AU105&lt;&gt;"",IF(LOWER('Capacity summary'!AU105)="x",$BI193*AU193,VALUE('Capacity summary'!AU105)),0),AU193*$BI193),AU193*$BI193),0)</f>
        <v>0</v>
      </c>
      <c r="CY193" s="5">
        <f ca="1">IF($BI193&lt;&gt;"",IF('Capacity summary'!$C$14="Yes",IF(COUNTBLANK('Capacity summary'!$H105:$BG105)&lt;52,IF('Capacity summary'!AV105&lt;&gt;"",IF(LOWER('Capacity summary'!AV105)="x",$BI193*AV193,VALUE('Capacity summary'!AV105)),0),AV193*$BI193),AV193*$BI193),0)</f>
        <v>0</v>
      </c>
      <c r="CZ193" s="5">
        <f ca="1">IF($BI193&lt;&gt;"",IF('Capacity summary'!$C$14="Yes",IF(COUNTBLANK('Capacity summary'!$H105:$BG105)&lt;52,IF('Capacity summary'!AW105&lt;&gt;"",IF(LOWER('Capacity summary'!AW105)="x",$BI193*AW193,VALUE('Capacity summary'!AW105)),0),AW193*$BI193),AW193*$BI193),0)</f>
        <v>0</v>
      </c>
      <c r="DA193" s="5">
        <f ca="1">IF($BI193&lt;&gt;"",IF('Capacity summary'!$C$14="Yes",IF(COUNTBLANK('Capacity summary'!$H105:$BG105)&lt;52,IF('Capacity summary'!AX105&lt;&gt;"",IF(LOWER('Capacity summary'!AX105)="x",$BI193*AX193,VALUE('Capacity summary'!AX105)),0),AX193*$BI193),AX193*$BI193),0)</f>
        <v>0</v>
      </c>
      <c r="DB193" s="5">
        <f ca="1">IF($BI193&lt;&gt;"",IF('Capacity summary'!$C$14="Yes",IF(COUNTBLANK('Capacity summary'!$H105:$BG105)&lt;52,IF('Capacity summary'!AY105&lt;&gt;"",IF(LOWER('Capacity summary'!AY105)="x",$BI193*AY193,VALUE('Capacity summary'!AY105)),0),AY193*$BI193),AY193*$BI193),0)</f>
        <v>0</v>
      </c>
      <c r="DC193" s="5">
        <f ca="1">IF($BI193&lt;&gt;"",IF('Capacity summary'!$C$14="Yes",IF(COUNTBLANK('Capacity summary'!$H105:$BG105)&lt;52,IF('Capacity summary'!AZ105&lt;&gt;"",IF(LOWER('Capacity summary'!AZ105)="x",$BI193*AZ193,VALUE('Capacity summary'!AZ105)),0),AZ193*$BI193),AZ193*$BI193),0)</f>
        <v>0</v>
      </c>
      <c r="DD193" s="5">
        <f ca="1">IF($BI193&lt;&gt;"",IF('Capacity summary'!$C$14="Yes",IF(COUNTBLANK('Capacity summary'!$H105:$BG105)&lt;52,IF('Capacity summary'!BA105&lt;&gt;"",IF(LOWER('Capacity summary'!BA105)="x",$BI193*BA193,VALUE('Capacity summary'!BA105)),0),BA193*$BI193),BA193*$BI193),0)</f>
        <v>0</v>
      </c>
      <c r="DE193" s="5">
        <f ca="1">IF($BI193&lt;&gt;"",IF('Capacity summary'!$C$14="Yes",IF(COUNTBLANK('Capacity summary'!$H105:$BG105)&lt;52,IF('Capacity summary'!BB105&lt;&gt;"",IF(LOWER('Capacity summary'!BB105)="x",$BI193*BB193,VALUE('Capacity summary'!BB105)),0),BB193*$BI193),BB193*$BI193),0)</f>
        <v>0</v>
      </c>
      <c r="DF193" s="5">
        <f ca="1">IF($BI193&lt;&gt;"",IF('Capacity summary'!$C$14="Yes",IF(COUNTBLANK('Capacity summary'!$H105:$BG105)&lt;52,IF('Capacity summary'!BC105&lt;&gt;"",IF(LOWER('Capacity summary'!BC105)="x",$BI193*BC193,VALUE('Capacity summary'!BC105)),0),BC193*$BI193),BC193*$BI193),0)</f>
        <v>0</v>
      </c>
      <c r="DG193" s="5">
        <f ca="1">IF($BI193&lt;&gt;"",IF('Capacity summary'!$C$14="Yes",IF(COUNTBLANK('Capacity summary'!$H105:$BG105)&lt;52,IF('Capacity summary'!BD105&lt;&gt;"",IF(LOWER('Capacity summary'!BD105)="x",$BI193*BD193,VALUE('Capacity summary'!BD105)),0),BD193*$BI193),BD193*$BI193),0)</f>
        <v>0</v>
      </c>
      <c r="DH193" s="5">
        <f ca="1">IF($BI193&lt;&gt;"",IF('Capacity summary'!$C$14="Yes",IF(COUNTBLANK('Capacity summary'!$H105:$BG105)&lt;52,IF('Capacity summary'!BE105&lt;&gt;"",IF(LOWER('Capacity summary'!BE105)="x",$BI193*BE193,VALUE('Capacity summary'!BE105)),0),BE193*$BI193),BE193*$BI193),0)</f>
        <v>0</v>
      </c>
      <c r="DI193" s="5">
        <f ca="1">IF($BI193&lt;&gt;"",IF('Capacity summary'!$C$14="Yes",IF(COUNTBLANK('Capacity summary'!$H105:$BG105)&lt;52,IF('Capacity summary'!BF105&lt;&gt;"",IF(LOWER('Capacity summary'!BF105)="x",$BI193*BF193,VALUE('Capacity summary'!BF105)),0),BF193*$BI193),BF193*$BI193),0)</f>
        <v>0</v>
      </c>
      <c r="DJ193" s="5">
        <f ca="1">IF($BI193&lt;&gt;"",IF('Capacity summary'!$C$14="Yes",IF(COUNTBLANK('Capacity summary'!$H105:$BG105)&lt;52,IF('Capacity summary'!BG105&lt;&gt;"",IF(LOWER('Capacity summary'!BG105)="x",$BI193*BG193,VALUE('Capacity summary'!BG105)),0),BG193*$BI193),BG193*$BI193),0)</f>
        <v>0</v>
      </c>
      <c r="DK193" s="5">
        <f t="shared" ca="1" si="7"/>
        <v>0</v>
      </c>
    </row>
    <row r="194" spans="3:115" x14ac:dyDescent="0.25">
      <c r="C194" s="67" t="str">
        <f>ROW(A83)&amp;". "&amp;Capacity!N99</f>
        <v>83. a</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 ca="1">IF(ROW(A83)&lt;=Capacity!$M$16,IF('Capacity summary'!$C$14="No",SUM(H194:BG194),'Capacity summary'!$E106),0)</f>
        <v>52</v>
      </c>
      <c r="BI194" s="67">
        <f ca="1">IF(BH194&gt;0,IF(BH194&lt;Capacity!Q99,Capacity!R99,Capacity!T99/'Capacity calculation (hide)'!BH194),"")</f>
        <v>0</v>
      </c>
      <c r="BJ194" s="5"/>
      <c r="BK194" s="5">
        <f ca="1">IF($BI194&lt;&gt;"",IF('Capacity summary'!$C$14="Yes",IF(COUNTBLANK('Capacity summary'!$H106:$BG106)&lt;52,IF('Capacity summary'!H106&lt;&gt;"",IF(LOWER('Capacity summary'!H106)="x",$BI194*H194,VALUE('Capacity summary'!H106)),0),H194*$BI194),H194*$BI194),0)</f>
        <v>0</v>
      </c>
      <c r="BL194" s="5">
        <f ca="1">IF($BI194&lt;&gt;"",IF('Capacity summary'!$C$14="Yes",IF(COUNTBLANK('Capacity summary'!$H106:$BG106)&lt;52,IF('Capacity summary'!I106&lt;&gt;"",IF(LOWER('Capacity summary'!I106)="x",$BI194*I194,VALUE('Capacity summary'!I106)),0),I194*$BI194),I194*$BI194),0)</f>
        <v>0</v>
      </c>
      <c r="BM194" s="5">
        <f ca="1">IF($BI194&lt;&gt;"",IF('Capacity summary'!$C$14="Yes",IF(COUNTBLANK('Capacity summary'!$H106:$BG106)&lt;52,IF('Capacity summary'!J106&lt;&gt;"",IF(LOWER('Capacity summary'!J106)="x",$BI194*J194,VALUE('Capacity summary'!J106)),0),J194*$BI194),J194*$BI194),0)</f>
        <v>0</v>
      </c>
      <c r="BN194" s="5">
        <f ca="1">IF($BI194&lt;&gt;"",IF('Capacity summary'!$C$14="Yes",IF(COUNTBLANK('Capacity summary'!$H106:$BG106)&lt;52,IF('Capacity summary'!K106&lt;&gt;"",IF(LOWER('Capacity summary'!K106)="x",$BI194*K194,VALUE('Capacity summary'!K106)),0),K194*$BI194),K194*$BI194),0)</f>
        <v>0</v>
      </c>
      <c r="BO194" s="5">
        <f ca="1">IF($BI194&lt;&gt;"",IF('Capacity summary'!$C$14="Yes",IF(COUNTBLANK('Capacity summary'!$H106:$BG106)&lt;52,IF('Capacity summary'!L106&lt;&gt;"",IF(LOWER('Capacity summary'!L106)="x",$BI194*L194,VALUE('Capacity summary'!L106)),0),L194*$BI194),L194*$BI194),0)</f>
        <v>0</v>
      </c>
      <c r="BP194" s="5">
        <f ca="1">IF($BI194&lt;&gt;"",IF('Capacity summary'!$C$14="Yes",IF(COUNTBLANK('Capacity summary'!$H106:$BG106)&lt;52,IF('Capacity summary'!M106&lt;&gt;"",IF(LOWER('Capacity summary'!M106)="x",$BI194*M194,VALUE('Capacity summary'!M106)),0),M194*$BI194),M194*$BI194),0)</f>
        <v>0</v>
      </c>
      <c r="BQ194" s="5">
        <f ca="1">IF($BI194&lt;&gt;"",IF('Capacity summary'!$C$14="Yes",IF(COUNTBLANK('Capacity summary'!$H106:$BG106)&lt;52,IF('Capacity summary'!N106&lt;&gt;"",IF(LOWER('Capacity summary'!N106)="x",$BI194*N194,VALUE('Capacity summary'!N106)),0),N194*$BI194),N194*$BI194),0)</f>
        <v>0</v>
      </c>
      <c r="BR194" s="5">
        <f ca="1">IF($BI194&lt;&gt;"",IF('Capacity summary'!$C$14="Yes",IF(COUNTBLANK('Capacity summary'!$H106:$BG106)&lt;52,IF('Capacity summary'!O106&lt;&gt;"",IF(LOWER('Capacity summary'!O106)="x",$BI194*O194,VALUE('Capacity summary'!O106)),0),O194*$BI194),O194*$BI194),0)</f>
        <v>0</v>
      </c>
      <c r="BS194" s="5">
        <f ca="1">IF($BI194&lt;&gt;"",IF('Capacity summary'!$C$14="Yes",IF(COUNTBLANK('Capacity summary'!$H106:$BG106)&lt;52,IF('Capacity summary'!P106&lt;&gt;"",IF(LOWER('Capacity summary'!P106)="x",$BI194*P194,VALUE('Capacity summary'!P106)),0),P194*$BI194),P194*$BI194),0)</f>
        <v>0</v>
      </c>
      <c r="BT194" s="5">
        <f ca="1">IF($BI194&lt;&gt;"",IF('Capacity summary'!$C$14="Yes",IF(COUNTBLANK('Capacity summary'!$H106:$BG106)&lt;52,IF('Capacity summary'!Q106&lt;&gt;"",IF(LOWER('Capacity summary'!Q106)="x",$BI194*Q194,VALUE('Capacity summary'!Q106)),0),Q194*$BI194),Q194*$BI194),0)</f>
        <v>0</v>
      </c>
      <c r="BU194" s="5">
        <f ca="1">IF($BI194&lt;&gt;"",IF('Capacity summary'!$C$14="Yes",IF(COUNTBLANK('Capacity summary'!$H106:$BG106)&lt;52,IF('Capacity summary'!R106&lt;&gt;"",IF(LOWER('Capacity summary'!R106)="x",$BI194*R194,VALUE('Capacity summary'!R106)),0),R194*$BI194),R194*$BI194),0)</f>
        <v>0</v>
      </c>
      <c r="BV194" s="5">
        <f ca="1">IF($BI194&lt;&gt;"",IF('Capacity summary'!$C$14="Yes",IF(COUNTBLANK('Capacity summary'!$H106:$BG106)&lt;52,IF('Capacity summary'!S106&lt;&gt;"",IF(LOWER('Capacity summary'!S106)="x",$BI194*S194,VALUE('Capacity summary'!S106)),0),S194*$BI194),S194*$BI194),0)</f>
        <v>0</v>
      </c>
      <c r="BW194" s="5">
        <f ca="1">IF($BI194&lt;&gt;"",IF('Capacity summary'!$C$14="Yes",IF(COUNTBLANK('Capacity summary'!$H106:$BG106)&lt;52,IF('Capacity summary'!T106&lt;&gt;"",IF(LOWER('Capacity summary'!T106)="x",$BI194*T194,VALUE('Capacity summary'!T106)),0),T194*$BI194),T194*$BI194),0)</f>
        <v>0</v>
      </c>
      <c r="BX194" s="5">
        <f ca="1">IF($BI194&lt;&gt;"",IF('Capacity summary'!$C$14="Yes",IF(COUNTBLANK('Capacity summary'!$H106:$BG106)&lt;52,IF('Capacity summary'!U106&lt;&gt;"",IF(LOWER('Capacity summary'!U106)="x",$BI194*U194,VALUE('Capacity summary'!U106)),0),U194*$BI194),U194*$BI194),0)</f>
        <v>0</v>
      </c>
      <c r="BY194" s="5">
        <f ca="1">IF($BI194&lt;&gt;"",IF('Capacity summary'!$C$14="Yes",IF(COUNTBLANK('Capacity summary'!$H106:$BG106)&lt;52,IF('Capacity summary'!V106&lt;&gt;"",IF(LOWER('Capacity summary'!V106)="x",$BI194*V194,VALUE('Capacity summary'!V106)),0),V194*$BI194),V194*$BI194),0)</f>
        <v>0</v>
      </c>
      <c r="BZ194" s="5">
        <f ca="1">IF($BI194&lt;&gt;"",IF('Capacity summary'!$C$14="Yes",IF(COUNTBLANK('Capacity summary'!$H106:$BG106)&lt;52,IF('Capacity summary'!W106&lt;&gt;"",IF(LOWER('Capacity summary'!W106)="x",$BI194*W194,VALUE('Capacity summary'!W106)),0),W194*$BI194),W194*$BI194),0)</f>
        <v>0</v>
      </c>
      <c r="CA194" s="5">
        <f ca="1">IF($BI194&lt;&gt;"",IF('Capacity summary'!$C$14="Yes",IF(COUNTBLANK('Capacity summary'!$H106:$BG106)&lt;52,IF('Capacity summary'!X106&lt;&gt;"",IF(LOWER('Capacity summary'!X106)="x",$BI194*X194,VALUE('Capacity summary'!X106)),0),X194*$BI194),X194*$BI194),0)</f>
        <v>0</v>
      </c>
      <c r="CB194" s="5">
        <f ca="1">IF($BI194&lt;&gt;"",IF('Capacity summary'!$C$14="Yes",IF(COUNTBLANK('Capacity summary'!$H106:$BG106)&lt;52,IF('Capacity summary'!Y106&lt;&gt;"",IF(LOWER('Capacity summary'!Y106)="x",$BI194*Y194,VALUE('Capacity summary'!Y106)),0),Y194*$BI194),Y194*$BI194),0)</f>
        <v>0</v>
      </c>
      <c r="CC194" s="5">
        <f ca="1">IF($BI194&lt;&gt;"",IF('Capacity summary'!$C$14="Yes",IF(COUNTBLANK('Capacity summary'!$H106:$BG106)&lt;52,IF('Capacity summary'!Z106&lt;&gt;"",IF(LOWER('Capacity summary'!Z106)="x",$BI194*Z194,VALUE('Capacity summary'!Z106)),0),Z194*$BI194),Z194*$BI194),0)</f>
        <v>0</v>
      </c>
      <c r="CD194" s="5">
        <f ca="1">IF($BI194&lt;&gt;"",IF('Capacity summary'!$C$14="Yes",IF(COUNTBLANK('Capacity summary'!$H106:$BG106)&lt;52,IF('Capacity summary'!AA106&lt;&gt;"",IF(LOWER('Capacity summary'!AA106)="x",$BI194*AA194,VALUE('Capacity summary'!AA106)),0),AA194*$BI194),AA194*$BI194),0)</f>
        <v>0</v>
      </c>
      <c r="CE194" s="5">
        <f ca="1">IF($BI194&lt;&gt;"",IF('Capacity summary'!$C$14="Yes",IF(COUNTBLANK('Capacity summary'!$H106:$BG106)&lt;52,IF('Capacity summary'!AB106&lt;&gt;"",IF(LOWER('Capacity summary'!AB106)="x",$BI194*AB194,VALUE('Capacity summary'!AB106)),0),AB194*$BI194),AB194*$BI194),0)</f>
        <v>0</v>
      </c>
      <c r="CF194" s="5">
        <f ca="1">IF($BI194&lt;&gt;"",IF('Capacity summary'!$C$14="Yes",IF(COUNTBLANK('Capacity summary'!$H106:$BG106)&lt;52,IF('Capacity summary'!AC106&lt;&gt;"",IF(LOWER('Capacity summary'!AC106)="x",$BI194*AC194,VALUE('Capacity summary'!AC106)),0),AC194*$BI194),AC194*$BI194),0)</f>
        <v>0</v>
      </c>
      <c r="CG194" s="5">
        <f ca="1">IF($BI194&lt;&gt;"",IF('Capacity summary'!$C$14="Yes",IF(COUNTBLANK('Capacity summary'!$H106:$BG106)&lt;52,IF('Capacity summary'!AD106&lt;&gt;"",IF(LOWER('Capacity summary'!AD106)="x",$BI194*AD194,VALUE('Capacity summary'!AD106)),0),AD194*$BI194),AD194*$BI194),0)</f>
        <v>0</v>
      </c>
      <c r="CH194" s="5">
        <f ca="1">IF($BI194&lt;&gt;"",IF('Capacity summary'!$C$14="Yes",IF(COUNTBLANK('Capacity summary'!$H106:$BG106)&lt;52,IF('Capacity summary'!AE106&lt;&gt;"",IF(LOWER('Capacity summary'!AE106)="x",$BI194*AE194,VALUE('Capacity summary'!AE106)),0),AE194*$BI194),AE194*$BI194),0)</f>
        <v>0</v>
      </c>
      <c r="CI194" s="5">
        <f ca="1">IF($BI194&lt;&gt;"",IF('Capacity summary'!$C$14="Yes",IF(COUNTBLANK('Capacity summary'!$H106:$BG106)&lt;52,IF('Capacity summary'!AF106&lt;&gt;"",IF(LOWER('Capacity summary'!AF106)="x",$BI194*AF194,VALUE('Capacity summary'!AF106)),0),AF194*$BI194),AF194*$BI194),0)</f>
        <v>0</v>
      </c>
      <c r="CJ194" s="5">
        <f ca="1">IF($BI194&lt;&gt;"",IF('Capacity summary'!$C$14="Yes",IF(COUNTBLANK('Capacity summary'!$H106:$BG106)&lt;52,IF('Capacity summary'!AG106&lt;&gt;"",IF(LOWER('Capacity summary'!AG106)="x",$BI194*AG194,VALUE('Capacity summary'!AG106)),0),AG194*$BI194),AG194*$BI194),0)</f>
        <v>0</v>
      </c>
      <c r="CK194" s="5">
        <f ca="1">IF($BI194&lt;&gt;"",IF('Capacity summary'!$C$14="Yes",IF(COUNTBLANK('Capacity summary'!$H106:$BG106)&lt;52,IF('Capacity summary'!AH106&lt;&gt;"",IF(LOWER('Capacity summary'!AH106)="x",$BI194*AH194,VALUE('Capacity summary'!AH106)),0),AH194*$BI194),AH194*$BI194),0)</f>
        <v>0</v>
      </c>
      <c r="CL194" s="5">
        <f ca="1">IF($BI194&lt;&gt;"",IF('Capacity summary'!$C$14="Yes",IF(COUNTBLANK('Capacity summary'!$H106:$BG106)&lt;52,IF('Capacity summary'!AI106&lt;&gt;"",IF(LOWER('Capacity summary'!AI106)="x",$BI194*AI194,VALUE('Capacity summary'!AI106)),0),AI194*$BI194),AI194*$BI194),0)</f>
        <v>0</v>
      </c>
      <c r="CM194" s="5">
        <f ca="1">IF($BI194&lt;&gt;"",IF('Capacity summary'!$C$14="Yes",IF(COUNTBLANK('Capacity summary'!$H106:$BG106)&lt;52,IF('Capacity summary'!AJ106&lt;&gt;"",IF(LOWER('Capacity summary'!AJ106)="x",$BI194*AJ194,VALUE('Capacity summary'!AJ106)),0),AJ194*$BI194),AJ194*$BI194),0)</f>
        <v>0</v>
      </c>
      <c r="CN194" s="5">
        <f ca="1">IF($BI194&lt;&gt;"",IF('Capacity summary'!$C$14="Yes",IF(COUNTBLANK('Capacity summary'!$H106:$BG106)&lt;52,IF('Capacity summary'!AK106&lt;&gt;"",IF(LOWER('Capacity summary'!AK106)="x",$BI194*AK194,VALUE('Capacity summary'!AK106)),0),AK194*$BI194),AK194*$BI194),0)</f>
        <v>0</v>
      </c>
      <c r="CO194" s="5">
        <f ca="1">IF($BI194&lt;&gt;"",IF('Capacity summary'!$C$14="Yes",IF(COUNTBLANK('Capacity summary'!$H106:$BG106)&lt;52,IF('Capacity summary'!AL106&lt;&gt;"",IF(LOWER('Capacity summary'!AL106)="x",$BI194*AL194,VALUE('Capacity summary'!AL106)),0),AL194*$BI194),AL194*$BI194),0)</f>
        <v>0</v>
      </c>
      <c r="CP194" s="5">
        <f ca="1">IF($BI194&lt;&gt;"",IF('Capacity summary'!$C$14="Yes",IF(COUNTBLANK('Capacity summary'!$H106:$BG106)&lt;52,IF('Capacity summary'!AM106&lt;&gt;"",IF(LOWER('Capacity summary'!AM106)="x",$BI194*AM194,VALUE('Capacity summary'!AM106)),0),AM194*$BI194),AM194*$BI194),0)</f>
        <v>0</v>
      </c>
      <c r="CQ194" s="5">
        <f ca="1">IF($BI194&lt;&gt;"",IF('Capacity summary'!$C$14="Yes",IF(COUNTBLANK('Capacity summary'!$H106:$BG106)&lt;52,IF('Capacity summary'!AN106&lt;&gt;"",IF(LOWER('Capacity summary'!AN106)="x",$BI194*AN194,VALUE('Capacity summary'!AN106)),0),AN194*$BI194),AN194*$BI194),0)</f>
        <v>0</v>
      </c>
      <c r="CR194" s="5">
        <f ca="1">IF($BI194&lt;&gt;"",IF('Capacity summary'!$C$14="Yes",IF(COUNTBLANK('Capacity summary'!$H106:$BG106)&lt;52,IF('Capacity summary'!AO106&lt;&gt;"",IF(LOWER('Capacity summary'!AO106)="x",$BI194*AO194,VALUE('Capacity summary'!AO106)),0),AO194*$BI194),AO194*$BI194),0)</f>
        <v>0</v>
      </c>
      <c r="CS194" s="5">
        <f ca="1">IF($BI194&lt;&gt;"",IF('Capacity summary'!$C$14="Yes",IF(COUNTBLANK('Capacity summary'!$H106:$BG106)&lt;52,IF('Capacity summary'!AP106&lt;&gt;"",IF(LOWER('Capacity summary'!AP106)="x",$BI194*AP194,VALUE('Capacity summary'!AP106)),0),AP194*$BI194),AP194*$BI194),0)</f>
        <v>0</v>
      </c>
      <c r="CT194" s="5">
        <f ca="1">IF($BI194&lt;&gt;"",IF('Capacity summary'!$C$14="Yes",IF(COUNTBLANK('Capacity summary'!$H106:$BG106)&lt;52,IF('Capacity summary'!AQ106&lt;&gt;"",IF(LOWER('Capacity summary'!AQ106)="x",$BI194*AQ194,VALUE('Capacity summary'!AQ106)),0),AQ194*$BI194),AQ194*$BI194),0)</f>
        <v>0</v>
      </c>
      <c r="CU194" s="5">
        <f ca="1">IF($BI194&lt;&gt;"",IF('Capacity summary'!$C$14="Yes",IF(COUNTBLANK('Capacity summary'!$H106:$BG106)&lt;52,IF('Capacity summary'!AR106&lt;&gt;"",IF(LOWER('Capacity summary'!AR106)="x",$BI194*AR194,VALUE('Capacity summary'!AR106)),0),AR194*$BI194),AR194*$BI194),0)</f>
        <v>0</v>
      </c>
      <c r="CV194" s="5">
        <f ca="1">IF($BI194&lt;&gt;"",IF('Capacity summary'!$C$14="Yes",IF(COUNTBLANK('Capacity summary'!$H106:$BG106)&lt;52,IF('Capacity summary'!AS106&lt;&gt;"",IF(LOWER('Capacity summary'!AS106)="x",$BI194*AS194,VALUE('Capacity summary'!AS106)),0),AS194*$BI194),AS194*$BI194),0)</f>
        <v>0</v>
      </c>
      <c r="CW194" s="5">
        <f ca="1">IF($BI194&lt;&gt;"",IF('Capacity summary'!$C$14="Yes",IF(COUNTBLANK('Capacity summary'!$H106:$BG106)&lt;52,IF('Capacity summary'!AT106&lt;&gt;"",IF(LOWER('Capacity summary'!AT106)="x",$BI194*AT194,VALUE('Capacity summary'!AT106)),0),AT194*$BI194),AT194*$BI194),0)</f>
        <v>0</v>
      </c>
      <c r="CX194" s="5">
        <f ca="1">IF($BI194&lt;&gt;"",IF('Capacity summary'!$C$14="Yes",IF(COUNTBLANK('Capacity summary'!$H106:$BG106)&lt;52,IF('Capacity summary'!AU106&lt;&gt;"",IF(LOWER('Capacity summary'!AU106)="x",$BI194*AU194,VALUE('Capacity summary'!AU106)),0),AU194*$BI194),AU194*$BI194),0)</f>
        <v>0</v>
      </c>
      <c r="CY194" s="5">
        <f ca="1">IF($BI194&lt;&gt;"",IF('Capacity summary'!$C$14="Yes",IF(COUNTBLANK('Capacity summary'!$H106:$BG106)&lt;52,IF('Capacity summary'!AV106&lt;&gt;"",IF(LOWER('Capacity summary'!AV106)="x",$BI194*AV194,VALUE('Capacity summary'!AV106)),0),AV194*$BI194),AV194*$BI194),0)</f>
        <v>0</v>
      </c>
      <c r="CZ194" s="5">
        <f ca="1">IF($BI194&lt;&gt;"",IF('Capacity summary'!$C$14="Yes",IF(COUNTBLANK('Capacity summary'!$H106:$BG106)&lt;52,IF('Capacity summary'!AW106&lt;&gt;"",IF(LOWER('Capacity summary'!AW106)="x",$BI194*AW194,VALUE('Capacity summary'!AW106)),0),AW194*$BI194),AW194*$BI194),0)</f>
        <v>0</v>
      </c>
      <c r="DA194" s="5">
        <f ca="1">IF($BI194&lt;&gt;"",IF('Capacity summary'!$C$14="Yes",IF(COUNTBLANK('Capacity summary'!$H106:$BG106)&lt;52,IF('Capacity summary'!AX106&lt;&gt;"",IF(LOWER('Capacity summary'!AX106)="x",$BI194*AX194,VALUE('Capacity summary'!AX106)),0),AX194*$BI194),AX194*$BI194),0)</f>
        <v>0</v>
      </c>
      <c r="DB194" s="5">
        <f ca="1">IF($BI194&lt;&gt;"",IF('Capacity summary'!$C$14="Yes",IF(COUNTBLANK('Capacity summary'!$H106:$BG106)&lt;52,IF('Capacity summary'!AY106&lt;&gt;"",IF(LOWER('Capacity summary'!AY106)="x",$BI194*AY194,VALUE('Capacity summary'!AY106)),0),AY194*$BI194),AY194*$BI194),0)</f>
        <v>0</v>
      </c>
      <c r="DC194" s="5">
        <f ca="1">IF($BI194&lt;&gt;"",IF('Capacity summary'!$C$14="Yes",IF(COUNTBLANK('Capacity summary'!$H106:$BG106)&lt;52,IF('Capacity summary'!AZ106&lt;&gt;"",IF(LOWER('Capacity summary'!AZ106)="x",$BI194*AZ194,VALUE('Capacity summary'!AZ106)),0),AZ194*$BI194),AZ194*$BI194),0)</f>
        <v>0</v>
      </c>
      <c r="DD194" s="5">
        <f ca="1">IF($BI194&lt;&gt;"",IF('Capacity summary'!$C$14="Yes",IF(COUNTBLANK('Capacity summary'!$H106:$BG106)&lt;52,IF('Capacity summary'!BA106&lt;&gt;"",IF(LOWER('Capacity summary'!BA106)="x",$BI194*BA194,VALUE('Capacity summary'!BA106)),0),BA194*$BI194),BA194*$BI194),0)</f>
        <v>0</v>
      </c>
      <c r="DE194" s="5">
        <f ca="1">IF($BI194&lt;&gt;"",IF('Capacity summary'!$C$14="Yes",IF(COUNTBLANK('Capacity summary'!$H106:$BG106)&lt;52,IF('Capacity summary'!BB106&lt;&gt;"",IF(LOWER('Capacity summary'!BB106)="x",$BI194*BB194,VALUE('Capacity summary'!BB106)),0),BB194*$BI194),BB194*$BI194),0)</f>
        <v>0</v>
      </c>
      <c r="DF194" s="5">
        <f ca="1">IF($BI194&lt;&gt;"",IF('Capacity summary'!$C$14="Yes",IF(COUNTBLANK('Capacity summary'!$H106:$BG106)&lt;52,IF('Capacity summary'!BC106&lt;&gt;"",IF(LOWER('Capacity summary'!BC106)="x",$BI194*BC194,VALUE('Capacity summary'!BC106)),0),BC194*$BI194),BC194*$BI194),0)</f>
        <v>0</v>
      </c>
      <c r="DG194" s="5">
        <f ca="1">IF($BI194&lt;&gt;"",IF('Capacity summary'!$C$14="Yes",IF(COUNTBLANK('Capacity summary'!$H106:$BG106)&lt;52,IF('Capacity summary'!BD106&lt;&gt;"",IF(LOWER('Capacity summary'!BD106)="x",$BI194*BD194,VALUE('Capacity summary'!BD106)),0),BD194*$BI194),BD194*$BI194),0)</f>
        <v>0</v>
      </c>
      <c r="DH194" s="5">
        <f ca="1">IF($BI194&lt;&gt;"",IF('Capacity summary'!$C$14="Yes",IF(COUNTBLANK('Capacity summary'!$H106:$BG106)&lt;52,IF('Capacity summary'!BE106&lt;&gt;"",IF(LOWER('Capacity summary'!BE106)="x",$BI194*BE194,VALUE('Capacity summary'!BE106)),0),BE194*$BI194),BE194*$BI194),0)</f>
        <v>0</v>
      </c>
      <c r="DI194" s="5">
        <f ca="1">IF($BI194&lt;&gt;"",IF('Capacity summary'!$C$14="Yes",IF(COUNTBLANK('Capacity summary'!$H106:$BG106)&lt;52,IF('Capacity summary'!BF106&lt;&gt;"",IF(LOWER('Capacity summary'!BF106)="x",$BI194*BF194,VALUE('Capacity summary'!BF106)),0),BF194*$BI194),BF194*$BI194),0)</f>
        <v>0</v>
      </c>
      <c r="DJ194" s="5">
        <f ca="1">IF($BI194&lt;&gt;"",IF('Capacity summary'!$C$14="Yes",IF(COUNTBLANK('Capacity summary'!$H106:$BG106)&lt;52,IF('Capacity summary'!BG106&lt;&gt;"",IF(LOWER('Capacity summary'!BG106)="x",$BI194*BG194,VALUE('Capacity summary'!BG106)),0),BG194*$BI194),BG194*$BI194),0)</f>
        <v>0</v>
      </c>
      <c r="DK194" s="5">
        <f t="shared" ca="1" si="7"/>
        <v>0</v>
      </c>
    </row>
    <row r="195" spans="3:115" x14ac:dyDescent="0.25">
      <c r="C195" s="67" t="str">
        <f>ROW(A84)&amp;". "&amp;Capacity!N100</f>
        <v>84. a</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 ca="1">IF(ROW(A84)&lt;=Capacity!$M$16,IF('Capacity summary'!$C$14="No",SUM(H195:BG195),'Capacity summary'!$E107),0)</f>
        <v>52</v>
      </c>
      <c r="BI195" s="67">
        <f ca="1">IF(BH195&gt;0,IF(BH195&lt;Capacity!Q100,Capacity!R100,Capacity!T100/'Capacity calculation (hide)'!BH195),"")</f>
        <v>0</v>
      </c>
      <c r="BJ195" s="5"/>
      <c r="BK195" s="5">
        <f ca="1">IF($BI195&lt;&gt;"",IF('Capacity summary'!$C$14="Yes",IF(COUNTBLANK('Capacity summary'!$H107:$BG107)&lt;52,IF('Capacity summary'!H107&lt;&gt;"",IF(LOWER('Capacity summary'!H107)="x",$BI195*H195,VALUE('Capacity summary'!H107)),0),H195*$BI195),H195*$BI195),0)</f>
        <v>0</v>
      </c>
      <c r="BL195" s="5">
        <f ca="1">IF($BI195&lt;&gt;"",IF('Capacity summary'!$C$14="Yes",IF(COUNTBLANK('Capacity summary'!$H107:$BG107)&lt;52,IF('Capacity summary'!I107&lt;&gt;"",IF(LOWER('Capacity summary'!I107)="x",$BI195*I195,VALUE('Capacity summary'!I107)),0),I195*$BI195),I195*$BI195),0)</f>
        <v>0</v>
      </c>
      <c r="BM195" s="5">
        <f ca="1">IF($BI195&lt;&gt;"",IF('Capacity summary'!$C$14="Yes",IF(COUNTBLANK('Capacity summary'!$H107:$BG107)&lt;52,IF('Capacity summary'!J107&lt;&gt;"",IF(LOWER('Capacity summary'!J107)="x",$BI195*J195,VALUE('Capacity summary'!J107)),0),J195*$BI195),J195*$BI195),0)</f>
        <v>0</v>
      </c>
      <c r="BN195" s="5">
        <f ca="1">IF($BI195&lt;&gt;"",IF('Capacity summary'!$C$14="Yes",IF(COUNTBLANK('Capacity summary'!$H107:$BG107)&lt;52,IF('Capacity summary'!K107&lt;&gt;"",IF(LOWER('Capacity summary'!K107)="x",$BI195*K195,VALUE('Capacity summary'!K107)),0),K195*$BI195),K195*$BI195),0)</f>
        <v>0</v>
      </c>
      <c r="BO195" s="5">
        <f ca="1">IF($BI195&lt;&gt;"",IF('Capacity summary'!$C$14="Yes",IF(COUNTBLANK('Capacity summary'!$H107:$BG107)&lt;52,IF('Capacity summary'!L107&lt;&gt;"",IF(LOWER('Capacity summary'!L107)="x",$BI195*L195,VALUE('Capacity summary'!L107)),0),L195*$BI195),L195*$BI195),0)</f>
        <v>0</v>
      </c>
      <c r="BP195" s="5">
        <f ca="1">IF($BI195&lt;&gt;"",IF('Capacity summary'!$C$14="Yes",IF(COUNTBLANK('Capacity summary'!$H107:$BG107)&lt;52,IF('Capacity summary'!M107&lt;&gt;"",IF(LOWER('Capacity summary'!M107)="x",$BI195*M195,VALUE('Capacity summary'!M107)),0),M195*$BI195),M195*$BI195),0)</f>
        <v>0</v>
      </c>
      <c r="BQ195" s="5">
        <f ca="1">IF($BI195&lt;&gt;"",IF('Capacity summary'!$C$14="Yes",IF(COUNTBLANK('Capacity summary'!$H107:$BG107)&lt;52,IF('Capacity summary'!N107&lt;&gt;"",IF(LOWER('Capacity summary'!N107)="x",$BI195*N195,VALUE('Capacity summary'!N107)),0),N195*$BI195),N195*$BI195),0)</f>
        <v>0</v>
      </c>
      <c r="BR195" s="5">
        <f ca="1">IF($BI195&lt;&gt;"",IF('Capacity summary'!$C$14="Yes",IF(COUNTBLANK('Capacity summary'!$H107:$BG107)&lt;52,IF('Capacity summary'!O107&lt;&gt;"",IF(LOWER('Capacity summary'!O107)="x",$BI195*O195,VALUE('Capacity summary'!O107)),0),O195*$BI195),O195*$BI195),0)</f>
        <v>0</v>
      </c>
      <c r="BS195" s="5">
        <f ca="1">IF($BI195&lt;&gt;"",IF('Capacity summary'!$C$14="Yes",IF(COUNTBLANK('Capacity summary'!$H107:$BG107)&lt;52,IF('Capacity summary'!P107&lt;&gt;"",IF(LOWER('Capacity summary'!P107)="x",$BI195*P195,VALUE('Capacity summary'!P107)),0),P195*$BI195),P195*$BI195),0)</f>
        <v>0</v>
      </c>
      <c r="BT195" s="5">
        <f ca="1">IF($BI195&lt;&gt;"",IF('Capacity summary'!$C$14="Yes",IF(COUNTBLANK('Capacity summary'!$H107:$BG107)&lt;52,IF('Capacity summary'!Q107&lt;&gt;"",IF(LOWER('Capacity summary'!Q107)="x",$BI195*Q195,VALUE('Capacity summary'!Q107)),0),Q195*$BI195),Q195*$BI195),0)</f>
        <v>0</v>
      </c>
      <c r="BU195" s="5">
        <f ca="1">IF($BI195&lt;&gt;"",IF('Capacity summary'!$C$14="Yes",IF(COUNTBLANK('Capacity summary'!$H107:$BG107)&lt;52,IF('Capacity summary'!R107&lt;&gt;"",IF(LOWER('Capacity summary'!R107)="x",$BI195*R195,VALUE('Capacity summary'!R107)),0),R195*$BI195),R195*$BI195),0)</f>
        <v>0</v>
      </c>
      <c r="BV195" s="5">
        <f ca="1">IF($BI195&lt;&gt;"",IF('Capacity summary'!$C$14="Yes",IF(COUNTBLANK('Capacity summary'!$H107:$BG107)&lt;52,IF('Capacity summary'!S107&lt;&gt;"",IF(LOWER('Capacity summary'!S107)="x",$BI195*S195,VALUE('Capacity summary'!S107)),0),S195*$BI195),S195*$BI195),0)</f>
        <v>0</v>
      </c>
      <c r="BW195" s="5">
        <f ca="1">IF($BI195&lt;&gt;"",IF('Capacity summary'!$C$14="Yes",IF(COUNTBLANK('Capacity summary'!$H107:$BG107)&lt;52,IF('Capacity summary'!T107&lt;&gt;"",IF(LOWER('Capacity summary'!T107)="x",$BI195*T195,VALUE('Capacity summary'!T107)),0),T195*$BI195),T195*$BI195),0)</f>
        <v>0</v>
      </c>
      <c r="BX195" s="5">
        <f ca="1">IF($BI195&lt;&gt;"",IF('Capacity summary'!$C$14="Yes",IF(COUNTBLANK('Capacity summary'!$H107:$BG107)&lt;52,IF('Capacity summary'!U107&lt;&gt;"",IF(LOWER('Capacity summary'!U107)="x",$BI195*U195,VALUE('Capacity summary'!U107)),0),U195*$BI195),U195*$BI195),0)</f>
        <v>0</v>
      </c>
      <c r="BY195" s="5">
        <f ca="1">IF($BI195&lt;&gt;"",IF('Capacity summary'!$C$14="Yes",IF(COUNTBLANK('Capacity summary'!$H107:$BG107)&lt;52,IF('Capacity summary'!V107&lt;&gt;"",IF(LOWER('Capacity summary'!V107)="x",$BI195*V195,VALUE('Capacity summary'!V107)),0),V195*$BI195),V195*$BI195),0)</f>
        <v>0</v>
      </c>
      <c r="BZ195" s="5">
        <f ca="1">IF($BI195&lt;&gt;"",IF('Capacity summary'!$C$14="Yes",IF(COUNTBLANK('Capacity summary'!$H107:$BG107)&lt;52,IF('Capacity summary'!W107&lt;&gt;"",IF(LOWER('Capacity summary'!W107)="x",$BI195*W195,VALUE('Capacity summary'!W107)),0),W195*$BI195),W195*$BI195),0)</f>
        <v>0</v>
      </c>
      <c r="CA195" s="5">
        <f ca="1">IF($BI195&lt;&gt;"",IF('Capacity summary'!$C$14="Yes",IF(COUNTBLANK('Capacity summary'!$H107:$BG107)&lt;52,IF('Capacity summary'!X107&lt;&gt;"",IF(LOWER('Capacity summary'!X107)="x",$BI195*X195,VALUE('Capacity summary'!X107)),0),X195*$BI195),X195*$BI195),0)</f>
        <v>0</v>
      </c>
      <c r="CB195" s="5">
        <f ca="1">IF($BI195&lt;&gt;"",IF('Capacity summary'!$C$14="Yes",IF(COUNTBLANK('Capacity summary'!$H107:$BG107)&lt;52,IF('Capacity summary'!Y107&lt;&gt;"",IF(LOWER('Capacity summary'!Y107)="x",$BI195*Y195,VALUE('Capacity summary'!Y107)),0),Y195*$BI195),Y195*$BI195),0)</f>
        <v>0</v>
      </c>
      <c r="CC195" s="5">
        <f ca="1">IF($BI195&lt;&gt;"",IF('Capacity summary'!$C$14="Yes",IF(COUNTBLANK('Capacity summary'!$H107:$BG107)&lt;52,IF('Capacity summary'!Z107&lt;&gt;"",IF(LOWER('Capacity summary'!Z107)="x",$BI195*Z195,VALUE('Capacity summary'!Z107)),0),Z195*$BI195),Z195*$BI195),0)</f>
        <v>0</v>
      </c>
      <c r="CD195" s="5">
        <f ca="1">IF($BI195&lt;&gt;"",IF('Capacity summary'!$C$14="Yes",IF(COUNTBLANK('Capacity summary'!$H107:$BG107)&lt;52,IF('Capacity summary'!AA107&lt;&gt;"",IF(LOWER('Capacity summary'!AA107)="x",$BI195*AA195,VALUE('Capacity summary'!AA107)),0),AA195*$BI195),AA195*$BI195),0)</f>
        <v>0</v>
      </c>
      <c r="CE195" s="5">
        <f ca="1">IF($BI195&lt;&gt;"",IF('Capacity summary'!$C$14="Yes",IF(COUNTBLANK('Capacity summary'!$H107:$BG107)&lt;52,IF('Capacity summary'!AB107&lt;&gt;"",IF(LOWER('Capacity summary'!AB107)="x",$BI195*AB195,VALUE('Capacity summary'!AB107)),0),AB195*$BI195),AB195*$BI195),0)</f>
        <v>0</v>
      </c>
      <c r="CF195" s="5">
        <f ca="1">IF($BI195&lt;&gt;"",IF('Capacity summary'!$C$14="Yes",IF(COUNTBLANK('Capacity summary'!$H107:$BG107)&lt;52,IF('Capacity summary'!AC107&lt;&gt;"",IF(LOWER('Capacity summary'!AC107)="x",$BI195*AC195,VALUE('Capacity summary'!AC107)),0),AC195*$BI195),AC195*$BI195),0)</f>
        <v>0</v>
      </c>
      <c r="CG195" s="5">
        <f ca="1">IF($BI195&lt;&gt;"",IF('Capacity summary'!$C$14="Yes",IF(COUNTBLANK('Capacity summary'!$H107:$BG107)&lt;52,IF('Capacity summary'!AD107&lt;&gt;"",IF(LOWER('Capacity summary'!AD107)="x",$BI195*AD195,VALUE('Capacity summary'!AD107)),0),AD195*$BI195),AD195*$BI195),0)</f>
        <v>0</v>
      </c>
      <c r="CH195" s="5">
        <f ca="1">IF($BI195&lt;&gt;"",IF('Capacity summary'!$C$14="Yes",IF(COUNTBLANK('Capacity summary'!$H107:$BG107)&lt;52,IF('Capacity summary'!AE107&lt;&gt;"",IF(LOWER('Capacity summary'!AE107)="x",$BI195*AE195,VALUE('Capacity summary'!AE107)),0),AE195*$BI195),AE195*$BI195),0)</f>
        <v>0</v>
      </c>
      <c r="CI195" s="5">
        <f ca="1">IF($BI195&lt;&gt;"",IF('Capacity summary'!$C$14="Yes",IF(COUNTBLANK('Capacity summary'!$H107:$BG107)&lt;52,IF('Capacity summary'!AF107&lt;&gt;"",IF(LOWER('Capacity summary'!AF107)="x",$BI195*AF195,VALUE('Capacity summary'!AF107)),0),AF195*$BI195),AF195*$BI195),0)</f>
        <v>0</v>
      </c>
      <c r="CJ195" s="5">
        <f ca="1">IF($BI195&lt;&gt;"",IF('Capacity summary'!$C$14="Yes",IF(COUNTBLANK('Capacity summary'!$H107:$BG107)&lt;52,IF('Capacity summary'!AG107&lt;&gt;"",IF(LOWER('Capacity summary'!AG107)="x",$BI195*AG195,VALUE('Capacity summary'!AG107)),0),AG195*$BI195),AG195*$BI195),0)</f>
        <v>0</v>
      </c>
      <c r="CK195" s="5">
        <f ca="1">IF($BI195&lt;&gt;"",IF('Capacity summary'!$C$14="Yes",IF(COUNTBLANK('Capacity summary'!$H107:$BG107)&lt;52,IF('Capacity summary'!AH107&lt;&gt;"",IF(LOWER('Capacity summary'!AH107)="x",$BI195*AH195,VALUE('Capacity summary'!AH107)),0),AH195*$BI195),AH195*$BI195),0)</f>
        <v>0</v>
      </c>
      <c r="CL195" s="5">
        <f ca="1">IF($BI195&lt;&gt;"",IF('Capacity summary'!$C$14="Yes",IF(COUNTBLANK('Capacity summary'!$H107:$BG107)&lt;52,IF('Capacity summary'!AI107&lt;&gt;"",IF(LOWER('Capacity summary'!AI107)="x",$BI195*AI195,VALUE('Capacity summary'!AI107)),0),AI195*$BI195),AI195*$BI195),0)</f>
        <v>0</v>
      </c>
      <c r="CM195" s="5">
        <f ca="1">IF($BI195&lt;&gt;"",IF('Capacity summary'!$C$14="Yes",IF(COUNTBLANK('Capacity summary'!$H107:$BG107)&lt;52,IF('Capacity summary'!AJ107&lt;&gt;"",IF(LOWER('Capacity summary'!AJ107)="x",$BI195*AJ195,VALUE('Capacity summary'!AJ107)),0),AJ195*$BI195),AJ195*$BI195),0)</f>
        <v>0</v>
      </c>
      <c r="CN195" s="5">
        <f ca="1">IF($BI195&lt;&gt;"",IF('Capacity summary'!$C$14="Yes",IF(COUNTBLANK('Capacity summary'!$H107:$BG107)&lt;52,IF('Capacity summary'!AK107&lt;&gt;"",IF(LOWER('Capacity summary'!AK107)="x",$BI195*AK195,VALUE('Capacity summary'!AK107)),0),AK195*$BI195),AK195*$BI195),0)</f>
        <v>0</v>
      </c>
      <c r="CO195" s="5">
        <f ca="1">IF($BI195&lt;&gt;"",IF('Capacity summary'!$C$14="Yes",IF(COUNTBLANK('Capacity summary'!$H107:$BG107)&lt;52,IF('Capacity summary'!AL107&lt;&gt;"",IF(LOWER('Capacity summary'!AL107)="x",$BI195*AL195,VALUE('Capacity summary'!AL107)),0),AL195*$BI195),AL195*$BI195),0)</f>
        <v>0</v>
      </c>
      <c r="CP195" s="5">
        <f ca="1">IF($BI195&lt;&gt;"",IF('Capacity summary'!$C$14="Yes",IF(COUNTBLANK('Capacity summary'!$H107:$BG107)&lt;52,IF('Capacity summary'!AM107&lt;&gt;"",IF(LOWER('Capacity summary'!AM107)="x",$BI195*AM195,VALUE('Capacity summary'!AM107)),0),AM195*$BI195),AM195*$BI195),0)</f>
        <v>0</v>
      </c>
      <c r="CQ195" s="5">
        <f ca="1">IF($BI195&lt;&gt;"",IF('Capacity summary'!$C$14="Yes",IF(COUNTBLANK('Capacity summary'!$H107:$BG107)&lt;52,IF('Capacity summary'!AN107&lt;&gt;"",IF(LOWER('Capacity summary'!AN107)="x",$BI195*AN195,VALUE('Capacity summary'!AN107)),0),AN195*$BI195),AN195*$BI195),0)</f>
        <v>0</v>
      </c>
      <c r="CR195" s="5">
        <f ca="1">IF($BI195&lt;&gt;"",IF('Capacity summary'!$C$14="Yes",IF(COUNTBLANK('Capacity summary'!$H107:$BG107)&lt;52,IF('Capacity summary'!AO107&lt;&gt;"",IF(LOWER('Capacity summary'!AO107)="x",$BI195*AO195,VALUE('Capacity summary'!AO107)),0),AO195*$BI195),AO195*$BI195),0)</f>
        <v>0</v>
      </c>
      <c r="CS195" s="5">
        <f ca="1">IF($BI195&lt;&gt;"",IF('Capacity summary'!$C$14="Yes",IF(COUNTBLANK('Capacity summary'!$H107:$BG107)&lt;52,IF('Capacity summary'!AP107&lt;&gt;"",IF(LOWER('Capacity summary'!AP107)="x",$BI195*AP195,VALUE('Capacity summary'!AP107)),0),AP195*$BI195),AP195*$BI195),0)</f>
        <v>0</v>
      </c>
      <c r="CT195" s="5">
        <f ca="1">IF($BI195&lt;&gt;"",IF('Capacity summary'!$C$14="Yes",IF(COUNTBLANK('Capacity summary'!$H107:$BG107)&lt;52,IF('Capacity summary'!AQ107&lt;&gt;"",IF(LOWER('Capacity summary'!AQ107)="x",$BI195*AQ195,VALUE('Capacity summary'!AQ107)),0),AQ195*$BI195),AQ195*$BI195),0)</f>
        <v>0</v>
      </c>
      <c r="CU195" s="5">
        <f ca="1">IF($BI195&lt;&gt;"",IF('Capacity summary'!$C$14="Yes",IF(COUNTBLANK('Capacity summary'!$H107:$BG107)&lt;52,IF('Capacity summary'!AR107&lt;&gt;"",IF(LOWER('Capacity summary'!AR107)="x",$BI195*AR195,VALUE('Capacity summary'!AR107)),0),AR195*$BI195),AR195*$BI195),0)</f>
        <v>0</v>
      </c>
      <c r="CV195" s="5">
        <f ca="1">IF($BI195&lt;&gt;"",IF('Capacity summary'!$C$14="Yes",IF(COUNTBLANK('Capacity summary'!$H107:$BG107)&lt;52,IF('Capacity summary'!AS107&lt;&gt;"",IF(LOWER('Capacity summary'!AS107)="x",$BI195*AS195,VALUE('Capacity summary'!AS107)),0),AS195*$BI195),AS195*$BI195),0)</f>
        <v>0</v>
      </c>
      <c r="CW195" s="5">
        <f ca="1">IF($BI195&lt;&gt;"",IF('Capacity summary'!$C$14="Yes",IF(COUNTBLANK('Capacity summary'!$H107:$BG107)&lt;52,IF('Capacity summary'!AT107&lt;&gt;"",IF(LOWER('Capacity summary'!AT107)="x",$BI195*AT195,VALUE('Capacity summary'!AT107)),0),AT195*$BI195),AT195*$BI195),0)</f>
        <v>0</v>
      </c>
      <c r="CX195" s="5">
        <f ca="1">IF($BI195&lt;&gt;"",IF('Capacity summary'!$C$14="Yes",IF(COUNTBLANK('Capacity summary'!$H107:$BG107)&lt;52,IF('Capacity summary'!AU107&lt;&gt;"",IF(LOWER('Capacity summary'!AU107)="x",$BI195*AU195,VALUE('Capacity summary'!AU107)),0),AU195*$BI195),AU195*$BI195),0)</f>
        <v>0</v>
      </c>
      <c r="CY195" s="5">
        <f ca="1">IF($BI195&lt;&gt;"",IF('Capacity summary'!$C$14="Yes",IF(COUNTBLANK('Capacity summary'!$H107:$BG107)&lt;52,IF('Capacity summary'!AV107&lt;&gt;"",IF(LOWER('Capacity summary'!AV107)="x",$BI195*AV195,VALUE('Capacity summary'!AV107)),0),AV195*$BI195),AV195*$BI195),0)</f>
        <v>0</v>
      </c>
      <c r="CZ195" s="5">
        <f ca="1">IF($BI195&lt;&gt;"",IF('Capacity summary'!$C$14="Yes",IF(COUNTBLANK('Capacity summary'!$H107:$BG107)&lt;52,IF('Capacity summary'!AW107&lt;&gt;"",IF(LOWER('Capacity summary'!AW107)="x",$BI195*AW195,VALUE('Capacity summary'!AW107)),0),AW195*$BI195),AW195*$BI195),0)</f>
        <v>0</v>
      </c>
      <c r="DA195" s="5">
        <f ca="1">IF($BI195&lt;&gt;"",IF('Capacity summary'!$C$14="Yes",IF(COUNTBLANK('Capacity summary'!$H107:$BG107)&lt;52,IF('Capacity summary'!AX107&lt;&gt;"",IF(LOWER('Capacity summary'!AX107)="x",$BI195*AX195,VALUE('Capacity summary'!AX107)),0),AX195*$BI195),AX195*$BI195),0)</f>
        <v>0</v>
      </c>
      <c r="DB195" s="5">
        <f ca="1">IF($BI195&lt;&gt;"",IF('Capacity summary'!$C$14="Yes",IF(COUNTBLANK('Capacity summary'!$H107:$BG107)&lt;52,IF('Capacity summary'!AY107&lt;&gt;"",IF(LOWER('Capacity summary'!AY107)="x",$BI195*AY195,VALUE('Capacity summary'!AY107)),0),AY195*$BI195),AY195*$BI195),0)</f>
        <v>0</v>
      </c>
      <c r="DC195" s="5">
        <f ca="1">IF($BI195&lt;&gt;"",IF('Capacity summary'!$C$14="Yes",IF(COUNTBLANK('Capacity summary'!$H107:$BG107)&lt;52,IF('Capacity summary'!AZ107&lt;&gt;"",IF(LOWER('Capacity summary'!AZ107)="x",$BI195*AZ195,VALUE('Capacity summary'!AZ107)),0),AZ195*$BI195),AZ195*$BI195),0)</f>
        <v>0</v>
      </c>
      <c r="DD195" s="5">
        <f ca="1">IF($BI195&lt;&gt;"",IF('Capacity summary'!$C$14="Yes",IF(COUNTBLANK('Capacity summary'!$H107:$BG107)&lt;52,IF('Capacity summary'!BA107&lt;&gt;"",IF(LOWER('Capacity summary'!BA107)="x",$BI195*BA195,VALUE('Capacity summary'!BA107)),0),BA195*$BI195),BA195*$BI195),0)</f>
        <v>0</v>
      </c>
      <c r="DE195" s="5">
        <f ca="1">IF($BI195&lt;&gt;"",IF('Capacity summary'!$C$14="Yes",IF(COUNTBLANK('Capacity summary'!$H107:$BG107)&lt;52,IF('Capacity summary'!BB107&lt;&gt;"",IF(LOWER('Capacity summary'!BB107)="x",$BI195*BB195,VALUE('Capacity summary'!BB107)),0),BB195*$BI195),BB195*$BI195),0)</f>
        <v>0</v>
      </c>
      <c r="DF195" s="5">
        <f ca="1">IF($BI195&lt;&gt;"",IF('Capacity summary'!$C$14="Yes",IF(COUNTBLANK('Capacity summary'!$H107:$BG107)&lt;52,IF('Capacity summary'!BC107&lt;&gt;"",IF(LOWER('Capacity summary'!BC107)="x",$BI195*BC195,VALUE('Capacity summary'!BC107)),0),BC195*$BI195),BC195*$BI195),0)</f>
        <v>0</v>
      </c>
      <c r="DG195" s="5">
        <f ca="1">IF($BI195&lt;&gt;"",IF('Capacity summary'!$C$14="Yes",IF(COUNTBLANK('Capacity summary'!$H107:$BG107)&lt;52,IF('Capacity summary'!BD107&lt;&gt;"",IF(LOWER('Capacity summary'!BD107)="x",$BI195*BD195,VALUE('Capacity summary'!BD107)),0),BD195*$BI195),BD195*$BI195),0)</f>
        <v>0</v>
      </c>
      <c r="DH195" s="5">
        <f ca="1">IF($BI195&lt;&gt;"",IF('Capacity summary'!$C$14="Yes",IF(COUNTBLANK('Capacity summary'!$H107:$BG107)&lt;52,IF('Capacity summary'!BE107&lt;&gt;"",IF(LOWER('Capacity summary'!BE107)="x",$BI195*BE195,VALUE('Capacity summary'!BE107)),0),BE195*$BI195),BE195*$BI195),0)</f>
        <v>0</v>
      </c>
      <c r="DI195" s="5">
        <f ca="1">IF($BI195&lt;&gt;"",IF('Capacity summary'!$C$14="Yes",IF(COUNTBLANK('Capacity summary'!$H107:$BG107)&lt;52,IF('Capacity summary'!BF107&lt;&gt;"",IF(LOWER('Capacity summary'!BF107)="x",$BI195*BF195,VALUE('Capacity summary'!BF107)),0),BF195*$BI195),BF195*$BI195),0)</f>
        <v>0</v>
      </c>
      <c r="DJ195" s="5">
        <f ca="1">IF($BI195&lt;&gt;"",IF('Capacity summary'!$C$14="Yes",IF(COUNTBLANK('Capacity summary'!$H107:$BG107)&lt;52,IF('Capacity summary'!BG107&lt;&gt;"",IF(LOWER('Capacity summary'!BG107)="x",$BI195*BG195,VALUE('Capacity summary'!BG107)),0),BG195*$BI195),BG195*$BI195),0)</f>
        <v>0</v>
      </c>
      <c r="DK195" s="5">
        <f t="shared" ca="1" si="7"/>
        <v>0</v>
      </c>
    </row>
    <row r="196" spans="3:115" x14ac:dyDescent="0.25">
      <c r="C196" s="67" t="str">
        <f>ROW(A85)&amp;". "&amp;Capacity!N101</f>
        <v>85. a</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 ca="1">IF(ROW(A85)&lt;=Capacity!$M$16,IF('Capacity summary'!$C$14="No",SUM(H196:BG196),'Capacity summary'!$E108),0)</f>
        <v>52</v>
      </c>
      <c r="BI196" s="67">
        <f ca="1">IF(BH196&gt;0,IF(BH196&lt;Capacity!Q101,Capacity!R101,Capacity!T101/'Capacity calculation (hide)'!BH196),"")</f>
        <v>0</v>
      </c>
      <c r="BJ196" s="5"/>
      <c r="BK196" s="5">
        <f ca="1">IF($BI196&lt;&gt;"",IF('Capacity summary'!$C$14="Yes",IF(COUNTBLANK('Capacity summary'!$H108:$BG108)&lt;52,IF('Capacity summary'!H108&lt;&gt;"",IF(LOWER('Capacity summary'!H108)="x",$BI196*H196,VALUE('Capacity summary'!H108)),0),H196*$BI196),H196*$BI196),0)</f>
        <v>0</v>
      </c>
      <c r="BL196" s="5">
        <f ca="1">IF($BI196&lt;&gt;"",IF('Capacity summary'!$C$14="Yes",IF(COUNTBLANK('Capacity summary'!$H108:$BG108)&lt;52,IF('Capacity summary'!I108&lt;&gt;"",IF(LOWER('Capacity summary'!I108)="x",$BI196*I196,VALUE('Capacity summary'!I108)),0),I196*$BI196),I196*$BI196),0)</f>
        <v>0</v>
      </c>
      <c r="BM196" s="5">
        <f ca="1">IF($BI196&lt;&gt;"",IF('Capacity summary'!$C$14="Yes",IF(COUNTBLANK('Capacity summary'!$H108:$BG108)&lt;52,IF('Capacity summary'!J108&lt;&gt;"",IF(LOWER('Capacity summary'!J108)="x",$BI196*J196,VALUE('Capacity summary'!J108)),0),J196*$BI196),J196*$BI196),0)</f>
        <v>0</v>
      </c>
      <c r="BN196" s="5">
        <f ca="1">IF($BI196&lt;&gt;"",IF('Capacity summary'!$C$14="Yes",IF(COUNTBLANK('Capacity summary'!$H108:$BG108)&lt;52,IF('Capacity summary'!K108&lt;&gt;"",IF(LOWER('Capacity summary'!K108)="x",$BI196*K196,VALUE('Capacity summary'!K108)),0),K196*$BI196),K196*$BI196),0)</f>
        <v>0</v>
      </c>
      <c r="BO196" s="5">
        <f ca="1">IF($BI196&lt;&gt;"",IF('Capacity summary'!$C$14="Yes",IF(COUNTBLANK('Capacity summary'!$H108:$BG108)&lt;52,IF('Capacity summary'!L108&lt;&gt;"",IF(LOWER('Capacity summary'!L108)="x",$BI196*L196,VALUE('Capacity summary'!L108)),0),L196*$BI196),L196*$BI196),0)</f>
        <v>0</v>
      </c>
      <c r="BP196" s="5">
        <f ca="1">IF($BI196&lt;&gt;"",IF('Capacity summary'!$C$14="Yes",IF(COUNTBLANK('Capacity summary'!$H108:$BG108)&lt;52,IF('Capacity summary'!M108&lt;&gt;"",IF(LOWER('Capacity summary'!M108)="x",$BI196*M196,VALUE('Capacity summary'!M108)),0),M196*$BI196),M196*$BI196),0)</f>
        <v>0</v>
      </c>
      <c r="BQ196" s="5">
        <f ca="1">IF($BI196&lt;&gt;"",IF('Capacity summary'!$C$14="Yes",IF(COUNTBLANK('Capacity summary'!$H108:$BG108)&lt;52,IF('Capacity summary'!N108&lt;&gt;"",IF(LOWER('Capacity summary'!N108)="x",$BI196*N196,VALUE('Capacity summary'!N108)),0),N196*$BI196),N196*$BI196),0)</f>
        <v>0</v>
      </c>
      <c r="BR196" s="5">
        <f ca="1">IF($BI196&lt;&gt;"",IF('Capacity summary'!$C$14="Yes",IF(COUNTBLANK('Capacity summary'!$H108:$BG108)&lt;52,IF('Capacity summary'!O108&lt;&gt;"",IF(LOWER('Capacity summary'!O108)="x",$BI196*O196,VALUE('Capacity summary'!O108)),0),O196*$BI196),O196*$BI196),0)</f>
        <v>0</v>
      </c>
      <c r="BS196" s="5">
        <f ca="1">IF($BI196&lt;&gt;"",IF('Capacity summary'!$C$14="Yes",IF(COUNTBLANK('Capacity summary'!$H108:$BG108)&lt;52,IF('Capacity summary'!P108&lt;&gt;"",IF(LOWER('Capacity summary'!P108)="x",$BI196*P196,VALUE('Capacity summary'!P108)),0),P196*$BI196),P196*$BI196),0)</f>
        <v>0</v>
      </c>
      <c r="BT196" s="5">
        <f ca="1">IF($BI196&lt;&gt;"",IF('Capacity summary'!$C$14="Yes",IF(COUNTBLANK('Capacity summary'!$H108:$BG108)&lt;52,IF('Capacity summary'!Q108&lt;&gt;"",IF(LOWER('Capacity summary'!Q108)="x",$BI196*Q196,VALUE('Capacity summary'!Q108)),0),Q196*$BI196),Q196*$BI196),0)</f>
        <v>0</v>
      </c>
      <c r="BU196" s="5">
        <f ca="1">IF($BI196&lt;&gt;"",IF('Capacity summary'!$C$14="Yes",IF(COUNTBLANK('Capacity summary'!$H108:$BG108)&lt;52,IF('Capacity summary'!R108&lt;&gt;"",IF(LOWER('Capacity summary'!R108)="x",$BI196*R196,VALUE('Capacity summary'!R108)),0),R196*$BI196),R196*$BI196),0)</f>
        <v>0</v>
      </c>
      <c r="BV196" s="5">
        <f ca="1">IF($BI196&lt;&gt;"",IF('Capacity summary'!$C$14="Yes",IF(COUNTBLANK('Capacity summary'!$H108:$BG108)&lt;52,IF('Capacity summary'!S108&lt;&gt;"",IF(LOWER('Capacity summary'!S108)="x",$BI196*S196,VALUE('Capacity summary'!S108)),0),S196*$BI196),S196*$BI196),0)</f>
        <v>0</v>
      </c>
      <c r="BW196" s="5">
        <f ca="1">IF($BI196&lt;&gt;"",IF('Capacity summary'!$C$14="Yes",IF(COUNTBLANK('Capacity summary'!$H108:$BG108)&lt;52,IF('Capacity summary'!T108&lt;&gt;"",IF(LOWER('Capacity summary'!T108)="x",$BI196*T196,VALUE('Capacity summary'!T108)),0),T196*$BI196),T196*$BI196),0)</f>
        <v>0</v>
      </c>
      <c r="BX196" s="5">
        <f ca="1">IF($BI196&lt;&gt;"",IF('Capacity summary'!$C$14="Yes",IF(COUNTBLANK('Capacity summary'!$H108:$BG108)&lt;52,IF('Capacity summary'!U108&lt;&gt;"",IF(LOWER('Capacity summary'!U108)="x",$BI196*U196,VALUE('Capacity summary'!U108)),0),U196*$BI196),U196*$BI196),0)</f>
        <v>0</v>
      </c>
      <c r="BY196" s="5">
        <f ca="1">IF($BI196&lt;&gt;"",IF('Capacity summary'!$C$14="Yes",IF(COUNTBLANK('Capacity summary'!$H108:$BG108)&lt;52,IF('Capacity summary'!V108&lt;&gt;"",IF(LOWER('Capacity summary'!V108)="x",$BI196*V196,VALUE('Capacity summary'!V108)),0),V196*$BI196),V196*$BI196),0)</f>
        <v>0</v>
      </c>
      <c r="BZ196" s="5">
        <f ca="1">IF($BI196&lt;&gt;"",IF('Capacity summary'!$C$14="Yes",IF(COUNTBLANK('Capacity summary'!$H108:$BG108)&lt;52,IF('Capacity summary'!W108&lt;&gt;"",IF(LOWER('Capacity summary'!W108)="x",$BI196*W196,VALUE('Capacity summary'!W108)),0),W196*$BI196),W196*$BI196),0)</f>
        <v>0</v>
      </c>
      <c r="CA196" s="5">
        <f ca="1">IF($BI196&lt;&gt;"",IF('Capacity summary'!$C$14="Yes",IF(COUNTBLANK('Capacity summary'!$H108:$BG108)&lt;52,IF('Capacity summary'!X108&lt;&gt;"",IF(LOWER('Capacity summary'!X108)="x",$BI196*X196,VALUE('Capacity summary'!X108)),0),X196*$BI196),X196*$BI196),0)</f>
        <v>0</v>
      </c>
      <c r="CB196" s="5">
        <f ca="1">IF($BI196&lt;&gt;"",IF('Capacity summary'!$C$14="Yes",IF(COUNTBLANK('Capacity summary'!$H108:$BG108)&lt;52,IF('Capacity summary'!Y108&lt;&gt;"",IF(LOWER('Capacity summary'!Y108)="x",$BI196*Y196,VALUE('Capacity summary'!Y108)),0),Y196*$BI196),Y196*$BI196),0)</f>
        <v>0</v>
      </c>
      <c r="CC196" s="5">
        <f ca="1">IF($BI196&lt;&gt;"",IF('Capacity summary'!$C$14="Yes",IF(COUNTBLANK('Capacity summary'!$H108:$BG108)&lt;52,IF('Capacity summary'!Z108&lt;&gt;"",IF(LOWER('Capacity summary'!Z108)="x",$BI196*Z196,VALUE('Capacity summary'!Z108)),0),Z196*$BI196),Z196*$BI196),0)</f>
        <v>0</v>
      </c>
      <c r="CD196" s="5">
        <f ca="1">IF($BI196&lt;&gt;"",IF('Capacity summary'!$C$14="Yes",IF(COUNTBLANK('Capacity summary'!$H108:$BG108)&lt;52,IF('Capacity summary'!AA108&lt;&gt;"",IF(LOWER('Capacity summary'!AA108)="x",$BI196*AA196,VALUE('Capacity summary'!AA108)),0),AA196*$BI196),AA196*$BI196),0)</f>
        <v>0</v>
      </c>
      <c r="CE196" s="5">
        <f ca="1">IF($BI196&lt;&gt;"",IF('Capacity summary'!$C$14="Yes",IF(COUNTBLANK('Capacity summary'!$H108:$BG108)&lt;52,IF('Capacity summary'!AB108&lt;&gt;"",IF(LOWER('Capacity summary'!AB108)="x",$BI196*AB196,VALUE('Capacity summary'!AB108)),0),AB196*$BI196),AB196*$BI196),0)</f>
        <v>0</v>
      </c>
      <c r="CF196" s="5">
        <f ca="1">IF($BI196&lt;&gt;"",IF('Capacity summary'!$C$14="Yes",IF(COUNTBLANK('Capacity summary'!$H108:$BG108)&lt;52,IF('Capacity summary'!AC108&lt;&gt;"",IF(LOWER('Capacity summary'!AC108)="x",$BI196*AC196,VALUE('Capacity summary'!AC108)),0),AC196*$BI196),AC196*$BI196),0)</f>
        <v>0</v>
      </c>
      <c r="CG196" s="5">
        <f ca="1">IF($BI196&lt;&gt;"",IF('Capacity summary'!$C$14="Yes",IF(COUNTBLANK('Capacity summary'!$H108:$BG108)&lt;52,IF('Capacity summary'!AD108&lt;&gt;"",IF(LOWER('Capacity summary'!AD108)="x",$BI196*AD196,VALUE('Capacity summary'!AD108)),0),AD196*$BI196),AD196*$BI196),0)</f>
        <v>0</v>
      </c>
      <c r="CH196" s="5">
        <f ca="1">IF($BI196&lt;&gt;"",IF('Capacity summary'!$C$14="Yes",IF(COUNTBLANK('Capacity summary'!$H108:$BG108)&lt;52,IF('Capacity summary'!AE108&lt;&gt;"",IF(LOWER('Capacity summary'!AE108)="x",$BI196*AE196,VALUE('Capacity summary'!AE108)),0),AE196*$BI196),AE196*$BI196),0)</f>
        <v>0</v>
      </c>
      <c r="CI196" s="5">
        <f ca="1">IF($BI196&lt;&gt;"",IF('Capacity summary'!$C$14="Yes",IF(COUNTBLANK('Capacity summary'!$H108:$BG108)&lt;52,IF('Capacity summary'!AF108&lt;&gt;"",IF(LOWER('Capacity summary'!AF108)="x",$BI196*AF196,VALUE('Capacity summary'!AF108)),0),AF196*$BI196),AF196*$BI196),0)</f>
        <v>0</v>
      </c>
      <c r="CJ196" s="5">
        <f ca="1">IF($BI196&lt;&gt;"",IF('Capacity summary'!$C$14="Yes",IF(COUNTBLANK('Capacity summary'!$H108:$BG108)&lt;52,IF('Capacity summary'!AG108&lt;&gt;"",IF(LOWER('Capacity summary'!AG108)="x",$BI196*AG196,VALUE('Capacity summary'!AG108)),0),AG196*$BI196),AG196*$BI196),0)</f>
        <v>0</v>
      </c>
      <c r="CK196" s="5">
        <f ca="1">IF($BI196&lt;&gt;"",IF('Capacity summary'!$C$14="Yes",IF(COUNTBLANK('Capacity summary'!$H108:$BG108)&lt;52,IF('Capacity summary'!AH108&lt;&gt;"",IF(LOWER('Capacity summary'!AH108)="x",$BI196*AH196,VALUE('Capacity summary'!AH108)),0),AH196*$BI196),AH196*$BI196),0)</f>
        <v>0</v>
      </c>
      <c r="CL196" s="5">
        <f ca="1">IF($BI196&lt;&gt;"",IF('Capacity summary'!$C$14="Yes",IF(COUNTBLANK('Capacity summary'!$H108:$BG108)&lt;52,IF('Capacity summary'!AI108&lt;&gt;"",IF(LOWER('Capacity summary'!AI108)="x",$BI196*AI196,VALUE('Capacity summary'!AI108)),0),AI196*$BI196),AI196*$BI196),0)</f>
        <v>0</v>
      </c>
      <c r="CM196" s="5">
        <f ca="1">IF($BI196&lt;&gt;"",IF('Capacity summary'!$C$14="Yes",IF(COUNTBLANK('Capacity summary'!$H108:$BG108)&lt;52,IF('Capacity summary'!AJ108&lt;&gt;"",IF(LOWER('Capacity summary'!AJ108)="x",$BI196*AJ196,VALUE('Capacity summary'!AJ108)),0),AJ196*$BI196),AJ196*$BI196),0)</f>
        <v>0</v>
      </c>
      <c r="CN196" s="5">
        <f ca="1">IF($BI196&lt;&gt;"",IF('Capacity summary'!$C$14="Yes",IF(COUNTBLANK('Capacity summary'!$H108:$BG108)&lt;52,IF('Capacity summary'!AK108&lt;&gt;"",IF(LOWER('Capacity summary'!AK108)="x",$BI196*AK196,VALUE('Capacity summary'!AK108)),0),AK196*$BI196),AK196*$BI196),0)</f>
        <v>0</v>
      </c>
      <c r="CO196" s="5">
        <f ca="1">IF($BI196&lt;&gt;"",IF('Capacity summary'!$C$14="Yes",IF(COUNTBLANK('Capacity summary'!$H108:$BG108)&lt;52,IF('Capacity summary'!AL108&lt;&gt;"",IF(LOWER('Capacity summary'!AL108)="x",$BI196*AL196,VALUE('Capacity summary'!AL108)),0),AL196*$BI196),AL196*$BI196),0)</f>
        <v>0</v>
      </c>
      <c r="CP196" s="5">
        <f ca="1">IF($BI196&lt;&gt;"",IF('Capacity summary'!$C$14="Yes",IF(COUNTBLANK('Capacity summary'!$H108:$BG108)&lt;52,IF('Capacity summary'!AM108&lt;&gt;"",IF(LOWER('Capacity summary'!AM108)="x",$BI196*AM196,VALUE('Capacity summary'!AM108)),0),AM196*$BI196),AM196*$BI196),0)</f>
        <v>0</v>
      </c>
      <c r="CQ196" s="5">
        <f ca="1">IF($BI196&lt;&gt;"",IF('Capacity summary'!$C$14="Yes",IF(COUNTBLANK('Capacity summary'!$H108:$BG108)&lt;52,IF('Capacity summary'!AN108&lt;&gt;"",IF(LOWER('Capacity summary'!AN108)="x",$BI196*AN196,VALUE('Capacity summary'!AN108)),0),AN196*$BI196),AN196*$BI196),0)</f>
        <v>0</v>
      </c>
      <c r="CR196" s="5">
        <f ca="1">IF($BI196&lt;&gt;"",IF('Capacity summary'!$C$14="Yes",IF(COUNTBLANK('Capacity summary'!$H108:$BG108)&lt;52,IF('Capacity summary'!AO108&lt;&gt;"",IF(LOWER('Capacity summary'!AO108)="x",$BI196*AO196,VALUE('Capacity summary'!AO108)),0),AO196*$BI196),AO196*$BI196),0)</f>
        <v>0</v>
      </c>
      <c r="CS196" s="5">
        <f ca="1">IF($BI196&lt;&gt;"",IF('Capacity summary'!$C$14="Yes",IF(COUNTBLANK('Capacity summary'!$H108:$BG108)&lt;52,IF('Capacity summary'!AP108&lt;&gt;"",IF(LOWER('Capacity summary'!AP108)="x",$BI196*AP196,VALUE('Capacity summary'!AP108)),0),AP196*$BI196),AP196*$BI196),0)</f>
        <v>0</v>
      </c>
      <c r="CT196" s="5">
        <f ca="1">IF($BI196&lt;&gt;"",IF('Capacity summary'!$C$14="Yes",IF(COUNTBLANK('Capacity summary'!$H108:$BG108)&lt;52,IF('Capacity summary'!AQ108&lt;&gt;"",IF(LOWER('Capacity summary'!AQ108)="x",$BI196*AQ196,VALUE('Capacity summary'!AQ108)),0),AQ196*$BI196),AQ196*$BI196),0)</f>
        <v>0</v>
      </c>
      <c r="CU196" s="5">
        <f ca="1">IF($BI196&lt;&gt;"",IF('Capacity summary'!$C$14="Yes",IF(COUNTBLANK('Capacity summary'!$H108:$BG108)&lt;52,IF('Capacity summary'!AR108&lt;&gt;"",IF(LOWER('Capacity summary'!AR108)="x",$BI196*AR196,VALUE('Capacity summary'!AR108)),0),AR196*$BI196),AR196*$BI196),0)</f>
        <v>0</v>
      </c>
      <c r="CV196" s="5">
        <f ca="1">IF($BI196&lt;&gt;"",IF('Capacity summary'!$C$14="Yes",IF(COUNTBLANK('Capacity summary'!$H108:$BG108)&lt;52,IF('Capacity summary'!AS108&lt;&gt;"",IF(LOWER('Capacity summary'!AS108)="x",$BI196*AS196,VALUE('Capacity summary'!AS108)),0),AS196*$BI196),AS196*$BI196),0)</f>
        <v>0</v>
      </c>
      <c r="CW196" s="5">
        <f ca="1">IF($BI196&lt;&gt;"",IF('Capacity summary'!$C$14="Yes",IF(COUNTBLANK('Capacity summary'!$H108:$BG108)&lt;52,IF('Capacity summary'!AT108&lt;&gt;"",IF(LOWER('Capacity summary'!AT108)="x",$BI196*AT196,VALUE('Capacity summary'!AT108)),0),AT196*$BI196),AT196*$BI196),0)</f>
        <v>0</v>
      </c>
      <c r="CX196" s="5">
        <f ca="1">IF($BI196&lt;&gt;"",IF('Capacity summary'!$C$14="Yes",IF(COUNTBLANK('Capacity summary'!$H108:$BG108)&lt;52,IF('Capacity summary'!AU108&lt;&gt;"",IF(LOWER('Capacity summary'!AU108)="x",$BI196*AU196,VALUE('Capacity summary'!AU108)),0),AU196*$BI196),AU196*$BI196),0)</f>
        <v>0</v>
      </c>
      <c r="CY196" s="5">
        <f ca="1">IF($BI196&lt;&gt;"",IF('Capacity summary'!$C$14="Yes",IF(COUNTBLANK('Capacity summary'!$H108:$BG108)&lt;52,IF('Capacity summary'!AV108&lt;&gt;"",IF(LOWER('Capacity summary'!AV108)="x",$BI196*AV196,VALUE('Capacity summary'!AV108)),0),AV196*$BI196),AV196*$BI196),0)</f>
        <v>0</v>
      </c>
      <c r="CZ196" s="5">
        <f ca="1">IF($BI196&lt;&gt;"",IF('Capacity summary'!$C$14="Yes",IF(COUNTBLANK('Capacity summary'!$H108:$BG108)&lt;52,IF('Capacity summary'!AW108&lt;&gt;"",IF(LOWER('Capacity summary'!AW108)="x",$BI196*AW196,VALUE('Capacity summary'!AW108)),0),AW196*$BI196),AW196*$BI196),0)</f>
        <v>0</v>
      </c>
      <c r="DA196" s="5">
        <f ca="1">IF($BI196&lt;&gt;"",IF('Capacity summary'!$C$14="Yes",IF(COUNTBLANK('Capacity summary'!$H108:$BG108)&lt;52,IF('Capacity summary'!AX108&lt;&gt;"",IF(LOWER('Capacity summary'!AX108)="x",$BI196*AX196,VALUE('Capacity summary'!AX108)),0),AX196*$BI196),AX196*$BI196),0)</f>
        <v>0</v>
      </c>
      <c r="DB196" s="5">
        <f ca="1">IF($BI196&lt;&gt;"",IF('Capacity summary'!$C$14="Yes",IF(COUNTBLANK('Capacity summary'!$H108:$BG108)&lt;52,IF('Capacity summary'!AY108&lt;&gt;"",IF(LOWER('Capacity summary'!AY108)="x",$BI196*AY196,VALUE('Capacity summary'!AY108)),0),AY196*$BI196),AY196*$BI196),0)</f>
        <v>0</v>
      </c>
      <c r="DC196" s="5">
        <f ca="1">IF($BI196&lt;&gt;"",IF('Capacity summary'!$C$14="Yes",IF(COUNTBLANK('Capacity summary'!$H108:$BG108)&lt;52,IF('Capacity summary'!AZ108&lt;&gt;"",IF(LOWER('Capacity summary'!AZ108)="x",$BI196*AZ196,VALUE('Capacity summary'!AZ108)),0),AZ196*$BI196),AZ196*$BI196),0)</f>
        <v>0</v>
      </c>
      <c r="DD196" s="5">
        <f ca="1">IF($BI196&lt;&gt;"",IF('Capacity summary'!$C$14="Yes",IF(COUNTBLANK('Capacity summary'!$H108:$BG108)&lt;52,IF('Capacity summary'!BA108&lt;&gt;"",IF(LOWER('Capacity summary'!BA108)="x",$BI196*BA196,VALUE('Capacity summary'!BA108)),0),BA196*$BI196),BA196*$BI196),0)</f>
        <v>0</v>
      </c>
      <c r="DE196" s="5">
        <f ca="1">IF($BI196&lt;&gt;"",IF('Capacity summary'!$C$14="Yes",IF(COUNTBLANK('Capacity summary'!$H108:$BG108)&lt;52,IF('Capacity summary'!BB108&lt;&gt;"",IF(LOWER('Capacity summary'!BB108)="x",$BI196*BB196,VALUE('Capacity summary'!BB108)),0),BB196*$BI196),BB196*$BI196),0)</f>
        <v>0</v>
      </c>
      <c r="DF196" s="5">
        <f ca="1">IF($BI196&lt;&gt;"",IF('Capacity summary'!$C$14="Yes",IF(COUNTBLANK('Capacity summary'!$H108:$BG108)&lt;52,IF('Capacity summary'!BC108&lt;&gt;"",IF(LOWER('Capacity summary'!BC108)="x",$BI196*BC196,VALUE('Capacity summary'!BC108)),0),BC196*$BI196),BC196*$BI196),0)</f>
        <v>0</v>
      </c>
      <c r="DG196" s="5">
        <f ca="1">IF($BI196&lt;&gt;"",IF('Capacity summary'!$C$14="Yes",IF(COUNTBLANK('Capacity summary'!$H108:$BG108)&lt;52,IF('Capacity summary'!BD108&lt;&gt;"",IF(LOWER('Capacity summary'!BD108)="x",$BI196*BD196,VALUE('Capacity summary'!BD108)),0),BD196*$BI196),BD196*$BI196),0)</f>
        <v>0</v>
      </c>
      <c r="DH196" s="5">
        <f ca="1">IF($BI196&lt;&gt;"",IF('Capacity summary'!$C$14="Yes",IF(COUNTBLANK('Capacity summary'!$H108:$BG108)&lt;52,IF('Capacity summary'!BE108&lt;&gt;"",IF(LOWER('Capacity summary'!BE108)="x",$BI196*BE196,VALUE('Capacity summary'!BE108)),0),BE196*$BI196),BE196*$BI196),0)</f>
        <v>0</v>
      </c>
      <c r="DI196" s="5">
        <f ca="1">IF($BI196&lt;&gt;"",IF('Capacity summary'!$C$14="Yes",IF(COUNTBLANK('Capacity summary'!$H108:$BG108)&lt;52,IF('Capacity summary'!BF108&lt;&gt;"",IF(LOWER('Capacity summary'!BF108)="x",$BI196*BF196,VALUE('Capacity summary'!BF108)),0),BF196*$BI196),BF196*$BI196),0)</f>
        <v>0</v>
      </c>
      <c r="DJ196" s="5">
        <f ca="1">IF($BI196&lt;&gt;"",IF('Capacity summary'!$C$14="Yes",IF(COUNTBLANK('Capacity summary'!$H108:$BG108)&lt;52,IF('Capacity summary'!BG108&lt;&gt;"",IF(LOWER('Capacity summary'!BG108)="x",$BI196*BG196,VALUE('Capacity summary'!BG108)),0),BG196*$BI196),BG196*$BI196),0)</f>
        <v>0</v>
      </c>
      <c r="DK196" s="5">
        <f t="shared" ca="1" si="7"/>
        <v>0</v>
      </c>
    </row>
    <row r="197" spans="3:115" x14ac:dyDescent="0.25">
      <c r="C197" s="67" t="str">
        <f>ROW(A86)&amp;". "&amp;Capacity!N102</f>
        <v>86. a</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 ca="1">IF(ROW(A86)&lt;=Capacity!$M$16,IF('Capacity summary'!$C$14="No",SUM(H197:BG197),'Capacity summary'!$E109),0)</f>
        <v>52</v>
      </c>
      <c r="BI197" s="67">
        <f ca="1">IF(BH197&gt;0,IF(BH197&lt;Capacity!Q102,Capacity!R102,Capacity!T102/'Capacity calculation (hide)'!BH197),"")</f>
        <v>0</v>
      </c>
      <c r="BJ197" s="5"/>
      <c r="BK197" s="5">
        <f ca="1">IF($BI197&lt;&gt;"",IF('Capacity summary'!$C$14="Yes",IF(COUNTBLANK('Capacity summary'!$H109:$BG109)&lt;52,IF('Capacity summary'!H109&lt;&gt;"",IF(LOWER('Capacity summary'!H109)="x",$BI197*H197,VALUE('Capacity summary'!H109)),0),H197*$BI197),H197*$BI197),0)</f>
        <v>0</v>
      </c>
      <c r="BL197" s="5">
        <f ca="1">IF($BI197&lt;&gt;"",IF('Capacity summary'!$C$14="Yes",IF(COUNTBLANK('Capacity summary'!$H109:$BG109)&lt;52,IF('Capacity summary'!I109&lt;&gt;"",IF(LOWER('Capacity summary'!I109)="x",$BI197*I197,VALUE('Capacity summary'!I109)),0),I197*$BI197),I197*$BI197),0)</f>
        <v>0</v>
      </c>
      <c r="BM197" s="5">
        <f ca="1">IF($BI197&lt;&gt;"",IF('Capacity summary'!$C$14="Yes",IF(COUNTBLANK('Capacity summary'!$H109:$BG109)&lt;52,IF('Capacity summary'!J109&lt;&gt;"",IF(LOWER('Capacity summary'!J109)="x",$BI197*J197,VALUE('Capacity summary'!J109)),0),J197*$BI197),J197*$BI197),0)</f>
        <v>0</v>
      </c>
      <c r="BN197" s="5">
        <f ca="1">IF($BI197&lt;&gt;"",IF('Capacity summary'!$C$14="Yes",IF(COUNTBLANK('Capacity summary'!$H109:$BG109)&lt;52,IF('Capacity summary'!K109&lt;&gt;"",IF(LOWER('Capacity summary'!K109)="x",$BI197*K197,VALUE('Capacity summary'!K109)),0),K197*$BI197),K197*$BI197),0)</f>
        <v>0</v>
      </c>
      <c r="BO197" s="5">
        <f ca="1">IF($BI197&lt;&gt;"",IF('Capacity summary'!$C$14="Yes",IF(COUNTBLANK('Capacity summary'!$H109:$BG109)&lt;52,IF('Capacity summary'!L109&lt;&gt;"",IF(LOWER('Capacity summary'!L109)="x",$BI197*L197,VALUE('Capacity summary'!L109)),0),L197*$BI197),L197*$BI197),0)</f>
        <v>0</v>
      </c>
      <c r="BP197" s="5">
        <f ca="1">IF($BI197&lt;&gt;"",IF('Capacity summary'!$C$14="Yes",IF(COUNTBLANK('Capacity summary'!$H109:$BG109)&lt;52,IF('Capacity summary'!M109&lt;&gt;"",IF(LOWER('Capacity summary'!M109)="x",$BI197*M197,VALUE('Capacity summary'!M109)),0),M197*$BI197),M197*$BI197),0)</f>
        <v>0</v>
      </c>
      <c r="BQ197" s="5">
        <f ca="1">IF($BI197&lt;&gt;"",IF('Capacity summary'!$C$14="Yes",IF(COUNTBLANK('Capacity summary'!$H109:$BG109)&lt;52,IF('Capacity summary'!N109&lt;&gt;"",IF(LOWER('Capacity summary'!N109)="x",$BI197*N197,VALUE('Capacity summary'!N109)),0),N197*$BI197),N197*$BI197),0)</f>
        <v>0</v>
      </c>
      <c r="BR197" s="5">
        <f ca="1">IF($BI197&lt;&gt;"",IF('Capacity summary'!$C$14="Yes",IF(COUNTBLANK('Capacity summary'!$H109:$BG109)&lt;52,IF('Capacity summary'!O109&lt;&gt;"",IF(LOWER('Capacity summary'!O109)="x",$BI197*O197,VALUE('Capacity summary'!O109)),0),O197*$BI197),O197*$BI197),0)</f>
        <v>0</v>
      </c>
      <c r="BS197" s="5">
        <f ca="1">IF($BI197&lt;&gt;"",IF('Capacity summary'!$C$14="Yes",IF(COUNTBLANK('Capacity summary'!$H109:$BG109)&lt;52,IF('Capacity summary'!P109&lt;&gt;"",IF(LOWER('Capacity summary'!P109)="x",$BI197*P197,VALUE('Capacity summary'!P109)),0),P197*$BI197),P197*$BI197),0)</f>
        <v>0</v>
      </c>
      <c r="BT197" s="5">
        <f ca="1">IF($BI197&lt;&gt;"",IF('Capacity summary'!$C$14="Yes",IF(COUNTBLANK('Capacity summary'!$H109:$BG109)&lt;52,IF('Capacity summary'!Q109&lt;&gt;"",IF(LOWER('Capacity summary'!Q109)="x",$BI197*Q197,VALUE('Capacity summary'!Q109)),0),Q197*$BI197),Q197*$BI197),0)</f>
        <v>0</v>
      </c>
      <c r="BU197" s="5">
        <f ca="1">IF($BI197&lt;&gt;"",IF('Capacity summary'!$C$14="Yes",IF(COUNTBLANK('Capacity summary'!$H109:$BG109)&lt;52,IF('Capacity summary'!R109&lt;&gt;"",IF(LOWER('Capacity summary'!R109)="x",$BI197*R197,VALUE('Capacity summary'!R109)),0),R197*$BI197),R197*$BI197),0)</f>
        <v>0</v>
      </c>
      <c r="BV197" s="5">
        <f ca="1">IF($BI197&lt;&gt;"",IF('Capacity summary'!$C$14="Yes",IF(COUNTBLANK('Capacity summary'!$H109:$BG109)&lt;52,IF('Capacity summary'!S109&lt;&gt;"",IF(LOWER('Capacity summary'!S109)="x",$BI197*S197,VALUE('Capacity summary'!S109)),0),S197*$BI197),S197*$BI197),0)</f>
        <v>0</v>
      </c>
      <c r="BW197" s="5">
        <f ca="1">IF($BI197&lt;&gt;"",IF('Capacity summary'!$C$14="Yes",IF(COUNTBLANK('Capacity summary'!$H109:$BG109)&lt;52,IF('Capacity summary'!T109&lt;&gt;"",IF(LOWER('Capacity summary'!T109)="x",$BI197*T197,VALUE('Capacity summary'!T109)),0),T197*$BI197),T197*$BI197),0)</f>
        <v>0</v>
      </c>
      <c r="BX197" s="5">
        <f ca="1">IF($BI197&lt;&gt;"",IF('Capacity summary'!$C$14="Yes",IF(COUNTBLANK('Capacity summary'!$H109:$BG109)&lt;52,IF('Capacity summary'!U109&lt;&gt;"",IF(LOWER('Capacity summary'!U109)="x",$BI197*U197,VALUE('Capacity summary'!U109)),0),U197*$BI197),U197*$BI197),0)</f>
        <v>0</v>
      </c>
      <c r="BY197" s="5">
        <f ca="1">IF($BI197&lt;&gt;"",IF('Capacity summary'!$C$14="Yes",IF(COUNTBLANK('Capacity summary'!$H109:$BG109)&lt;52,IF('Capacity summary'!V109&lt;&gt;"",IF(LOWER('Capacity summary'!V109)="x",$BI197*V197,VALUE('Capacity summary'!V109)),0),V197*$BI197),V197*$BI197),0)</f>
        <v>0</v>
      </c>
      <c r="BZ197" s="5">
        <f ca="1">IF($BI197&lt;&gt;"",IF('Capacity summary'!$C$14="Yes",IF(COUNTBLANK('Capacity summary'!$H109:$BG109)&lt;52,IF('Capacity summary'!W109&lt;&gt;"",IF(LOWER('Capacity summary'!W109)="x",$BI197*W197,VALUE('Capacity summary'!W109)),0),W197*$BI197),W197*$BI197),0)</f>
        <v>0</v>
      </c>
      <c r="CA197" s="5">
        <f ca="1">IF($BI197&lt;&gt;"",IF('Capacity summary'!$C$14="Yes",IF(COUNTBLANK('Capacity summary'!$H109:$BG109)&lt;52,IF('Capacity summary'!X109&lt;&gt;"",IF(LOWER('Capacity summary'!X109)="x",$BI197*X197,VALUE('Capacity summary'!X109)),0),X197*$BI197),X197*$BI197),0)</f>
        <v>0</v>
      </c>
      <c r="CB197" s="5">
        <f ca="1">IF($BI197&lt;&gt;"",IF('Capacity summary'!$C$14="Yes",IF(COUNTBLANK('Capacity summary'!$H109:$BG109)&lt;52,IF('Capacity summary'!Y109&lt;&gt;"",IF(LOWER('Capacity summary'!Y109)="x",$BI197*Y197,VALUE('Capacity summary'!Y109)),0),Y197*$BI197),Y197*$BI197),0)</f>
        <v>0</v>
      </c>
      <c r="CC197" s="5">
        <f ca="1">IF($BI197&lt;&gt;"",IF('Capacity summary'!$C$14="Yes",IF(COUNTBLANK('Capacity summary'!$H109:$BG109)&lt;52,IF('Capacity summary'!Z109&lt;&gt;"",IF(LOWER('Capacity summary'!Z109)="x",$BI197*Z197,VALUE('Capacity summary'!Z109)),0),Z197*$BI197),Z197*$BI197),0)</f>
        <v>0</v>
      </c>
      <c r="CD197" s="5">
        <f ca="1">IF($BI197&lt;&gt;"",IF('Capacity summary'!$C$14="Yes",IF(COUNTBLANK('Capacity summary'!$H109:$BG109)&lt;52,IF('Capacity summary'!AA109&lt;&gt;"",IF(LOWER('Capacity summary'!AA109)="x",$BI197*AA197,VALUE('Capacity summary'!AA109)),0),AA197*$BI197),AA197*$BI197),0)</f>
        <v>0</v>
      </c>
      <c r="CE197" s="5">
        <f ca="1">IF($BI197&lt;&gt;"",IF('Capacity summary'!$C$14="Yes",IF(COUNTBLANK('Capacity summary'!$H109:$BG109)&lt;52,IF('Capacity summary'!AB109&lt;&gt;"",IF(LOWER('Capacity summary'!AB109)="x",$BI197*AB197,VALUE('Capacity summary'!AB109)),0),AB197*$BI197),AB197*$BI197),0)</f>
        <v>0</v>
      </c>
      <c r="CF197" s="5">
        <f ca="1">IF($BI197&lt;&gt;"",IF('Capacity summary'!$C$14="Yes",IF(COUNTBLANK('Capacity summary'!$H109:$BG109)&lt;52,IF('Capacity summary'!AC109&lt;&gt;"",IF(LOWER('Capacity summary'!AC109)="x",$BI197*AC197,VALUE('Capacity summary'!AC109)),0),AC197*$BI197),AC197*$BI197),0)</f>
        <v>0</v>
      </c>
      <c r="CG197" s="5">
        <f ca="1">IF($BI197&lt;&gt;"",IF('Capacity summary'!$C$14="Yes",IF(COUNTBLANK('Capacity summary'!$H109:$BG109)&lt;52,IF('Capacity summary'!AD109&lt;&gt;"",IF(LOWER('Capacity summary'!AD109)="x",$BI197*AD197,VALUE('Capacity summary'!AD109)),0),AD197*$BI197),AD197*$BI197),0)</f>
        <v>0</v>
      </c>
      <c r="CH197" s="5">
        <f ca="1">IF($BI197&lt;&gt;"",IF('Capacity summary'!$C$14="Yes",IF(COUNTBLANK('Capacity summary'!$H109:$BG109)&lt;52,IF('Capacity summary'!AE109&lt;&gt;"",IF(LOWER('Capacity summary'!AE109)="x",$BI197*AE197,VALUE('Capacity summary'!AE109)),0),AE197*$BI197),AE197*$BI197),0)</f>
        <v>0</v>
      </c>
      <c r="CI197" s="5">
        <f ca="1">IF($BI197&lt;&gt;"",IF('Capacity summary'!$C$14="Yes",IF(COUNTBLANK('Capacity summary'!$H109:$BG109)&lt;52,IF('Capacity summary'!AF109&lt;&gt;"",IF(LOWER('Capacity summary'!AF109)="x",$BI197*AF197,VALUE('Capacity summary'!AF109)),0),AF197*$BI197),AF197*$BI197),0)</f>
        <v>0</v>
      </c>
      <c r="CJ197" s="5">
        <f ca="1">IF($BI197&lt;&gt;"",IF('Capacity summary'!$C$14="Yes",IF(COUNTBLANK('Capacity summary'!$H109:$BG109)&lt;52,IF('Capacity summary'!AG109&lt;&gt;"",IF(LOWER('Capacity summary'!AG109)="x",$BI197*AG197,VALUE('Capacity summary'!AG109)),0),AG197*$BI197),AG197*$BI197),0)</f>
        <v>0</v>
      </c>
      <c r="CK197" s="5">
        <f ca="1">IF($BI197&lt;&gt;"",IF('Capacity summary'!$C$14="Yes",IF(COUNTBLANK('Capacity summary'!$H109:$BG109)&lt;52,IF('Capacity summary'!AH109&lt;&gt;"",IF(LOWER('Capacity summary'!AH109)="x",$BI197*AH197,VALUE('Capacity summary'!AH109)),0),AH197*$BI197),AH197*$BI197),0)</f>
        <v>0</v>
      </c>
      <c r="CL197" s="5">
        <f ca="1">IF($BI197&lt;&gt;"",IF('Capacity summary'!$C$14="Yes",IF(COUNTBLANK('Capacity summary'!$H109:$BG109)&lt;52,IF('Capacity summary'!AI109&lt;&gt;"",IF(LOWER('Capacity summary'!AI109)="x",$BI197*AI197,VALUE('Capacity summary'!AI109)),0),AI197*$BI197),AI197*$BI197),0)</f>
        <v>0</v>
      </c>
      <c r="CM197" s="5">
        <f ca="1">IF($BI197&lt;&gt;"",IF('Capacity summary'!$C$14="Yes",IF(COUNTBLANK('Capacity summary'!$H109:$BG109)&lt;52,IF('Capacity summary'!AJ109&lt;&gt;"",IF(LOWER('Capacity summary'!AJ109)="x",$BI197*AJ197,VALUE('Capacity summary'!AJ109)),0),AJ197*$BI197),AJ197*$BI197),0)</f>
        <v>0</v>
      </c>
      <c r="CN197" s="5">
        <f ca="1">IF($BI197&lt;&gt;"",IF('Capacity summary'!$C$14="Yes",IF(COUNTBLANK('Capacity summary'!$H109:$BG109)&lt;52,IF('Capacity summary'!AK109&lt;&gt;"",IF(LOWER('Capacity summary'!AK109)="x",$BI197*AK197,VALUE('Capacity summary'!AK109)),0),AK197*$BI197),AK197*$BI197),0)</f>
        <v>0</v>
      </c>
      <c r="CO197" s="5">
        <f ca="1">IF($BI197&lt;&gt;"",IF('Capacity summary'!$C$14="Yes",IF(COUNTBLANK('Capacity summary'!$H109:$BG109)&lt;52,IF('Capacity summary'!AL109&lt;&gt;"",IF(LOWER('Capacity summary'!AL109)="x",$BI197*AL197,VALUE('Capacity summary'!AL109)),0),AL197*$BI197),AL197*$BI197),0)</f>
        <v>0</v>
      </c>
      <c r="CP197" s="5">
        <f ca="1">IF($BI197&lt;&gt;"",IF('Capacity summary'!$C$14="Yes",IF(COUNTBLANK('Capacity summary'!$H109:$BG109)&lt;52,IF('Capacity summary'!AM109&lt;&gt;"",IF(LOWER('Capacity summary'!AM109)="x",$BI197*AM197,VALUE('Capacity summary'!AM109)),0),AM197*$BI197),AM197*$BI197),0)</f>
        <v>0</v>
      </c>
      <c r="CQ197" s="5">
        <f ca="1">IF($BI197&lt;&gt;"",IF('Capacity summary'!$C$14="Yes",IF(COUNTBLANK('Capacity summary'!$H109:$BG109)&lt;52,IF('Capacity summary'!AN109&lt;&gt;"",IF(LOWER('Capacity summary'!AN109)="x",$BI197*AN197,VALUE('Capacity summary'!AN109)),0),AN197*$BI197),AN197*$BI197),0)</f>
        <v>0</v>
      </c>
      <c r="CR197" s="5">
        <f ca="1">IF($BI197&lt;&gt;"",IF('Capacity summary'!$C$14="Yes",IF(COUNTBLANK('Capacity summary'!$H109:$BG109)&lt;52,IF('Capacity summary'!AO109&lt;&gt;"",IF(LOWER('Capacity summary'!AO109)="x",$BI197*AO197,VALUE('Capacity summary'!AO109)),0),AO197*$BI197),AO197*$BI197),0)</f>
        <v>0</v>
      </c>
      <c r="CS197" s="5">
        <f ca="1">IF($BI197&lt;&gt;"",IF('Capacity summary'!$C$14="Yes",IF(COUNTBLANK('Capacity summary'!$H109:$BG109)&lt;52,IF('Capacity summary'!AP109&lt;&gt;"",IF(LOWER('Capacity summary'!AP109)="x",$BI197*AP197,VALUE('Capacity summary'!AP109)),0),AP197*$BI197),AP197*$BI197),0)</f>
        <v>0</v>
      </c>
      <c r="CT197" s="5">
        <f ca="1">IF($BI197&lt;&gt;"",IF('Capacity summary'!$C$14="Yes",IF(COUNTBLANK('Capacity summary'!$H109:$BG109)&lt;52,IF('Capacity summary'!AQ109&lt;&gt;"",IF(LOWER('Capacity summary'!AQ109)="x",$BI197*AQ197,VALUE('Capacity summary'!AQ109)),0),AQ197*$BI197),AQ197*$BI197),0)</f>
        <v>0</v>
      </c>
      <c r="CU197" s="5">
        <f ca="1">IF($BI197&lt;&gt;"",IF('Capacity summary'!$C$14="Yes",IF(COUNTBLANK('Capacity summary'!$H109:$BG109)&lt;52,IF('Capacity summary'!AR109&lt;&gt;"",IF(LOWER('Capacity summary'!AR109)="x",$BI197*AR197,VALUE('Capacity summary'!AR109)),0),AR197*$BI197),AR197*$BI197),0)</f>
        <v>0</v>
      </c>
      <c r="CV197" s="5">
        <f ca="1">IF($BI197&lt;&gt;"",IF('Capacity summary'!$C$14="Yes",IF(COUNTBLANK('Capacity summary'!$H109:$BG109)&lt;52,IF('Capacity summary'!AS109&lt;&gt;"",IF(LOWER('Capacity summary'!AS109)="x",$BI197*AS197,VALUE('Capacity summary'!AS109)),0),AS197*$BI197),AS197*$BI197),0)</f>
        <v>0</v>
      </c>
      <c r="CW197" s="5">
        <f ca="1">IF($BI197&lt;&gt;"",IF('Capacity summary'!$C$14="Yes",IF(COUNTBLANK('Capacity summary'!$H109:$BG109)&lt;52,IF('Capacity summary'!AT109&lt;&gt;"",IF(LOWER('Capacity summary'!AT109)="x",$BI197*AT197,VALUE('Capacity summary'!AT109)),0),AT197*$BI197),AT197*$BI197),0)</f>
        <v>0</v>
      </c>
      <c r="CX197" s="5">
        <f ca="1">IF($BI197&lt;&gt;"",IF('Capacity summary'!$C$14="Yes",IF(COUNTBLANK('Capacity summary'!$H109:$BG109)&lt;52,IF('Capacity summary'!AU109&lt;&gt;"",IF(LOWER('Capacity summary'!AU109)="x",$BI197*AU197,VALUE('Capacity summary'!AU109)),0),AU197*$BI197),AU197*$BI197),0)</f>
        <v>0</v>
      </c>
      <c r="CY197" s="5">
        <f ca="1">IF($BI197&lt;&gt;"",IF('Capacity summary'!$C$14="Yes",IF(COUNTBLANK('Capacity summary'!$H109:$BG109)&lt;52,IF('Capacity summary'!AV109&lt;&gt;"",IF(LOWER('Capacity summary'!AV109)="x",$BI197*AV197,VALUE('Capacity summary'!AV109)),0),AV197*$BI197),AV197*$BI197),0)</f>
        <v>0</v>
      </c>
      <c r="CZ197" s="5">
        <f ca="1">IF($BI197&lt;&gt;"",IF('Capacity summary'!$C$14="Yes",IF(COUNTBLANK('Capacity summary'!$H109:$BG109)&lt;52,IF('Capacity summary'!AW109&lt;&gt;"",IF(LOWER('Capacity summary'!AW109)="x",$BI197*AW197,VALUE('Capacity summary'!AW109)),0),AW197*$BI197),AW197*$BI197),0)</f>
        <v>0</v>
      </c>
      <c r="DA197" s="5">
        <f ca="1">IF($BI197&lt;&gt;"",IF('Capacity summary'!$C$14="Yes",IF(COUNTBLANK('Capacity summary'!$H109:$BG109)&lt;52,IF('Capacity summary'!AX109&lt;&gt;"",IF(LOWER('Capacity summary'!AX109)="x",$BI197*AX197,VALUE('Capacity summary'!AX109)),0),AX197*$BI197),AX197*$BI197),0)</f>
        <v>0</v>
      </c>
      <c r="DB197" s="5">
        <f ca="1">IF($BI197&lt;&gt;"",IF('Capacity summary'!$C$14="Yes",IF(COUNTBLANK('Capacity summary'!$H109:$BG109)&lt;52,IF('Capacity summary'!AY109&lt;&gt;"",IF(LOWER('Capacity summary'!AY109)="x",$BI197*AY197,VALUE('Capacity summary'!AY109)),0),AY197*$BI197),AY197*$BI197),0)</f>
        <v>0</v>
      </c>
      <c r="DC197" s="5">
        <f ca="1">IF($BI197&lt;&gt;"",IF('Capacity summary'!$C$14="Yes",IF(COUNTBLANK('Capacity summary'!$H109:$BG109)&lt;52,IF('Capacity summary'!AZ109&lt;&gt;"",IF(LOWER('Capacity summary'!AZ109)="x",$BI197*AZ197,VALUE('Capacity summary'!AZ109)),0),AZ197*$BI197),AZ197*$BI197),0)</f>
        <v>0</v>
      </c>
      <c r="DD197" s="5">
        <f ca="1">IF($BI197&lt;&gt;"",IF('Capacity summary'!$C$14="Yes",IF(COUNTBLANK('Capacity summary'!$H109:$BG109)&lt;52,IF('Capacity summary'!BA109&lt;&gt;"",IF(LOWER('Capacity summary'!BA109)="x",$BI197*BA197,VALUE('Capacity summary'!BA109)),0),BA197*$BI197),BA197*$BI197),0)</f>
        <v>0</v>
      </c>
      <c r="DE197" s="5">
        <f ca="1">IF($BI197&lt;&gt;"",IF('Capacity summary'!$C$14="Yes",IF(COUNTBLANK('Capacity summary'!$H109:$BG109)&lt;52,IF('Capacity summary'!BB109&lt;&gt;"",IF(LOWER('Capacity summary'!BB109)="x",$BI197*BB197,VALUE('Capacity summary'!BB109)),0),BB197*$BI197),BB197*$BI197),0)</f>
        <v>0</v>
      </c>
      <c r="DF197" s="5">
        <f ca="1">IF($BI197&lt;&gt;"",IF('Capacity summary'!$C$14="Yes",IF(COUNTBLANK('Capacity summary'!$H109:$BG109)&lt;52,IF('Capacity summary'!BC109&lt;&gt;"",IF(LOWER('Capacity summary'!BC109)="x",$BI197*BC197,VALUE('Capacity summary'!BC109)),0),BC197*$BI197),BC197*$BI197),0)</f>
        <v>0</v>
      </c>
      <c r="DG197" s="5">
        <f ca="1">IF($BI197&lt;&gt;"",IF('Capacity summary'!$C$14="Yes",IF(COUNTBLANK('Capacity summary'!$H109:$BG109)&lt;52,IF('Capacity summary'!BD109&lt;&gt;"",IF(LOWER('Capacity summary'!BD109)="x",$BI197*BD197,VALUE('Capacity summary'!BD109)),0),BD197*$BI197),BD197*$BI197),0)</f>
        <v>0</v>
      </c>
      <c r="DH197" s="5">
        <f ca="1">IF($BI197&lt;&gt;"",IF('Capacity summary'!$C$14="Yes",IF(COUNTBLANK('Capacity summary'!$H109:$BG109)&lt;52,IF('Capacity summary'!BE109&lt;&gt;"",IF(LOWER('Capacity summary'!BE109)="x",$BI197*BE197,VALUE('Capacity summary'!BE109)),0),BE197*$BI197),BE197*$BI197),0)</f>
        <v>0</v>
      </c>
      <c r="DI197" s="5">
        <f ca="1">IF($BI197&lt;&gt;"",IF('Capacity summary'!$C$14="Yes",IF(COUNTBLANK('Capacity summary'!$H109:$BG109)&lt;52,IF('Capacity summary'!BF109&lt;&gt;"",IF(LOWER('Capacity summary'!BF109)="x",$BI197*BF197,VALUE('Capacity summary'!BF109)),0),BF197*$BI197),BF197*$BI197),0)</f>
        <v>0</v>
      </c>
      <c r="DJ197" s="5">
        <f ca="1">IF($BI197&lt;&gt;"",IF('Capacity summary'!$C$14="Yes",IF(COUNTBLANK('Capacity summary'!$H109:$BG109)&lt;52,IF('Capacity summary'!BG109&lt;&gt;"",IF(LOWER('Capacity summary'!BG109)="x",$BI197*BG197,VALUE('Capacity summary'!BG109)),0),BG197*$BI197),BG197*$BI197),0)</f>
        <v>0</v>
      </c>
      <c r="DK197" s="5">
        <f t="shared" ca="1" si="7"/>
        <v>0</v>
      </c>
    </row>
    <row r="198" spans="3:115" x14ac:dyDescent="0.25">
      <c r="C198" s="67" t="str">
        <f>ROW(A87)&amp;". "&amp;Capacity!N103</f>
        <v>87. a</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 ca="1">IF(ROW(A87)&lt;=Capacity!$M$16,IF('Capacity summary'!$C$14="No",SUM(H198:BG198),'Capacity summary'!$E110),0)</f>
        <v>52</v>
      </c>
      <c r="BI198" s="67">
        <f ca="1">IF(BH198&gt;0,IF(BH198&lt;Capacity!Q103,Capacity!R103,Capacity!T103/'Capacity calculation (hide)'!BH198),"")</f>
        <v>0</v>
      </c>
      <c r="BJ198" s="5"/>
      <c r="BK198" s="5">
        <f ca="1">IF($BI198&lt;&gt;"",IF('Capacity summary'!$C$14="Yes",IF(COUNTBLANK('Capacity summary'!$H110:$BG110)&lt;52,IF('Capacity summary'!H110&lt;&gt;"",IF(LOWER('Capacity summary'!H110)="x",$BI198*H198,VALUE('Capacity summary'!H110)),0),H198*$BI198),H198*$BI198),0)</f>
        <v>0</v>
      </c>
      <c r="BL198" s="5">
        <f ca="1">IF($BI198&lt;&gt;"",IF('Capacity summary'!$C$14="Yes",IF(COUNTBLANK('Capacity summary'!$H110:$BG110)&lt;52,IF('Capacity summary'!I110&lt;&gt;"",IF(LOWER('Capacity summary'!I110)="x",$BI198*I198,VALUE('Capacity summary'!I110)),0),I198*$BI198),I198*$BI198),0)</f>
        <v>0</v>
      </c>
      <c r="BM198" s="5">
        <f ca="1">IF($BI198&lt;&gt;"",IF('Capacity summary'!$C$14="Yes",IF(COUNTBLANK('Capacity summary'!$H110:$BG110)&lt;52,IF('Capacity summary'!J110&lt;&gt;"",IF(LOWER('Capacity summary'!J110)="x",$BI198*J198,VALUE('Capacity summary'!J110)),0),J198*$BI198),J198*$BI198),0)</f>
        <v>0</v>
      </c>
      <c r="BN198" s="5">
        <f ca="1">IF($BI198&lt;&gt;"",IF('Capacity summary'!$C$14="Yes",IF(COUNTBLANK('Capacity summary'!$H110:$BG110)&lt;52,IF('Capacity summary'!K110&lt;&gt;"",IF(LOWER('Capacity summary'!K110)="x",$BI198*K198,VALUE('Capacity summary'!K110)),0),K198*$BI198),K198*$BI198),0)</f>
        <v>0</v>
      </c>
      <c r="BO198" s="5">
        <f ca="1">IF($BI198&lt;&gt;"",IF('Capacity summary'!$C$14="Yes",IF(COUNTBLANK('Capacity summary'!$H110:$BG110)&lt;52,IF('Capacity summary'!L110&lt;&gt;"",IF(LOWER('Capacity summary'!L110)="x",$BI198*L198,VALUE('Capacity summary'!L110)),0),L198*$BI198),L198*$BI198),0)</f>
        <v>0</v>
      </c>
      <c r="BP198" s="5">
        <f ca="1">IF($BI198&lt;&gt;"",IF('Capacity summary'!$C$14="Yes",IF(COUNTBLANK('Capacity summary'!$H110:$BG110)&lt;52,IF('Capacity summary'!M110&lt;&gt;"",IF(LOWER('Capacity summary'!M110)="x",$BI198*M198,VALUE('Capacity summary'!M110)),0),M198*$BI198),M198*$BI198),0)</f>
        <v>0</v>
      </c>
      <c r="BQ198" s="5">
        <f ca="1">IF($BI198&lt;&gt;"",IF('Capacity summary'!$C$14="Yes",IF(COUNTBLANK('Capacity summary'!$H110:$BG110)&lt;52,IF('Capacity summary'!N110&lt;&gt;"",IF(LOWER('Capacity summary'!N110)="x",$BI198*N198,VALUE('Capacity summary'!N110)),0),N198*$BI198),N198*$BI198),0)</f>
        <v>0</v>
      </c>
      <c r="BR198" s="5">
        <f ca="1">IF($BI198&lt;&gt;"",IF('Capacity summary'!$C$14="Yes",IF(COUNTBLANK('Capacity summary'!$H110:$BG110)&lt;52,IF('Capacity summary'!O110&lt;&gt;"",IF(LOWER('Capacity summary'!O110)="x",$BI198*O198,VALUE('Capacity summary'!O110)),0),O198*$BI198),O198*$BI198),0)</f>
        <v>0</v>
      </c>
      <c r="BS198" s="5">
        <f ca="1">IF($BI198&lt;&gt;"",IF('Capacity summary'!$C$14="Yes",IF(COUNTBLANK('Capacity summary'!$H110:$BG110)&lt;52,IF('Capacity summary'!P110&lt;&gt;"",IF(LOWER('Capacity summary'!P110)="x",$BI198*P198,VALUE('Capacity summary'!P110)),0),P198*$BI198),P198*$BI198),0)</f>
        <v>0</v>
      </c>
      <c r="BT198" s="5">
        <f ca="1">IF($BI198&lt;&gt;"",IF('Capacity summary'!$C$14="Yes",IF(COUNTBLANK('Capacity summary'!$H110:$BG110)&lt;52,IF('Capacity summary'!Q110&lt;&gt;"",IF(LOWER('Capacity summary'!Q110)="x",$BI198*Q198,VALUE('Capacity summary'!Q110)),0),Q198*$BI198),Q198*$BI198),0)</f>
        <v>0</v>
      </c>
      <c r="BU198" s="5">
        <f ca="1">IF($BI198&lt;&gt;"",IF('Capacity summary'!$C$14="Yes",IF(COUNTBLANK('Capacity summary'!$H110:$BG110)&lt;52,IF('Capacity summary'!R110&lt;&gt;"",IF(LOWER('Capacity summary'!R110)="x",$BI198*R198,VALUE('Capacity summary'!R110)),0),R198*$BI198),R198*$BI198),0)</f>
        <v>0</v>
      </c>
      <c r="BV198" s="5">
        <f ca="1">IF($BI198&lt;&gt;"",IF('Capacity summary'!$C$14="Yes",IF(COUNTBLANK('Capacity summary'!$H110:$BG110)&lt;52,IF('Capacity summary'!S110&lt;&gt;"",IF(LOWER('Capacity summary'!S110)="x",$BI198*S198,VALUE('Capacity summary'!S110)),0),S198*$BI198),S198*$BI198),0)</f>
        <v>0</v>
      </c>
      <c r="BW198" s="5">
        <f ca="1">IF($BI198&lt;&gt;"",IF('Capacity summary'!$C$14="Yes",IF(COUNTBLANK('Capacity summary'!$H110:$BG110)&lt;52,IF('Capacity summary'!T110&lt;&gt;"",IF(LOWER('Capacity summary'!T110)="x",$BI198*T198,VALUE('Capacity summary'!T110)),0),T198*$BI198),T198*$BI198),0)</f>
        <v>0</v>
      </c>
      <c r="BX198" s="5">
        <f ca="1">IF($BI198&lt;&gt;"",IF('Capacity summary'!$C$14="Yes",IF(COUNTBLANK('Capacity summary'!$H110:$BG110)&lt;52,IF('Capacity summary'!U110&lt;&gt;"",IF(LOWER('Capacity summary'!U110)="x",$BI198*U198,VALUE('Capacity summary'!U110)),0),U198*$BI198),U198*$BI198),0)</f>
        <v>0</v>
      </c>
      <c r="BY198" s="5">
        <f ca="1">IF($BI198&lt;&gt;"",IF('Capacity summary'!$C$14="Yes",IF(COUNTBLANK('Capacity summary'!$H110:$BG110)&lt;52,IF('Capacity summary'!V110&lt;&gt;"",IF(LOWER('Capacity summary'!V110)="x",$BI198*V198,VALUE('Capacity summary'!V110)),0),V198*$BI198),V198*$BI198),0)</f>
        <v>0</v>
      </c>
      <c r="BZ198" s="5">
        <f ca="1">IF($BI198&lt;&gt;"",IF('Capacity summary'!$C$14="Yes",IF(COUNTBLANK('Capacity summary'!$H110:$BG110)&lt;52,IF('Capacity summary'!W110&lt;&gt;"",IF(LOWER('Capacity summary'!W110)="x",$BI198*W198,VALUE('Capacity summary'!W110)),0),W198*$BI198),W198*$BI198),0)</f>
        <v>0</v>
      </c>
      <c r="CA198" s="5">
        <f ca="1">IF($BI198&lt;&gt;"",IF('Capacity summary'!$C$14="Yes",IF(COUNTBLANK('Capacity summary'!$H110:$BG110)&lt;52,IF('Capacity summary'!X110&lt;&gt;"",IF(LOWER('Capacity summary'!X110)="x",$BI198*X198,VALUE('Capacity summary'!X110)),0),X198*$BI198),X198*$BI198),0)</f>
        <v>0</v>
      </c>
      <c r="CB198" s="5">
        <f ca="1">IF($BI198&lt;&gt;"",IF('Capacity summary'!$C$14="Yes",IF(COUNTBLANK('Capacity summary'!$H110:$BG110)&lt;52,IF('Capacity summary'!Y110&lt;&gt;"",IF(LOWER('Capacity summary'!Y110)="x",$BI198*Y198,VALUE('Capacity summary'!Y110)),0),Y198*$BI198),Y198*$BI198),0)</f>
        <v>0</v>
      </c>
      <c r="CC198" s="5">
        <f ca="1">IF($BI198&lt;&gt;"",IF('Capacity summary'!$C$14="Yes",IF(COUNTBLANK('Capacity summary'!$H110:$BG110)&lt;52,IF('Capacity summary'!Z110&lt;&gt;"",IF(LOWER('Capacity summary'!Z110)="x",$BI198*Z198,VALUE('Capacity summary'!Z110)),0),Z198*$BI198),Z198*$BI198),0)</f>
        <v>0</v>
      </c>
      <c r="CD198" s="5">
        <f ca="1">IF($BI198&lt;&gt;"",IF('Capacity summary'!$C$14="Yes",IF(COUNTBLANK('Capacity summary'!$H110:$BG110)&lt;52,IF('Capacity summary'!AA110&lt;&gt;"",IF(LOWER('Capacity summary'!AA110)="x",$BI198*AA198,VALUE('Capacity summary'!AA110)),0),AA198*$BI198),AA198*$BI198),0)</f>
        <v>0</v>
      </c>
      <c r="CE198" s="5">
        <f ca="1">IF($BI198&lt;&gt;"",IF('Capacity summary'!$C$14="Yes",IF(COUNTBLANK('Capacity summary'!$H110:$BG110)&lt;52,IF('Capacity summary'!AB110&lt;&gt;"",IF(LOWER('Capacity summary'!AB110)="x",$BI198*AB198,VALUE('Capacity summary'!AB110)),0),AB198*$BI198),AB198*$BI198),0)</f>
        <v>0</v>
      </c>
      <c r="CF198" s="5">
        <f ca="1">IF($BI198&lt;&gt;"",IF('Capacity summary'!$C$14="Yes",IF(COUNTBLANK('Capacity summary'!$H110:$BG110)&lt;52,IF('Capacity summary'!AC110&lt;&gt;"",IF(LOWER('Capacity summary'!AC110)="x",$BI198*AC198,VALUE('Capacity summary'!AC110)),0),AC198*$BI198),AC198*$BI198),0)</f>
        <v>0</v>
      </c>
      <c r="CG198" s="5">
        <f ca="1">IF($BI198&lt;&gt;"",IF('Capacity summary'!$C$14="Yes",IF(COUNTBLANK('Capacity summary'!$H110:$BG110)&lt;52,IF('Capacity summary'!AD110&lt;&gt;"",IF(LOWER('Capacity summary'!AD110)="x",$BI198*AD198,VALUE('Capacity summary'!AD110)),0),AD198*$BI198),AD198*$BI198),0)</f>
        <v>0</v>
      </c>
      <c r="CH198" s="5">
        <f ca="1">IF($BI198&lt;&gt;"",IF('Capacity summary'!$C$14="Yes",IF(COUNTBLANK('Capacity summary'!$H110:$BG110)&lt;52,IF('Capacity summary'!AE110&lt;&gt;"",IF(LOWER('Capacity summary'!AE110)="x",$BI198*AE198,VALUE('Capacity summary'!AE110)),0),AE198*$BI198),AE198*$BI198),0)</f>
        <v>0</v>
      </c>
      <c r="CI198" s="5">
        <f ca="1">IF($BI198&lt;&gt;"",IF('Capacity summary'!$C$14="Yes",IF(COUNTBLANK('Capacity summary'!$H110:$BG110)&lt;52,IF('Capacity summary'!AF110&lt;&gt;"",IF(LOWER('Capacity summary'!AF110)="x",$BI198*AF198,VALUE('Capacity summary'!AF110)),0),AF198*$BI198),AF198*$BI198),0)</f>
        <v>0</v>
      </c>
      <c r="CJ198" s="5">
        <f ca="1">IF($BI198&lt;&gt;"",IF('Capacity summary'!$C$14="Yes",IF(COUNTBLANK('Capacity summary'!$H110:$BG110)&lt;52,IF('Capacity summary'!AG110&lt;&gt;"",IF(LOWER('Capacity summary'!AG110)="x",$BI198*AG198,VALUE('Capacity summary'!AG110)),0),AG198*$BI198),AG198*$BI198),0)</f>
        <v>0</v>
      </c>
      <c r="CK198" s="5">
        <f ca="1">IF($BI198&lt;&gt;"",IF('Capacity summary'!$C$14="Yes",IF(COUNTBLANK('Capacity summary'!$H110:$BG110)&lt;52,IF('Capacity summary'!AH110&lt;&gt;"",IF(LOWER('Capacity summary'!AH110)="x",$BI198*AH198,VALUE('Capacity summary'!AH110)),0),AH198*$BI198),AH198*$BI198),0)</f>
        <v>0</v>
      </c>
      <c r="CL198" s="5">
        <f ca="1">IF($BI198&lt;&gt;"",IF('Capacity summary'!$C$14="Yes",IF(COUNTBLANK('Capacity summary'!$H110:$BG110)&lt;52,IF('Capacity summary'!AI110&lt;&gt;"",IF(LOWER('Capacity summary'!AI110)="x",$BI198*AI198,VALUE('Capacity summary'!AI110)),0),AI198*$BI198),AI198*$BI198),0)</f>
        <v>0</v>
      </c>
      <c r="CM198" s="5">
        <f ca="1">IF($BI198&lt;&gt;"",IF('Capacity summary'!$C$14="Yes",IF(COUNTBLANK('Capacity summary'!$H110:$BG110)&lt;52,IF('Capacity summary'!AJ110&lt;&gt;"",IF(LOWER('Capacity summary'!AJ110)="x",$BI198*AJ198,VALUE('Capacity summary'!AJ110)),0),AJ198*$BI198),AJ198*$BI198),0)</f>
        <v>0</v>
      </c>
      <c r="CN198" s="5">
        <f ca="1">IF($BI198&lt;&gt;"",IF('Capacity summary'!$C$14="Yes",IF(COUNTBLANK('Capacity summary'!$H110:$BG110)&lt;52,IF('Capacity summary'!AK110&lt;&gt;"",IF(LOWER('Capacity summary'!AK110)="x",$BI198*AK198,VALUE('Capacity summary'!AK110)),0),AK198*$BI198),AK198*$BI198),0)</f>
        <v>0</v>
      </c>
      <c r="CO198" s="5">
        <f ca="1">IF($BI198&lt;&gt;"",IF('Capacity summary'!$C$14="Yes",IF(COUNTBLANK('Capacity summary'!$H110:$BG110)&lt;52,IF('Capacity summary'!AL110&lt;&gt;"",IF(LOWER('Capacity summary'!AL110)="x",$BI198*AL198,VALUE('Capacity summary'!AL110)),0),AL198*$BI198),AL198*$BI198),0)</f>
        <v>0</v>
      </c>
      <c r="CP198" s="5">
        <f ca="1">IF($BI198&lt;&gt;"",IF('Capacity summary'!$C$14="Yes",IF(COUNTBLANK('Capacity summary'!$H110:$BG110)&lt;52,IF('Capacity summary'!AM110&lt;&gt;"",IF(LOWER('Capacity summary'!AM110)="x",$BI198*AM198,VALUE('Capacity summary'!AM110)),0),AM198*$BI198),AM198*$BI198),0)</f>
        <v>0</v>
      </c>
      <c r="CQ198" s="5">
        <f ca="1">IF($BI198&lt;&gt;"",IF('Capacity summary'!$C$14="Yes",IF(COUNTBLANK('Capacity summary'!$H110:$BG110)&lt;52,IF('Capacity summary'!AN110&lt;&gt;"",IF(LOWER('Capacity summary'!AN110)="x",$BI198*AN198,VALUE('Capacity summary'!AN110)),0),AN198*$BI198),AN198*$BI198),0)</f>
        <v>0</v>
      </c>
      <c r="CR198" s="5">
        <f ca="1">IF($BI198&lt;&gt;"",IF('Capacity summary'!$C$14="Yes",IF(COUNTBLANK('Capacity summary'!$H110:$BG110)&lt;52,IF('Capacity summary'!AO110&lt;&gt;"",IF(LOWER('Capacity summary'!AO110)="x",$BI198*AO198,VALUE('Capacity summary'!AO110)),0),AO198*$BI198),AO198*$BI198),0)</f>
        <v>0</v>
      </c>
      <c r="CS198" s="5">
        <f ca="1">IF($BI198&lt;&gt;"",IF('Capacity summary'!$C$14="Yes",IF(COUNTBLANK('Capacity summary'!$H110:$BG110)&lt;52,IF('Capacity summary'!AP110&lt;&gt;"",IF(LOWER('Capacity summary'!AP110)="x",$BI198*AP198,VALUE('Capacity summary'!AP110)),0),AP198*$BI198),AP198*$BI198),0)</f>
        <v>0</v>
      </c>
      <c r="CT198" s="5">
        <f ca="1">IF($BI198&lt;&gt;"",IF('Capacity summary'!$C$14="Yes",IF(COUNTBLANK('Capacity summary'!$H110:$BG110)&lt;52,IF('Capacity summary'!AQ110&lt;&gt;"",IF(LOWER('Capacity summary'!AQ110)="x",$BI198*AQ198,VALUE('Capacity summary'!AQ110)),0),AQ198*$BI198),AQ198*$BI198),0)</f>
        <v>0</v>
      </c>
      <c r="CU198" s="5">
        <f ca="1">IF($BI198&lt;&gt;"",IF('Capacity summary'!$C$14="Yes",IF(COUNTBLANK('Capacity summary'!$H110:$BG110)&lt;52,IF('Capacity summary'!AR110&lt;&gt;"",IF(LOWER('Capacity summary'!AR110)="x",$BI198*AR198,VALUE('Capacity summary'!AR110)),0),AR198*$BI198),AR198*$BI198),0)</f>
        <v>0</v>
      </c>
      <c r="CV198" s="5">
        <f ca="1">IF($BI198&lt;&gt;"",IF('Capacity summary'!$C$14="Yes",IF(COUNTBLANK('Capacity summary'!$H110:$BG110)&lt;52,IF('Capacity summary'!AS110&lt;&gt;"",IF(LOWER('Capacity summary'!AS110)="x",$BI198*AS198,VALUE('Capacity summary'!AS110)),0),AS198*$BI198),AS198*$BI198),0)</f>
        <v>0</v>
      </c>
      <c r="CW198" s="5">
        <f ca="1">IF($BI198&lt;&gt;"",IF('Capacity summary'!$C$14="Yes",IF(COUNTBLANK('Capacity summary'!$H110:$BG110)&lt;52,IF('Capacity summary'!AT110&lt;&gt;"",IF(LOWER('Capacity summary'!AT110)="x",$BI198*AT198,VALUE('Capacity summary'!AT110)),0),AT198*$BI198),AT198*$BI198),0)</f>
        <v>0</v>
      </c>
      <c r="CX198" s="5">
        <f ca="1">IF($BI198&lt;&gt;"",IF('Capacity summary'!$C$14="Yes",IF(COUNTBLANK('Capacity summary'!$H110:$BG110)&lt;52,IF('Capacity summary'!AU110&lt;&gt;"",IF(LOWER('Capacity summary'!AU110)="x",$BI198*AU198,VALUE('Capacity summary'!AU110)),0),AU198*$BI198),AU198*$BI198),0)</f>
        <v>0</v>
      </c>
      <c r="CY198" s="5">
        <f ca="1">IF($BI198&lt;&gt;"",IF('Capacity summary'!$C$14="Yes",IF(COUNTBLANK('Capacity summary'!$H110:$BG110)&lt;52,IF('Capacity summary'!AV110&lt;&gt;"",IF(LOWER('Capacity summary'!AV110)="x",$BI198*AV198,VALUE('Capacity summary'!AV110)),0),AV198*$BI198),AV198*$BI198),0)</f>
        <v>0</v>
      </c>
      <c r="CZ198" s="5">
        <f ca="1">IF($BI198&lt;&gt;"",IF('Capacity summary'!$C$14="Yes",IF(COUNTBLANK('Capacity summary'!$H110:$BG110)&lt;52,IF('Capacity summary'!AW110&lt;&gt;"",IF(LOWER('Capacity summary'!AW110)="x",$BI198*AW198,VALUE('Capacity summary'!AW110)),0),AW198*$BI198),AW198*$BI198),0)</f>
        <v>0</v>
      </c>
      <c r="DA198" s="5">
        <f ca="1">IF($BI198&lt;&gt;"",IF('Capacity summary'!$C$14="Yes",IF(COUNTBLANK('Capacity summary'!$H110:$BG110)&lt;52,IF('Capacity summary'!AX110&lt;&gt;"",IF(LOWER('Capacity summary'!AX110)="x",$BI198*AX198,VALUE('Capacity summary'!AX110)),0),AX198*$BI198),AX198*$BI198),0)</f>
        <v>0</v>
      </c>
      <c r="DB198" s="5">
        <f ca="1">IF($BI198&lt;&gt;"",IF('Capacity summary'!$C$14="Yes",IF(COUNTBLANK('Capacity summary'!$H110:$BG110)&lt;52,IF('Capacity summary'!AY110&lt;&gt;"",IF(LOWER('Capacity summary'!AY110)="x",$BI198*AY198,VALUE('Capacity summary'!AY110)),0),AY198*$BI198),AY198*$BI198),0)</f>
        <v>0</v>
      </c>
      <c r="DC198" s="5">
        <f ca="1">IF($BI198&lt;&gt;"",IF('Capacity summary'!$C$14="Yes",IF(COUNTBLANK('Capacity summary'!$H110:$BG110)&lt;52,IF('Capacity summary'!AZ110&lt;&gt;"",IF(LOWER('Capacity summary'!AZ110)="x",$BI198*AZ198,VALUE('Capacity summary'!AZ110)),0),AZ198*$BI198),AZ198*$BI198),0)</f>
        <v>0</v>
      </c>
      <c r="DD198" s="5">
        <f ca="1">IF($BI198&lt;&gt;"",IF('Capacity summary'!$C$14="Yes",IF(COUNTBLANK('Capacity summary'!$H110:$BG110)&lt;52,IF('Capacity summary'!BA110&lt;&gt;"",IF(LOWER('Capacity summary'!BA110)="x",$BI198*BA198,VALUE('Capacity summary'!BA110)),0),BA198*$BI198),BA198*$BI198),0)</f>
        <v>0</v>
      </c>
      <c r="DE198" s="5">
        <f ca="1">IF($BI198&lt;&gt;"",IF('Capacity summary'!$C$14="Yes",IF(COUNTBLANK('Capacity summary'!$H110:$BG110)&lt;52,IF('Capacity summary'!BB110&lt;&gt;"",IF(LOWER('Capacity summary'!BB110)="x",$BI198*BB198,VALUE('Capacity summary'!BB110)),0),BB198*$BI198),BB198*$BI198),0)</f>
        <v>0</v>
      </c>
      <c r="DF198" s="5">
        <f ca="1">IF($BI198&lt;&gt;"",IF('Capacity summary'!$C$14="Yes",IF(COUNTBLANK('Capacity summary'!$H110:$BG110)&lt;52,IF('Capacity summary'!BC110&lt;&gt;"",IF(LOWER('Capacity summary'!BC110)="x",$BI198*BC198,VALUE('Capacity summary'!BC110)),0),BC198*$BI198),BC198*$BI198),0)</f>
        <v>0</v>
      </c>
      <c r="DG198" s="5">
        <f ca="1">IF($BI198&lt;&gt;"",IF('Capacity summary'!$C$14="Yes",IF(COUNTBLANK('Capacity summary'!$H110:$BG110)&lt;52,IF('Capacity summary'!BD110&lt;&gt;"",IF(LOWER('Capacity summary'!BD110)="x",$BI198*BD198,VALUE('Capacity summary'!BD110)),0),BD198*$BI198),BD198*$BI198),0)</f>
        <v>0</v>
      </c>
      <c r="DH198" s="5">
        <f ca="1">IF($BI198&lt;&gt;"",IF('Capacity summary'!$C$14="Yes",IF(COUNTBLANK('Capacity summary'!$H110:$BG110)&lt;52,IF('Capacity summary'!BE110&lt;&gt;"",IF(LOWER('Capacity summary'!BE110)="x",$BI198*BE198,VALUE('Capacity summary'!BE110)),0),BE198*$BI198),BE198*$BI198),0)</f>
        <v>0</v>
      </c>
      <c r="DI198" s="5">
        <f ca="1">IF($BI198&lt;&gt;"",IF('Capacity summary'!$C$14="Yes",IF(COUNTBLANK('Capacity summary'!$H110:$BG110)&lt;52,IF('Capacity summary'!BF110&lt;&gt;"",IF(LOWER('Capacity summary'!BF110)="x",$BI198*BF198,VALUE('Capacity summary'!BF110)),0),BF198*$BI198),BF198*$BI198),0)</f>
        <v>0</v>
      </c>
      <c r="DJ198" s="5">
        <f ca="1">IF($BI198&lt;&gt;"",IF('Capacity summary'!$C$14="Yes",IF(COUNTBLANK('Capacity summary'!$H110:$BG110)&lt;52,IF('Capacity summary'!BG110&lt;&gt;"",IF(LOWER('Capacity summary'!BG110)="x",$BI198*BG198,VALUE('Capacity summary'!BG110)),0),BG198*$BI198),BG198*$BI198),0)</f>
        <v>0</v>
      </c>
      <c r="DK198" s="5">
        <f t="shared" ca="1" si="7"/>
        <v>0</v>
      </c>
    </row>
    <row r="199" spans="3:115" x14ac:dyDescent="0.25">
      <c r="C199" s="67" t="str">
        <f>ROW(A88)&amp;". "&amp;Capacity!N104</f>
        <v>88. a</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 ca="1">IF(ROW(A88)&lt;=Capacity!$M$16,IF('Capacity summary'!$C$14="No",SUM(H199:BG199),'Capacity summary'!$E111),0)</f>
        <v>52</v>
      </c>
      <c r="BI199" s="67">
        <f ca="1">IF(BH199&gt;0,IF(BH199&lt;Capacity!Q104,Capacity!R104,Capacity!T104/'Capacity calculation (hide)'!BH199),"")</f>
        <v>0</v>
      </c>
      <c r="BJ199" s="5"/>
      <c r="BK199" s="5">
        <f ca="1">IF($BI199&lt;&gt;"",IF('Capacity summary'!$C$14="Yes",IF(COUNTBLANK('Capacity summary'!$H111:$BG111)&lt;52,IF('Capacity summary'!H111&lt;&gt;"",IF(LOWER('Capacity summary'!H111)="x",$BI199*H199,VALUE('Capacity summary'!H111)),0),H199*$BI199),H199*$BI199),0)</f>
        <v>0</v>
      </c>
      <c r="BL199" s="5">
        <f ca="1">IF($BI199&lt;&gt;"",IF('Capacity summary'!$C$14="Yes",IF(COUNTBLANK('Capacity summary'!$H111:$BG111)&lt;52,IF('Capacity summary'!I111&lt;&gt;"",IF(LOWER('Capacity summary'!I111)="x",$BI199*I199,VALUE('Capacity summary'!I111)),0),I199*$BI199),I199*$BI199),0)</f>
        <v>0</v>
      </c>
      <c r="BM199" s="5">
        <f ca="1">IF($BI199&lt;&gt;"",IF('Capacity summary'!$C$14="Yes",IF(COUNTBLANK('Capacity summary'!$H111:$BG111)&lt;52,IF('Capacity summary'!J111&lt;&gt;"",IF(LOWER('Capacity summary'!J111)="x",$BI199*J199,VALUE('Capacity summary'!J111)),0),J199*$BI199),J199*$BI199),0)</f>
        <v>0</v>
      </c>
      <c r="BN199" s="5">
        <f ca="1">IF($BI199&lt;&gt;"",IF('Capacity summary'!$C$14="Yes",IF(COUNTBLANK('Capacity summary'!$H111:$BG111)&lt;52,IF('Capacity summary'!K111&lt;&gt;"",IF(LOWER('Capacity summary'!K111)="x",$BI199*K199,VALUE('Capacity summary'!K111)),0),K199*$BI199),K199*$BI199),0)</f>
        <v>0</v>
      </c>
      <c r="BO199" s="5">
        <f ca="1">IF($BI199&lt;&gt;"",IF('Capacity summary'!$C$14="Yes",IF(COUNTBLANK('Capacity summary'!$H111:$BG111)&lt;52,IF('Capacity summary'!L111&lt;&gt;"",IF(LOWER('Capacity summary'!L111)="x",$BI199*L199,VALUE('Capacity summary'!L111)),0),L199*$BI199),L199*$BI199),0)</f>
        <v>0</v>
      </c>
      <c r="BP199" s="5">
        <f ca="1">IF($BI199&lt;&gt;"",IF('Capacity summary'!$C$14="Yes",IF(COUNTBLANK('Capacity summary'!$H111:$BG111)&lt;52,IF('Capacity summary'!M111&lt;&gt;"",IF(LOWER('Capacity summary'!M111)="x",$BI199*M199,VALUE('Capacity summary'!M111)),0),M199*$BI199),M199*$BI199),0)</f>
        <v>0</v>
      </c>
      <c r="BQ199" s="5">
        <f ca="1">IF($BI199&lt;&gt;"",IF('Capacity summary'!$C$14="Yes",IF(COUNTBLANK('Capacity summary'!$H111:$BG111)&lt;52,IF('Capacity summary'!N111&lt;&gt;"",IF(LOWER('Capacity summary'!N111)="x",$BI199*N199,VALUE('Capacity summary'!N111)),0),N199*$BI199),N199*$BI199),0)</f>
        <v>0</v>
      </c>
      <c r="BR199" s="5">
        <f ca="1">IF($BI199&lt;&gt;"",IF('Capacity summary'!$C$14="Yes",IF(COUNTBLANK('Capacity summary'!$H111:$BG111)&lt;52,IF('Capacity summary'!O111&lt;&gt;"",IF(LOWER('Capacity summary'!O111)="x",$BI199*O199,VALUE('Capacity summary'!O111)),0),O199*$BI199),O199*$BI199),0)</f>
        <v>0</v>
      </c>
      <c r="BS199" s="5">
        <f ca="1">IF($BI199&lt;&gt;"",IF('Capacity summary'!$C$14="Yes",IF(COUNTBLANK('Capacity summary'!$H111:$BG111)&lt;52,IF('Capacity summary'!P111&lt;&gt;"",IF(LOWER('Capacity summary'!P111)="x",$BI199*P199,VALUE('Capacity summary'!P111)),0),P199*$BI199),P199*$BI199),0)</f>
        <v>0</v>
      </c>
      <c r="BT199" s="5">
        <f ca="1">IF($BI199&lt;&gt;"",IF('Capacity summary'!$C$14="Yes",IF(COUNTBLANK('Capacity summary'!$H111:$BG111)&lt;52,IF('Capacity summary'!Q111&lt;&gt;"",IF(LOWER('Capacity summary'!Q111)="x",$BI199*Q199,VALUE('Capacity summary'!Q111)),0),Q199*$BI199),Q199*$BI199),0)</f>
        <v>0</v>
      </c>
      <c r="BU199" s="5">
        <f ca="1">IF($BI199&lt;&gt;"",IF('Capacity summary'!$C$14="Yes",IF(COUNTBLANK('Capacity summary'!$H111:$BG111)&lt;52,IF('Capacity summary'!R111&lt;&gt;"",IF(LOWER('Capacity summary'!R111)="x",$BI199*R199,VALUE('Capacity summary'!R111)),0),R199*$BI199),R199*$BI199),0)</f>
        <v>0</v>
      </c>
      <c r="BV199" s="5">
        <f ca="1">IF($BI199&lt;&gt;"",IF('Capacity summary'!$C$14="Yes",IF(COUNTBLANK('Capacity summary'!$H111:$BG111)&lt;52,IF('Capacity summary'!S111&lt;&gt;"",IF(LOWER('Capacity summary'!S111)="x",$BI199*S199,VALUE('Capacity summary'!S111)),0),S199*$BI199),S199*$BI199),0)</f>
        <v>0</v>
      </c>
      <c r="BW199" s="5">
        <f ca="1">IF($BI199&lt;&gt;"",IF('Capacity summary'!$C$14="Yes",IF(COUNTBLANK('Capacity summary'!$H111:$BG111)&lt;52,IF('Capacity summary'!T111&lt;&gt;"",IF(LOWER('Capacity summary'!T111)="x",$BI199*T199,VALUE('Capacity summary'!T111)),0),T199*$BI199),T199*$BI199),0)</f>
        <v>0</v>
      </c>
      <c r="BX199" s="5">
        <f ca="1">IF($BI199&lt;&gt;"",IF('Capacity summary'!$C$14="Yes",IF(COUNTBLANK('Capacity summary'!$H111:$BG111)&lt;52,IF('Capacity summary'!U111&lt;&gt;"",IF(LOWER('Capacity summary'!U111)="x",$BI199*U199,VALUE('Capacity summary'!U111)),0),U199*$BI199),U199*$BI199),0)</f>
        <v>0</v>
      </c>
      <c r="BY199" s="5">
        <f ca="1">IF($BI199&lt;&gt;"",IF('Capacity summary'!$C$14="Yes",IF(COUNTBLANK('Capacity summary'!$H111:$BG111)&lt;52,IF('Capacity summary'!V111&lt;&gt;"",IF(LOWER('Capacity summary'!V111)="x",$BI199*V199,VALUE('Capacity summary'!V111)),0),V199*$BI199),V199*$BI199),0)</f>
        <v>0</v>
      </c>
      <c r="BZ199" s="5">
        <f ca="1">IF($BI199&lt;&gt;"",IF('Capacity summary'!$C$14="Yes",IF(COUNTBLANK('Capacity summary'!$H111:$BG111)&lt;52,IF('Capacity summary'!W111&lt;&gt;"",IF(LOWER('Capacity summary'!W111)="x",$BI199*W199,VALUE('Capacity summary'!W111)),0),W199*$BI199),W199*$BI199),0)</f>
        <v>0</v>
      </c>
      <c r="CA199" s="5">
        <f ca="1">IF($BI199&lt;&gt;"",IF('Capacity summary'!$C$14="Yes",IF(COUNTBLANK('Capacity summary'!$H111:$BG111)&lt;52,IF('Capacity summary'!X111&lt;&gt;"",IF(LOWER('Capacity summary'!X111)="x",$BI199*X199,VALUE('Capacity summary'!X111)),0),X199*$BI199),X199*$BI199),0)</f>
        <v>0</v>
      </c>
      <c r="CB199" s="5">
        <f ca="1">IF($BI199&lt;&gt;"",IF('Capacity summary'!$C$14="Yes",IF(COUNTBLANK('Capacity summary'!$H111:$BG111)&lt;52,IF('Capacity summary'!Y111&lt;&gt;"",IF(LOWER('Capacity summary'!Y111)="x",$BI199*Y199,VALUE('Capacity summary'!Y111)),0),Y199*$BI199),Y199*$BI199),0)</f>
        <v>0</v>
      </c>
      <c r="CC199" s="5">
        <f ca="1">IF($BI199&lt;&gt;"",IF('Capacity summary'!$C$14="Yes",IF(COUNTBLANK('Capacity summary'!$H111:$BG111)&lt;52,IF('Capacity summary'!Z111&lt;&gt;"",IF(LOWER('Capacity summary'!Z111)="x",$BI199*Z199,VALUE('Capacity summary'!Z111)),0),Z199*$BI199),Z199*$BI199),0)</f>
        <v>0</v>
      </c>
      <c r="CD199" s="5">
        <f ca="1">IF($BI199&lt;&gt;"",IF('Capacity summary'!$C$14="Yes",IF(COUNTBLANK('Capacity summary'!$H111:$BG111)&lt;52,IF('Capacity summary'!AA111&lt;&gt;"",IF(LOWER('Capacity summary'!AA111)="x",$BI199*AA199,VALUE('Capacity summary'!AA111)),0),AA199*$BI199),AA199*$BI199),0)</f>
        <v>0</v>
      </c>
      <c r="CE199" s="5">
        <f ca="1">IF($BI199&lt;&gt;"",IF('Capacity summary'!$C$14="Yes",IF(COUNTBLANK('Capacity summary'!$H111:$BG111)&lt;52,IF('Capacity summary'!AB111&lt;&gt;"",IF(LOWER('Capacity summary'!AB111)="x",$BI199*AB199,VALUE('Capacity summary'!AB111)),0),AB199*$BI199),AB199*$BI199),0)</f>
        <v>0</v>
      </c>
      <c r="CF199" s="5">
        <f ca="1">IF($BI199&lt;&gt;"",IF('Capacity summary'!$C$14="Yes",IF(COUNTBLANK('Capacity summary'!$H111:$BG111)&lt;52,IF('Capacity summary'!AC111&lt;&gt;"",IF(LOWER('Capacity summary'!AC111)="x",$BI199*AC199,VALUE('Capacity summary'!AC111)),0),AC199*$BI199),AC199*$BI199),0)</f>
        <v>0</v>
      </c>
      <c r="CG199" s="5">
        <f ca="1">IF($BI199&lt;&gt;"",IF('Capacity summary'!$C$14="Yes",IF(COUNTBLANK('Capacity summary'!$H111:$BG111)&lt;52,IF('Capacity summary'!AD111&lt;&gt;"",IF(LOWER('Capacity summary'!AD111)="x",$BI199*AD199,VALUE('Capacity summary'!AD111)),0),AD199*$BI199),AD199*$BI199),0)</f>
        <v>0</v>
      </c>
      <c r="CH199" s="5">
        <f ca="1">IF($BI199&lt;&gt;"",IF('Capacity summary'!$C$14="Yes",IF(COUNTBLANK('Capacity summary'!$H111:$BG111)&lt;52,IF('Capacity summary'!AE111&lt;&gt;"",IF(LOWER('Capacity summary'!AE111)="x",$BI199*AE199,VALUE('Capacity summary'!AE111)),0),AE199*$BI199),AE199*$BI199),0)</f>
        <v>0</v>
      </c>
      <c r="CI199" s="5">
        <f ca="1">IF($BI199&lt;&gt;"",IF('Capacity summary'!$C$14="Yes",IF(COUNTBLANK('Capacity summary'!$H111:$BG111)&lt;52,IF('Capacity summary'!AF111&lt;&gt;"",IF(LOWER('Capacity summary'!AF111)="x",$BI199*AF199,VALUE('Capacity summary'!AF111)),0),AF199*$BI199),AF199*$BI199),0)</f>
        <v>0</v>
      </c>
      <c r="CJ199" s="5">
        <f ca="1">IF($BI199&lt;&gt;"",IF('Capacity summary'!$C$14="Yes",IF(COUNTBLANK('Capacity summary'!$H111:$BG111)&lt;52,IF('Capacity summary'!AG111&lt;&gt;"",IF(LOWER('Capacity summary'!AG111)="x",$BI199*AG199,VALUE('Capacity summary'!AG111)),0),AG199*$BI199),AG199*$BI199),0)</f>
        <v>0</v>
      </c>
      <c r="CK199" s="5">
        <f ca="1">IF($BI199&lt;&gt;"",IF('Capacity summary'!$C$14="Yes",IF(COUNTBLANK('Capacity summary'!$H111:$BG111)&lt;52,IF('Capacity summary'!AH111&lt;&gt;"",IF(LOWER('Capacity summary'!AH111)="x",$BI199*AH199,VALUE('Capacity summary'!AH111)),0),AH199*$BI199),AH199*$BI199),0)</f>
        <v>0</v>
      </c>
      <c r="CL199" s="5">
        <f ca="1">IF($BI199&lt;&gt;"",IF('Capacity summary'!$C$14="Yes",IF(COUNTBLANK('Capacity summary'!$H111:$BG111)&lt;52,IF('Capacity summary'!AI111&lt;&gt;"",IF(LOWER('Capacity summary'!AI111)="x",$BI199*AI199,VALUE('Capacity summary'!AI111)),0),AI199*$BI199),AI199*$BI199),0)</f>
        <v>0</v>
      </c>
      <c r="CM199" s="5">
        <f ca="1">IF($BI199&lt;&gt;"",IF('Capacity summary'!$C$14="Yes",IF(COUNTBLANK('Capacity summary'!$H111:$BG111)&lt;52,IF('Capacity summary'!AJ111&lt;&gt;"",IF(LOWER('Capacity summary'!AJ111)="x",$BI199*AJ199,VALUE('Capacity summary'!AJ111)),0),AJ199*$BI199),AJ199*$BI199),0)</f>
        <v>0</v>
      </c>
      <c r="CN199" s="5">
        <f ca="1">IF($BI199&lt;&gt;"",IF('Capacity summary'!$C$14="Yes",IF(COUNTBLANK('Capacity summary'!$H111:$BG111)&lt;52,IF('Capacity summary'!AK111&lt;&gt;"",IF(LOWER('Capacity summary'!AK111)="x",$BI199*AK199,VALUE('Capacity summary'!AK111)),0),AK199*$BI199),AK199*$BI199),0)</f>
        <v>0</v>
      </c>
      <c r="CO199" s="5">
        <f ca="1">IF($BI199&lt;&gt;"",IF('Capacity summary'!$C$14="Yes",IF(COUNTBLANK('Capacity summary'!$H111:$BG111)&lt;52,IF('Capacity summary'!AL111&lt;&gt;"",IF(LOWER('Capacity summary'!AL111)="x",$BI199*AL199,VALUE('Capacity summary'!AL111)),0),AL199*$BI199),AL199*$BI199),0)</f>
        <v>0</v>
      </c>
      <c r="CP199" s="5">
        <f ca="1">IF($BI199&lt;&gt;"",IF('Capacity summary'!$C$14="Yes",IF(COUNTBLANK('Capacity summary'!$H111:$BG111)&lt;52,IF('Capacity summary'!AM111&lt;&gt;"",IF(LOWER('Capacity summary'!AM111)="x",$BI199*AM199,VALUE('Capacity summary'!AM111)),0),AM199*$BI199),AM199*$BI199),0)</f>
        <v>0</v>
      </c>
      <c r="CQ199" s="5">
        <f ca="1">IF($BI199&lt;&gt;"",IF('Capacity summary'!$C$14="Yes",IF(COUNTBLANK('Capacity summary'!$H111:$BG111)&lt;52,IF('Capacity summary'!AN111&lt;&gt;"",IF(LOWER('Capacity summary'!AN111)="x",$BI199*AN199,VALUE('Capacity summary'!AN111)),0),AN199*$BI199),AN199*$BI199),0)</f>
        <v>0</v>
      </c>
      <c r="CR199" s="5">
        <f ca="1">IF($BI199&lt;&gt;"",IF('Capacity summary'!$C$14="Yes",IF(COUNTBLANK('Capacity summary'!$H111:$BG111)&lt;52,IF('Capacity summary'!AO111&lt;&gt;"",IF(LOWER('Capacity summary'!AO111)="x",$BI199*AO199,VALUE('Capacity summary'!AO111)),0),AO199*$BI199),AO199*$BI199),0)</f>
        <v>0</v>
      </c>
      <c r="CS199" s="5">
        <f ca="1">IF($BI199&lt;&gt;"",IF('Capacity summary'!$C$14="Yes",IF(COUNTBLANK('Capacity summary'!$H111:$BG111)&lt;52,IF('Capacity summary'!AP111&lt;&gt;"",IF(LOWER('Capacity summary'!AP111)="x",$BI199*AP199,VALUE('Capacity summary'!AP111)),0),AP199*$BI199),AP199*$BI199),0)</f>
        <v>0</v>
      </c>
      <c r="CT199" s="5">
        <f ca="1">IF($BI199&lt;&gt;"",IF('Capacity summary'!$C$14="Yes",IF(COUNTBLANK('Capacity summary'!$H111:$BG111)&lt;52,IF('Capacity summary'!AQ111&lt;&gt;"",IF(LOWER('Capacity summary'!AQ111)="x",$BI199*AQ199,VALUE('Capacity summary'!AQ111)),0),AQ199*$BI199),AQ199*$BI199),0)</f>
        <v>0</v>
      </c>
      <c r="CU199" s="5">
        <f ca="1">IF($BI199&lt;&gt;"",IF('Capacity summary'!$C$14="Yes",IF(COUNTBLANK('Capacity summary'!$H111:$BG111)&lt;52,IF('Capacity summary'!AR111&lt;&gt;"",IF(LOWER('Capacity summary'!AR111)="x",$BI199*AR199,VALUE('Capacity summary'!AR111)),0),AR199*$BI199),AR199*$BI199),0)</f>
        <v>0</v>
      </c>
      <c r="CV199" s="5">
        <f ca="1">IF($BI199&lt;&gt;"",IF('Capacity summary'!$C$14="Yes",IF(COUNTBLANK('Capacity summary'!$H111:$BG111)&lt;52,IF('Capacity summary'!AS111&lt;&gt;"",IF(LOWER('Capacity summary'!AS111)="x",$BI199*AS199,VALUE('Capacity summary'!AS111)),0),AS199*$BI199),AS199*$BI199),0)</f>
        <v>0</v>
      </c>
      <c r="CW199" s="5">
        <f ca="1">IF($BI199&lt;&gt;"",IF('Capacity summary'!$C$14="Yes",IF(COUNTBLANK('Capacity summary'!$H111:$BG111)&lt;52,IF('Capacity summary'!AT111&lt;&gt;"",IF(LOWER('Capacity summary'!AT111)="x",$BI199*AT199,VALUE('Capacity summary'!AT111)),0),AT199*$BI199),AT199*$BI199),0)</f>
        <v>0</v>
      </c>
      <c r="CX199" s="5">
        <f ca="1">IF($BI199&lt;&gt;"",IF('Capacity summary'!$C$14="Yes",IF(COUNTBLANK('Capacity summary'!$H111:$BG111)&lt;52,IF('Capacity summary'!AU111&lt;&gt;"",IF(LOWER('Capacity summary'!AU111)="x",$BI199*AU199,VALUE('Capacity summary'!AU111)),0),AU199*$BI199),AU199*$BI199),0)</f>
        <v>0</v>
      </c>
      <c r="CY199" s="5">
        <f ca="1">IF($BI199&lt;&gt;"",IF('Capacity summary'!$C$14="Yes",IF(COUNTBLANK('Capacity summary'!$H111:$BG111)&lt;52,IF('Capacity summary'!AV111&lt;&gt;"",IF(LOWER('Capacity summary'!AV111)="x",$BI199*AV199,VALUE('Capacity summary'!AV111)),0),AV199*$BI199),AV199*$BI199),0)</f>
        <v>0</v>
      </c>
      <c r="CZ199" s="5">
        <f ca="1">IF($BI199&lt;&gt;"",IF('Capacity summary'!$C$14="Yes",IF(COUNTBLANK('Capacity summary'!$H111:$BG111)&lt;52,IF('Capacity summary'!AW111&lt;&gt;"",IF(LOWER('Capacity summary'!AW111)="x",$BI199*AW199,VALUE('Capacity summary'!AW111)),0),AW199*$BI199),AW199*$BI199),0)</f>
        <v>0</v>
      </c>
      <c r="DA199" s="5">
        <f ca="1">IF($BI199&lt;&gt;"",IF('Capacity summary'!$C$14="Yes",IF(COUNTBLANK('Capacity summary'!$H111:$BG111)&lt;52,IF('Capacity summary'!AX111&lt;&gt;"",IF(LOWER('Capacity summary'!AX111)="x",$BI199*AX199,VALUE('Capacity summary'!AX111)),0),AX199*$BI199),AX199*$BI199),0)</f>
        <v>0</v>
      </c>
      <c r="DB199" s="5">
        <f ca="1">IF($BI199&lt;&gt;"",IF('Capacity summary'!$C$14="Yes",IF(COUNTBLANK('Capacity summary'!$H111:$BG111)&lt;52,IF('Capacity summary'!AY111&lt;&gt;"",IF(LOWER('Capacity summary'!AY111)="x",$BI199*AY199,VALUE('Capacity summary'!AY111)),0),AY199*$BI199),AY199*$BI199),0)</f>
        <v>0</v>
      </c>
      <c r="DC199" s="5">
        <f ca="1">IF($BI199&lt;&gt;"",IF('Capacity summary'!$C$14="Yes",IF(COUNTBLANK('Capacity summary'!$H111:$BG111)&lt;52,IF('Capacity summary'!AZ111&lt;&gt;"",IF(LOWER('Capacity summary'!AZ111)="x",$BI199*AZ199,VALUE('Capacity summary'!AZ111)),0),AZ199*$BI199),AZ199*$BI199),0)</f>
        <v>0</v>
      </c>
      <c r="DD199" s="5">
        <f ca="1">IF($BI199&lt;&gt;"",IF('Capacity summary'!$C$14="Yes",IF(COUNTBLANK('Capacity summary'!$H111:$BG111)&lt;52,IF('Capacity summary'!BA111&lt;&gt;"",IF(LOWER('Capacity summary'!BA111)="x",$BI199*BA199,VALUE('Capacity summary'!BA111)),0),BA199*$BI199),BA199*$BI199),0)</f>
        <v>0</v>
      </c>
      <c r="DE199" s="5">
        <f ca="1">IF($BI199&lt;&gt;"",IF('Capacity summary'!$C$14="Yes",IF(COUNTBLANK('Capacity summary'!$H111:$BG111)&lt;52,IF('Capacity summary'!BB111&lt;&gt;"",IF(LOWER('Capacity summary'!BB111)="x",$BI199*BB199,VALUE('Capacity summary'!BB111)),0),BB199*$BI199),BB199*$BI199),0)</f>
        <v>0</v>
      </c>
      <c r="DF199" s="5">
        <f ca="1">IF($BI199&lt;&gt;"",IF('Capacity summary'!$C$14="Yes",IF(COUNTBLANK('Capacity summary'!$H111:$BG111)&lt;52,IF('Capacity summary'!BC111&lt;&gt;"",IF(LOWER('Capacity summary'!BC111)="x",$BI199*BC199,VALUE('Capacity summary'!BC111)),0),BC199*$BI199),BC199*$BI199),0)</f>
        <v>0</v>
      </c>
      <c r="DG199" s="5">
        <f ca="1">IF($BI199&lt;&gt;"",IF('Capacity summary'!$C$14="Yes",IF(COUNTBLANK('Capacity summary'!$H111:$BG111)&lt;52,IF('Capacity summary'!BD111&lt;&gt;"",IF(LOWER('Capacity summary'!BD111)="x",$BI199*BD199,VALUE('Capacity summary'!BD111)),0),BD199*$BI199),BD199*$BI199),0)</f>
        <v>0</v>
      </c>
      <c r="DH199" s="5">
        <f ca="1">IF($BI199&lt;&gt;"",IF('Capacity summary'!$C$14="Yes",IF(COUNTBLANK('Capacity summary'!$H111:$BG111)&lt;52,IF('Capacity summary'!BE111&lt;&gt;"",IF(LOWER('Capacity summary'!BE111)="x",$BI199*BE199,VALUE('Capacity summary'!BE111)),0),BE199*$BI199),BE199*$BI199),0)</f>
        <v>0</v>
      </c>
      <c r="DI199" s="5">
        <f ca="1">IF($BI199&lt;&gt;"",IF('Capacity summary'!$C$14="Yes",IF(COUNTBLANK('Capacity summary'!$H111:$BG111)&lt;52,IF('Capacity summary'!BF111&lt;&gt;"",IF(LOWER('Capacity summary'!BF111)="x",$BI199*BF199,VALUE('Capacity summary'!BF111)),0),BF199*$BI199),BF199*$BI199),0)</f>
        <v>0</v>
      </c>
      <c r="DJ199" s="5">
        <f ca="1">IF($BI199&lt;&gt;"",IF('Capacity summary'!$C$14="Yes",IF(COUNTBLANK('Capacity summary'!$H111:$BG111)&lt;52,IF('Capacity summary'!BG111&lt;&gt;"",IF(LOWER('Capacity summary'!BG111)="x",$BI199*BG199,VALUE('Capacity summary'!BG111)),0),BG199*$BI199),BG199*$BI199),0)</f>
        <v>0</v>
      </c>
      <c r="DK199" s="5">
        <f t="shared" ca="1" si="7"/>
        <v>0</v>
      </c>
    </row>
    <row r="200" spans="3:115" x14ac:dyDescent="0.25">
      <c r="C200" s="67" t="str">
        <f>ROW(A89)&amp;". "&amp;Capacity!N105</f>
        <v>89. a</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 ca="1">IF(ROW(A89)&lt;=Capacity!$M$16,IF('Capacity summary'!$C$14="No",SUM(H200:BG200),'Capacity summary'!$E112),0)</f>
        <v>52</v>
      </c>
      <c r="BI200" s="67">
        <f ca="1">IF(BH200&gt;0,IF(BH200&lt;Capacity!Q105,Capacity!R105,Capacity!T105/'Capacity calculation (hide)'!BH200),"")</f>
        <v>0</v>
      </c>
      <c r="BJ200" s="5"/>
      <c r="BK200" s="5">
        <f ca="1">IF($BI200&lt;&gt;"",IF('Capacity summary'!$C$14="Yes",IF(COUNTBLANK('Capacity summary'!$H112:$BG112)&lt;52,IF('Capacity summary'!H112&lt;&gt;"",IF(LOWER('Capacity summary'!H112)="x",$BI200*H200,VALUE('Capacity summary'!H112)),0),H200*$BI200),H200*$BI200),0)</f>
        <v>0</v>
      </c>
      <c r="BL200" s="5">
        <f ca="1">IF($BI200&lt;&gt;"",IF('Capacity summary'!$C$14="Yes",IF(COUNTBLANK('Capacity summary'!$H112:$BG112)&lt;52,IF('Capacity summary'!I112&lt;&gt;"",IF(LOWER('Capacity summary'!I112)="x",$BI200*I200,VALUE('Capacity summary'!I112)),0),I200*$BI200),I200*$BI200),0)</f>
        <v>0</v>
      </c>
      <c r="BM200" s="5">
        <f ca="1">IF($BI200&lt;&gt;"",IF('Capacity summary'!$C$14="Yes",IF(COUNTBLANK('Capacity summary'!$H112:$BG112)&lt;52,IF('Capacity summary'!J112&lt;&gt;"",IF(LOWER('Capacity summary'!J112)="x",$BI200*J200,VALUE('Capacity summary'!J112)),0),J200*$BI200),J200*$BI200),0)</f>
        <v>0</v>
      </c>
      <c r="BN200" s="5">
        <f ca="1">IF($BI200&lt;&gt;"",IF('Capacity summary'!$C$14="Yes",IF(COUNTBLANK('Capacity summary'!$H112:$BG112)&lt;52,IF('Capacity summary'!K112&lt;&gt;"",IF(LOWER('Capacity summary'!K112)="x",$BI200*K200,VALUE('Capacity summary'!K112)),0),K200*$BI200),K200*$BI200),0)</f>
        <v>0</v>
      </c>
      <c r="BO200" s="5">
        <f ca="1">IF($BI200&lt;&gt;"",IF('Capacity summary'!$C$14="Yes",IF(COUNTBLANK('Capacity summary'!$H112:$BG112)&lt;52,IF('Capacity summary'!L112&lt;&gt;"",IF(LOWER('Capacity summary'!L112)="x",$BI200*L200,VALUE('Capacity summary'!L112)),0),L200*$BI200),L200*$BI200),0)</f>
        <v>0</v>
      </c>
      <c r="BP200" s="5">
        <f ca="1">IF($BI200&lt;&gt;"",IF('Capacity summary'!$C$14="Yes",IF(COUNTBLANK('Capacity summary'!$H112:$BG112)&lt;52,IF('Capacity summary'!M112&lt;&gt;"",IF(LOWER('Capacity summary'!M112)="x",$BI200*M200,VALUE('Capacity summary'!M112)),0),M200*$BI200),M200*$BI200),0)</f>
        <v>0</v>
      </c>
      <c r="BQ200" s="5">
        <f ca="1">IF($BI200&lt;&gt;"",IF('Capacity summary'!$C$14="Yes",IF(COUNTBLANK('Capacity summary'!$H112:$BG112)&lt;52,IF('Capacity summary'!N112&lt;&gt;"",IF(LOWER('Capacity summary'!N112)="x",$BI200*N200,VALUE('Capacity summary'!N112)),0),N200*$BI200),N200*$BI200),0)</f>
        <v>0</v>
      </c>
      <c r="BR200" s="5">
        <f ca="1">IF($BI200&lt;&gt;"",IF('Capacity summary'!$C$14="Yes",IF(COUNTBLANK('Capacity summary'!$H112:$BG112)&lt;52,IF('Capacity summary'!O112&lt;&gt;"",IF(LOWER('Capacity summary'!O112)="x",$BI200*O200,VALUE('Capacity summary'!O112)),0),O200*$BI200),O200*$BI200),0)</f>
        <v>0</v>
      </c>
      <c r="BS200" s="5">
        <f ca="1">IF($BI200&lt;&gt;"",IF('Capacity summary'!$C$14="Yes",IF(COUNTBLANK('Capacity summary'!$H112:$BG112)&lt;52,IF('Capacity summary'!P112&lt;&gt;"",IF(LOWER('Capacity summary'!P112)="x",$BI200*P200,VALUE('Capacity summary'!P112)),0),P200*$BI200),P200*$BI200),0)</f>
        <v>0</v>
      </c>
      <c r="BT200" s="5">
        <f ca="1">IF($BI200&lt;&gt;"",IF('Capacity summary'!$C$14="Yes",IF(COUNTBLANK('Capacity summary'!$H112:$BG112)&lt;52,IF('Capacity summary'!Q112&lt;&gt;"",IF(LOWER('Capacity summary'!Q112)="x",$BI200*Q200,VALUE('Capacity summary'!Q112)),0),Q200*$BI200),Q200*$BI200),0)</f>
        <v>0</v>
      </c>
      <c r="BU200" s="5">
        <f ca="1">IF($BI200&lt;&gt;"",IF('Capacity summary'!$C$14="Yes",IF(COUNTBLANK('Capacity summary'!$H112:$BG112)&lt;52,IF('Capacity summary'!R112&lt;&gt;"",IF(LOWER('Capacity summary'!R112)="x",$BI200*R200,VALUE('Capacity summary'!R112)),0),R200*$BI200),R200*$BI200),0)</f>
        <v>0</v>
      </c>
      <c r="BV200" s="5">
        <f ca="1">IF($BI200&lt;&gt;"",IF('Capacity summary'!$C$14="Yes",IF(COUNTBLANK('Capacity summary'!$H112:$BG112)&lt;52,IF('Capacity summary'!S112&lt;&gt;"",IF(LOWER('Capacity summary'!S112)="x",$BI200*S200,VALUE('Capacity summary'!S112)),0),S200*$BI200),S200*$BI200),0)</f>
        <v>0</v>
      </c>
      <c r="BW200" s="5">
        <f ca="1">IF($BI200&lt;&gt;"",IF('Capacity summary'!$C$14="Yes",IF(COUNTBLANK('Capacity summary'!$H112:$BG112)&lt;52,IF('Capacity summary'!T112&lt;&gt;"",IF(LOWER('Capacity summary'!T112)="x",$BI200*T200,VALUE('Capacity summary'!T112)),0),T200*$BI200),T200*$BI200),0)</f>
        <v>0</v>
      </c>
      <c r="BX200" s="5">
        <f ca="1">IF($BI200&lt;&gt;"",IF('Capacity summary'!$C$14="Yes",IF(COUNTBLANK('Capacity summary'!$H112:$BG112)&lt;52,IF('Capacity summary'!U112&lt;&gt;"",IF(LOWER('Capacity summary'!U112)="x",$BI200*U200,VALUE('Capacity summary'!U112)),0),U200*$BI200),U200*$BI200),0)</f>
        <v>0</v>
      </c>
      <c r="BY200" s="5">
        <f ca="1">IF($BI200&lt;&gt;"",IF('Capacity summary'!$C$14="Yes",IF(COUNTBLANK('Capacity summary'!$H112:$BG112)&lt;52,IF('Capacity summary'!V112&lt;&gt;"",IF(LOWER('Capacity summary'!V112)="x",$BI200*V200,VALUE('Capacity summary'!V112)),0),V200*$BI200),V200*$BI200),0)</f>
        <v>0</v>
      </c>
      <c r="BZ200" s="5">
        <f ca="1">IF($BI200&lt;&gt;"",IF('Capacity summary'!$C$14="Yes",IF(COUNTBLANK('Capacity summary'!$H112:$BG112)&lt;52,IF('Capacity summary'!W112&lt;&gt;"",IF(LOWER('Capacity summary'!W112)="x",$BI200*W200,VALUE('Capacity summary'!W112)),0),W200*$BI200),W200*$BI200),0)</f>
        <v>0</v>
      </c>
      <c r="CA200" s="5">
        <f ca="1">IF($BI200&lt;&gt;"",IF('Capacity summary'!$C$14="Yes",IF(COUNTBLANK('Capacity summary'!$H112:$BG112)&lt;52,IF('Capacity summary'!X112&lt;&gt;"",IF(LOWER('Capacity summary'!X112)="x",$BI200*X200,VALUE('Capacity summary'!X112)),0),X200*$BI200),X200*$BI200),0)</f>
        <v>0</v>
      </c>
      <c r="CB200" s="5">
        <f ca="1">IF($BI200&lt;&gt;"",IF('Capacity summary'!$C$14="Yes",IF(COUNTBLANK('Capacity summary'!$H112:$BG112)&lt;52,IF('Capacity summary'!Y112&lt;&gt;"",IF(LOWER('Capacity summary'!Y112)="x",$BI200*Y200,VALUE('Capacity summary'!Y112)),0),Y200*$BI200),Y200*$BI200),0)</f>
        <v>0</v>
      </c>
      <c r="CC200" s="5">
        <f ca="1">IF($BI200&lt;&gt;"",IF('Capacity summary'!$C$14="Yes",IF(COUNTBLANK('Capacity summary'!$H112:$BG112)&lt;52,IF('Capacity summary'!Z112&lt;&gt;"",IF(LOWER('Capacity summary'!Z112)="x",$BI200*Z200,VALUE('Capacity summary'!Z112)),0),Z200*$BI200),Z200*$BI200),0)</f>
        <v>0</v>
      </c>
      <c r="CD200" s="5">
        <f ca="1">IF($BI200&lt;&gt;"",IF('Capacity summary'!$C$14="Yes",IF(COUNTBLANK('Capacity summary'!$H112:$BG112)&lt;52,IF('Capacity summary'!AA112&lt;&gt;"",IF(LOWER('Capacity summary'!AA112)="x",$BI200*AA200,VALUE('Capacity summary'!AA112)),0),AA200*$BI200),AA200*$BI200),0)</f>
        <v>0</v>
      </c>
      <c r="CE200" s="5">
        <f ca="1">IF($BI200&lt;&gt;"",IF('Capacity summary'!$C$14="Yes",IF(COUNTBLANK('Capacity summary'!$H112:$BG112)&lt;52,IF('Capacity summary'!AB112&lt;&gt;"",IF(LOWER('Capacity summary'!AB112)="x",$BI200*AB200,VALUE('Capacity summary'!AB112)),0),AB200*$BI200),AB200*$BI200),0)</f>
        <v>0</v>
      </c>
      <c r="CF200" s="5">
        <f ca="1">IF($BI200&lt;&gt;"",IF('Capacity summary'!$C$14="Yes",IF(COUNTBLANK('Capacity summary'!$H112:$BG112)&lt;52,IF('Capacity summary'!AC112&lt;&gt;"",IF(LOWER('Capacity summary'!AC112)="x",$BI200*AC200,VALUE('Capacity summary'!AC112)),0),AC200*$BI200),AC200*$BI200),0)</f>
        <v>0</v>
      </c>
      <c r="CG200" s="5">
        <f ca="1">IF($BI200&lt;&gt;"",IF('Capacity summary'!$C$14="Yes",IF(COUNTBLANK('Capacity summary'!$H112:$BG112)&lt;52,IF('Capacity summary'!AD112&lt;&gt;"",IF(LOWER('Capacity summary'!AD112)="x",$BI200*AD200,VALUE('Capacity summary'!AD112)),0),AD200*$BI200),AD200*$BI200),0)</f>
        <v>0</v>
      </c>
      <c r="CH200" s="5">
        <f ca="1">IF($BI200&lt;&gt;"",IF('Capacity summary'!$C$14="Yes",IF(COUNTBLANK('Capacity summary'!$H112:$BG112)&lt;52,IF('Capacity summary'!AE112&lt;&gt;"",IF(LOWER('Capacity summary'!AE112)="x",$BI200*AE200,VALUE('Capacity summary'!AE112)),0),AE200*$BI200),AE200*$BI200),0)</f>
        <v>0</v>
      </c>
      <c r="CI200" s="5">
        <f ca="1">IF($BI200&lt;&gt;"",IF('Capacity summary'!$C$14="Yes",IF(COUNTBLANK('Capacity summary'!$H112:$BG112)&lt;52,IF('Capacity summary'!AF112&lt;&gt;"",IF(LOWER('Capacity summary'!AF112)="x",$BI200*AF200,VALUE('Capacity summary'!AF112)),0),AF200*$BI200),AF200*$BI200),0)</f>
        <v>0</v>
      </c>
      <c r="CJ200" s="5">
        <f ca="1">IF($BI200&lt;&gt;"",IF('Capacity summary'!$C$14="Yes",IF(COUNTBLANK('Capacity summary'!$H112:$BG112)&lt;52,IF('Capacity summary'!AG112&lt;&gt;"",IF(LOWER('Capacity summary'!AG112)="x",$BI200*AG200,VALUE('Capacity summary'!AG112)),0),AG200*$BI200),AG200*$BI200),0)</f>
        <v>0</v>
      </c>
      <c r="CK200" s="5">
        <f ca="1">IF($BI200&lt;&gt;"",IF('Capacity summary'!$C$14="Yes",IF(COUNTBLANK('Capacity summary'!$H112:$BG112)&lt;52,IF('Capacity summary'!AH112&lt;&gt;"",IF(LOWER('Capacity summary'!AH112)="x",$BI200*AH200,VALUE('Capacity summary'!AH112)),0),AH200*$BI200),AH200*$BI200),0)</f>
        <v>0</v>
      </c>
      <c r="CL200" s="5">
        <f ca="1">IF($BI200&lt;&gt;"",IF('Capacity summary'!$C$14="Yes",IF(COUNTBLANK('Capacity summary'!$H112:$BG112)&lt;52,IF('Capacity summary'!AI112&lt;&gt;"",IF(LOWER('Capacity summary'!AI112)="x",$BI200*AI200,VALUE('Capacity summary'!AI112)),0),AI200*$BI200),AI200*$BI200),0)</f>
        <v>0</v>
      </c>
      <c r="CM200" s="5">
        <f ca="1">IF($BI200&lt;&gt;"",IF('Capacity summary'!$C$14="Yes",IF(COUNTBLANK('Capacity summary'!$H112:$BG112)&lt;52,IF('Capacity summary'!AJ112&lt;&gt;"",IF(LOWER('Capacity summary'!AJ112)="x",$BI200*AJ200,VALUE('Capacity summary'!AJ112)),0),AJ200*$BI200),AJ200*$BI200),0)</f>
        <v>0</v>
      </c>
      <c r="CN200" s="5">
        <f ca="1">IF($BI200&lt;&gt;"",IF('Capacity summary'!$C$14="Yes",IF(COUNTBLANK('Capacity summary'!$H112:$BG112)&lt;52,IF('Capacity summary'!AK112&lt;&gt;"",IF(LOWER('Capacity summary'!AK112)="x",$BI200*AK200,VALUE('Capacity summary'!AK112)),0),AK200*$BI200),AK200*$BI200),0)</f>
        <v>0</v>
      </c>
      <c r="CO200" s="5">
        <f ca="1">IF($BI200&lt;&gt;"",IF('Capacity summary'!$C$14="Yes",IF(COUNTBLANK('Capacity summary'!$H112:$BG112)&lt;52,IF('Capacity summary'!AL112&lt;&gt;"",IF(LOWER('Capacity summary'!AL112)="x",$BI200*AL200,VALUE('Capacity summary'!AL112)),0),AL200*$BI200),AL200*$BI200),0)</f>
        <v>0</v>
      </c>
      <c r="CP200" s="5">
        <f ca="1">IF($BI200&lt;&gt;"",IF('Capacity summary'!$C$14="Yes",IF(COUNTBLANK('Capacity summary'!$H112:$BG112)&lt;52,IF('Capacity summary'!AM112&lt;&gt;"",IF(LOWER('Capacity summary'!AM112)="x",$BI200*AM200,VALUE('Capacity summary'!AM112)),0),AM200*$BI200),AM200*$BI200),0)</f>
        <v>0</v>
      </c>
      <c r="CQ200" s="5">
        <f ca="1">IF($BI200&lt;&gt;"",IF('Capacity summary'!$C$14="Yes",IF(COUNTBLANK('Capacity summary'!$H112:$BG112)&lt;52,IF('Capacity summary'!AN112&lt;&gt;"",IF(LOWER('Capacity summary'!AN112)="x",$BI200*AN200,VALUE('Capacity summary'!AN112)),0),AN200*$BI200),AN200*$BI200),0)</f>
        <v>0</v>
      </c>
      <c r="CR200" s="5">
        <f ca="1">IF($BI200&lt;&gt;"",IF('Capacity summary'!$C$14="Yes",IF(COUNTBLANK('Capacity summary'!$H112:$BG112)&lt;52,IF('Capacity summary'!AO112&lt;&gt;"",IF(LOWER('Capacity summary'!AO112)="x",$BI200*AO200,VALUE('Capacity summary'!AO112)),0),AO200*$BI200),AO200*$BI200),0)</f>
        <v>0</v>
      </c>
      <c r="CS200" s="5">
        <f ca="1">IF($BI200&lt;&gt;"",IF('Capacity summary'!$C$14="Yes",IF(COUNTBLANK('Capacity summary'!$H112:$BG112)&lt;52,IF('Capacity summary'!AP112&lt;&gt;"",IF(LOWER('Capacity summary'!AP112)="x",$BI200*AP200,VALUE('Capacity summary'!AP112)),0),AP200*$BI200),AP200*$BI200),0)</f>
        <v>0</v>
      </c>
      <c r="CT200" s="5">
        <f ca="1">IF($BI200&lt;&gt;"",IF('Capacity summary'!$C$14="Yes",IF(COUNTBLANK('Capacity summary'!$H112:$BG112)&lt;52,IF('Capacity summary'!AQ112&lt;&gt;"",IF(LOWER('Capacity summary'!AQ112)="x",$BI200*AQ200,VALUE('Capacity summary'!AQ112)),0),AQ200*$BI200),AQ200*$BI200),0)</f>
        <v>0</v>
      </c>
      <c r="CU200" s="5">
        <f ca="1">IF($BI200&lt;&gt;"",IF('Capacity summary'!$C$14="Yes",IF(COUNTBLANK('Capacity summary'!$H112:$BG112)&lt;52,IF('Capacity summary'!AR112&lt;&gt;"",IF(LOWER('Capacity summary'!AR112)="x",$BI200*AR200,VALUE('Capacity summary'!AR112)),0),AR200*$BI200),AR200*$BI200),0)</f>
        <v>0</v>
      </c>
      <c r="CV200" s="5">
        <f ca="1">IF($BI200&lt;&gt;"",IF('Capacity summary'!$C$14="Yes",IF(COUNTBLANK('Capacity summary'!$H112:$BG112)&lt;52,IF('Capacity summary'!AS112&lt;&gt;"",IF(LOWER('Capacity summary'!AS112)="x",$BI200*AS200,VALUE('Capacity summary'!AS112)),0),AS200*$BI200),AS200*$BI200),0)</f>
        <v>0</v>
      </c>
      <c r="CW200" s="5">
        <f ca="1">IF($BI200&lt;&gt;"",IF('Capacity summary'!$C$14="Yes",IF(COUNTBLANK('Capacity summary'!$H112:$BG112)&lt;52,IF('Capacity summary'!AT112&lt;&gt;"",IF(LOWER('Capacity summary'!AT112)="x",$BI200*AT200,VALUE('Capacity summary'!AT112)),0),AT200*$BI200),AT200*$BI200),0)</f>
        <v>0</v>
      </c>
      <c r="CX200" s="5">
        <f ca="1">IF($BI200&lt;&gt;"",IF('Capacity summary'!$C$14="Yes",IF(COUNTBLANK('Capacity summary'!$H112:$BG112)&lt;52,IF('Capacity summary'!AU112&lt;&gt;"",IF(LOWER('Capacity summary'!AU112)="x",$BI200*AU200,VALUE('Capacity summary'!AU112)),0),AU200*$BI200),AU200*$BI200),0)</f>
        <v>0</v>
      </c>
      <c r="CY200" s="5">
        <f ca="1">IF($BI200&lt;&gt;"",IF('Capacity summary'!$C$14="Yes",IF(COUNTBLANK('Capacity summary'!$H112:$BG112)&lt;52,IF('Capacity summary'!AV112&lt;&gt;"",IF(LOWER('Capacity summary'!AV112)="x",$BI200*AV200,VALUE('Capacity summary'!AV112)),0),AV200*$BI200),AV200*$BI200),0)</f>
        <v>0</v>
      </c>
      <c r="CZ200" s="5">
        <f ca="1">IF($BI200&lt;&gt;"",IF('Capacity summary'!$C$14="Yes",IF(COUNTBLANK('Capacity summary'!$H112:$BG112)&lt;52,IF('Capacity summary'!AW112&lt;&gt;"",IF(LOWER('Capacity summary'!AW112)="x",$BI200*AW200,VALUE('Capacity summary'!AW112)),0),AW200*$BI200),AW200*$BI200),0)</f>
        <v>0</v>
      </c>
      <c r="DA200" s="5">
        <f ca="1">IF($BI200&lt;&gt;"",IF('Capacity summary'!$C$14="Yes",IF(COUNTBLANK('Capacity summary'!$H112:$BG112)&lt;52,IF('Capacity summary'!AX112&lt;&gt;"",IF(LOWER('Capacity summary'!AX112)="x",$BI200*AX200,VALUE('Capacity summary'!AX112)),0),AX200*$BI200),AX200*$BI200),0)</f>
        <v>0</v>
      </c>
      <c r="DB200" s="5">
        <f ca="1">IF($BI200&lt;&gt;"",IF('Capacity summary'!$C$14="Yes",IF(COUNTBLANK('Capacity summary'!$H112:$BG112)&lt;52,IF('Capacity summary'!AY112&lt;&gt;"",IF(LOWER('Capacity summary'!AY112)="x",$BI200*AY200,VALUE('Capacity summary'!AY112)),0),AY200*$BI200),AY200*$BI200),0)</f>
        <v>0</v>
      </c>
      <c r="DC200" s="5">
        <f ca="1">IF($BI200&lt;&gt;"",IF('Capacity summary'!$C$14="Yes",IF(COUNTBLANK('Capacity summary'!$H112:$BG112)&lt;52,IF('Capacity summary'!AZ112&lt;&gt;"",IF(LOWER('Capacity summary'!AZ112)="x",$BI200*AZ200,VALUE('Capacity summary'!AZ112)),0),AZ200*$BI200),AZ200*$BI200),0)</f>
        <v>0</v>
      </c>
      <c r="DD200" s="5">
        <f ca="1">IF($BI200&lt;&gt;"",IF('Capacity summary'!$C$14="Yes",IF(COUNTBLANK('Capacity summary'!$H112:$BG112)&lt;52,IF('Capacity summary'!BA112&lt;&gt;"",IF(LOWER('Capacity summary'!BA112)="x",$BI200*BA200,VALUE('Capacity summary'!BA112)),0),BA200*$BI200),BA200*$BI200),0)</f>
        <v>0</v>
      </c>
      <c r="DE200" s="5">
        <f ca="1">IF($BI200&lt;&gt;"",IF('Capacity summary'!$C$14="Yes",IF(COUNTBLANK('Capacity summary'!$H112:$BG112)&lt;52,IF('Capacity summary'!BB112&lt;&gt;"",IF(LOWER('Capacity summary'!BB112)="x",$BI200*BB200,VALUE('Capacity summary'!BB112)),0),BB200*$BI200),BB200*$BI200),0)</f>
        <v>0</v>
      </c>
      <c r="DF200" s="5">
        <f ca="1">IF($BI200&lt;&gt;"",IF('Capacity summary'!$C$14="Yes",IF(COUNTBLANK('Capacity summary'!$H112:$BG112)&lt;52,IF('Capacity summary'!BC112&lt;&gt;"",IF(LOWER('Capacity summary'!BC112)="x",$BI200*BC200,VALUE('Capacity summary'!BC112)),0),BC200*$BI200),BC200*$BI200),0)</f>
        <v>0</v>
      </c>
      <c r="DG200" s="5">
        <f ca="1">IF($BI200&lt;&gt;"",IF('Capacity summary'!$C$14="Yes",IF(COUNTBLANK('Capacity summary'!$H112:$BG112)&lt;52,IF('Capacity summary'!BD112&lt;&gt;"",IF(LOWER('Capacity summary'!BD112)="x",$BI200*BD200,VALUE('Capacity summary'!BD112)),0),BD200*$BI200),BD200*$BI200),0)</f>
        <v>0</v>
      </c>
      <c r="DH200" s="5">
        <f ca="1">IF($BI200&lt;&gt;"",IF('Capacity summary'!$C$14="Yes",IF(COUNTBLANK('Capacity summary'!$H112:$BG112)&lt;52,IF('Capacity summary'!BE112&lt;&gt;"",IF(LOWER('Capacity summary'!BE112)="x",$BI200*BE200,VALUE('Capacity summary'!BE112)),0),BE200*$BI200),BE200*$BI200),0)</f>
        <v>0</v>
      </c>
      <c r="DI200" s="5">
        <f ca="1">IF($BI200&lt;&gt;"",IF('Capacity summary'!$C$14="Yes",IF(COUNTBLANK('Capacity summary'!$H112:$BG112)&lt;52,IF('Capacity summary'!BF112&lt;&gt;"",IF(LOWER('Capacity summary'!BF112)="x",$BI200*BF200,VALUE('Capacity summary'!BF112)),0),BF200*$BI200),BF200*$BI200),0)</f>
        <v>0</v>
      </c>
      <c r="DJ200" s="5">
        <f ca="1">IF($BI200&lt;&gt;"",IF('Capacity summary'!$C$14="Yes",IF(COUNTBLANK('Capacity summary'!$H112:$BG112)&lt;52,IF('Capacity summary'!BG112&lt;&gt;"",IF(LOWER('Capacity summary'!BG112)="x",$BI200*BG200,VALUE('Capacity summary'!BG112)),0),BG200*$BI200),BG200*$BI200),0)</f>
        <v>0</v>
      </c>
      <c r="DK200" s="5">
        <f t="shared" ca="1" si="7"/>
        <v>0</v>
      </c>
    </row>
    <row r="201" spans="3:115" x14ac:dyDescent="0.25">
      <c r="C201" s="67" t="str">
        <f>ROW(A90)&amp;". "&amp;Capacity!N106</f>
        <v>90. a</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 ca="1">IF(ROW(A90)&lt;=Capacity!$M$16,IF('Capacity summary'!$C$14="No",SUM(H201:BG201),'Capacity summary'!$E113),0)</f>
        <v>52</v>
      </c>
      <c r="BI201" s="67">
        <f ca="1">IF(BH201&gt;0,IF(BH201&lt;Capacity!Q106,Capacity!R106,Capacity!T106/'Capacity calculation (hide)'!BH201),"")</f>
        <v>0</v>
      </c>
      <c r="BJ201" s="5"/>
      <c r="BK201" s="5">
        <f ca="1">IF($BI201&lt;&gt;"",IF('Capacity summary'!$C$14="Yes",IF(COUNTBLANK('Capacity summary'!$H113:$BG113)&lt;52,IF('Capacity summary'!H113&lt;&gt;"",IF(LOWER('Capacity summary'!H113)="x",$BI201*H201,VALUE('Capacity summary'!H113)),0),H201*$BI201),H201*$BI201),0)</f>
        <v>0</v>
      </c>
      <c r="BL201" s="5">
        <f ca="1">IF($BI201&lt;&gt;"",IF('Capacity summary'!$C$14="Yes",IF(COUNTBLANK('Capacity summary'!$H113:$BG113)&lt;52,IF('Capacity summary'!I113&lt;&gt;"",IF(LOWER('Capacity summary'!I113)="x",$BI201*I201,VALUE('Capacity summary'!I113)),0),I201*$BI201),I201*$BI201),0)</f>
        <v>0</v>
      </c>
      <c r="BM201" s="5">
        <f ca="1">IF($BI201&lt;&gt;"",IF('Capacity summary'!$C$14="Yes",IF(COUNTBLANK('Capacity summary'!$H113:$BG113)&lt;52,IF('Capacity summary'!J113&lt;&gt;"",IF(LOWER('Capacity summary'!J113)="x",$BI201*J201,VALUE('Capacity summary'!J113)),0),J201*$BI201),J201*$BI201),0)</f>
        <v>0</v>
      </c>
      <c r="BN201" s="5">
        <f ca="1">IF($BI201&lt;&gt;"",IF('Capacity summary'!$C$14="Yes",IF(COUNTBLANK('Capacity summary'!$H113:$BG113)&lt;52,IF('Capacity summary'!K113&lt;&gt;"",IF(LOWER('Capacity summary'!K113)="x",$BI201*K201,VALUE('Capacity summary'!K113)),0),K201*$BI201),K201*$BI201),0)</f>
        <v>0</v>
      </c>
      <c r="BO201" s="5">
        <f ca="1">IF($BI201&lt;&gt;"",IF('Capacity summary'!$C$14="Yes",IF(COUNTBLANK('Capacity summary'!$H113:$BG113)&lt;52,IF('Capacity summary'!L113&lt;&gt;"",IF(LOWER('Capacity summary'!L113)="x",$BI201*L201,VALUE('Capacity summary'!L113)),0),L201*$BI201),L201*$BI201),0)</f>
        <v>0</v>
      </c>
      <c r="BP201" s="5">
        <f ca="1">IF($BI201&lt;&gt;"",IF('Capacity summary'!$C$14="Yes",IF(COUNTBLANK('Capacity summary'!$H113:$BG113)&lt;52,IF('Capacity summary'!M113&lt;&gt;"",IF(LOWER('Capacity summary'!M113)="x",$BI201*M201,VALUE('Capacity summary'!M113)),0),M201*$BI201),M201*$BI201),0)</f>
        <v>0</v>
      </c>
      <c r="BQ201" s="5">
        <f ca="1">IF($BI201&lt;&gt;"",IF('Capacity summary'!$C$14="Yes",IF(COUNTBLANK('Capacity summary'!$H113:$BG113)&lt;52,IF('Capacity summary'!N113&lt;&gt;"",IF(LOWER('Capacity summary'!N113)="x",$BI201*N201,VALUE('Capacity summary'!N113)),0),N201*$BI201),N201*$BI201),0)</f>
        <v>0</v>
      </c>
      <c r="BR201" s="5">
        <f ca="1">IF($BI201&lt;&gt;"",IF('Capacity summary'!$C$14="Yes",IF(COUNTBLANK('Capacity summary'!$H113:$BG113)&lt;52,IF('Capacity summary'!O113&lt;&gt;"",IF(LOWER('Capacity summary'!O113)="x",$BI201*O201,VALUE('Capacity summary'!O113)),0),O201*$BI201),O201*$BI201),0)</f>
        <v>0</v>
      </c>
      <c r="BS201" s="5">
        <f ca="1">IF($BI201&lt;&gt;"",IF('Capacity summary'!$C$14="Yes",IF(COUNTBLANK('Capacity summary'!$H113:$BG113)&lt;52,IF('Capacity summary'!P113&lt;&gt;"",IF(LOWER('Capacity summary'!P113)="x",$BI201*P201,VALUE('Capacity summary'!P113)),0),P201*$BI201),P201*$BI201),0)</f>
        <v>0</v>
      </c>
      <c r="BT201" s="5">
        <f ca="1">IF($BI201&lt;&gt;"",IF('Capacity summary'!$C$14="Yes",IF(COUNTBLANK('Capacity summary'!$H113:$BG113)&lt;52,IF('Capacity summary'!Q113&lt;&gt;"",IF(LOWER('Capacity summary'!Q113)="x",$BI201*Q201,VALUE('Capacity summary'!Q113)),0),Q201*$BI201),Q201*$BI201),0)</f>
        <v>0</v>
      </c>
      <c r="BU201" s="5">
        <f ca="1">IF($BI201&lt;&gt;"",IF('Capacity summary'!$C$14="Yes",IF(COUNTBLANK('Capacity summary'!$H113:$BG113)&lt;52,IF('Capacity summary'!R113&lt;&gt;"",IF(LOWER('Capacity summary'!R113)="x",$BI201*R201,VALUE('Capacity summary'!R113)),0),R201*$BI201),R201*$BI201),0)</f>
        <v>0</v>
      </c>
      <c r="BV201" s="5">
        <f ca="1">IF($BI201&lt;&gt;"",IF('Capacity summary'!$C$14="Yes",IF(COUNTBLANK('Capacity summary'!$H113:$BG113)&lt;52,IF('Capacity summary'!S113&lt;&gt;"",IF(LOWER('Capacity summary'!S113)="x",$BI201*S201,VALUE('Capacity summary'!S113)),0),S201*$BI201),S201*$BI201),0)</f>
        <v>0</v>
      </c>
      <c r="BW201" s="5">
        <f ca="1">IF($BI201&lt;&gt;"",IF('Capacity summary'!$C$14="Yes",IF(COUNTBLANK('Capacity summary'!$H113:$BG113)&lt;52,IF('Capacity summary'!T113&lt;&gt;"",IF(LOWER('Capacity summary'!T113)="x",$BI201*T201,VALUE('Capacity summary'!T113)),0),T201*$BI201),T201*$BI201),0)</f>
        <v>0</v>
      </c>
      <c r="BX201" s="5">
        <f ca="1">IF($BI201&lt;&gt;"",IF('Capacity summary'!$C$14="Yes",IF(COUNTBLANK('Capacity summary'!$H113:$BG113)&lt;52,IF('Capacity summary'!U113&lt;&gt;"",IF(LOWER('Capacity summary'!U113)="x",$BI201*U201,VALUE('Capacity summary'!U113)),0),U201*$BI201),U201*$BI201),0)</f>
        <v>0</v>
      </c>
      <c r="BY201" s="5">
        <f ca="1">IF($BI201&lt;&gt;"",IF('Capacity summary'!$C$14="Yes",IF(COUNTBLANK('Capacity summary'!$H113:$BG113)&lt;52,IF('Capacity summary'!V113&lt;&gt;"",IF(LOWER('Capacity summary'!V113)="x",$BI201*V201,VALUE('Capacity summary'!V113)),0),V201*$BI201),V201*$BI201),0)</f>
        <v>0</v>
      </c>
      <c r="BZ201" s="5">
        <f ca="1">IF($BI201&lt;&gt;"",IF('Capacity summary'!$C$14="Yes",IF(COUNTBLANK('Capacity summary'!$H113:$BG113)&lt;52,IF('Capacity summary'!W113&lt;&gt;"",IF(LOWER('Capacity summary'!W113)="x",$BI201*W201,VALUE('Capacity summary'!W113)),0),W201*$BI201),W201*$BI201),0)</f>
        <v>0</v>
      </c>
      <c r="CA201" s="5">
        <f ca="1">IF($BI201&lt;&gt;"",IF('Capacity summary'!$C$14="Yes",IF(COUNTBLANK('Capacity summary'!$H113:$BG113)&lt;52,IF('Capacity summary'!X113&lt;&gt;"",IF(LOWER('Capacity summary'!X113)="x",$BI201*X201,VALUE('Capacity summary'!X113)),0),X201*$BI201),X201*$BI201),0)</f>
        <v>0</v>
      </c>
      <c r="CB201" s="5">
        <f ca="1">IF($BI201&lt;&gt;"",IF('Capacity summary'!$C$14="Yes",IF(COUNTBLANK('Capacity summary'!$H113:$BG113)&lt;52,IF('Capacity summary'!Y113&lt;&gt;"",IF(LOWER('Capacity summary'!Y113)="x",$BI201*Y201,VALUE('Capacity summary'!Y113)),0),Y201*$BI201),Y201*$BI201),0)</f>
        <v>0</v>
      </c>
      <c r="CC201" s="5">
        <f ca="1">IF($BI201&lt;&gt;"",IF('Capacity summary'!$C$14="Yes",IF(COUNTBLANK('Capacity summary'!$H113:$BG113)&lt;52,IF('Capacity summary'!Z113&lt;&gt;"",IF(LOWER('Capacity summary'!Z113)="x",$BI201*Z201,VALUE('Capacity summary'!Z113)),0),Z201*$BI201),Z201*$BI201),0)</f>
        <v>0</v>
      </c>
      <c r="CD201" s="5">
        <f ca="1">IF($BI201&lt;&gt;"",IF('Capacity summary'!$C$14="Yes",IF(COUNTBLANK('Capacity summary'!$H113:$BG113)&lt;52,IF('Capacity summary'!AA113&lt;&gt;"",IF(LOWER('Capacity summary'!AA113)="x",$BI201*AA201,VALUE('Capacity summary'!AA113)),0),AA201*$BI201),AA201*$BI201),0)</f>
        <v>0</v>
      </c>
      <c r="CE201" s="5">
        <f ca="1">IF($BI201&lt;&gt;"",IF('Capacity summary'!$C$14="Yes",IF(COUNTBLANK('Capacity summary'!$H113:$BG113)&lt;52,IF('Capacity summary'!AB113&lt;&gt;"",IF(LOWER('Capacity summary'!AB113)="x",$BI201*AB201,VALUE('Capacity summary'!AB113)),0),AB201*$BI201),AB201*$BI201),0)</f>
        <v>0</v>
      </c>
      <c r="CF201" s="5">
        <f ca="1">IF($BI201&lt;&gt;"",IF('Capacity summary'!$C$14="Yes",IF(COUNTBLANK('Capacity summary'!$H113:$BG113)&lt;52,IF('Capacity summary'!AC113&lt;&gt;"",IF(LOWER('Capacity summary'!AC113)="x",$BI201*AC201,VALUE('Capacity summary'!AC113)),0),AC201*$BI201),AC201*$BI201),0)</f>
        <v>0</v>
      </c>
      <c r="CG201" s="5">
        <f ca="1">IF($BI201&lt;&gt;"",IF('Capacity summary'!$C$14="Yes",IF(COUNTBLANK('Capacity summary'!$H113:$BG113)&lt;52,IF('Capacity summary'!AD113&lt;&gt;"",IF(LOWER('Capacity summary'!AD113)="x",$BI201*AD201,VALUE('Capacity summary'!AD113)),0),AD201*$BI201),AD201*$BI201),0)</f>
        <v>0</v>
      </c>
      <c r="CH201" s="5">
        <f ca="1">IF($BI201&lt;&gt;"",IF('Capacity summary'!$C$14="Yes",IF(COUNTBLANK('Capacity summary'!$H113:$BG113)&lt;52,IF('Capacity summary'!AE113&lt;&gt;"",IF(LOWER('Capacity summary'!AE113)="x",$BI201*AE201,VALUE('Capacity summary'!AE113)),0),AE201*$BI201),AE201*$BI201),0)</f>
        <v>0</v>
      </c>
      <c r="CI201" s="5">
        <f ca="1">IF($BI201&lt;&gt;"",IF('Capacity summary'!$C$14="Yes",IF(COUNTBLANK('Capacity summary'!$H113:$BG113)&lt;52,IF('Capacity summary'!AF113&lt;&gt;"",IF(LOWER('Capacity summary'!AF113)="x",$BI201*AF201,VALUE('Capacity summary'!AF113)),0),AF201*$BI201),AF201*$BI201),0)</f>
        <v>0</v>
      </c>
      <c r="CJ201" s="5">
        <f ca="1">IF($BI201&lt;&gt;"",IF('Capacity summary'!$C$14="Yes",IF(COUNTBLANK('Capacity summary'!$H113:$BG113)&lt;52,IF('Capacity summary'!AG113&lt;&gt;"",IF(LOWER('Capacity summary'!AG113)="x",$BI201*AG201,VALUE('Capacity summary'!AG113)),0),AG201*$BI201),AG201*$BI201),0)</f>
        <v>0</v>
      </c>
      <c r="CK201" s="5">
        <f ca="1">IF($BI201&lt;&gt;"",IF('Capacity summary'!$C$14="Yes",IF(COUNTBLANK('Capacity summary'!$H113:$BG113)&lt;52,IF('Capacity summary'!AH113&lt;&gt;"",IF(LOWER('Capacity summary'!AH113)="x",$BI201*AH201,VALUE('Capacity summary'!AH113)),0),AH201*$BI201),AH201*$BI201),0)</f>
        <v>0</v>
      </c>
      <c r="CL201" s="5">
        <f ca="1">IF($BI201&lt;&gt;"",IF('Capacity summary'!$C$14="Yes",IF(COUNTBLANK('Capacity summary'!$H113:$BG113)&lt;52,IF('Capacity summary'!AI113&lt;&gt;"",IF(LOWER('Capacity summary'!AI113)="x",$BI201*AI201,VALUE('Capacity summary'!AI113)),0),AI201*$BI201),AI201*$BI201),0)</f>
        <v>0</v>
      </c>
      <c r="CM201" s="5">
        <f ca="1">IF($BI201&lt;&gt;"",IF('Capacity summary'!$C$14="Yes",IF(COUNTBLANK('Capacity summary'!$H113:$BG113)&lt;52,IF('Capacity summary'!AJ113&lt;&gt;"",IF(LOWER('Capacity summary'!AJ113)="x",$BI201*AJ201,VALUE('Capacity summary'!AJ113)),0),AJ201*$BI201),AJ201*$BI201),0)</f>
        <v>0</v>
      </c>
      <c r="CN201" s="5">
        <f ca="1">IF($BI201&lt;&gt;"",IF('Capacity summary'!$C$14="Yes",IF(COUNTBLANK('Capacity summary'!$H113:$BG113)&lt;52,IF('Capacity summary'!AK113&lt;&gt;"",IF(LOWER('Capacity summary'!AK113)="x",$BI201*AK201,VALUE('Capacity summary'!AK113)),0),AK201*$BI201),AK201*$BI201),0)</f>
        <v>0</v>
      </c>
      <c r="CO201" s="5">
        <f ca="1">IF($BI201&lt;&gt;"",IF('Capacity summary'!$C$14="Yes",IF(COUNTBLANK('Capacity summary'!$H113:$BG113)&lt;52,IF('Capacity summary'!AL113&lt;&gt;"",IF(LOWER('Capacity summary'!AL113)="x",$BI201*AL201,VALUE('Capacity summary'!AL113)),0),AL201*$BI201),AL201*$BI201),0)</f>
        <v>0</v>
      </c>
      <c r="CP201" s="5">
        <f ca="1">IF($BI201&lt;&gt;"",IF('Capacity summary'!$C$14="Yes",IF(COUNTBLANK('Capacity summary'!$H113:$BG113)&lt;52,IF('Capacity summary'!AM113&lt;&gt;"",IF(LOWER('Capacity summary'!AM113)="x",$BI201*AM201,VALUE('Capacity summary'!AM113)),0),AM201*$BI201),AM201*$BI201),0)</f>
        <v>0</v>
      </c>
      <c r="CQ201" s="5">
        <f ca="1">IF($BI201&lt;&gt;"",IF('Capacity summary'!$C$14="Yes",IF(COUNTBLANK('Capacity summary'!$H113:$BG113)&lt;52,IF('Capacity summary'!AN113&lt;&gt;"",IF(LOWER('Capacity summary'!AN113)="x",$BI201*AN201,VALUE('Capacity summary'!AN113)),0),AN201*$BI201),AN201*$BI201),0)</f>
        <v>0</v>
      </c>
      <c r="CR201" s="5">
        <f ca="1">IF($BI201&lt;&gt;"",IF('Capacity summary'!$C$14="Yes",IF(COUNTBLANK('Capacity summary'!$H113:$BG113)&lt;52,IF('Capacity summary'!AO113&lt;&gt;"",IF(LOWER('Capacity summary'!AO113)="x",$BI201*AO201,VALUE('Capacity summary'!AO113)),0),AO201*$BI201),AO201*$BI201),0)</f>
        <v>0</v>
      </c>
      <c r="CS201" s="5">
        <f ca="1">IF($BI201&lt;&gt;"",IF('Capacity summary'!$C$14="Yes",IF(COUNTBLANK('Capacity summary'!$H113:$BG113)&lt;52,IF('Capacity summary'!AP113&lt;&gt;"",IF(LOWER('Capacity summary'!AP113)="x",$BI201*AP201,VALUE('Capacity summary'!AP113)),0),AP201*$BI201),AP201*$BI201),0)</f>
        <v>0</v>
      </c>
      <c r="CT201" s="5">
        <f ca="1">IF($BI201&lt;&gt;"",IF('Capacity summary'!$C$14="Yes",IF(COUNTBLANK('Capacity summary'!$H113:$BG113)&lt;52,IF('Capacity summary'!AQ113&lt;&gt;"",IF(LOWER('Capacity summary'!AQ113)="x",$BI201*AQ201,VALUE('Capacity summary'!AQ113)),0),AQ201*$BI201),AQ201*$BI201),0)</f>
        <v>0</v>
      </c>
      <c r="CU201" s="5">
        <f ca="1">IF($BI201&lt;&gt;"",IF('Capacity summary'!$C$14="Yes",IF(COUNTBLANK('Capacity summary'!$H113:$BG113)&lt;52,IF('Capacity summary'!AR113&lt;&gt;"",IF(LOWER('Capacity summary'!AR113)="x",$BI201*AR201,VALUE('Capacity summary'!AR113)),0),AR201*$BI201),AR201*$BI201),0)</f>
        <v>0</v>
      </c>
      <c r="CV201" s="5">
        <f ca="1">IF($BI201&lt;&gt;"",IF('Capacity summary'!$C$14="Yes",IF(COUNTBLANK('Capacity summary'!$H113:$BG113)&lt;52,IF('Capacity summary'!AS113&lt;&gt;"",IF(LOWER('Capacity summary'!AS113)="x",$BI201*AS201,VALUE('Capacity summary'!AS113)),0),AS201*$BI201),AS201*$BI201),0)</f>
        <v>0</v>
      </c>
      <c r="CW201" s="5">
        <f ca="1">IF($BI201&lt;&gt;"",IF('Capacity summary'!$C$14="Yes",IF(COUNTBLANK('Capacity summary'!$H113:$BG113)&lt;52,IF('Capacity summary'!AT113&lt;&gt;"",IF(LOWER('Capacity summary'!AT113)="x",$BI201*AT201,VALUE('Capacity summary'!AT113)),0),AT201*$BI201),AT201*$BI201),0)</f>
        <v>0</v>
      </c>
      <c r="CX201" s="5">
        <f ca="1">IF($BI201&lt;&gt;"",IF('Capacity summary'!$C$14="Yes",IF(COUNTBLANK('Capacity summary'!$H113:$BG113)&lt;52,IF('Capacity summary'!AU113&lt;&gt;"",IF(LOWER('Capacity summary'!AU113)="x",$BI201*AU201,VALUE('Capacity summary'!AU113)),0),AU201*$BI201),AU201*$BI201),0)</f>
        <v>0</v>
      </c>
      <c r="CY201" s="5">
        <f ca="1">IF($BI201&lt;&gt;"",IF('Capacity summary'!$C$14="Yes",IF(COUNTBLANK('Capacity summary'!$H113:$BG113)&lt;52,IF('Capacity summary'!AV113&lt;&gt;"",IF(LOWER('Capacity summary'!AV113)="x",$BI201*AV201,VALUE('Capacity summary'!AV113)),0),AV201*$BI201),AV201*$BI201),0)</f>
        <v>0</v>
      </c>
      <c r="CZ201" s="5">
        <f ca="1">IF($BI201&lt;&gt;"",IF('Capacity summary'!$C$14="Yes",IF(COUNTBLANK('Capacity summary'!$H113:$BG113)&lt;52,IF('Capacity summary'!AW113&lt;&gt;"",IF(LOWER('Capacity summary'!AW113)="x",$BI201*AW201,VALUE('Capacity summary'!AW113)),0),AW201*$BI201),AW201*$BI201),0)</f>
        <v>0</v>
      </c>
      <c r="DA201" s="5">
        <f ca="1">IF($BI201&lt;&gt;"",IF('Capacity summary'!$C$14="Yes",IF(COUNTBLANK('Capacity summary'!$H113:$BG113)&lt;52,IF('Capacity summary'!AX113&lt;&gt;"",IF(LOWER('Capacity summary'!AX113)="x",$BI201*AX201,VALUE('Capacity summary'!AX113)),0),AX201*$BI201),AX201*$BI201),0)</f>
        <v>0</v>
      </c>
      <c r="DB201" s="5">
        <f ca="1">IF($BI201&lt;&gt;"",IF('Capacity summary'!$C$14="Yes",IF(COUNTBLANK('Capacity summary'!$H113:$BG113)&lt;52,IF('Capacity summary'!AY113&lt;&gt;"",IF(LOWER('Capacity summary'!AY113)="x",$BI201*AY201,VALUE('Capacity summary'!AY113)),0),AY201*$BI201),AY201*$BI201),0)</f>
        <v>0</v>
      </c>
      <c r="DC201" s="5">
        <f ca="1">IF($BI201&lt;&gt;"",IF('Capacity summary'!$C$14="Yes",IF(COUNTBLANK('Capacity summary'!$H113:$BG113)&lt;52,IF('Capacity summary'!AZ113&lt;&gt;"",IF(LOWER('Capacity summary'!AZ113)="x",$BI201*AZ201,VALUE('Capacity summary'!AZ113)),0),AZ201*$BI201),AZ201*$BI201),0)</f>
        <v>0</v>
      </c>
      <c r="DD201" s="5">
        <f ca="1">IF($BI201&lt;&gt;"",IF('Capacity summary'!$C$14="Yes",IF(COUNTBLANK('Capacity summary'!$H113:$BG113)&lt;52,IF('Capacity summary'!BA113&lt;&gt;"",IF(LOWER('Capacity summary'!BA113)="x",$BI201*BA201,VALUE('Capacity summary'!BA113)),0),BA201*$BI201),BA201*$BI201),0)</f>
        <v>0</v>
      </c>
      <c r="DE201" s="5">
        <f ca="1">IF($BI201&lt;&gt;"",IF('Capacity summary'!$C$14="Yes",IF(COUNTBLANK('Capacity summary'!$H113:$BG113)&lt;52,IF('Capacity summary'!BB113&lt;&gt;"",IF(LOWER('Capacity summary'!BB113)="x",$BI201*BB201,VALUE('Capacity summary'!BB113)),0),BB201*$BI201),BB201*$BI201),0)</f>
        <v>0</v>
      </c>
      <c r="DF201" s="5">
        <f ca="1">IF($BI201&lt;&gt;"",IF('Capacity summary'!$C$14="Yes",IF(COUNTBLANK('Capacity summary'!$H113:$BG113)&lt;52,IF('Capacity summary'!BC113&lt;&gt;"",IF(LOWER('Capacity summary'!BC113)="x",$BI201*BC201,VALUE('Capacity summary'!BC113)),0),BC201*$BI201),BC201*$BI201),0)</f>
        <v>0</v>
      </c>
      <c r="DG201" s="5">
        <f ca="1">IF($BI201&lt;&gt;"",IF('Capacity summary'!$C$14="Yes",IF(COUNTBLANK('Capacity summary'!$H113:$BG113)&lt;52,IF('Capacity summary'!BD113&lt;&gt;"",IF(LOWER('Capacity summary'!BD113)="x",$BI201*BD201,VALUE('Capacity summary'!BD113)),0),BD201*$BI201),BD201*$BI201),0)</f>
        <v>0</v>
      </c>
      <c r="DH201" s="5">
        <f ca="1">IF($BI201&lt;&gt;"",IF('Capacity summary'!$C$14="Yes",IF(COUNTBLANK('Capacity summary'!$H113:$BG113)&lt;52,IF('Capacity summary'!BE113&lt;&gt;"",IF(LOWER('Capacity summary'!BE113)="x",$BI201*BE201,VALUE('Capacity summary'!BE113)),0),BE201*$BI201),BE201*$BI201),0)</f>
        <v>0</v>
      </c>
      <c r="DI201" s="5">
        <f ca="1">IF($BI201&lt;&gt;"",IF('Capacity summary'!$C$14="Yes",IF(COUNTBLANK('Capacity summary'!$H113:$BG113)&lt;52,IF('Capacity summary'!BF113&lt;&gt;"",IF(LOWER('Capacity summary'!BF113)="x",$BI201*BF201,VALUE('Capacity summary'!BF113)),0),BF201*$BI201),BF201*$BI201),0)</f>
        <v>0</v>
      </c>
      <c r="DJ201" s="5">
        <f ca="1">IF($BI201&lt;&gt;"",IF('Capacity summary'!$C$14="Yes",IF(COUNTBLANK('Capacity summary'!$H113:$BG113)&lt;52,IF('Capacity summary'!BG113&lt;&gt;"",IF(LOWER('Capacity summary'!BG113)="x",$BI201*BG201,VALUE('Capacity summary'!BG113)),0),BG201*$BI201),BG201*$BI201),0)</f>
        <v>0</v>
      </c>
      <c r="DK201" s="5">
        <f t="shared" ca="1" si="7"/>
        <v>0</v>
      </c>
    </row>
    <row r="202" spans="3:115" x14ac:dyDescent="0.25">
      <c r="C202" s="67" t="str">
        <f>ROW(A91)&amp;". "&amp;Capacity!N107</f>
        <v>91. a</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 ca="1">IF(ROW(A91)&lt;=Capacity!$M$16,IF('Capacity summary'!$C$14="No",SUM(H202:BG202),'Capacity summary'!$E114),0)</f>
        <v>52</v>
      </c>
      <c r="BI202" s="67">
        <f ca="1">IF(BH202&gt;0,IF(BH202&lt;Capacity!Q107,Capacity!R107,Capacity!T107/'Capacity calculation (hide)'!BH202),"")</f>
        <v>0</v>
      </c>
      <c r="BJ202" s="5"/>
      <c r="BK202" s="5">
        <f ca="1">IF($BI202&lt;&gt;"",IF('Capacity summary'!$C$14="Yes",IF(COUNTBLANK('Capacity summary'!$H114:$BG114)&lt;52,IF('Capacity summary'!H114&lt;&gt;"",IF(LOWER('Capacity summary'!H114)="x",$BI202*H202,VALUE('Capacity summary'!H114)),0),H202*$BI202),H202*$BI202),0)</f>
        <v>0</v>
      </c>
      <c r="BL202" s="5">
        <f ca="1">IF($BI202&lt;&gt;"",IF('Capacity summary'!$C$14="Yes",IF(COUNTBLANK('Capacity summary'!$H114:$BG114)&lt;52,IF('Capacity summary'!I114&lt;&gt;"",IF(LOWER('Capacity summary'!I114)="x",$BI202*I202,VALUE('Capacity summary'!I114)),0),I202*$BI202),I202*$BI202),0)</f>
        <v>0</v>
      </c>
      <c r="BM202" s="5">
        <f ca="1">IF($BI202&lt;&gt;"",IF('Capacity summary'!$C$14="Yes",IF(COUNTBLANK('Capacity summary'!$H114:$BG114)&lt;52,IF('Capacity summary'!J114&lt;&gt;"",IF(LOWER('Capacity summary'!J114)="x",$BI202*J202,VALUE('Capacity summary'!J114)),0),J202*$BI202),J202*$BI202),0)</f>
        <v>0</v>
      </c>
      <c r="BN202" s="5">
        <f ca="1">IF($BI202&lt;&gt;"",IF('Capacity summary'!$C$14="Yes",IF(COUNTBLANK('Capacity summary'!$H114:$BG114)&lt;52,IF('Capacity summary'!K114&lt;&gt;"",IF(LOWER('Capacity summary'!K114)="x",$BI202*K202,VALUE('Capacity summary'!K114)),0),K202*$BI202),K202*$BI202),0)</f>
        <v>0</v>
      </c>
      <c r="BO202" s="5">
        <f ca="1">IF($BI202&lt;&gt;"",IF('Capacity summary'!$C$14="Yes",IF(COUNTBLANK('Capacity summary'!$H114:$BG114)&lt;52,IF('Capacity summary'!L114&lt;&gt;"",IF(LOWER('Capacity summary'!L114)="x",$BI202*L202,VALUE('Capacity summary'!L114)),0),L202*$BI202),L202*$BI202),0)</f>
        <v>0</v>
      </c>
      <c r="BP202" s="5">
        <f ca="1">IF($BI202&lt;&gt;"",IF('Capacity summary'!$C$14="Yes",IF(COUNTBLANK('Capacity summary'!$H114:$BG114)&lt;52,IF('Capacity summary'!M114&lt;&gt;"",IF(LOWER('Capacity summary'!M114)="x",$BI202*M202,VALUE('Capacity summary'!M114)),0),M202*$BI202),M202*$BI202),0)</f>
        <v>0</v>
      </c>
      <c r="BQ202" s="5">
        <f ca="1">IF($BI202&lt;&gt;"",IF('Capacity summary'!$C$14="Yes",IF(COUNTBLANK('Capacity summary'!$H114:$BG114)&lt;52,IF('Capacity summary'!N114&lt;&gt;"",IF(LOWER('Capacity summary'!N114)="x",$BI202*N202,VALUE('Capacity summary'!N114)),0),N202*$BI202),N202*$BI202),0)</f>
        <v>0</v>
      </c>
      <c r="BR202" s="5">
        <f ca="1">IF($BI202&lt;&gt;"",IF('Capacity summary'!$C$14="Yes",IF(COUNTBLANK('Capacity summary'!$H114:$BG114)&lt;52,IF('Capacity summary'!O114&lt;&gt;"",IF(LOWER('Capacity summary'!O114)="x",$BI202*O202,VALUE('Capacity summary'!O114)),0),O202*$BI202),O202*$BI202),0)</f>
        <v>0</v>
      </c>
      <c r="BS202" s="5">
        <f ca="1">IF($BI202&lt;&gt;"",IF('Capacity summary'!$C$14="Yes",IF(COUNTBLANK('Capacity summary'!$H114:$BG114)&lt;52,IF('Capacity summary'!P114&lt;&gt;"",IF(LOWER('Capacity summary'!P114)="x",$BI202*P202,VALUE('Capacity summary'!P114)),0),P202*$BI202),P202*$BI202),0)</f>
        <v>0</v>
      </c>
      <c r="BT202" s="5">
        <f ca="1">IF($BI202&lt;&gt;"",IF('Capacity summary'!$C$14="Yes",IF(COUNTBLANK('Capacity summary'!$H114:$BG114)&lt;52,IF('Capacity summary'!Q114&lt;&gt;"",IF(LOWER('Capacity summary'!Q114)="x",$BI202*Q202,VALUE('Capacity summary'!Q114)),0),Q202*$BI202),Q202*$BI202),0)</f>
        <v>0</v>
      </c>
      <c r="BU202" s="5">
        <f ca="1">IF($BI202&lt;&gt;"",IF('Capacity summary'!$C$14="Yes",IF(COUNTBLANK('Capacity summary'!$H114:$BG114)&lt;52,IF('Capacity summary'!R114&lt;&gt;"",IF(LOWER('Capacity summary'!R114)="x",$BI202*R202,VALUE('Capacity summary'!R114)),0),R202*$BI202),R202*$BI202),0)</f>
        <v>0</v>
      </c>
      <c r="BV202" s="5">
        <f ca="1">IF($BI202&lt;&gt;"",IF('Capacity summary'!$C$14="Yes",IF(COUNTBLANK('Capacity summary'!$H114:$BG114)&lt;52,IF('Capacity summary'!S114&lt;&gt;"",IF(LOWER('Capacity summary'!S114)="x",$BI202*S202,VALUE('Capacity summary'!S114)),0),S202*$BI202),S202*$BI202),0)</f>
        <v>0</v>
      </c>
      <c r="BW202" s="5">
        <f ca="1">IF($BI202&lt;&gt;"",IF('Capacity summary'!$C$14="Yes",IF(COUNTBLANK('Capacity summary'!$H114:$BG114)&lt;52,IF('Capacity summary'!T114&lt;&gt;"",IF(LOWER('Capacity summary'!T114)="x",$BI202*T202,VALUE('Capacity summary'!T114)),0),T202*$BI202),T202*$BI202),0)</f>
        <v>0</v>
      </c>
      <c r="BX202" s="5">
        <f ca="1">IF($BI202&lt;&gt;"",IF('Capacity summary'!$C$14="Yes",IF(COUNTBLANK('Capacity summary'!$H114:$BG114)&lt;52,IF('Capacity summary'!U114&lt;&gt;"",IF(LOWER('Capacity summary'!U114)="x",$BI202*U202,VALUE('Capacity summary'!U114)),0),U202*$BI202),U202*$BI202),0)</f>
        <v>0</v>
      </c>
      <c r="BY202" s="5">
        <f ca="1">IF($BI202&lt;&gt;"",IF('Capacity summary'!$C$14="Yes",IF(COUNTBLANK('Capacity summary'!$H114:$BG114)&lt;52,IF('Capacity summary'!V114&lt;&gt;"",IF(LOWER('Capacity summary'!V114)="x",$BI202*V202,VALUE('Capacity summary'!V114)),0),V202*$BI202),V202*$BI202),0)</f>
        <v>0</v>
      </c>
      <c r="BZ202" s="5">
        <f ca="1">IF($BI202&lt;&gt;"",IF('Capacity summary'!$C$14="Yes",IF(COUNTBLANK('Capacity summary'!$H114:$BG114)&lt;52,IF('Capacity summary'!W114&lt;&gt;"",IF(LOWER('Capacity summary'!W114)="x",$BI202*W202,VALUE('Capacity summary'!W114)),0),W202*$BI202),W202*$BI202),0)</f>
        <v>0</v>
      </c>
      <c r="CA202" s="5">
        <f ca="1">IF($BI202&lt;&gt;"",IF('Capacity summary'!$C$14="Yes",IF(COUNTBLANK('Capacity summary'!$H114:$BG114)&lt;52,IF('Capacity summary'!X114&lt;&gt;"",IF(LOWER('Capacity summary'!X114)="x",$BI202*X202,VALUE('Capacity summary'!X114)),0),X202*$BI202),X202*$BI202),0)</f>
        <v>0</v>
      </c>
      <c r="CB202" s="5">
        <f ca="1">IF($BI202&lt;&gt;"",IF('Capacity summary'!$C$14="Yes",IF(COUNTBLANK('Capacity summary'!$H114:$BG114)&lt;52,IF('Capacity summary'!Y114&lt;&gt;"",IF(LOWER('Capacity summary'!Y114)="x",$BI202*Y202,VALUE('Capacity summary'!Y114)),0),Y202*$BI202),Y202*$BI202),0)</f>
        <v>0</v>
      </c>
      <c r="CC202" s="5">
        <f ca="1">IF($BI202&lt;&gt;"",IF('Capacity summary'!$C$14="Yes",IF(COUNTBLANK('Capacity summary'!$H114:$BG114)&lt;52,IF('Capacity summary'!Z114&lt;&gt;"",IF(LOWER('Capacity summary'!Z114)="x",$BI202*Z202,VALUE('Capacity summary'!Z114)),0),Z202*$BI202),Z202*$BI202),0)</f>
        <v>0</v>
      </c>
      <c r="CD202" s="5">
        <f ca="1">IF($BI202&lt;&gt;"",IF('Capacity summary'!$C$14="Yes",IF(COUNTBLANK('Capacity summary'!$H114:$BG114)&lt;52,IF('Capacity summary'!AA114&lt;&gt;"",IF(LOWER('Capacity summary'!AA114)="x",$BI202*AA202,VALUE('Capacity summary'!AA114)),0),AA202*$BI202),AA202*$BI202),0)</f>
        <v>0</v>
      </c>
      <c r="CE202" s="5">
        <f ca="1">IF($BI202&lt;&gt;"",IF('Capacity summary'!$C$14="Yes",IF(COUNTBLANK('Capacity summary'!$H114:$BG114)&lt;52,IF('Capacity summary'!AB114&lt;&gt;"",IF(LOWER('Capacity summary'!AB114)="x",$BI202*AB202,VALUE('Capacity summary'!AB114)),0),AB202*$BI202),AB202*$BI202),0)</f>
        <v>0</v>
      </c>
      <c r="CF202" s="5">
        <f ca="1">IF($BI202&lt;&gt;"",IF('Capacity summary'!$C$14="Yes",IF(COUNTBLANK('Capacity summary'!$H114:$BG114)&lt;52,IF('Capacity summary'!AC114&lt;&gt;"",IF(LOWER('Capacity summary'!AC114)="x",$BI202*AC202,VALUE('Capacity summary'!AC114)),0),AC202*$BI202),AC202*$BI202),0)</f>
        <v>0</v>
      </c>
      <c r="CG202" s="5">
        <f ca="1">IF($BI202&lt;&gt;"",IF('Capacity summary'!$C$14="Yes",IF(COUNTBLANK('Capacity summary'!$H114:$BG114)&lt;52,IF('Capacity summary'!AD114&lt;&gt;"",IF(LOWER('Capacity summary'!AD114)="x",$BI202*AD202,VALUE('Capacity summary'!AD114)),0),AD202*$BI202),AD202*$BI202),0)</f>
        <v>0</v>
      </c>
      <c r="CH202" s="5">
        <f ca="1">IF($BI202&lt;&gt;"",IF('Capacity summary'!$C$14="Yes",IF(COUNTBLANK('Capacity summary'!$H114:$BG114)&lt;52,IF('Capacity summary'!AE114&lt;&gt;"",IF(LOWER('Capacity summary'!AE114)="x",$BI202*AE202,VALUE('Capacity summary'!AE114)),0),AE202*$BI202),AE202*$BI202),0)</f>
        <v>0</v>
      </c>
      <c r="CI202" s="5">
        <f ca="1">IF($BI202&lt;&gt;"",IF('Capacity summary'!$C$14="Yes",IF(COUNTBLANK('Capacity summary'!$H114:$BG114)&lt;52,IF('Capacity summary'!AF114&lt;&gt;"",IF(LOWER('Capacity summary'!AF114)="x",$BI202*AF202,VALUE('Capacity summary'!AF114)),0),AF202*$BI202),AF202*$BI202),0)</f>
        <v>0</v>
      </c>
      <c r="CJ202" s="5">
        <f ca="1">IF($BI202&lt;&gt;"",IF('Capacity summary'!$C$14="Yes",IF(COUNTBLANK('Capacity summary'!$H114:$BG114)&lt;52,IF('Capacity summary'!AG114&lt;&gt;"",IF(LOWER('Capacity summary'!AG114)="x",$BI202*AG202,VALUE('Capacity summary'!AG114)),0),AG202*$BI202),AG202*$BI202),0)</f>
        <v>0</v>
      </c>
      <c r="CK202" s="5">
        <f ca="1">IF($BI202&lt;&gt;"",IF('Capacity summary'!$C$14="Yes",IF(COUNTBLANK('Capacity summary'!$H114:$BG114)&lt;52,IF('Capacity summary'!AH114&lt;&gt;"",IF(LOWER('Capacity summary'!AH114)="x",$BI202*AH202,VALUE('Capacity summary'!AH114)),0),AH202*$BI202),AH202*$BI202),0)</f>
        <v>0</v>
      </c>
      <c r="CL202" s="5">
        <f ca="1">IF($BI202&lt;&gt;"",IF('Capacity summary'!$C$14="Yes",IF(COUNTBLANK('Capacity summary'!$H114:$BG114)&lt;52,IF('Capacity summary'!AI114&lt;&gt;"",IF(LOWER('Capacity summary'!AI114)="x",$BI202*AI202,VALUE('Capacity summary'!AI114)),0),AI202*$BI202),AI202*$BI202),0)</f>
        <v>0</v>
      </c>
      <c r="CM202" s="5">
        <f ca="1">IF($BI202&lt;&gt;"",IF('Capacity summary'!$C$14="Yes",IF(COUNTBLANK('Capacity summary'!$H114:$BG114)&lt;52,IF('Capacity summary'!AJ114&lt;&gt;"",IF(LOWER('Capacity summary'!AJ114)="x",$BI202*AJ202,VALUE('Capacity summary'!AJ114)),0),AJ202*$BI202),AJ202*$BI202),0)</f>
        <v>0</v>
      </c>
      <c r="CN202" s="5">
        <f ca="1">IF($BI202&lt;&gt;"",IF('Capacity summary'!$C$14="Yes",IF(COUNTBLANK('Capacity summary'!$H114:$BG114)&lt;52,IF('Capacity summary'!AK114&lt;&gt;"",IF(LOWER('Capacity summary'!AK114)="x",$BI202*AK202,VALUE('Capacity summary'!AK114)),0),AK202*$BI202),AK202*$BI202),0)</f>
        <v>0</v>
      </c>
      <c r="CO202" s="5">
        <f ca="1">IF($BI202&lt;&gt;"",IF('Capacity summary'!$C$14="Yes",IF(COUNTBLANK('Capacity summary'!$H114:$BG114)&lt;52,IF('Capacity summary'!AL114&lt;&gt;"",IF(LOWER('Capacity summary'!AL114)="x",$BI202*AL202,VALUE('Capacity summary'!AL114)),0),AL202*$BI202),AL202*$BI202),0)</f>
        <v>0</v>
      </c>
      <c r="CP202" s="5">
        <f ca="1">IF($BI202&lt;&gt;"",IF('Capacity summary'!$C$14="Yes",IF(COUNTBLANK('Capacity summary'!$H114:$BG114)&lt;52,IF('Capacity summary'!AM114&lt;&gt;"",IF(LOWER('Capacity summary'!AM114)="x",$BI202*AM202,VALUE('Capacity summary'!AM114)),0),AM202*$BI202),AM202*$BI202),0)</f>
        <v>0</v>
      </c>
      <c r="CQ202" s="5">
        <f ca="1">IF($BI202&lt;&gt;"",IF('Capacity summary'!$C$14="Yes",IF(COUNTBLANK('Capacity summary'!$H114:$BG114)&lt;52,IF('Capacity summary'!AN114&lt;&gt;"",IF(LOWER('Capacity summary'!AN114)="x",$BI202*AN202,VALUE('Capacity summary'!AN114)),0),AN202*$BI202),AN202*$BI202),0)</f>
        <v>0</v>
      </c>
      <c r="CR202" s="5">
        <f ca="1">IF($BI202&lt;&gt;"",IF('Capacity summary'!$C$14="Yes",IF(COUNTBLANK('Capacity summary'!$H114:$BG114)&lt;52,IF('Capacity summary'!AO114&lt;&gt;"",IF(LOWER('Capacity summary'!AO114)="x",$BI202*AO202,VALUE('Capacity summary'!AO114)),0),AO202*$BI202),AO202*$BI202),0)</f>
        <v>0</v>
      </c>
      <c r="CS202" s="5">
        <f ca="1">IF($BI202&lt;&gt;"",IF('Capacity summary'!$C$14="Yes",IF(COUNTBLANK('Capacity summary'!$H114:$BG114)&lt;52,IF('Capacity summary'!AP114&lt;&gt;"",IF(LOWER('Capacity summary'!AP114)="x",$BI202*AP202,VALUE('Capacity summary'!AP114)),0),AP202*$BI202),AP202*$BI202),0)</f>
        <v>0</v>
      </c>
      <c r="CT202" s="5">
        <f ca="1">IF($BI202&lt;&gt;"",IF('Capacity summary'!$C$14="Yes",IF(COUNTBLANK('Capacity summary'!$H114:$BG114)&lt;52,IF('Capacity summary'!AQ114&lt;&gt;"",IF(LOWER('Capacity summary'!AQ114)="x",$BI202*AQ202,VALUE('Capacity summary'!AQ114)),0),AQ202*$BI202),AQ202*$BI202),0)</f>
        <v>0</v>
      </c>
      <c r="CU202" s="5">
        <f ca="1">IF($BI202&lt;&gt;"",IF('Capacity summary'!$C$14="Yes",IF(COUNTBLANK('Capacity summary'!$H114:$BG114)&lt;52,IF('Capacity summary'!AR114&lt;&gt;"",IF(LOWER('Capacity summary'!AR114)="x",$BI202*AR202,VALUE('Capacity summary'!AR114)),0),AR202*$BI202),AR202*$BI202),0)</f>
        <v>0</v>
      </c>
      <c r="CV202" s="5">
        <f ca="1">IF($BI202&lt;&gt;"",IF('Capacity summary'!$C$14="Yes",IF(COUNTBLANK('Capacity summary'!$H114:$BG114)&lt;52,IF('Capacity summary'!AS114&lt;&gt;"",IF(LOWER('Capacity summary'!AS114)="x",$BI202*AS202,VALUE('Capacity summary'!AS114)),0),AS202*$BI202),AS202*$BI202),0)</f>
        <v>0</v>
      </c>
      <c r="CW202" s="5">
        <f ca="1">IF($BI202&lt;&gt;"",IF('Capacity summary'!$C$14="Yes",IF(COUNTBLANK('Capacity summary'!$H114:$BG114)&lt;52,IF('Capacity summary'!AT114&lt;&gt;"",IF(LOWER('Capacity summary'!AT114)="x",$BI202*AT202,VALUE('Capacity summary'!AT114)),0),AT202*$BI202),AT202*$BI202),0)</f>
        <v>0</v>
      </c>
      <c r="CX202" s="5">
        <f ca="1">IF($BI202&lt;&gt;"",IF('Capacity summary'!$C$14="Yes",IF(COUNTBLANK('Capacity summary'!$H114:$BG114)&lt;52,IF('Capacity summary'!AU114&lt;&gt;"",IF(LOWER('Capacity summary'!AU114)="x",$BI202*AU202,VALUE('Capacity summary'!AU114)),0),AU202*$BI202),AU202*$BI202),0)</f>
        <v>0</v>
      </c>
      <c r="CY202" s="5">
        <f ca="1">IF($BI202&lt;&gt;"",IF('Capacity summary'!$C$14="Yes",IF(COUNTBLANK('Capacity summary'!$H114:$BG114)&lt;52,IF('Capacity summary'!AV114&lt;&gt;"",IF(LOWER('Capacity summary'!AV114)="x",$BI202*AV202,VALUE('Capacity summary'!AV114)),0),AV202*$BI202),AV202*$BI202),0)</f>
        <v>0</v>
      </c>
      <c r="CZ202" s="5">
        <f ca="1">IF($BI202&lt;&gt;"",IF('Capacity summary'!$C$14="Yes",IF(COUNTBLANK('Capacity summary'!$H114:$BG114)&lt;52,IF('Capacity summary'!AW114&lt;&gt;"",IF(LOWER('Capacity summary'!AW114)="x",$BI202*AW202,VALUE('Capacity summary'!AW114)),0),AW202*$BI202),AW202*$BI202),0)</f>
        <v>0</v>
      </c>
      <c r="DA202" s="5">
        <f ca="1">IF($BI202&lt;&gt;"",IF('Capacity summary'!$C$14="Yes",IF(COUNTBLANK('Capacity summary'!$H114:$BG114)&lt;52,IF('Capacity summary'!AX114&lt;&gt;"",IF(LOWER('Capacity summary'!AX114)="x",$BI202*AX202,VALUE('Capacity summary'!AX114)),0),AX202*$BI202),AX202*$BI202),0)</f>
        <v>0</v>
      </c>
      <c r="DB202" s="5">
        <f ca="1">IF($BI202&lt;&gt;"",IF('Capacity summary'!$C$14="Yes",IF(COUNTBLANK('Capacity summary'!$H114:$BG114)&lt;52,IF('Capacity summary'!AY114&lt;&gt;"",IF(LOWER('Capacity summary'!AY114)="x",$BI202*AY202,VALUE('Capacity summary'!AY114)),0),AY202*$BI202),AY202*$BI202),0)</f>
        <v>0</v>
      </c>
      <c r="DC202" s="5">
        <f ca="1">IF($BI202&lt;&gt;"",IF('Capacity summary'!$C$14="Yes",IF(COUNTBLANK('Capacity summary'!$H114:$BG114)&lt;52,IF('Capacity summary'!AZ114&lt;&gt;"",IF(LOWER('Capacity summary'!AZ114)="x",$BI202*AZ202,VALUE('Capacity summary'!AZ114)),0),AZ202*$BI202),AZ202*$BI202),0)</f>
        <v>0</v>
      </c>
      <c r="DD202" s="5">
        <f ca="1">IF($BI202&lt;&gt;"",IF('Capacity summary'!$C$14="Yes",IF(COUNTBLANK('Capacity summary'!$H114:$BG114)&lt;52,IF('Capacity summary'!BA114&lt;&gt;"",IF(LOWER('Capacity summary'!BA114)="x",$BI202*BA202,VALUE('Capacity summary'!BA114)),0),BA202*$BI202),BA202*$BI202),0)</f>
        <v>0</v>
      </c>
      <c r="DE202" s="5">
        <f ca="1">IF($BI202&lt;&gt;"",IF('Capacity summary'!$C$14="Yes",IF(COUNTBLANK('Capacity summary'!$H114:$BG114)&lt;52,IF('Capacity summary'!BB114&lt;&gt;"",IF(LOWER('Capacity summary'!BB114)="x",$BI202*BB202,VALUE('Capacity summary'!BB114)),0),BB202*$BI202),BB202*$BI202),0)</f>
        <v>0</v>
      </c>
      <c r="DF202" s="5">
        <f ca="1">IF($BI202&lt;&gt;"",IF('Capacity summary'!$C$14="Yes",IF(COUNTBLANK('Capacity summary'!$H114:$BG114)&lt;52,IF('Capacity summary'!BC114&lt;&gt;"",IF(LOWER('Capacity summary'!BC114)="x",$BI202*BC202,VALUE('Capacity summary'!BC114)),0),BC202*$BI202),BC202*$BI202),0)</f>
        <v>0</v>
      </c>
      <c r="DG202" s="5">
        <f ca="1">IF($BI202&lt;&gt;"",IF('Capacity summary'!$C$14="Yes",IF(COUNTBLANK('Capacity summary'!$H114:$BG114)&lt;52,IF('Capacity summary'!BD114&lt;&gt;"",IF(LOWER('Capacity summary'!BD114)="x",$BI202*BD202,VALUE('Capacity summary'!BD114)),0),BD202*$BI202),BD202*$BI202),0)</f>
        <v>0</v>
      </c>
      <c r="DH202" s="5">
        <f ca="1">IF($BI202&lt;&gt;"",IF('Capacity summary'!$C$14="Yes",IF(COUNTBLANK('Capacity summary'!$H114:$BG114)&lt;52,IF('Capacity summary'!BE114&lt;&gt;"",IF(LOWER('Capacity summary'!BE114)="x",$BI202*BE202,VALUE('Capacity summary'!BE114)),0),BE202*$BI202),BE202*$BI202),0)</f>
        <v>0</v>
      </c>
      <c r="DI202" s="5">
        <f ca="1">IF($BI202&lt;&gt;"",IF('Capacity summary'!$C$14="Yes",IF(COUNTBLANK('Capacity summary'!$H114:$BG114)&lt;52,IF('Capacity summary'!BF114&lt;&gt;"",IF(LOWER('Capacity summary'!BF114)="x",$BI202*BF202,VALUE('Capacity summary'!BF114)),0),BF202*$BI202),BF202*$BI202),0)</f>
        <v>0</v>
      </c>
      <c r="DJ202" s="5">
        <f ca="1">IF($BI202&lt;&gt;"",IF('Capacity summary'!$C$14="Yes",IF(COUNTBLANK('Capacity summary'!$H114:$BG114)&lt;52,IF('Capacity summary'!BG114&lt;&gt;"",IF(LOWER('Capacity summary'!BG114)="x",$BI202*BG202,VALUE('Capacity summary'!BG114)),0),BG202*$BI202),BG202*$BI202),0)</f>
        <v>0</v>
      </c>
      <c r="DK202" s="5">
        <f t="shared" ca="1" si="7"/>
        <v>0</v>
      </c>
    </row>
    <row r="203" spans="3:115" x14ac:dyDescent="0.25">
      <c r="C203" s="67" t="str">
        <f>ROW(A92)&amp;". "&amp;Capacity!N108</f>
        <v>92. a</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 ca="1">IF(ROW(A92)&lt;=Capacity!$M$16,IF('Capacity summary'!$C$14="No",SUM(H203:BG203),'Capacity summary'!$E115),0)</f>
        <v>52</v>
      </c>
      <c r="BI203" s="67">
        <f ca="1">IF(BH203&gt;0,IF(BH203&lt;Capacity!Q108,Capacity!R108,Capacity!T108/'Capacity calculation (hide)'!BH203),"")</f>
        <v>0</v>
      </c>
      <c r="BJ203" s="5"/>
      <c r="BK203" s="5">
        <f ca="1">IF($BI203&lt;&gt;"",IF('Capacity summary'!$C$14="Yes",IF(COUNTBLANK('Capacity summary'!$H115:$BG115)&lt;52,IF('Capacity summary'!H115&lt;&gt;"",IF(LOWER('Capacity summary'!H115)="x",$BI203*H203,VALUE('Capacity summary'!H115)),0),H203*$BI203),H203*$BI203),0)</f>
        <v>0</v>
      </c>
      <c r="BL203" s="5">
        <f ca="1">IF($BI203&lt;&gt;"",IF('Capacity summary'!$C$14="Yes",IF(COUNTBLANK('Capacity summary'!$H115:$BG115)&lt;52,IF('Capacity summary'!I115&lt;&gt;"",IF(LOWER('Capacity summary'!I115)="x",$BI203*I203,VALUE('Capacity summary'!I115)),0),I203*$BI203),I203*$BI203),0)</f>
        <v>0</v>
      </c>
      <c r="BM203" s="5">
        <f ca="1">IF($BI203&lt;&gt;"",IF('Capacity summary'!$C$14="Yes",IF(COUNTBLANK('Capacity summary'!$H115:$BG115)&lt;52,IF('Capacity summary'!J115&lt;&gt;"",IF(LOWER('Capacity summary'!J115)="x",$BI203*J203,VALUE('Capacity summary'!J115)),0),J203*$BI203),J203*$BI203),0)</f>
        <v>0</v>
      </c>
      <c r="BN203" s="5">
        <f ca="1">IF($BI203&lt;&gt;"",IF('Capacity summary'!$C$14="Yes",IF(COUNTBLANK('Capacity summary'!$H115:$BG115)&lt;52,IF('Capacity summary'!K115&lt;&gt;"",IF(LOWER('Capacity summary'!K115)="x",$BI203*K203,VALUE('Capacity summary'!K115)),0),K203*$BI203),K203*$BI203),0)</f>
        <v>0</v>
      </c>
      <c r="BO203" s="5">
        <f ca="1">IF($BI203&lt;&gt;"",IF('Capacity summary'!$C$14="Yes",IF(COUNTBLANK('Capacity summary'!$H115:$BG115)&lt;52,IF('Capacity summary'!L115&lt;&gt;"",IF(LOWER('Capacity summary'!L115)="x",$BI203*L203,VALUE('Capacity summary'!L115)),0),L203*$BI203),L203*$BI203),0)</f>
        <v>0</v>
      </c>
      <c r="BP203" s="5">
        <f ca="1">IF($BI203&lt;&gt;"",IF('Capacity summary'!$C$14="Yes",IF(COUNTBLANK('Capacity summary'!$H115:$BG115)&lt;52,IF('Capacity summary'!M115&lt;&gt;"",IF(LOWER('Capacity summary'!M115)="x",$BI203*M203,VALUE('Capacity summary'!M115)),0),M203*$BI203),M203*$BI203),0)</f>
        <v>0</v>
      </c>
      <c r="BQ203" s="5">
        <f ca="1">IF($BI203&lt;&gt;"",IF('Capacity summary'!$C$14="Yes",IF(COUNTBLANK('Capacity summary'!$H115:$BG115)&lt;52,IF('Capacity summary'!N115&lt;&gt;"",IF(LOWER('Capacity summary'!N115)="x",$BI203*N203,VALUE('Capacity summary'!N115)),0),N203*$BI203),N203*$BI203),0)</f>
        <v>0</v>
      </c>
      <c r="BR203" s="5">
        <f ca="1">IF($BI203&lt;&gt;"",IF('Capacity summary'!$C$14="Yes",IF(COUNTBLANK('Capacity summary'!$H115:$BG115)&lt;52,IF('Capacity summary'!O115&lt;&gt;"",IF(LOWER('Capacity summary'!O115)="x",$BI203*O203,VALUE('Capacity summary'!O115)),0),O203*$BI203),O203*$BI203),0)</f>
        <v>0</v>
      </c>
      <c r="BS203" s="5">
        <f ca="1">IF($BI203&lt;&gt;"",IF('Capacity summary'!$C$14="Yes",IF(COUNTBLANK('Capacity summary'!$H115:$BG115)&lt;52,IF('Capacity summary'!P115&lt;&gt;"",IF(LOWER('Capacity summary'!P115)="x",$BI203*P203,VALUE('Capacity summary'!P115)),0),P203*$BI203),P203*$BI203),0)</f>
        <v>0</v>
      </c>
      <c r="BT203" s="5">
        <f ca="1">IF($BI203&lt;&gt;"",IF('Capacity summary'!$C$14="Yes",IF(COUNTBLANK('Capacity summary'!$H115:$BG115)&lt;52,IF('Capacity summary'!Q115&lt;&gt;"",IF(LOWER('Capacity summary'!Q115)="x",$BI203*Q203,VALUE('Capacity summary'!Q115)),0),Q203*$BI203),Q203*$BI203),0)</f>
        <v>0</v>
      </c>
      <c r="BU203" s="5">
        <f ca="1">IF($BI203&lt;&gt;"",IF('Capacity summary'!$C$14="Yes",IF(COUNTBLANK('Capacity summary'!$H115:$BG115)&lt;52,IF('Capacity summary'!R115&lt;&gt;"",IF(LOWER('Capacity summary'!R115)="x",$BI203*R203,VALUE('Capacity summary'!R115)),0),R203*$BI203),R203*$BI203),0)</f>
        <v>0</v>
      </c>
      <c r="BV203" s="5">
        <f ca="1">IF($BI203&lt;&gt;"",IF('Capacity summary'!$C$14="Yes",IF(COUNTBLANK('Capacity summary'!$H115:$BG115)&lt;52,IF('Capacity summary'!S115&lt;&gt;"",IF(LOWER('Capacity summary'!S115)="x",$BI203*S203,VALUE('Capacity summary'!S115)),0),S203*$BI203),S203*$BI203),0)</f>
        <v>0</v>
      </c>
      <c r="BW203" s="5">
        <f ca="1">IF($BI203&lt;&gt;"",IF('Capacity summary'!$C$14="Yes",IF(COUNTBLANK('Capacity summary'!$H115:$BG115)&lt;52,IF('Capacity summary'!T115&lt;&gt;"",IF(LOWER('Capacity summary'!T115)="x",$BI203*T203,VALUE('Capacity summary'!T115)),0),T203*$BI203),T203*$BI203),0)</f>
        <v>0</v>
      </c>
      <c r="BX203" s="5">
        <f ca="1">IF($BI203&lt;&gt;"",IF('Capacity summary'!$C$14="Yes",IF(COUNTBLANK('Capacity summary'!$H115:$BG115)&lt;52,IF('Capacity summary'!U115&lt;&gt;"",IF(LOWER('Capacity summary'!U115)="x",$BI203*U203,VALUE('Capacity summary'!U115)),0),U203*$BI203),U203*$BI203),0)</f>
        <v>0</v>
      </c>
      <c r="BY203" s="5">
        <f ca="1">IF($BI203&lt;&gt;"",IF('Capacity summary'!$C$14="Yes",IF(COUNTBLANK('Capacity summary'!$H115:$BG115)&lt;52,IF('Capacity summary'!V115&lt;&gt;"",IF(LOWER('Capacity summary'!V115)="x",$BI203*V203,VALUE('Capacity summary'!V115)),0),V203*$BI203),V203*$BI203),0)</f>
        <v>0</v>
      </c>
      <c r="BZ203" s="5">
        <f ca="1">IF($BI203&lt;&gt;"",IF('Capacity summary'!$C$14="Yes",IF(COUNTBLANK('Capacity summary'!$H115:$BG115)&lt;52,IF('Capacity summary'!W115&lt;&gt;"",IF(LOWER('Capacity summary'!W115)="x",$BI203*W203,VALUE('Capacity summary'!W115)),0),W203*$BI203),W203*$BI203),0)</f>
        <v>0</v>
      </c>
      <c r="CA203" s="5">
        <f ca="1">IF($BI203&lt;&gt;"",IF('Capacity summary'!$C$14="Yes",IF(COUNTBLANK('Capacity summary'!$H115:$BG115)&lt;52,IF('Capacity summary'!X115&lt;&gt;"",IF(LOWER('Capacity summary'!X115)="x",$BI203*X203,VALUE('Capacity summary'!X115)),0),X203*$BI203),X203*$BI203),0)</f>
        <v>0</v>
      </c>
      <c r="CB203" s="5">
        <f ca="1">IF($BI203&lt;&gt;"",IF('Capacity summary'!$C$14="Yes",IF(COUNTBLANK('Capacity summary'!$H115:$BG115)&lt;52,IF('Capacity summary'!Y115&lt;&gt;"",IF(LOWER('Capacity summary'!Y115)="x",$BI203*Y203,VALUE('Capacity summary'!Y115)),0),Y203*$BI203),Y203*$BI203),0)</f>
        <v>0</v>
      </c>
      <c r="CC203" s="5">
        <f ca="1">IF($BI203&lt;&gt;"",IF('Capacity summary'!$C$14="Yes",IF(COUNTBLANK('Capacity summary'!$H115:$BG115)&lt;52,IF('Capacity summary'!Z115&lt;&gt;"",IF(LOWER('Capacity summary'!Z115)="x",$BI203*Z203,VALUE('Capacity summary'!Z115)),0),Z203*$BI203),Z203*$BI203),0)</f>
        <v>0</v>
      </c>
      <c r="CD203" s="5">
        <f ca="1">IF($BI203&lt;&gt;"",IF('Capacity summary'!$C$14="Yes",IF(COUNTBLANK('Capacity summary'!$H115:$BG115)&lt;52,IF('Capacity summary'!AA115&lt;&gt;"",IF(LOWER('Capacity summary'!AA115)="x",$BI203*AA203,VALUE('Capacity summary'!AA115)),0),AA203*$BI203),AA203*$BI203),0)</f>
        <v>0</v>
      </c>
      <c r="CE203" s="5">
        <f ca="1">IF($BI203&lt;&gt;"",IF('Capacity summary'!$C$14="Yes",IF(COUNTBLANK('Capacity summary'!$H115:$BG115)&lt;52,IF('Capacity summary'!AB115&lt;&gt;"",IF(LOWER('Capacity summary'!AB115)="x",$BI203*AB203,VALUE('Capacity summary'!AB115)),0),AB203*$BI203),AB203*$BI203),0)</f>
        <v>0</v>
      </c>
      <c r="CF203" s="5">
        <f ca="1">IF($BI203&lt;&gt;"",IF('Capacity summary'!$C$14="Yes",IF(COUNTBLANK('Capacity summary'!$H115:$BG115)&lt;52,IF('Capacity summary'!AC115&lt;&gt;"",IF(LOWER('Capacity summary'!AC115)="x",$BI203*AC203,VALUE('Capacity summary'!AC115)),0),AC203*$BI203),AC203*$BI203),0)</f>
        <v>0</v>
      </c>
      <c r="CG203" s="5">
        <f ca="1">IF($BI203&lt;&gt;"",IF('Capacity summary'!$C$14="Yes",IF(COUNTBLANK('Capacity summary'!$H115:$BG115)&lt;52,IF('Capacity summary'!AD115&lt;&gt;"",IF(LOWER('Capacity summary'!AD115)="x",$BI203*AD203,VALUE('Capacity summary'!AD115)),0),AD203*$BI203),AD203*$BI203),0)</f>
        <v>0</v>
      </c>
      <c r="CH203" s="5">
        <f ca="1">IF($BI203&lt;&gt;"",IF('Capacity summary'!$C$14="Yes",IF(COUNTBLANK('Capacity summary'!$H115:$BG115)&lt;52,IF('Capacity summary'!AE115&lt;&gt;"",IF(LOWER('Capacity summary'!AE115)="x",$BI203*AE203,VALUE('Capacity summary'!AE115)),0),AE203*$BI203),AE203*$BI203),0)</f>
        <v>0</v>
      </c>
      <c r="CI203" s="5">
        <f ca="1">IF($BI203&lt;&gt;"",IF('Capacity summary'!$C$14="Yes",IF(COUNTBLANK('Capacity summary'!$H115:$BG115)&lt;52,IF('Capacity summary'!AF115&lt;&gt;"",IF(LOWER('Capacity summary'!AF115)="x",$BI203*AF203,VALUE('Capacity summary'!AF115)),0),AF203*$BI203),AF203*$BI203),0)</f>
        <v>0</v>
      </c>
      <c r="CJ203" s="5">
        <f ca="1">IF($BI203&lt;&gt;"",IF('Capacity summary'!$C$14="Yes",IF(COUNTBLANK('Capacity summary'!$H115:$BG115)&lt;52,IF('Capacity summary'!AG115&lt;&gt;"",IF(LOWER('Capacity summary'!AG115)="x",$BI203*AG203,VALUE('Capacity summary'!AG115)),0),AG203*$BI203),AG203*$BI203),0)</f>
        <v>0</v>
      </c>
      <c r="CK203" s="5">
        <f ca="1">IF($BI203&lt;&gt;"",IF('Capacity summary'!$C$14="Yes",IF(COUNTBLANK('Capacity summary'!$H115:$BG115)&lt;52,IF('Capacity summary'!AH115&lt;&gt;"",IF(LOWER('Capacity summary'!AH115)="x",$BI203*AH203,VALUE('Capacity summary'!AH115)),0),AH203*$BI203),AH203*$BI203),0)</f>
        <v>0</v>
      </c>
      <c r="CL203" s="5">
        <f ca="1">IF($BI203&lt;&gt;"",IF('Capacity summary'!$C$14="Yes",IF(COUNTBLANK('Capacity summary'!$H115:$BG115)&lt;52,IF('Capacity summary'!AI115&lt;&gt;"",IF(LOWER('Capacity summary'!AI115)="x",$BI203*AI203,VALUE('Capacity summary'!AI115)),0),AI203*$BI203),AI203*$BI203),0)</f>
        <v>0</v>
      </c>
      <c r="CM203" s="5">
        <f ca="1">IF($BI203&lt;&gt;"",IF('Capacity summary'!$C$14="Yes",IF(COUNTBLANK('Capacity summary'!$H115:$BG115)&lt;52,IF('Capacity summary'!AJ115&lt;&gt;"",IF(LOWER('Capacity summary'!AJ115)="x",$BI203*AJ203,VALUE('Capacity summary'!AJ115)),0),AJ203*$BI203),AJ203*$BI203),0)</f>
        <v>0</v>
      </c>
      <c r="CN203" s="5">
        <f ca="1">IF($BI203&lt;&gt;"",IF('Capacity summary'!$C$14="Yes",IF(COUNTBLANK('Capacity summary'!$H115:$BG115)&lt;52,IF('Capacity summary'!AK115&lt;&gt;"",IF(LOWER('Capacity summary'!AK115)="x",$BI203*AK203,VALUE('Capacity summary'!AK115)),0),AK203*$BI203),AK203*$BI203),0)</f>
        <v>0</v>
      </c>
      <c r="CO203" s="5">
        <f ca="1">IF($BI203&lt;&gt;"",IF('Capacity summary'!$C$14="Yes",IF(COUNTBLANK('Capacity summary'!$H115:$BG115)&lt;52,IF('Capacity summary'!AL115&lt;&gt;"",IF(LOWER('Capacity summary'!AL115)="x",$BI203*AL203,VALUE('Capacity summary'!AL115)),0),AL203*$BI203),AL203*$BI203),0)</f>
        <v>0</v>
      </c>
      <c r="CP203" s="5">
        <f ca="1">IF($BI203&lt;&gt;"",IF('Capacity summary'!$C$14="Yes",IF(COUNTBLANK('Capacity summary'!$H115:$BG115)&lt;52,IF('Capacity summary'!AM115&lt;&gt;"",IF(LOWER('Capacity summary'!AM115)="x",$BI203*AM203,VALUE('Capacity summary'!AM115)),0),AM203*$BI203),AM203*$BI203),0)</f>
        <v>0</v>
      </c>
      <c r="CQ203" s="5">
        <f ca="1">IF($BI203&lt;&gt;"",IF('Capacity summary'!$C$14="Yes",IF(COUNTBLANK('Capacity summary'!$H115:$BG115)&lt;52,IF('Capacity summary'!AN115&lt;&gt;"",IF(LOWER('Capacity summary'!AN115)="x",$BI203*AN203,VALUE('Capacity summary'!AN115)),0),AN203*$BI203),AN203*$BI203),0)</f>
        <v>0</v>
      </c>
      <c r="CR203" s="5">
        <f ca="1">IF($BI203&lt;&gt;"",IF('Capacity summary'!$C$14="Yes",IF(COUNTBLANK('Capacity summary'!$H115:$BG115)&lt;52,IF('Capacity summary'!AO115&lt;&gt;"",IF(LOWER('Capacity summary'!AO115)="x",$BI203*AO203,VALUE('Capacity summary'!AO115)),0),AO203*$BI203),AO203*$BI203),0)</f>
        <v>0</v>
      </c>
      <c r="CS203" s="5">
        <f ca="1">IF($BI203&lt;&gt;"",IF('Capacity summary'!$C$14="Yes",IF(COUNTBLANK('Capacity summary'!$H115:$BG115)&lt;52,IF('Capacity summary'!AP115&lt;&gt;"",IF(LOWER('Capacity summary'!AP115)="x",$BI203*AP203,VALUE('Capacity summary'!AP115)),0),AP203*$BI203),AP203*$BI203),0)</f>
        <v>0</v>
      </c>
      <c r="CT203" s="5">
        <f ca="1">IF($BI203&lt;&gt;"",IF('Capacity summary'!$C$14="Yes",IF(COUNTBLANK('Capacity summary'!$H115:$BG115)&lt;52,IF('Capacity summary'!AQ115&lt;&gt;"",IF(LOWER('Capacity summary'!AQ115)="x",$BI203*AQ203,VALUE('Capacity summary'!AQ115)),0),AQ203*$BI203),AQ203*$BI203),0)</f>
        <v>0</v>
      </c>
      <c r="CU203" s="5">
        <f ca="1">IF($BI203&lt;&gt;"",IF('Capacity summary'!$C$14="Yes",IF(COUNTBLANK('Capacity summary'!$H115:$BG115)&lt;52,IF('Capacity summary'!AR115&lt;&gt;"",IF(LOWER('Capacity summary'!AR115)="x",$BI203*AR203,VALUE('Capacity summary'!AR115)),0),AR203*$BI203),AR203*$BI203),0)</f>
        <v>0</v>
      </c>
      <c r="CV203" s="5">
        <f ca="1">IF($BI203&lt;&gt;"",IF('Capacity summary'!$C$14="Yes",IF(COUNTBLANK('Capacity summary'!$H115:$BG115)&lt;52,IF('Capacity summary'!AS115&lt;&gt;"",IF(LOWER('Capacity summary'!AS115)="x",$BI203*AS203,VALUE('Capacity summary'!AS115)),0),AS203*$BI203),AS203*$BI203),0)</f>
        <v>0</v>
      </c>
      <c r="CW203" s="5">
        <f ca="1">IF($BI203&lt;&gt;"",IF('Capacity summary'!$C$14="Yes",IF(COUNTBLANK('Capacity summary'!$H115:$BG115)&lt;52,IF('Capacity summary'!AT115&lt;&gt;"",IF(LOWER('Capacity summary'!AT115)="x",$BI203*AT203,VALUE('Capacity summary'!AT115)),0),AT203*$BI203),AT203*$BI203),0)</f>
        <v>0</v>
      </c>
      <c r="CX203" s="5">
        <f ca="1">IF($BI203&lt;&gt;"",IF('Capacity summary'!$C$14="Yes",IF(COUNTBLANK('Capacity summary'!$H115:$BG115)&lt;52,IF('Capacity summary'!AU115&lt;&gt;"",IF(LOWER('Capacity summary'!AU115)="x",$BI203*AU203,VALUE('Capacity summary'!AU115)),0),AU203*$BI203),AU203*$BI203),0)</f>
        <v>0</v>
      </c>
      <c r="CY203" s="5">
        <f ca="1">IF($BI203&lt;&gt;"",IF('Capacity summary'!$C$14="Yes",IF(COUNTBLANK('Capacity summary'!$H115:$BG115)&lt;52,IF('Capacity summary'!AV115&lt;&gt;"",IF(LOWER('Capacity summary'!AV115)="x",$BI203*AV203,VALUE('Capacity summary'!AV115)),0),AV203*$BI203),AV203*$BI203),0)</f>
        <v>0</v>
      </c>
      <c r="CZ203" s="5">
        <f ca="1">IF($BI203&lt;&gt;"",IF('Capacity summary'!$C$14="Yes",IF(COUNTBLANK('Capacity summary'!$H115:$BG115)&lt;52,IF('Capacity summary'!AW115&lt;&gt;"",IF(LOWER('Capacity summary'!AW115)="x",$BI203*AW203,VALUE('Capacity summary'!AW115)),0),AW203*$BI203),AW203*$BI203),0)</f>
        <v>0</v>
      </c>
      <c r="DA203" s="5">
        <f ca="1">IF($BI203&lt;&gt;"",IF('Capacity summary'!$C$14="Yes",IF(COUNTBLANK('Capacity summary'!$H115:$BG115)&lt;52,IF('Capacity summary'!AX115&lt;&gt;"",IF(LOWER('Capacity summary'!AX115)="x",$BI203*AX203,VALUE('Capacity summary'!AX115)),0),AX203*$BI203),AX203*$BI203),0)</f>
        <v>0</v>
      </c>
      <c r="DB203" s="5">
        <f ca="1">IF($BI203&lt;&gt;"",IF('Capacity summary'!$C$14="Yes",IF(COUNTBLANK('Capacity summary'!$H115:$BG115)&lt;52,IF('Capacity summary'!AY115&lt;&gt;"",IF(LOWER('Capacity summary'!AY115)="x",$BI203*AY203,VALUE('Capacity summary'!AY115)),0),AY203*$BI203),AY203*$BI203),0)</f>
        <v>0</v>
      </c>
      <c r="DC203" s="5">
        <f ca="1">IF($BI203&lt;&gt;"",IF('Capacity summary'!$C$14="Yes",IF(COUNTBLANK('Capacity summary'!$H115:$BG115)&lt;52,IF('Capacity summary'!AZ115&lt;&gt;"",IF(LOWER('Capacity summary'!AZ115)="x",$BI203*AZ203,VALUE('Capacity summary'!AZ115)),0),AZ203*$BI203),AZ203*$BI203),0)</f>
        <v>0</v>
      </c>
      <c r="DD203" s="5">
        <f ca="1">IF($BI203&lt;&gt;"",IF('Capacity summary'!$C$14="Yes",IF(COUNTBLANK('Capacity summary'!$H115:$BG115)&lt;52,IF('Capacity summary'!BA115&lt;&gt;"",IF(LOWER('Capacity summary'!BA115)="x",$BI203*BA203,VALUE('Capacity summary'!BA115)),0),BA203*$BI203),BA203*$BI203),0)</f>
        <v>0</v>
      </c>
      <c r="DE203" s="5">
        <f ca="1">IF($BI203&lt;&gt;"",IF('Capacity summary'!$C$14="Yes",IF(COUNTBLANK('Capacity summary'!$H115:$BG115)&lt;52,IF('Capacity summary'!BB115&lt;&gt;"",IF(LOWER('Capacity summary'!BB115)="x",$BI203*BB203,VALUE('Capacity summary'!BB115)),0),BB203*$BI203),BB203*$BI203),0)</f>
        <v>0</v>
      </c>
      <c r="DF203" s="5">
        <f ca="1">IF($BI203&lt;&gt;"",IF('Capacity summary'!$C$14="Yes",IF(COUNTBLANK('Capacity summary'!$H115:$BG115)&lt;52,IF('Capacity summary'!BC115&lt;&gt;"",IF(LOWER('Capacity summary'!BC115)="x",$BI203*BC203,VALUE('Capacity summary'!BC115)),0),BC203*$BI203),BC203*$BI203),0)</f>
        <v>0</v>
      </c>
      <c r="DG203" s="5">
        <f ca="1">IF($BI203&lt;&gt;"",IF('Capacity summary'!$C$14="Yes",IF(COUNTBLANK('Capacity summary'!$H115:$BG115)&lt;52,IF('Capacity summary'!BD115&lt;&gt;"",IF(LOWER('Capacity summary'!BD115)="x",$BI203*BD203,VALUE('Capacity summary'!BD115)),0),BD203*$BI203),BD203*$BI203),0)</f>
        <v>0</v>
      </c>
      <c r="DH203" s="5">
        <f ca="1">IF($BI203&lt;&gt;"",IF('Capacity summary'!$C$14="Yes",IF(COUNTBLANK('Capacity summary'!$H115:$BG115)&lt;52,IF('Capacity summary'!BE115&lt;&gt;"",IF(LOWER('Capacity summary'!BE115)="x",$BI203*BE203,VALUE('Capacity summary'!BE115)),0),BE203*$BI203),BE203*$BI203),0)</f>
        <v>0</v>
      </c>
      <c r="DI203" s="5">
        <f ca="1">IF($BI203&lt;&gt;"",IF('Capacity summary'!$C$14="Yes",IF(COUNTBLANK('Capacity summary'!$H115:$BG115)&lt;52,IF('Capacity summary'!BF115&lt;&gt;"",IF(LOWER('Capacity summary'!BF115)="x",$BI203*BF203,VALUE('Capacity summary'!BF115)),0),BF203*$BI203),BF203*$BI203),0)</f>
        <v>0</v>
      </c>
      <c r="DJ203" s="5">
        <f ca="1">IF($BI203&lt;&gt;"",IF('Capacity summary'!$C$14="Yes",IF(COUNTBLANK('Capacity summary'!$H115:$BG115)&lt;52,IF('Capacity summary'!BG115&lt;&gt;"",IF(LOWER('Capacity summary'!BG115)="x",$BI203*BG203,VALUE('Capacity summary'!BG115)),0),BG203*$BI203),BG203*$BI203),0)</f>
        <v>0</v>
      </c>
      <c r="DK203" s="5">
        <f t="shared" ca="1" si="7"/>
        <v>0</v>
      </c>
    </row>
    <row r="204" spans="3:115" x14ac:dyDescent="0.25">
      <c r="C204" s="67" t="str">
        <f>ROW(A93)&amp;". "&amp;Capacity!N109</f>
        <v>93. a</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 ca="1">IF(ROW(A93)&lt;=Capacity!$M$16,IF('Capacity summary'!$C$14="No",SUM(H204:BG204),'Capacity summary'!$E116),0)</f>
        <v>52</v>
      </c>
      <c r="BI204" s="67">
        <f ca="1">IF(BH204&gt;0,IF(BH204&lt;Capacity!Q109,Capacity!R109,Capacity!T109/'Capacity calculation (hide)'!BH204),"")</f>
        <v>0</v>
      </c>
      <c r="BJ204" s="5"/>
      <c r="BK204" s="5">
        <f ca="1">IF($BI204&lt;&gt;"",IF('Capacity summary'!$C$14="Yes",IF(COUNTBLANK('Capacity summary'!$H116:$BG116)&lt;52,IF('Capacity summary'!H116&lt;&gt;"",IF(LOWER('Capacity summary'!H116)="x",$BI204*H204,VALUE('Capacity summary'!H116)),0),H204*$BI204),H204*$BI204),0)</f>
        <v>0</v>
      </c>
      <c r="BL204" s="5">
        <f ca="1">IF($BI204&lt;&gt;"",IF('Capacity summary'!$C$14="Yes",IF(COUNTBLANK('Capacity summary'!$H116:$BG116)&lt;52,IF('Capacity summary'!I116&lt;&gt;"",IF(LOWER('Capacity summary'!I116)="x",$BI204*I204,VALUE('Capacity summary'!I116)),0),I204*$BI204),I204*$BI204),0)</f>
        <v>0</v>
      </c>
      <c r="BM204" s="5">
        <f ca="1">IF($BI204&lt;&gt;"",IF('Capacity summary'!$C$14="Yes",IF(COUNTBLANK('Capacity summary'!$H116:$BG116)&lt;52,IF('Capacity summary'!J116&lt;&gt;"",IF(LOWER('Capacity summary'!J116)="x",$BI204*J204,VALUE('Capacity summary'!J116)),0),J204*$BI204),J204*$BI204),0)</f>
        <v>0</v>
      </c>
      <c r="BN204" s="5">
        <f ca="1">IF($BI204&lt;&gt;"",IF('Capacity summary'!$C$14="Yes",IF(COUNTBLANK('Capacity summary'!$H116:$BG116)&lt;52,IF('Capacity summary'!K116&lt;&gt;"",IF(LOWER('Capacity summary'!K116)="x",$BI204*K204,VALUE('Capacity summary'!K116)),0),K204*$BI204),K204*$BI204),0)</f>
        <v>0</v>
      </c>
      <c r="BO204" s="5">
        <f ca="1">IF($BI204&lt;&gt;"",IF('Capacity summary'!$C$14="Yes",IF(COUNTBLANK('Capacity summary'!$H116:$BG116)&lt;52,IF('Capacity summary'!L116&lt;&gt;"",IF(LOWER('Capacity summary'!L116)="x",$BI204*L204,VALUE('Capacity summary'!L116)),0),L204*$BI204),L204*$BI204),0)</f>
        <v>0</v>
      </c>
      <c r="BP204" s="5">
        <f ca="1">IF($BI204&lt;&gt;"",IF('Capacity summary'!$C$14="Yes",IF(COUNTBLANK('Capacity summary'!$H116:$BG116)&lt;52,IF('Capacity summary'!M116&lt;&gt;"",IF(LOWER('Capacity summary'!M116)="x",$BI204*M204,VALUE('Capacity summary'!M116)),0),M204*$BI204),M204*$BI204),0)</f>
        <v>0</v>
      </c>
      <c r="BQ204" s="5">
        <f ca="1">IF($BI204&lt;&gt;"",IF('Capacity summary'!$C$14="Yes",IF(COUNTBLANK('Capacity summary'!$H116:$BG116)&lt;52,IF('Capacity summary'!N116&lt;&gt;"",IF(LOWER('Capacity summary'!N116)="x",$BI204*N204,VALUE('Capacity summary'!N116)),0),N204*$BI204),N204*$BI204),0)</f>
        <v>0</v>
      </c>
      <c r="BR204" s="5">
        <f ca="1">IF($BI204&lt;&gt;"",IF('Capacity summary'!$C$14="Yes",IF(COUNTBLANK('Capacity summary'!$H116:$BG116)&lt;52,IF('Capacity summary'!O116&lt;&gt;"",IF(LOWER('Capacity summary'!O116)="x",$BI204*O204,VALUE('Capacity summary'!O116)),0),O204*$BI204),O204*$BI204),0)</f>
        <v>0</v>
      </c>
      <c r="BS204" s="5">
        <f ca="1">IF($BI204&lt;&gt;"",IF('Capacity summary'!$C$14="Yes",IF(COUNTBLANK('Capacity summary'!$H116:$BG116)&lt;52,IF('Capacity summary'!P116&lt;&gt;"",IF(LOWER('Capacity summary'!P116)="x",$BI204*P204,VALUE('Capacity summary'!P116)),0),P204*$BI204),P204*$BI204),0)</f>
        <v>0</v>
      </c>
      <c r="BT204" s="5">
        <f ca="1">IF($BI204&lt;&gt;"",IF('Capacity summary'!$C$14="Yes",IF(COUNTBLANK('Capacity summary'!$H116:$BG116)&lt;52,IF('Capacity summary'!Q116&lt;&gt;"",IF(LOWER('Capacity summary'!Q116)="x",$BI204*Q204,VALUE('Capacity summary'!Q116)),0),Q204*$BI204),Q204*$BI204),0)</f>
        <v>0</v>
      </c>
      <c r="BU204" s="5">
        <f ca="1">IF($BI204&lt;&gt;"",IF('Capacity summary'!$C$14="Yes",IF(COUNTBLANK('Capacity summary'!$H116:$BG116)&lt;52,IF('Capacity summary'!R116&lt;&gt;"",IF(LOWER('Capacity summary'!R116)="x",$BI204*R204,VALUE('Capacity summary'!R116)),0),R204*$BI204),R204*$BI204),0)</f>
        <v>0</v>
      </c>
      <c r="BV204" s="5">
        <f ca="1">IF($BI204&lt;&gt;"",IF('Capacity summary'!$C$14="Yes",IF(COUNTBLANK('Capacity summary'!$H116:$BG116)&lt;52,IF('Capacity summary'!S116&lt;&gt;"",IF(LOWER('Capacity summary'!S116)="x",$BI204*S204,VALUE('Capacity summary'!S116)),0),S204*$BI204),S204*$BI204),0)</f>
        <v>0</v>
      </c>
      <c r="BW204" s="5">
        <f ca="1">IF($BI204&lt;&gt;"",IF('Capacity summary'!$C$14="Yes",IF(COUNTBLANK('Capacity summary'!$H116:$BG116)&lt;52,IF('Capacity summary'!T116&lt;&gt;"",IF(LOWER('Capacity summary'!T116)="x",$BI204*T204,VALUE('Capacity summary'!T116)),0),T204*$BI204),T204*$BI204),0)</f>
        <v>0</v>
      </c>
      <c r="BX204" s="5">
        <f ca="1">IF($BI204&lt;&gt;"",IF('Capacity summary'!$C$14="Yes",IF(COUNTBLANK('Capacity summary'!$H116:$BG116)&lt;52,IF('Capacity summary'!U116&lt;&gt;"",IF(LOWER('Capacity summary'!U116)="x",$BI204*U204,VALUE('Capacity summary'!U116)),0),U204*$BI204),U204*$BI204),0)</f>
        <v>0</v>
      </c>
      <c r="BY204" s="5">
        <f ca="1">IF($BI204&lt;&gt;"",IF('Capacity summary'!$C$14="Yes",IF(COUNTBLANK('Capacity summary'!$H116:$BG116)&lt;52,IF('Capacity summary'!V116&lt;&gt;"",IF(LOWER('Capacity summary'!V116)="x",$BI204*V204,VALUE('Capacity summary'!V116)),0),V204*$BI204),V204*$BI204),0)</f>
        <v>0</v>
      </c>
      <c r="BZ204" s="5">
        <f ca="1">IF($BI204&lt;&gt;"",IF('Capacity summary'!$C$14="Yes",IF(COUNTBLANK('Capacity summary'!$H116:$BG116)&lt;52,IF('Capacity summary'!W116&lt;&gt;"",IF(LOWER('Capacity summary'!W116)="x",$BI204*W204,VALUE('Capacity summary'!W116)),0),W204*$BI204),W204*$BI204),0)</f>
        <v>0</v>
      </c>
      <c r="CA204" s="5">
        <f ca="1">IF($BI204&lt;&gt;"",IF('Capacity summary'!$C$14="Yes",IF(COUNTBLANK('Capacity summary'!$H116:$BG116)&lt;52,IF('Capacity summary'!X116&lt;&gt;"",IF(LOWER('Capacity summary'!X116)="x",$BI204*X204,VALUE('Capacity summary'!X116)),0),X204*$BI204),X204*$BI204),0)</f>
        <v>0</v>
      </c>
      <c r="CB204" s="5">
        <f ca="1">IF($BI204&lt;&gt;"",IF('Capacity summary'!$C$14="Yes",IF(COUNTBLANK('Capacity summary'!$H116:$BG116)&lt;52,IF('Capacity summary'!Y116&lt;&gt;"",IF(LOWER('Capacity summary'!Y116)="x",$BI204*Y204,VALUE('Capacity summary'!Y116)),0),Y204*$BI204),Y204*$BI204),0)</f>
        <v>0</v>
      </c>
      <c r="CC204" s="5">
        <f ca="1">IF($BI204&lt;&gt;"",IF('Capacity summary'!$C$14="Yes",IF(COUNTBLANK('Capacity summary'!$H116:$BG116)&lt;52,IF('Capacity summary'!Z116&lt;&gt;"",IF(LOWER('Capacity summary'!Z116)="x",$BI204*Z204,VALUE('Capacity summary'!Z116)),0),Z204*$BI204),Z204*$BI204),0)</f>
        <v>0</v>
      </c>
      <c r="CD204" s="5">
        <f ca="1">IF($BI204&lt;&gt;"",IF('Capacity summary'!$C$14="Yes",IF(COUNTBLANK('Capacity summary'!$H116:$BG116)&lt;52,IF('Capacity summary'!AA116&lt;&gt;"",IF(LOWER('Capacity summary'!AA116)="x",$BI204*AA204,VALUE('Capacity summary'!AA116)),0),AA204*$BI204),AA204*$BI204),0)</f>
        <v>0</v>
      </c>
      <c r="CE204" s="5">
        <f ca="1">IF($BI204&lt;&gt;"",IF('Capacity summary'!$C$14="Yes",IF(COUNTBLANK('Capacity summary'!$H116:$BG116)&lt;52,IF('Capacity summary'!AB116&lt;&gt;"",IF(LOWER('Capacity summary'!AB116)="x",$BI204*AB204,VALUE('Capacity summary'!AB116)),0),AB204*$BI204),AB204*$BI204),0)</f>
        <v>0</v>
      </c>
      <c r="CF204" s="5">
        <f ca="1">IF($BI204&lt;&gt;"",IF('Capacity summary'!$C$14="Yes",IF(COUNTBLANK('Capacity summary'!$H116:$BG116)&lt;52,IF('Capacity summary'!AC116&lt;&gt;"",IF(LOWER('Capacity summary'!AC116)="x",$BI204*AC204,VALUE('Capacity summary'!AC116)),0),AC204*$BI204),AC204*$BI204),0)</f>
        <v>0</v>
      </c>
      <c r="CG204" s="5">
        <f ca="1">IF($BI204&lt;&gt;"",IF('Capacity summary'!$C$14="Yes",IF(COUNTBLANK('Capacity summary'!$H116:$BG116)&lt;52,IF('Capacity summary'!AD116&lt;&gt;"",IF(LOWER('Capacity summary'!AD116)="x",$BI204*AD204,VALUE('Capacity summary'!AD116)),0),AD204*$BI204),AD204*$BI204),0)</f>
        <v>0</v>
      </c>
      <c r="CH204" s="5">
        <f ca="1">IF($BI204&lt;&gt;"",IF('Capacity summary'!$C$14="Yes",IF(COUNTBLANK('Capacity summary'!$H116:$BG116)&lt;52,IF('Capacity summary'!AE116&lt;&gt;"",IF(LOWER('Capacity summary'!AE116)="x",$BI204*AE204,VALUE('Capacity summary'!AE116)),0),AE204*$BI204),AE204*$BI204),0)</f>
        <v>0</v>
      </c>
      <c r="CI204" s="5">
        <f ca="1">IF($BI204&lt;&gt;"",IF('Capacity summary'!$C$14="Yes",IF(COUNTBLANK('Capacity summary'!$H116:$BG116)&lt;52,IF('Capacity summary'!AF116&lt;&gt;"",IF(LOWER('Capacity summary'!AF116)="x",$BI204*AF204,VALUE('Capacity summary'!AF116)),0),AF204*$BI204),AF204*$BI204),0)</f>
        <v>0</v>
      </c>
      <c r="CJ204" s="5">
        <f ca="1">IF($BI204&lt;&gt;"",IF('Capacity summary'!$C$14="Yes",IF(COUNTBLANK('Capacity summary'!$H116:$BG116)&lt;52,IF('Capacity summary'!AG116&lt;&gt;"",IF(LOWER('Capacity summary'!AG116)="x",$BI204*AG204,VALUE('Capacity summary'!AG116)),0),AG204*$BI204),AG204*$BI204),0)</f>
        <v>0</v>
      </c>
      <c r="CK204" s="5">
        <f ca="1">IF($BI204&lt;&gt;"",IF('Capacity summary'!$C$14="Yes",IF(COUNTBLANK('Capacity summary'!$H116:$BG116)&lt;52,IF('Capacity summary'!AH116&lt;&gt;"",IF(LOWER('Capacity summary'!AH116)="x",$BI204*AH204,VALUE('Capacity summary'!AH116)),0),AH204*$BI204),AH204*$BI204),0)</f>
        <v>0</v>
      </c>
      <c r="CL204" s="5">
        <f ca="1">IF($BI204&lt;&gt;"",IF('Capacity summary'!$C$14="Yes",IF(COUNTBLANK('Capacity summary'!$H116:$BG116)&lt;52,IF('Capacity summary'!AI116&lt;&gt;"",IF(LOWER('Capacity summary'!AI116)="x",$BI204*AI204,VALUE('Capacity summary'!AI116)),0),AI204*$BI204),AI204*$BI204),0)</f>
        <v>0</v>
      </c>
      <c r="CM204" s="5">
        <f ca="1">IF($BI204&lt;&gt;"",IF('Capacity summary'!$C$14="Yes",IF(COUNTBLANK('Capacity summary'!$H116:$BG116)&lt;52,IF('Capacity summary'!AJ116&lt;&gt;"",IF(LOWER('Capacity summary'!AJ116)="x",$BI204*AJ204,VALUE('Capacity summary'!AJ116)),0),AJ204*$BI204),AJ204*$BI204),0)</f>
        <v>0</v>
      </c>
      <c r="CN204" s="5">
        <f ca="1">IF($BI204&lt;&gt;"",IF('Capacity summary'!$C$14="Yes",IF(COUNTBLANK('Capacity summary'!$H116:$BG116)&lt;52,IF('Capacity summary'!AK116&lt;&gt;"",IF(LOWER('Capacity summary'!AK116)="x",$BI204*AK204,VALUE('Capacity summary'!AK116)),0),AK204*$BI204),AK204*$BI204),0)</f>
        <v>0</v>
      </c>
      <c r="CO204" s="5">
        <f ca="1">IF($BI204&lt;&gt;"",IF('Capacity summary'!$C$14="Yes",IF(COUNTBLANK('Capacity summary'!$H116:$BG116)&lt;52,IF('Capacity summary'!AL116&lt;&gt;"",IF(LOWER('Capacity summary'!AL116)="x",$BI204*AL204,VALUE('Capacity summary'!AL116)),0),AL204*$BI204),AL204*$BI204),0)</f>
        <v>0</v>
      </c>
      <c r="CP204" s="5">
        <f ca="1">IF($BI204&lt;&gt;"",IF('Capacity summary'!$C$14="Yes",IF(COUNTBLANK('Capacity summary'!$H116:$BG116)&lt;52,IF('Capacity summary'!AM116&lt;&gt;"",IF(LOWER('Capacity summary'!AM116)="x",$BI204*AM204,VALUE('Capacity summary'!AM116)),0),AM204*$BI204),AM204*$BI204),0)</f>
        <v>0</v>
      </c>
      <c r="CQ204" s="5">
        <f ca="1">IF($BI204&lt;&gt;"",IF('Capacity summary'!$C$14="Yes",IF(COUNTBLANK('Capacity summary'!$H116:$BG116)&lt;52,IF('Capacity summary'!AN116&lt;&gt;"",IF(LOWER('Capacity summary'!AN116)="x",$BI204*AN204,VALUE('Capacity summary'!AN116)),0),AN204*$BI204),AN204*$BI204),0)</f>
        <v>0</v>
      </c>
      <c r="CR204" s="5">
        <f ca="1">IF($BI204&lt;&gt;"",IF('Capacity summary'!$C$14="Yes",IF(COUNTBLANK('Capacity summary'!$H116:$BG116)&lt;52,IF('Capacity summary'!AO116&lt;&gt;"",IF(LOWER('Capacity summary'!AO116)="x",$BI204*AO204,VALUE('Capacity summary'!AO116)),0),AO204*$BI204),AO204*$BI204),0)</f>
        <v>0</v>
      </c>
      <c r="CS204" s="5">
        <f ca="1">IF($BI204&lt;&gt;"",IF('Capacity summary'!$C$14="Yes",IF(COUNTBLANK('Capacity summary'!$H116:$BG116)&lt;52,IF('Capacity summary'!AP116&lt;&gt;"",IF(LOWER('Capacity summary'!AP116)="x",$BI204*AP204,VALUE('Capacity summary'!AP116)),0),AP204*$BI204),AP204*$BI204),0)</f>
        <v>0</v>
      </c>
      <c r="CT204" s="5">
        <f ca="1">IF($BI204&lt;&gt;"",IF('Capacity summary'!$C$14="Yes",IF(COUNTBLANK('Capacity summary'!$H116:$BG116)&lt;52,IF('Capacity summary'!AQ116&lt;&gt;"",IF(LOWER('Capacity summary'!AQ116)="x",$BI204*AQ204,VALUE('Capacity summary'!AQ116)),0),AQ204*$BI204),AQ204*$BI204),0)</f>
        <v>0</v>
      </c>
      <c r="CU204" s="5">
        <f ca="1">IF($BI204&lt;&gt;"",IF('Capacity summary'!$C$14="Yes",IF(COUNTBLANK('Capacity summary'!$H116:$BG116)&lt;52,IF('Capacity summary'!AR116&lt;&gt;"",IF(LOWER('Capacity summary'!AR116)="x",$BI204*AR204,VALUE('Capacity summary'!AR116)),0),AR204*$BI204),AR204*$BI204),0)</f>
        <v>0</v>
      </c>
      <c r="CV204" s="5">
        <f ca="1">IF($BI204&lt;&gt;"",IF('Capacity summary'!$C$14="Yes",IF(COUNTBLANK('Capacity summary'!$H116:$BG116)&lt;52,IF('Capacity summary'!AS116&lt;&gt;"",IF(LOWER('Capacity summary'!AS116)="x",$BI204*AS204,VALUE('Capacity summary'!AS116)),0),AS204*$BI204),AS204*$BI204),0)</f>
        <v>0</v>
      </c>
      <c r="CW204" s="5">
        <f ca="1">IF($BI204&lt;&gt;"",IF('Capacity summary'!$C$14="Yes",IF(COUNTBLANK('Capacity summary'!$H116:$BG116)&lt;52,IF('Capacity summary'!AT116&lt;&gt;"",IF(LOWER('Capacity summary'!AT116)="x",$BI204*AT204,VALUE('Capacity summary'!AT116)),0),AT204*$BI204),AT204*$BI204),0)</f>
        <v>0</v>
      </c>
      <c r="CX204" s="5">
        <f ca="1">IF($BI204&lt;&gt;"",IF('Capacity summary'!$C$14="Yes",IF(COUNTBLANK('Capacity summary'!$H116:$BG116)&lt;52,IF('Capacity summary'!AU116&lt;&gt;"",IF(LOWER('Capacity summary'!AU116)="x",$BI204*AU204,VALUE('Capacity summary'!AU116)),0),AU204*$BI204),AU204*$BI204),0)</f>
        <v>0</v>
      </c>
      <c r="CY204" s="5">
        <f ca="1">IF($BI204&lt;&gt;"",IF('Capacity summary'!$C$14="Yes",IF(COUNTBLANK('Capacity summary'!$H116:$BG116)&lt;52,IF('Capacity summary'!AV116&lt;&gt;"",IF(LOWER('Capacity summary'!AV116)="x",$BI204*AV204,VALUE('Capacity summary'!AV116)),0),AV204*$BI204),AV204*$BI204),0)</f>
        <v>0</v>
      </c>
      <c r="CZ204" s="5">
        <f ca="1">IF($BI204&lt;&gt;"",IF('Capacity summary'!$C$14="Yes",IF(COUNTBLANK('Capacity summary'!$H116:$BG116)&lt;52,IF('Capacity summary'!AW116&lt;&gt;"",IF(LOWER('Capacity summary'!AW116)="x",$BI204*AW204,VALUE('Capacity summary'!AW116)),0),AW204*$BI204),AW204*$BI204),0)</f>
        <v>0</v>
      </c>
      <c r="DA204" s="5">
        <f ca="1">IF($BI204&lt;&gt;"",IF('Capacity summary'!$C$14="Yes",IF(COUNTBLANK('Capacity summary'!$H116:$BG116)&lt;52,IF('Capacity summary'!AX116&lt;&gt;"",IF(LOWER('Capacity summary'!AX116)="x",$BI204*AX204,VALUE('Capacity summary'!AX116)),0),AX204*$BI204),AX204*$BI204),0)</f>
        <v>0</v>
      </c>
      <c r="DB204" s="5">
        <f ca="1">IF($BI204&lt;&gt;"",IF('Capacity summary'!$C$14="Yes",IF(COUNTBLANK('Capacity summary'!$H116:$BG116)&lt;52,IF('Capacity summary'!AY116&lt;&gt;"",IF(LOWER('Capacity summary'!AY116)="x",$BI204*AY204,VALUE('Capacity summary'!AY116)),0),AY204*$BI204),AY204*$BI204),0)</f>
        <v>0</v>
      </c>
      <c r="DC204" s="5">
        <f ca="1">IF($BI204&lt;&gt;"",IF('Capacity summary'!$C$14="Yes",IF(COUNTBLANK('Capacity summary'!$H116:$BG116)&lt;52,IF('Capacity summary'!AZ116&lt;&gt;"",IF(LOWER('Capacity summary'!AZ116)="x",$BI204*AZ204,VALUE('Capacity summary'!AZ116)),0),AZ204*$BI204),AZ204*$BI204),0)</f>
        <v>0</v>
      </c>
      <c r="DD204" s="5">
        <f ca="1">IF($BI204&lt;&gt;"",IF('Capacity summary'!$C$14="Yes",IF(COUNTBLANK('Capacity summary'!$H116:$BG116)&lt;52,IF('Capacity summary'!BA116&lt;&gt;"",IF(LOWER('Capacity summary'!BA116)="x",$BI204*BA204,VALUE('Capacity summary'!BA116)),0),BA204*$BI204),BA204*$BI204),0)</f>
        <v>0</v>
      </c>
      <c r="DE204" s="5">
        <f ca="1">IF($BI204&lt;&gt;"",IF('Capacity summary'!$C$14="Yes",IF(COUNTBLANK('Capacity summary'!$H116:$BG116)&lt;52,IF('Capacity summary'!BB116&lt;&gt;"",IF(LOWER('Capacity summary'!BB116)="x",$BI204*BB204,VALUE('Capacity summary'!BB116)),0),BB204*$BI204),BB204*$BI204),0)</f>
        <v>0</v>
      </c>
      <c r="DF204" s="5">
        <f ca="1">IF($BI204&lt;&gt;"",IF('Capacity summary'!$C$14="Yes",IF(COUNTBLANK('Capacity summary'!$H116:$BG116)&lt;52,IF('Capacity summary'!BC116&lt;&gt;"",IF(LOWER('Capacity summary'!BC116)="x",$BI204*BC204,VALUE('Capacity summary'!BC116)),0),BC204*$BI204),BC204*$BI204),0)</f>
        <v>0</v>
      </c>
      <c r="DG204" s="5">
        <f ca="1">IF($BI204&lt;&gt;"",IF('Capacity summary'!$C$14="Yes",IF(COUNTBLANK('Capacity summary'!$H116:$BG116)&lt;52,IF('Capacity summary'!BD116&lt;&gt;"",IF(LOWER('Capacity summary'!BD116)="x",$BI204*BD204,VALUE('Capacity summary'!BD116)),0),BD204*$BI204),BD204*$BI204),0)</f>
        <v>0</v>
      </c>
      <c r="DH204" s="5">
        <f ca="1">IF($BI204&lt;&gt;"",IF('Capacity summary'!$C$14="Yes",IF(COUNTBLANK('Capacity summary'!$H116:$BG116)&lt;52,IF('Capacity summary'!BE116&lt;&gt;"",IF(LOWER('Capacity summary'!BE116)="x",$BI204*BE204,VALUE('Capacity summary'!BE116)),0),BE204*$BI204),BE204*$BI204),0)</f>
        <v>0</v>
      </c>
      <c r="DI204" s="5">
        <f ca="1">IF($BI204&lt;&gt;"",IF('Capacity summary'!$C$14="Yes",IF(COUNTBLANK('Capacity summary'!$H116:$BG116)&lt;52,IF('Capacity summary'!BF116&lt;&gt;"",IF(LOWER('Capacity summary'!BF116)="x",$BI204*BF204,VALUE('Capacity summary'!BF116)),0),BF204*$BI204),BF204*$BI204),0)</f>
        <v>0</v>
      </c>
      <c r="DJ204" s="5">
        <f ca="1">IF($BI204&lt;&gt;"",IF('Capacity summary'!$C$14="Yes",IF(COUNTBLANK('Capacity summary'!$H116:$BG116)&lt;52,IF('Capacity summary'!BG116&lt;&gt;"",IF(LOWER('Capacity summary'!BG116)="x",$BI204*BG204,VALUE('Capacity summary'!BG116)),0),BG204*$BI204),BG204*$BI204),0)</f>
        <v>0</v>
      </c>
      <c r="DK204" s="5">
        <f t="shared" ca="1" si="7"/>
        <v>0</v>
      </c>
    </row>
    <row r="205" spans="3:115" x14ac:dyDescent="0.25">
      <c r="C205" s="67" t="str">
        <f>ROW(A94)&amp;". "&amp;Capacity!N110</f>
        <v>94. a</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 ca="1">IF(ROW(A94)&lt;=Capacity!$M$16,IF('Capacity summary'!$C$14="No",SUM(H205:BG205),'Capacity summary'!$E117),0)</f>
        <v>52</v>
      </c>
      <c r="BI205" s="67">
        <f ca="1">IF(BH205&gt;0,IF(BH205&lt;Capacity!Q110,Capacity!R110,Capacity!T110/'Capacity calculation (hide)'!BH205),"")</f>
        <v>0</v>
      </c>
      <c r="BJ205" s="5"/>
      <c r="BK205" s="5">
        <f ca="1">IF($BI205&lt;&gt;"",IF('Capacity summary'!$C$14="Yes",IF(COUNTBLANK('Capacity summary'!$H117:$BG117)&lt;52,IF('Capacity summary'!H117&lt;&gt;"",IF(LOWER('Capacity summary'!H117)="x",$BI205*H205,VALUE('Capacity summary'!H117)),0),H205*$BI205),H205*$BI205),0)</f>
        <v>0</v>
      </c>
      <c r="BL205" s="5">
        <f ca="1">IF($BI205&lt;&gt;"",IF('Capacity summary'!$C$14="Yes",IF(COUNTBLANK('Capacity summary'!$H117:$BG117)&lt;52,IF('Capacity summary'!I117&lt;&gt;"",IF(LOWER('Capacity summary'!I117)="x",$BI205*I205,VALUE('Capacity summary'!I117)),0),I205*$BI205),I205*$BI205),0)</f>
        <v>0</v>
      </c>
      <c r="BM205" s="5">
        <f ca="1">IF($BI205&lt;&gt;"",IF('Capacity summary'!$C$14="Yes",IF(COUNTBLANK('Capacity summary'!$H117:$BG117)&lt;52,IF('Capacity summary'!J117&lt;&gt;"",IF(LOWER('Capacity summary'!J117)="x",$BI205*J205,VALUE('Capacity summary'!J117)),0),J205*$BI205),J205*$BI205),0)</f>
        <v>0</v>
      </c>
      <c r="BN205" s="5">
        <f ca="1">IF($BI205&lt;&gt;"",IF('Capacity summary'!$C$14="Yes",IF(COUNTBLANK('Capacity summary'!$H117:$BG117)&lt;52,IF('Capacity summary'!K117&lt;&gt;"",IF(LOWER('Capacity summary'!K117)="x",$BI205*K205,VALUE('Capacity summary'!K117)),0),K205*$BI205),K205*$BI205),0)</f>
        <v>0</v>
      </c>
      <c r="BO205" s="5">
        <f ca="1">IF($BI205&lt;&gt;"",IF('Capacity summary'!$C$14="Yes",IF(COUNTBLANK('Capacity summary'!$H117:$BG117)&lt;52,IF('Capacity summary'!L117&lt;&gt;"",IF(LOWER('Capacity summary'!L117)="x",$BI205*L205,VALUE('Capacity summary'!L117)),0),L205*$BI205),L205*$BI205),0)</f>
        <v>0</v>
      </c>
      <c r="BP205" s="5">
        <f ca="1">IF($BI205&lt;&gt;"",IF('Capacity summary'!$C$14="Yes",IF(COUNTBLANK('Capacity summary'!$H117:$BG117)&lt;52,IF('Capacity summary'!M117&lt;&gt;"",IF(LOWER('Capacity summary'!M117)="x",$BI205*M205,VALUE('Capacity summary'!M117)),0),M205*$BI205),M205*$BI205),0)</f>
        <v>0</v>
      </c>
      <c r="BQ205" s="5">
        <f ca="1">IF($BI205&lt;&gt;"",IF('Capacity summary'!$C$14="Yes",IF(COUNTBLANK('Capacity summary'!$H117:$BG117)&lt;52,IF('Capacity summary'!N117&lt;&gt;"",IF(LOWER('Capacity summary'!N117)="x",$BI205*N205,VALUE('Capacity summary'!N117)),0),N205*$BI205),N205*$BI205),0)</f>
        <v>0</v>
      </c>
      <c r="BR205" s="5">
        <f ca="1">IF($BI205&lt;&gt;"",IF('Capacity summary'!$C$14="Yes",IF(COUNTBLANK('Capacity summary'!$H117:$BG117)&lt;52,IF('Capacity summary'!O117&lt;&gt;"",IF(LOWER('Capacity summary'!O117)="x",$BI205*O205,VALUE('Capacity summary'!O117)),0),O205*$BI205),O205*$BI205),0)</f>
        <v>0</v>
      </c>
      <c r="BS205" s="5">
        <f ca="1">IF($BI205&lt;&gt;"",IF('Capacity summary'!$C$14="Yes",IF(COUNTBLANK('Capacity summary'!$H117:$BG117)&lt;52,IF('Capacity summary'!P117&lt;&gt;"",IF(LOWER('Capacity summary'!P117)="x",$BI205*P205,VALUE('Capacity summary'!P117)),0),P205*$BI205),P205*$BI205),0)</f>
        <v>0</v>
      </c>
      <c r="BT205" s="5">
        <f ca="1">IF($BI205&lt;&gt;"",IF('Capacity summary'!$C$14="Yes",IF(COUNTBLANK('Capacity summary'!$H117:$BG117)&lt;52,IF('Capacity summary'!Q117&lt;&gt;"",IF(LOWER('Capacity summary'!Q117)="x",$BI205*Q205,VALUE('Capacity summary'!Q117)),0),Q205*$BI205),Q205*$BI205),0)</f>
        <v>0</v>
      </c>
      <c r="BU205" s="5">
        <f ca="1">IF($BI205&lt;&gt;"",IF('Capacity summary'!$C$14="Yes",IF(COUNTBLANK('Capacity summary'!$H117:$BG117)&lt;52,IF('Capacity summary'!R117&lt;&gt;"",IF(LOWER('Capacity summary'!R117)="x",$BI205*R205,VALUE('Capacity summary'!R117)),0),R205*$BI205),R205*$BI205),0)</f>
        <v>0</v>
      </c>
      <c r="BV205" s="5">
        <f ca="1">IF($BI205&lt;&gt;"",IF('Capacity summary'!$C$14="Yes",IF(COUNTBLANK('Capacity summary'!$H117:$BG117)&lt;52,IF('Capacity summary'!S117&lt;&gt;"",IF(LOWER('Capacity summary'!S117)="x",$BI205*S205,VALUE('Capacity summary'!S117)),0),S205*$BI205),S205*$BI205),0)</f>
        <v>0</v>
      </c>
      <c r="BW205" s="5">
        <f ca="1">IF($BI205&lt;&gt;"",IF('Capacity summary'!$C$14="Yes",IF(COUNTBLANK('Capacity summary'!$H117:$BG117)&lt;52,IF('Capacity summary'!T117&lt;&gt;"",IF(LOWER('Capacity summary'!T117)="x",$BI205*T205,VALUE('Capacity summary'!T117)),0),T205*$BI205),T205*$BI205),0)</f>
        <v>0</v>
      </c>
      <c r="BX205" s="5">
        <f ca="1">IF($BI205&lt;&gt;"",IF('Capacity summary'!$C$14="Yes",IF(COUNTBLANK('Capacity summary'!$H117:$BG117)&lt;52,IF('Capacity summary'!U117&lt;&gt;"",IF(LOWER('Capacity summary'!U117)="x",$BI205*U205,VALUE('Capacity summary'!U117)),0),U205*$BI205),U205*$BI205),0)</f>
        <v>0</v>
      </c>
      <c r="BY205" s="5">
        <f ca="1">IF($BI205&lt;&gt;"",IF('Capacity summary'!$C$14="Yes",IF(COUNTBLANK('Capacity summary'!$H117:$BG117)&lt;52,IF('Capacity summary'!V117&lt;&gt;"",IF(LOWER('Capacity summary'!V117)="x",$BI205*V205,VALUE('Capacity summary'!V117)),0),V205*$BI205),V205*$BI205),0)</f>
        <v>0</v>
      </c>
      <c r="BZ205" s="5">
        <f ca="1">IF($BI205&lt;&gt;"",IF('Capacity summary'!$C$14="Yes",IF(COUNTBLANK('Capacity summary'!$H117:$BG117)&lt;52,IF('Capacity summary'!W117&lt;&gt;"",IF(LOWER('Capacity summary'!W117)="x",$BI205*W205,VALUE('Capacity summary'!W117)),0),W205*$BI205),W205*$BI205),0)</f>
        <v>0</v>
      </c>
      <c r="CA205" s="5">
        <f ca="1">IF($BI205&lt;&gt;"",IF('Capacity summary'!$C$14="Yes",IF(COUNTBLANK('Capacity summary'!$H117:$BG117)&lt;52,IF('Capacity summary'!X117&lt;&gt;"",IF(LOWER('Capacity summary'!X117)="x",$BI205*X205,VALUE('Capacity summary'!X117)),0),X205*$BI205),X205*$BI205),0)</f>
        <v>0</v>
      </c>
      <c r="CB205" s="5">
        <f ca="1">IF($BI205&lt;&gt;"",IF('Capacity summary'!$C$14="Yes",IF(COUNTBLANK('Capacity summary'!$H117:$BG117)&lt;52,IF('Capacity summary'!Y117&lt;&gt;"",IF(LOWER('Capacity summary'!Y117)="x",$BI205*Y205,VALUE('Capacity summary'!Y117)),0),Y205*$BI205),Y205*$BI205),0)</f>
        <v>0</v>
      </c>
      <c r="CC205" s="5">
        <f ca="1">IF($BI205&lt;&gt;"",IF('Capacity summary'!$C$14="Yes",IF(COUNTBLANK('Capacity summary'!$H117:$BG117)&lt;52,IF('Capacity summary'!Z117&lt;&gt;"",IF(LOWER('Capacity summary'!Z117)="x",$BI205*Z205,VALUE('Capacity summary'!Z117)),0),Z205*$BI205),Z205*$BI205),0)</f>
        <v>0</v>
      </c>
      <c r="CD205" s="5">
        <f ca="1">IF($BI205&lt;&gt;"",IF('Capacity summary'!$C$14="Yes",IF(COUNTBLANK('Capacity summary'!$H117:$BG117)&lt;52,IF('Capacity summary'!AA117&lt;&gt;"",IF(LOWER('Capacity summary'!AA117)="x",$BI205*AA205,VALUE('Capacity summary'!AA117)),0),AA205*$BI205),AA205*$BI205),0)</f>
        <v>0</v>
      </c>
      <c r="CE205" s="5">
        <f ca="1">IF($BI205&lt;&gt;"",IF('Capacity summary'!$C$14="Yes",IF(COUNTBLANK('Capacity summary'!$H117:$BG117)&lt;52,IF('Capacity summary'!AB117&lt;&gt;"",IF(LOWER('Capacity summary'!AB117)="x",$BI205*AB205,VALUE('Capacity summary'!AB117)),0),AB205*$BI205),AB205*$BI205),0)</f>
        <v>0</v>
      </c>
      <c r="CF205" s="5">
        <f ca="1">IF($BI205&lt;&gt;"",IF('Capacity summary'!$C$14="Yes",IF(COUNTBLANK('Capacity summary'!$H117:$BG117)&lt;52,IF('Capacity summary'!AC117&lt;&gt;"",IF(LOWER('Capacity summary'!AC117)="x",$BI205*AC205,VALUE('Capacity summary'!AC117)),0),AC205*$BI205),AC205*$BI205),0)</f>
        <v>0</v>
      </c>
      <c r="CG205" s="5">
        <f ca="1">IF($BI205&lt;&gt;"",IF('Capacity summary'!$C$14="Yes",IF(COUNTBLANK('Capacity summary'!$H117:$BG117)&lt;52,IF('Capacity summary'!AD117&lt;&gt;"",IF(LOWER('Capacity summary'!AD117)="x",$BI205*AD205,VALUE('Capacity summary'!AD117)),0),AD205*$BI205),AD205*$BI205),0)</f>
        <v>0</v>
      </c>
      <c r="CH205" s="5">
        <f ca="1">IF($BI205&lt;&gt;"",IF('Capacity summary'!$C$14="Yes",IF(COUNTBLANK('Capacity summary'!$H117:$BG117)&lt;52,IF('Capacity summary'!AE117&lt;&gt;"",IF(LOWER('Capacity summary'!AE117)="x",$BI205*AE205,VALUE('Capacity summary'!AE117)),0),AE205*$BI205),AE205*$BI205),0)</f>
        <v>0</v>
      </c>
      <c r="CI205" s="5">
        <f ca="1">IF($BI205&lt;&gt;"",IF('Capacity summary'!$C$14="Yes",IF(COUNTBLANK('Capacity summary'!$H117:$BG117)&lt;52,IF('Capacity summary'!AF117&lt;&gt;"",IF(LOWER('Capacity summary'!AF117)="x",$BI205*AF205,VALUE('Capacity summary'!AF117)),0),AF205*$BI205),AF205*$BI205),0)</f>
        <v>0</v>
      </c>
      <c r="CJ205" s="5">
        <f ca="1">IF($BI205&lt;&gt;"",IF('Capacity summary'!$C$14="Yes",IF(COUNTBLANK('Capacity summary'!$H117:$BG117)&lt;52,IF('Capacity summary'!AG117&lt;&gt;"",IF(LOWER('Capacity summary'!AG117)="x",$BI205*AG205,VALUE('Capacity summary'!AG117)),0),AG205*$BI205),AG205*$BI205),0)</f>
        <v>0</v>
      </c>
      <c r="CK205" s="5">
        <f ca="1">IF($BI205&lt;&gt;"",IF('Capacity summary'!$C$14="Yes",IF(COUNTBLANK('Capacity summary'!$H117:$BG117)&lt;52,IF('Capacity summary'!AH117&lt;&gt;"",IF(LOWER('Capacity summary'!AH117)="x",$BI205*AH205,VALUE('Capacity summary'!AH117)),0),AH205*$BI205),AH205*$BI205),0)</f>
        <v>0</v>
      </c>
      <c r="CL205" s="5">
        <f ca="1">IF($BI205&lt;&gt;"",IF('Capacity summary'!$C$14="Yes",IF(COUNTBLANK('Capacity summary'!$H117:$BG117)&lt;52,IF('Capacity summary'!AI117&lt;&gt;"",IF(LOWER('Capacity summary'!AI117)="x",$BI205*AI205,VALUE('Capacity summary'!AI117)),0),AI205*$BI205),AI205*$BI205),0)</f>
        <v>0</v>
      </c>
      <c r="CM205" s="5">
        <f ca="1">IF($BI205&lt;&gt;"",IF('Capacity summary'!$C$14="Yes",IF(COUNTBLANK('Capacity summary'!$H117:$BG117)&lt;52,IF('Capacity summary'!AJ117&lt;&gt;"",IF(LOWER('Capacity summary'!AJ117)="x",$BI205*AJ205,VALUE('Capacity summary'!AJ117)),0),AJ205*$BI205),AJ205*$BI205),0)</f>
        <v>0</v>
      </c>
      <c r="CN205" s="5">
        <f ca="1">IF($BI205&lt;&gt;"",IF('Capacity summary'!$C$14="Yes",IF(COUNTBLANK('Capacity summary'!$H117:$BG117)&lt;52,IF('Capacity summary'!AK117&lt;&gt;"",IF(LOWER('Capacity summary'!AK117)="x",$BI205*AK205,VALUE('Capacity summary'!AK117)),0),AK205*$BI205),AK205*$BI205),0)</f>
        <v>0</v>
      </c>
      <c r="CO205" s="5">
        <f ca="1">IF($BI205&lt;&gt;"",IF('Capacity summary'!$C$14="Yes",IF(COUNTBLANK('Capacity summary'!$H117:$BG117)&lt;52,IF('Capacity summary'!AL117&lt;&gt;"",IF(LOWER('Capacity summary'!AL117)="x",$BI205*AL205,VALUE('Capacity summary'!AL117)),0),AL205*$BI205),AL205*$BI205),0)</f>
        <v>0</v>
      </c>
      <c r="CP205" s="5">
        <f ca="1">IF($BI205&lt;&gt;"",IF('Capacity summary'!$C$14="Yes",IF(COUNTBLANK('Capacity summary'!$H117:$BG117)&lt;52,IF('Capacity summary'!AM117&lt;&gt;"",IF(LOWER('Capacity summary'!AM117)="x",$BI205*AM205,VALUE('Capacity summary'!AM117)),0),AM205*$BI205),AM205*$BI205),0)</f>
        <v>0</v>
      </c>
      <c r="CQ205" s="5">
        <f ca="1">IF($BI205&lt;&gt;"",IF('Capacity summary'!$C$14="Yes",IF(COUNTBLANK('Capacity summary'!$H117:$BG117)&lt;52,IF('Capacity summary'!AN117&lt;&gt;"",IF(LOWER('Capacity summary'!AN117)="x",$BI205*AN205,VALUE('Capacity summary'!AN117)),0),AN205*$BI205),AN205*$BI205),0)</f>
        <v>0</v>
      </c>
      <c r="CR205" s="5">
        <f ca="1">IF($BI205&lt;&gt;"",IF('Capacity summary'!$C$14="Yes",IF(COUNTBLANK('Capacity summary'!$H117:$BG117)&lt;52,IF('Capacity summary'!AO117&lt;&gt;"",IF(LOWER('Capacity summary'!AO117)="x",$BI205*AO205,VALUE('Capacity summary'!AO117)),0),AO205*$BI205),AO205*$BI205),0)</f>
        <v>0</v>
      </c>
      <c r="CS205" s="5">
        <f ca="1">IF($BI205&lt;&gt;"",IF('Capacity summary'!$C$14="Yes",IF(COUNTBLANK('Capacity summary'!$H117:$BG117)&lt;52,IF('Capacity summary'!AP117&lt;&gt;"",IF(LOWER('Capacity summary'!AP117)="x",$BI205*AP205,VALUE('Capacity summary'!AP117)),0),AP205*$BI205),AP205*$BI205),0)</f>
        <v>0</v>
      </c>
      <c r="CT205" s="5">
        <f ca="1">IF($BI205&lt;&gt;"",IF('Capacity summary'!$C$14="Yes",IF(COUNTBLANK('Capacity summary'!$H117:$BG117)&lt;52,IF('Capacity summary'!AQ117&lt;&gt;"",IF(LOWER('Capacity summary'!AQ117)="x",$BI205*AQ205,VALUE('Capacity summary'!AQ117)),0),AQ205*$BI205),AQ205*$BI205),0)</f>
        <v>0</v>
      </c>
      <c r="CU205" s="5">
        <f ca="1">IF($BI205&lt;&gt;"",IF('Capacity summary'!$C$14="Yes",IF(COUNTBLANK('Capacity summary'!$H117:$BG117)&lt;52,IF('Capacity summary'!AR117&lt;&gt;"",IF(LOWER('Capacity summary'!AR117)="x",$BI205*AR205,VALUE('Capacity summary'!AR117)),0),AR205*$BI205),AR205*$BI205),0)</f>
        <v>0</v>
      </c>
      <c r="CV205" s="5">
        <f ca="1">IF($BI205&lt;&gt;"",IF('Capacity summary'!$C$14="Yes",IF(COUNTBLANK('Capacity summary'!$H117:$BG117)&lt;52,IF('Capacity summary'!AS117&lt;&gt;"",IF(LOWER('Capacity summary'!AS117)="x",$BI205*AS205,VALUE('Capacity summary'!AS117)),0),AS205*$BI205),AS205*$BI205),0)</f>
        <v>0</v>
      </c>
      <c r="CW205" s="5">
        <f ca="1">IF($BI205&lt;&gt;"",IF('Capacity summary'!$C$14="Yes",IF(COUNTBLANK('Capacity summary'!$H117:$BG117)&lt;52,IF('Capacity summary'!AT117&lt;&gt;"",IF(LOWER('Capacity summary'!AT117)="x",$BI205*AT205,VALUE('Capacity summary'!AT117)),0),AT205*$BI205),AT205*$BI205),0)</f>
        <v>0</v>
      </c>
      <c r="CX205" s="5">
        <f ca="1">IF($BI205&lt;&gt;"",IF('Capacity summary'!$C$14="Yes",IF(COUNTBLANK('Capacity summary'!$H117:$BG117)&lt;52,IF('Capacity summary'!AU117&lt;&gt;"",IF(LOWER('Capacity summary'!AU117)="x",$BI205*AU205,VALUE('Capacity summary'!AU117)),0),AU205*$BI205),AU205*$BI205),0)</f>
        <v>0</v>
      </c>
      <c r="CY205" s="5">
        <f ca="1">IF($BI205&lt;&gt;"",IF('Capacity summary'!$C$14="Yes",IF(COUNTBLANK('Capacity summary'!$H117:$BG117)&lt;52,IF('Capacity summary'!AV117&lt;&gt;"",IF(LOWER('Capacity summary'!AV117)="x",$BI205*AV205,VALUE('Capacity summary'!AV117)),0),AV205*$BI205),AV205*$BI205),0)</f>
        <v>0</v>
      </c>
      <c r="CZ205" s="5">
        <f ca="1">IF($BI205&lt;&gt;"",IF('Capacity summary'!$C$14="Yes",IF(COUNTBLANK('Capacity summary'!$H117:$BG117)&lt;52,IF('Capacity summary'!AW117&lt;&gt;"",IF(LOWER('Capacity summary'!AW117)="x",$BI205*AW205,VALUE('Capacity summary'!AW117)),0),AW205*$BI205),AW205*$BI205),0)</f>
        <v>0</v>
      </c>
      <c r="DA205" s="5">
        <f ca="1">IF($BI205&lt;&gt;"",IF('Capacity summary'!$C$14="Yes",IF(COUNTBLANK('Capacity summary'!$H117:$BG117)&lt;52,IF('Capacity summary'!AX117&lt;&gt;"",IF(LOWER('Capacity summary'!AX117)="x",$BI205*AX205,VALUE('Capacity summary'!AX117)),0),AX205*$BI205),AX205*$BI205),0)</f>
        <v>0</v>
      </c>
      <c r="DB205" s="5">
        <f ca="1">IF($BI205&lt;&gt;"",IF('Capacity summary'!$C$14="Yes",IF(COUNTBLANK('Capacity summary'!$H117:$BG117)&lt;52,IF('Capacity summary'!AY117&lt;&gt;"",IF(LOWER('Capacity summary'!AY117)="x",$BI205*AY205,VALUE('Capacity summary'!AY117)),0),AY205*$BI205),AY205*$BI205),0)</f>
        <v>0</v>
      </c>
      <c r="DC205" s="5">
        <f ca="1">IF($BI205&lt;&gt;"",IF('Capacity summary'!$C$14="Yes",IF(COUNTBLANK('Capacity summary'!$H117:$BG117)&lt;52,IF('Capacity summary'!AZ117&lt;&gt;"",IF(LOWER('Capacity summary'!AZ117)="x",$BI205*AZ205,VALUE('Capacity summary'!AZ117)),0),AZ205*$BI205),AZ205*$BI205),0)</f>
        <v>0</v>
      </c>
      <c r="DD205" s="5">
        <f ca="1">IF($BI205&lt;&gt;"",IF('Capacity summary'!$C$14="Yes",IF(COUNTBLANK('Capacity summary'!$H117:$BG117)&lt;52,IF('Capacity summary'!BA117&lt;&gt;"",IF(LOWER('Capacity summary'!BA117)="x",$BI205*BA205,VALUE('Capacity summary'!BA117)),0),BA205*$BI205),BA205*$BI205),0)</f>
        <v>0</v>
      </c>
      <c r="DE205" s="5">
        <f ca="1">IF($BI205&lt;&gt;"",IF('Capacity summary'!$C$14="Yes",IF(COUNTBLANK('Capacity summary'!$H117:$BG117)&lt;52,IF('Capacity summary'!BB117&lt;&gt;"",IF(LOWER('Capacity summary'!BB117)="x",$BI205*BB205,VALUE('Capacity summary'!BB117)),0),BB205*$BI205),BB205*$BI205),0)</f>
        <v>0</v>
      </c>
      <c r="DF205" s="5">
        <f ca="1">IF($BI205&lt;&gt;"",IF('Capacity summary'!$C$14="Yes",IF(COUNTBLANK('Capacity summary'!$H117:$BG117)&lt;52,IF('Capacity summary'!BC117&lt;&gt;"",IF(LOWER('Capacity summary'!BC117)="x",$BI205*BC205,VALUE('Capacity summary'!BC117)),0),BC205*$BI205),BC205*$BI205),0)</f>
        <v>0</v>
      </c>
      <c r="DG205" s="5">
        <f ca="1">IF($BI205&lt;&gt;"",IF('Capacity summary'!$C$14="Yes",IF(COUNTBLANK('Capacity summary'!$H117:$BG117)&lt;52,IF('Capacity summary'!BD117&lt;&gt;"",IF(LOWER('Capacity summary'!BD117)="x",$BI205*BD205,VALUE('Capacity summary'!BD117)),0),BD205*$BI205),BD205*$BI205),0)</f>
        <v>0</v>
      </c>
      <c r="DH205" s="5">
        <f ca="1">IF($BI205&lt;&gt;"",IF('Capacity summary'!$C$14="Yes",IF(COUNTBLANK('Capacity summary'!$H117:$BG117)&lt;52,IF('Capacity summary'!BE117&lt;&gt;"",IF(LOWER('Capacity summary'!BE117)="x",$BI205*BE205,VALUE('Capacity summary'!BE117)),0),BE205*$BI205),BE205*$BI205),0)</f>
        <v>0</v>
      </c>
      <c r="DI205" s="5">
        <f ca="1">IF($BI205&lt;&gt;"",IF('Capacity summary'!$C$14="Yes",IF(COUNTBLANK('Capacity summary'!$H117:$BG117)&lt;52,IF('Capacity summary'!BF117&lt;&gt;"",IF(LOWER('Capacity summary'!BF117)="x",$BI205*BF205,VALUE('Capacity summary'!BF117)),0),BF205*$BI205),BF205*$BI205),0)</f>
        <v>0</v>
      </c>
      <c r="DJ205" s="5">
        <f ca="1">IF($BI205&lt;&gt;"",IF('Capacity summary'!$C$14="Yes",IF(COUNTBLANK('Capacity summary'!$H117:$BG117)&lt;52,IF('Capacity summary'!BG117&lt;&gt;"",IF(LOWER('Capacity summary'!BG117)="x",$BI205*BG205,VALUE('Capacity summary'!BG117)),0),BG205*$BI205),BG205*$BI205),0)</f>
        <v>0</v>
      </c>
      <c r="DK205" s="5">
        <f t="shared" ca="1" si="7"/>
        <v>0</v>
      </c>
    </row>
    <row r="206" spans="3:115" x14ac:dyDescent="0.25">
      <c r="C206" s="67" t="str">
        <f>ROW(A95)&amp;". "&amp;Capacity!N111</f>
        <v>95. a</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 ca="1">IF(ROW(A95)&lt;=Capacity!$M$16,IF('Capacity summary'!$C$14="No",SUM(H206:BG206),'Capacity summary'!$E118),0)</f>
        <v>52</v>
      </c>
      <c r="BI206" s="67">
        <f ca="1">IF(BH206&gt;0,IF(BH206&lt;Capacity!Q111,Capacity!R111,Capacity!T111/'Capacity calculation (hide)'!BH206),"")</f>
        <v>0</v>
      </c>
      <c r="BJ206" s="5"/>
      <c r="BK206" s="5">
        <f ca="1">IF($BI206&lt;&gt;"",IF('Capacity summary'!$C$14="Yes",IF(COUNTBLANK('Capacity summary'!$H118:$BG118)&lt;52,IF('Capacity summary'!H118&lt;&gt;"",IF(LOWER('Capacity summary'!H118)="x",$BI206*H206,VALUE('Capacity summary'!H118)),0),H206*$BI206),H206*$BI206),0)</f>
        <v>0</v>
      </c>
      <c r="BL206" s="5">
        <f ca="1">IF($BI206&lt;&gt;"",IF('Capacity summary'!$C$14="Yes",IF(COUNTBLANK('Capacity summary'!$H118:$BG118)&lt;52,IF('Capacity summary'!I118&lt;&gt;"",IF(LOWER('Capacity summary'!I118)="x",$BI206*I206,VALUE('Capacity summary'!I118)),0),I206*$BI206),I206*$BI206),0)</f>
        <v>0</v>
      </c>
      <c r="BM206" s="5">
        <f ca="1">IF($BI206&lt;&gt;"",IF('Capacity summary'!$C$14="Yes",IF(COUNTBLANK('Capacity summary'!$H118:$BG118)&lt;52,IF('Capacity summary'!J118&lt;&gt;"",IF(LOWER('Capacity summary'!J118)="x",$BI206*J206,VALUE('Capacity summary'!J118)),0),J206*$BI206),J206*$BI206),0)</f>
        <v>0</v>
      </c>
      <c r="BN206" s="5">
        <f ca="1">IF($BI206&lt;&gt;"",IF('Capacity summary'!$C$14="Yes",IF(COUNTBLANK('Capacity summary'!$H118:$BG118)&lt;52,IF('Capacity summary'!K118&lt;&gt;"",IF(LOWER('Capacity summary'!K118)="x",$BI206*K206,VALUE('Capacity summary'!K118)),0),K206*$BI206),K206*$BI206),0)</f>
        <v>0</v>
      </c>
      <c r="BO206" s="5">
        <f ca="1">IF($BI206&lt;&gt;"",IF('Capacity summary'!$C$14="Yes",IF(COUNTBLANK('Capacity summary'!$H118:$BG118)&lt;52,IF('Capacity summary'!L118&lt;&gt;"",IF(LOWER('Capacity summary'!L118)="x",$BI206*L206,VALUE('Capacity summary'!L118)),0),L206*$BI206),L206*$BI206),0)</f>
        <v>0</v>
      </c>
      <c r="BP206" s="5">
        <f ca="1">IF($BI206&lt;&gt;"",IF('Capacity summary'!$C$14="Yes",IF(COUNTBLANK('Capacity summary'!$H118:$BG118)&lt;52,IF('Capacity summary'!M118&lt;&gt;"",IF(LOWER('Capacity summary'!M118)="x",$BI206*M206,VALUE('Capacity summary'!M118)),0),M206*$BI206),M206*$BI206),0)</f>
        <v>0</v>
      </c>
      <c r="BQ206" s="5">
        <f ca="1">IF($BI206&lt;&gt;"",IF('Capacity summary'!$C$14="Yes",IF(COUNTBLANK('Capacity summary'!$H118:$BG118)&lt;52,IF('Capacity summary'!N118&lt;&gt;"",IF(LOWER('Capacity summary'!N118)="x",$BI206*N206,VALUE('Capacity summary'!N118)),0),N206*$BI206),N206*$BI206),0)</f>
        <v>0</v>
      </c>
      <c r="BR206" s="5">
        <f ca="1">IF($BI206&lt;&gt;"",IF('Capacity summary'!$C$14="Yes",IF(COUNTBLANK('Capacity summary'!$H118:$BG118)&lt;52,IF('Capacity summary'!O118&lt;&gt;"",IF(LOWER('Capacity summary'!O118)="x",$BI206*O206,VALUE('Capacity summary'!O118)),0),O206*$BI206),O206*$BI206),0)</f>
        <v>0</v>
      </c>
      <c r="BS206" s="5">
        <f ca="1">IF($BI206&lt;&gt;"",IF('Capacity summary'!$C$14="Yes",IF(COUNTBLANK('Capacity summary'!$H118:$BG118)&lt;52,IF('Capacity summary'!P118&lt;&gt;"",IF(LOWER('Capacity summary'!P118)="x",$BI206*P206,VALUE('Capacity summary'!P118)),0),P206*$BI206),P206*$BI206),0)</f>
        <v>0</v>
      </c>
      <c r="BT206" s="5">
        <f ca="1">IF($BI206&lt;&gt;"",IF('Capacity summary'!$C$14="Yes",IF(COUNTBLANK('Capacity summary'!$H118:$BG118)&lt;52,IF('Capacity summary'!Q118&lt;&gt;"",IF(LOWER('Capacity summary'!Q118)="x",$BI206*Q206,VALUE('Capacity summary'!Q118)),0),Q206*$BI206),Q206*$BI206),0)</f>
        <v>0</v>
      </c>
      <c r="BU206" s="5">
        <f ca="1">IF($BI206&lt;&gt;"",IF('Capacity summary'!$C$14="Yes",IF(COUNTBLANK('Capacity summary'!$H118:$BG118)&lt;52,IF('Capacity summary'!R118&lt;&gt;"",IF(LOWER('Capacity summary'!R118)="x",$BI206*R206,VALUE('Capacity summary'!R118)),0),R206*$BI206),R206*$BI206),0)</f>
        <v>0</v>
      </c>
      <c r="BV206" s="5">
        <f ca="1">IF($BI206&lt;&gt;"",IF('Capacity summary'!$C$14="Yes",IF(COUNTBLANK('Capacity summary'!$H118:$BG118)&lt;52,IF('Capacity summary'!S118&lt;&gt;"",IF(LOWER('Capacity summary'!S118)="x",$BI206*S206,VALUE('Capacity summary'!S118)),0),S206*$BI206),S206*$BI206),0)</f>
        <v>0</v>
      </c>
      <c r="BW206" s="5">
        <f ca="1">IF($BI206&lt;&gt;"",IF('Capacity summary'!$C$14="Yes",IF(COUNTBLANK('Capacity summary'!$H118:$BG118)&lt;52,IF('Capacity summary'!T118&lt;&gt;"",IF(LOWER('Capacity summary'!T118)="x",$BI206*T206,VALUE('Capacity summary'!T118)),0),T206*$BI206),T206*$BI206),0)</f>
        <v>0</v>
      </c>
      <c r="BX206" s="5">
        <f ca="1">IF($BI206&lt;&gt;"",IF('Capacity summary'!$C$14="Yes",IF(COUNTBLANK('Capacity summary'!$H118:$BG118)&lt;52,IF('Capacity summary'!U118&lt;&gt;"",IF(LOWER('Capacity summary'!U118)="x",$BI206*U206,VALUE('Capacity summary'!U118)),0),U206*$BI206),U206*$BI206),0)</f>
        <v>0</v>
      </c>
      <c r="BY206" s="5">
        <f ca="1">IF($BI206&lt;&gt;"",IF('Capacity summary'!$C$14="Yes",IF(COUNTBLANK('Capacity summary'!$H118:$BG118)&lt;52,IF('Capacity summary'!V118&lt;&gt;"",IF(LOWER('Capacity summary'!V118)="x",$BI206*V206,VALUE('Capacity summary'!V118)),0),V206*$BI206),V206*$BI206),0)</f>
        <v>0</v>
      </c>
      <c r="BZ206" s="5">
        <f ca="1">IF($BI206&lt;&gt;"",IF('Capacity summary'!$C$14="Yes",IF(COUNTBLANK('Capacity summary'!$H118:$BG118)&lt;52,IF('Capacity summary'!W118&lt;&gt;"",IF(LOWER('Capacity summary'!W118)="x",$BI206*W206,VALUE('Capacity summary'!W118)),0),W206*$BI206),W206*$BI206),0)</f>
        <v>0</v>
      </c>
      <c r="CA206" s="5">
        <f ca="1">IF($BI206&lt;&gt;"",IF('Capacity summary'!$C$14="Yes",IF(COUNTBLANK('Capacity summary'!$H118:$BG118)&lt;52,IF('Capacity summary'!X118&lt;&gt;"",IF(LOWER('Capacity summary'!X118)="x",$BI206*X206,VALUE('Capacity summary'!X118)),0),X206*$BI206),X206*$BI206),0)</f>
        <v>0</v>
      </c>
      <c r="CB206" s="5">
        <f ca="1">IF($BI206&lt;&gt;"",IF('Capacity summary'!$C$14="Yes",IF(COUNTBLANK('Capacity summary'!$H118:$BG118)&lt;52,IF('Capacity summary'!Y118&lt;&gt;"",IF(LOWER('Capacity summary'!Y118)="x",$BI206*Y206,VALUE('Capacity summary'!Y118)),0),Y206*$BI206),Y206*$BI206),0)</f>
        <v>0</v>
      </c>
      <c r="CC206" s="5">
        <f ca="1">IF($BI206&lt;&gt;"",IF('Capacity summary'!$C$14="Yes",IF(COUNTBLANK('Capacity summary'!$H118:$BG118)&lt;52,IF('Capacity summary'!Z118&lt;&gt;"",IF(LOWER('Capacity summary'!Z118)="x",$BI206*Z206,VALUE('Capacity summary'!Z118)),0),Z206*$BI206),Z206*$BI206),0)</f>
        <v>0</v>
      </c>
      <c r="CD206" s="5">
        <f ca="1">IF($BI206&lt;&gt;"",IF('Capacity summary'!$C$14="Yes",IF(COUNTBLANK('Capacity summary'!$H118:$BG118)&lt;52,IF('Capacity summary'!AA118&lt;&gt;"",IF(LOWER('Capacity summary'!AA118)="x",$BI206*AA206,VALUE('Capacity summary'!AA118)),0),AA206*$BI206),AA206*$BI206),0)</f>
        <v>0</v>
      </c>
      <c r="CE206" s="5">
        <f ca="1">IF($BI206&lt;&gt;"",IF('Capacity summary'!$C$14="Yes",IF(COUNTBLANK('Capacity summary'!$H118:$BG118)&lt;52,IF('Capacity summary'!AB118&lt;&gt;"",IF(LOWER('Capacity summary'!AB118)="x",$BI206*AB206,VALUE('Capacity summary'!AB118)),0),AB206*$BI206),AB206*$BI206),0)</f>
        <v>0</v>
      </c>
      <c r="CF206" s="5">
        <f ca="1">IF($BI206&lt;&gt;"",IF('Capacity summary'!$C$14="Yes",IF(COUNTBLANK('Capacity summary'!$H118:$BG118)&lt;52,IF('Capacity summary'!AC118&lt;&gt;"",IF(LOWER('Capacity summary'!AC118)="x",$BI206*AC206,VALUE('Capacity summary'!AC118)),0),AC206*$BI206),AC206*$BI206),0)</f>
        <v>0</v>
      </c>
      <c r="CG206" s="5">
        <f ca="1">IF($BI206&lt;&gt;"",IF('Capacity summary'!$C$14="Yes",IF(COUNTBLANK('Capacity summary'!$H118:$BG118)&lt;52,IF('Capacity summary'!AD118&lt;&gt;"",IF(LOWER('Capacity summary'!AD118)="x",$BI206*AD206,VALUE('Capacity summary'!AD118)),0),AD206*$BI206),AD206*$BI206),0)</f>
        <v>0</v>
      </c>
      <c r="CH206" s="5">
        <f ca="1">IF($BI206&lt;&gt;"",IF('Capacity summary'!$C$14="Yes",IF(COUNTBLANK('Capacity summary'!$H118:$BG118)&lt;52,IF('Capacity summary'!AE118&lt;&gt;"",IF(LOWER('Capacity summary'!AE118)="x",$BI206*AE206,VALUE('Capacity summary'!AE118)),0),AE206*$BI206),AE206*$BI206),0)</f>
        <v>0</v>
      </c>
      <c r="CI206" s="5">
        <f ca="1">IF($BI206&lt;&gt;"",IF('Capacity summary'!$C$14="Yes",IF(COUNTBLANK('Capacity summary'!$H118:$BG118)&lt;52,IF('Capacity summary'!AF118&lt;&gt;"",IF(LOWER('Capacity summary'!AF118)="x",$BI206*AF206,VALUE('Capacity summary'!AF118)),0),AF206*$BI206),AF206*$BI206),0)</f>
        <v>0</v>
      </c>
      <c r="CJ206" s="5">
        <f ca="1">IF($BI206&lt;&gt;"",IF('Capacity summary'!$C$14="Yes",IF(COUNTBLANK('Capacity summary'!$H118:$BG118)&lt;52,IF('Capacity summary'!AG118&lt;&gt;"",IF(LOWER('Capacity summary'!AG118)="x",$BI206*AG206,VALUE('Capacity summary'!AG118)),0),AG206*$BI206),AG206*$BI206),0)</f>
        <v>0</v>
      </c>
      <c r="CK206" s="5">
        <f ca="1">IF($BI206&lt;&gt;"",IF('Capacity summary'!$C$14="Yes",IF(COUNTBLANK('Capacity summary'!$H118:$BG118)&lt;52,IF('Capacity summary'!AH118&lt;&gt;"",IF(LOWER('Capacity summary'!AH118)="x",$BI206*AH206,VALUE('Capacity summary'!AH118)),0),AH206*$BI206),AH206*$BI206),0)</f>
        <v>0</v>
      </c>
      <c r="CL206" s="5">
        <f ca="1">IF($BI206&lt;&gt;"",IF('Capacity summary'!$C$14="Yes",IF(COUNTBLANK('Capacity summary'!$H118:$BG118)&lt;52,IF('Capacity summary'!AI118&lt;&gt;"",IF(LOWER('Capacity summary'!AI118)="x",$BI206*AI206,VALUE('Capacity summary'!AI118)),0),AI206*$BI206),AI206*$BI206),0)</f>
        <v>0</v>
      </c>
      <c r="CM206" s="5">
        <f ca="1">IF($BI206&lt;&gt;"",IF('Capacity summary'!$C$14="Yes",IF(COUNTBLANK('Capacity summary'!$H118:$BG118)&lt;52,IF('Capacity summary'!AJ118&lt;&gt;"",IF(LOWER('Capacity summary'!AJ118)="x",$BI206*AJ206,VALUE('Capacity summary'!AJ118)),0),AJ206*$BI206),AJ206*$BI206),0)</f>
        <v>0</v>
      </c>
      <c r="CN206" s="5">
        <f ca="1">IF($BI206&lt;&gt;"",IF('Capacity summary'!$C$14="Yes",IF(COUNTBLANK('Capacity summary'!$H118:$BG118)&lt;52,IF('Capacity summary'!AK118&lt;&gt;"",IF(LOWER('Capacity summary'!AK118)="x",$BI206*AK206,VALUE('Capacity summary'!AK118)),0),AK206*$BI206),AK206*$BI206),0)</f>
        <v>0</v>
      </c>
      <c r="CO206" s="5">
        <f ca="1">IF($BI206&lt;&gt;"",IF('Capacity summary'!$C$14="Yes",IF(COUNTBLANK('Capacity summary'!$H118:$BG118)&lt;52,IF('Capacity summary'!AL118&lt;&gt;"",IF(LOWER('Capacity summary'!AL118)="x",$BI206*AL206,VALUE('Capacity summary'!AL118)),0),AL206*$BI206),AL206*$BI206),0)</f>
        <v>0</v>
      </c>
      <c r="CP206" s="5">
        <f ca="1">IF($BI206&lt;&gt;"",IF('Capacity summary'!$C$14="Yes",IF(COUNTBLANK('Capacity summary'!$H118:$BG118)&lt;52,IF('Capacity summary'!AM118&lt;&gt;"",IF(LOWER('Capacity summary'!AM118)="x",$BI206*AM206,VALUE('Capacity summary'!AM118)),0),AM206*$BI206),AM206*$BI206),0)</f>
        <v>0</v>
      </c>
      <c r="CQ206" s="5">
        <f ca="1">IF($BI206&lt;&gt;"",IF('Capacity summary'!$C$14="Yes",IF(COUNTBLANK('Capacity summary'!$H118:$BG118)&lt;52,IF('Capacity summary'!AN118&lt;&gt;"",IF(LOWER('Capacity summary'!AN118)="x",$BI206*AN206,VALUE('Capacity summary'!AN118)),0),AN206*$BI206),AN206*$BI206),0)</f>
        <v>0</v>
      </c>
      <c r="CR206" s="5">
        <f ca="1">IF($BI206&lt;&gt;"",IF('Capacity summary'!$C$14="Yes",IF(COUNTBLANK('Capacity summary'!$H118:$BG118)&lt;52,IF('Capacity summary'!AO118&lt;&gt;"",IF(LOWER('Capacity summary'!AO118)="x",$BI206*AO206,VALUE('Capacity summary'!AO118)),0),AO206*$BI206),AO206*$BI206),0)</f>
        <v>0</v>
      </c>
      <c r="CS206" s="5">
        <f ca="1">IF($BI206&lt;&gt;"",IF('Capacity summary'!$C$14="Yes",IF(COUNTBLANK('Capacity summary'!$H118:$BG118)&lt;52,IF('Capacity summary'!AP118&lt;&gt;"",IF(LOWER('Capacity summary'!AP118)="x",$BI206*AP206,VALUE('Capacity summary'!AP118)),0),AP206*$BI206),AP206*$BI206),0)</f>
        <v>0</v>
      </c>
      <c r="CT206" s="5">
        <f ca="1">IF($BI206&lt;&gt;"",IF('Capacity summary'!$C$14="Yes",IF(COUNTBLANK('Capacity summary'!$H118:$BG118)&lt;52,IF('Capacity summary'!AQ118&lt;&gt;"",IF(LOWER('Capacity summary'!AQ118)="x",$BI206*AQ206,VALUE('Capacity summary'!AQ118)),0),AQ206*$BI206),AQ206*$BI206),0)</f>
        <v>0</v>
      </c>
      <c r="CU206" s="5">
        <f ca="1">IF($BI206&lt;&gt;"",IF('Capacity summary'!$C$14="Yes",IF(COUNTBLANK('Capacity summary'!$H118:$BG118)&lt;52,IF('Capacity summary'!AR118&lt;&gt;"",IF(LOWER('Capacity summary'!AR118)="x",$BI206*AR206,VALUE('Capacity summary'!AR118)),0),AR206*$BI206),AR206*$BI206),0)</f>
        <v>0</v>
      </c>
      <c r="CV206" s="5">
        <f ca="1">IF($BI206&lt;&gt;"",IF('Capacity summary'!$C$14="Yes",IF(COUNTBLANK('Capacity summary'!$H118:$BG118)&lt;52,IF('Capacity summary'!AS118&lt;&gt;"",IF(LOWER('Capacity summary'!AS118)="x",$BI206*AS206,VALUE('Capacity summary'!AS118)),0),AS206*$BI206),AS206*$BI206),0)</f>
        <v>0</v>
      </c>
      <c r="CW206" s="5">
        <f ca="1">IF($BI206&lt;&gt;"",IF('Capacity summary'!$C$14="Yes",IF(COUNTBLANK('Capacity summary'!$H118:$BG118)&lt;52,IF('Capacity summary'!AT118&lt;&gt;"",IF(LOWER('Capacity summary'!AT118)="x",$BI206*AT206,VALUE('Capacity summary'!AT118)),0),AT206*$BI206),AT206*$BI206),0)</f>
        <v>0</v>
      </c>
      <c r="CX206" s="5">
        <f ca="1">IF($BI206&lt;&gt;"",IF('Capacity summary'!$C$14="Yes",IF(COUNTBLANK('Capacity summary'!$H118:$BG118)&lt;52,IF('Capacity summary'!AU118&lt;&gt;"",IF(LOWER('Capacity summary'!AU118)="x",$BI206*AU206,VALUE('Capacity summary'!AU118)),0),AU206*$BI206),AU206*$BI206),0)</f>
        <v>0</v>
      </c>
      <c r="CY206" s="5">
        <f ca="1">IF($BI206&lt;&gt;"",IF('Capacity summary'!$C$14="Yes",IF(COUNTBLANK('Capacity summary'!$H118:$BG118)&lt;52,IF('Capacity summary'!AV118&lt;&gt;"",IF(LOWER('Capacity summary'!AV118)="x",$BI206*AV206,VALUE('Capacity summary'!AV118)),0),AV206*$BI206),AV206*$BI206),0)</f>
        <v>0</v>
      </c>
      <c r="CZ206" s="5">
        <f ca="1">IF($BI206&lt;&gt;"",IF('Capacity summary'!$C$14="Yes",IF(COUNTBLANK('Capacity summary'!$H118:$BG118)&lt;52,IF('Capacity summary'!AW118&lt;&gt;"",IF(LOWER('Capacity summary'!AW118)="x",$BI206*AW206,VALUE('Capacity summary'!AW118)),0),AW206*$BI206),AW206*$BI206),0)</f>
        <v>0</v>
      </c>
      <c r="DA206" s="5">
        <f ca="1">IF($BI206&lt;&gt;"",IF('Capacity summary'!$C$14="Yes",IF(COUNTBLANK('Capacity summary'!$H118:$BG118)&lt;52,IF('Capacity summary'!AX118&lt;&gt;"",IF(LOWER('Capacity summary'!AX118)="x",$BI206*AX206,VALUE('Capacity summary'!AX118)),0),AX206*$BI206),AX206*$BI206),0)</f>
        <v>0</v>
      </c>
      <c r="DB206" s="5">
        <f ca="1">IF($BI206&lt;&gt;"",IF('Capacity summary'!$C$14="Yes",IF(COUNTBLANK('Capacity summary'!$H118:$BG118)&lt;52,IF('Capacity summary'!AY118&lt;&gt;"",IF(LOWER('Capacity summary'!AY118)="x",$BI206*AY206,VALUE('Capacity summary'!AY118)),0),AY206*$BI206),AY206*$BI206),0)</f>
        <v>0</v>
      </c>
      <c r="DC206" s="5">
        <f ca="1">IF($BI206&lt;&gt;"",IF('Capacity summary'!$C$14="Yes",IF(COUNTBLANK('Capacity summary'!$H118:$BG118)&lt;52,IF('Capacity summary'!AZ118&lt;&gt;"",IF(LOWER('Capacity summary'!AZ118)="x",$BI206*AZ206,VALUE('Capacity summary'!AZ118)),0),AZ206*$BI206),AZ206*$BI206),0)</f>
        <v>0</v>
      </c>
      <c r="DD206" s="5">
        <f ca="1">IF($BI206&lt;&gt;"",IF('Capacity summary'!$C$14="Yes",IF(COUNTBLANK('Capacity summary'!$H118:$BG118)&lt;52,IF('Capacity summary'!BA118&lt;&gt;"",IF(LOWER('Capacity summary'!BA118)="x",$BI206*BA206,VALUE('Capacity summary'!BA118)),0),BA206*$BI206),BA206*$BI206),0)</f>
        <v>0</v>
      </c>
      <c r="DE206" s="5">
        <f ca="1">IF($BI206&lt;&gt;"",IF('Capacity summary'!$C$14="Yes",IF(COUNTBLANK('Capacity summary'!$H118:$BG118)&lt;52,IF('Capacity summary'!BB118&lt;&gt;"",IF(LOWER('Capacity summary'!BB118)="x",$BI206*BB206,VALUE('Capacity summary'!BB118)),0),BB206*$BI206),BB206*$BI206),0)</f>
        <v>0</v>
      </c>
      <c r="DF206" s="5">
        <f ca="1">IF($BI206&lt;&gt;"",IF('Capacity summary'!$C$14="Yes",IF(COUNTBLANK('Capacity summary'!$H118:$BG118)&lt;52,IF('Capacity summary'!BC118&lt;&gt;"",IF(LOWER('Capacity summary'!BC118)="x",$BI206*BC206,VALUE('Capacity summary'!BC118)),0),BC206*$BI206),BC206*$BI206),0)</f>
        <v>0</v>
      </c>
      <c r="DG206" s="5">
        <f ca="1">IF($BI206&lt;&gt;"",IF('Capacity summary'!$C$14="Yes",IF(COUNTBLANK('Capacity summary'!$H118:$BG118)&lt;52,IF('Capacity summary'!BD118&lt;&gt;"",IF(LOWER('Capacity summary'!BD118)="x",$BI206*BD206,VALUE('Capacity summary'!BD118)),0),BD206*$BI206),BD206*$BI206),0)</f>
        <v>0</v>
      </c>
      <c r="DH206" s="5">
        <f ca="1">IF($BI206&lt;&gt;"",IF('Capacity summary'!$C$14="Yes",IF(COUNTBLANK('Capacity summary'!$H118:$BG118)&lt;52,IF('Capacity summary'!BE118&lt;&gt;"",IF(LOWER('Capacity summary'!BE118)="x",$BI206*BE206,VALUE('Capacity summary'!BE118)),0),BE206*$BI206),BE206*$BI206),0)</f>
        <v>0</v>
      </c>
      <c r="DI206" s="5">
        <f ca="1">IF($BI206&lt;&gt;"",IF('Capacity summary'!$C$14="Yes",IF(COUNTBLANK('Capacity summary'!$H118:$BG118)&lt;52,IF('Capacity summary'!BF118&lt;&gt;"",IF(LOWER('Capacity summary'!BF118)="x",$BI206*BF206,VALUE('Capacity summary'!BF118)),0),BF206*$BI206),BF206*$BI206),0)</f>
        <v>0</v>
      </c>
      <c r="DJ206" s="5">
        <f ca="1">IF($BI206&lt;&gt;"",IF('Capacity summary'!$C$14="Yes",IF(COUNTBLANK('Capacity summary'!$H118:$BG118)&lt;52,IF('Capacity summary'!BG118&lt;&gt;"",IF(LOWER('Capacity summary'!BG118)="x",$BI206*BG206,VALUE('Capacity summary'!BG118)),0),BG206*$BI206),BG206*$BI206),0)</f>
        <v>0</v>
      </c>
      <c r="DK206" s="5">
        <f t="shared" ca="1" si="7"/>
        <v>0</v>
      </c>
    </row>
    <row r="207" spans="3:115" x14ac:dyDescent="0.25">
      <c r="C207" s="67" t="str">
        <f>ROW(A96)&amp;". "&amp;Capacity!N112</f>
        <v>96. a</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 ca="1">IF(ROW(A96)&lt;=Capacity!$M$16,IF('Capacity summary'!$C$14="No",SUM(H207:BG207),'Capacity summary'!$E119),0)</f>
        <v>52</v>
      </c>
      <c r="BI207" s="67">
        <f ca="1">IF(BH207&gt;0,IF(BH207&lt;Capacity!Q112,Capacity!R112,Capacity!T112/'Capacity calculation (hide)'!BH207),"")</f>
        <v>0</v>
      </c>
      <c r="BJ207" s="5"/>
      <c r="BK207" s="5">
        <f ca="1">IF($BI207&lt;&gt;"",IF('Capacity summary'!$C$14="Yes",IF(COUNTBLANK('Capacity summary'!$H119:$BG119)&lt;52,IF('Capacity summary'!H119&lt;&gt;"",IF(LOWER('Capacity summary'!H119)="x",$BI207*H207,VALUE('Capacity summary'!H119)),0),H207*$BI207),H207*$BI207),0)</f>
        <v>0</v>
      </c>
      <c r="BL207" s="5">
        <f ca="1">IF($BI207&lt;&gt;"",IF('Capacity summary'!$C$14="Yes",IF(COUNTBLANK('Capacity summary'!$H119:$BG119)&lt;52,IF('Capacity summary'!I119&lt;&gt;"",IF(LOWER('Capacity summary'!I119)="x",$BI207*I207,VALUE('Capacity summary'!I119)),0),I207*$BI207),I207*$BI207),0)</f>
        <v>0</v>
      </c>
      <c r="BM207" s="5">
        <f ca="1">IF($BI207&lt;&gt;"",IF('Capacity summary'!$C$14="Yes",IF(COUNTBLANK('Capacity summary'!$H119:$BG119)&lt;52,IF('Capacity summary'!J119&lt;&gt;"",IF(LOWER('Capacity summary'!J119)="x",$BI207*J207,VALUE('Capacity summary'!J119)),0),J207*$BI207),J207*$BI207),0)</f>
        <v>0</v>
      </c>
      <c r="BN207" s="5">
        <f ca="1">IF($BI207&lt;&gt;"",IF('Capacity summary'!$C$14="Yes",IF(COUNTBLANK('Capacity summary'!$H119:$BG119)&lt;52,IF('Capacity summary'!K119&lt;&gt;"",IF(LOWER('Capacity summary'!K119)="x",$BI207*K207,VALUE('Capacity summary'!K119)),0),K207*$BI207),K207*$BI207),0)</f>
        <v>0</v>
      </c>
      <c r="BO207" s="5">
        <f ca="1">IF($BI207&lt;&gt;"",IF('Capacity summary'!$C$14="Yes",IF(COUNTBLANK('Capacity summary'!$H119:$BG119)&lt;52,IF('Capacity summary'!L119&lt;&gt;"",IF(LOWER('Capacity summary'!L119)="x",$BI207*L207,VALUE('Capacity summary'!L119)),0),L207*$BI207),L207*$BI207),0)</f>
        <v>0</v>
      </c>
      <c r="BP207" s="5">
        <f ca="1">IF($BI207&lt;&gt;"",IF('Capacity summary'!$C$14="Yes",IF(COUNTBLANK('Capacity summary'!$H119:$BG119)&lt;52,IF('Capacity summary'!M119&lt;&gt;"",IF(LOWER('Capacity summary'!M119)="x",$BI207*M207,VALUE('Capacity summary'!M119)),0),M207*$BI207),M207*$BI207),0)</f>
        <v>0</v>
      </c>
      <c r="BQ207" s="5">
        <f ca="1">IF($BI207&lt;&gt;"",IF('Capacity summary'!$C$14="Yes",IF(COUNTBLANK('Capacity summary'!$H119:$BG119)&lt;52,IF('Capacity summary'!N119&lt;&gt;"",IF(LOWER('Capacity summary'!N119)="x",$BI207*N207,VALUE('Capacity summary'!N119)),0),N207*$BI207),N207*$BI207),0)</f>
        <v>0</v>
      </c>
      <c r="BR207" s="5">
        <f ca="1">IF($BI207&lt;&gt;"",IF('Capacity summary'!$C$14="Yes",IF(COUNTBLANK('Capacity summary'!$H119:$BG119)&lt;52,IF('Capacity summary'!O119&lt;&gt;"",IF(LOWER('Capacity summary'!O119)="x",$BI207*O207,VALUE('Capacity summary'!O119)),0),O207*$BI207),O207*$BI207),0)</f>
        <v>0</v>
      </c>
      <c r="BS207" s="5">
        <f ca="1">IF($BI207&lt;&gt;"",IF('Capacity summary'!$C$14="Yes",IF(COUNTBLANK('Capacity summary'!$H119:$BG119)&lt;52,IF('Capacity summary'!P119&lt;&gt;"",IF(LOWER('Capacity summary'!P119)="x",$BI207*P207,VALUE('Capacity summary'!P119)),0),P207*$BI207),P207*$BI207),0)</f>
        <v>0</v>
      </c>
      <c r="BT207" s="5">
        <f ca="1">IF($BI207&lt;&gt;"",IF('Capacity summary'!$C$14="Yes",IF(COUNTBLANK('Capacity summary'!$H119:$BG119)&lt;52,IF('Capacity summary'!Q119&lt;&gt;"",IF(LOWER('Capacity summary'!Q119)="x",$BI207*Q207,VALUE('Capacity summary'!Q119)),0),Q207*$BI207),Q207*$BI207),0)</f>
        <v>0</v>
      </c>
      <c r="BU207" s="5">
        <f ca="1">IF($BI207&lt;&gt;"",IF('Capacity summary'!$C$14="Yes",IF(COUNTBLANK('Capacity summary'!$H119:$BG119)&lt;52,IF('Capacity summary'!R119&lt;&gt;"",IF(LOWER('Capacity summary'!R119)="x",$BI207*R207,VALUE('Capacity summary'!R119)),0),R207*$BI207),R207*$BI207),0)</f>
        <v>0</v>
      </c>
      <c r="BV207" s="5">
        <f ca="1">IF($BI207&lt;&gt;"",IF('Capacity summary'!$C$14="Yes",IF(COUNTBLANK('Capacity summary'!$H119:$BG119)&lt;52,IF('Capacity summary'!S119&lt;&gt;"",IF(LOWER('Capacity summary'!S119)="x",$BI207*S207,VALUE('Capacity summary'!S119)),0),S207*$BI207),S207*$BI207),0)</f>
        <v>0</v>
      </c>
      <c r="BW207" s="5">
        <f ca="1">IF($BI207&lt;&gt;"",IF('Capacity summary'!$C$14="Yes",IF(COUNTBLANK('Capacity summary'!$H119:$BG119)&lt;52,IF('Capacity summary'!T119&lt;&gt;"",IF(LOWER('Capacity summary'!T119)="x",$BI207*T207,VALUE('Capacity summary'!T119)),0),T207*$BI207),T207*$BI207),0)</f>
        <v>0</v>
      </c>
      <c r="BX207" s="5">
        <f ca="1">IF($BI207&lt;&gt;"",IF('Capacity summary'!$C$14="Yes",IF(COUNTBLANK('Capacity summary'!$H119:$BG119)&lt;52,IF('Capacity summary'!U119&lt;&gt;"",IF(LOWER('Capacity summary'!U119)="x",$BI207*U207,VALUE('Capacity summary'!U119)),0),U207*$BI207),U207*$BI207),0)</f>
        <v>0</v>
      </c>
      <c r="BY207" s="5">
        <f ca="1">IF($BI207&lt;&gt;"",IF('Capacity summary'!$C$14="Yes",IF(COUNTBLANK('Capacity summary'!$H119:$BG119)&lt;52,IF('Capacity summary'!V119&lt;&gt;"",IF(LOWER('Capacity summary'!V119)="x",$BI207*V207,VALUE('Capacity summary'!V119)),0),V207*$BI207),V207*$BI207),0)</f>
        <v>0</v>
      </c>
      <c r="BZ207" s="5">
        <f ca="1">IF($BI207&lt;&gt;"",IF('Capacity summary'!$C$14="Yes",IF(COUNTBLANK('Capacity summary'!$H119:$BG119)&lt;52,IF('Capacity summary'!W119&lt;&gt;"",IF(LOWER('Capacity summary'!W119)="x",$BI207*W207,VALUE('Capacity summary'!W119)),0),W207*$BI207),W207*$BI207),0)</f>
        <v>0</v>
      </c>
      <c r="CA207" s="5">
        <f ca="1">IF($BI207&lt;&gt;"",IF('Capacity summary'!$C$14="Yes",IF(COUNTBLANK('Capacity summary'!$H119:$BG119)&lt;52,IF('Capacity summary'!X119&lt;&gt;"",IF(LOWER('Capacity summary'!X119)="x",$BI207*X207,VALUE('Capacity summary'!X119)),0),X207*$BI207),X207*$BI207),0)</f>
        <v>0</v>
      </c>
      <c r="CB207" s="5">
        <f ca="1">IF($BI207&lt;&gt;"",IF('Capacity summary'!$C$14="Yes",IF(COUNTBLANK('Capacity summary'!$H119:$BG119)&lt;52,IF('Capacity summary'!Y119&lt;&gt;"",IF(LOWER('Capacity summary'!Y119)="x",$BI207*Y207,VALUE('Capacity summary'!Y119)),0),Y207*$BI207),Y207*$BI207),0)</f>
        <v>0</v>
      </c>
      <c r="CC207" s="5">
        <f ca="1">IF($BI207&lt;&gt;"",IF('Capacity summary'!$C$14="Yes",IF(COUNTBLANK('Capacity summary'!$H119:$BG119)&lt;52,IF('Capacity summary'!Z119&lt;&gt;"",IF(LOWER('Capacity summary'!Z119)="x",$BI207*Z207,VALUE('Capacity summary'!Z119)),0),Z207*$BI207),Z207*$BI207),0)</f>
        <v>0</v>
      </c>
      <c r="CD207" s="5">
        <f ca="1">IF($BI207&lt;&gt;"",IF('Capacity summary'!$C$14="Yes",IF(COUNTBLANK('Capacity summary'!$H119:$BG119)&lt;52,IF('Capacity summary'!AA119&lt;&gt;"",IF(LOWER('Capacity summary'!AA119)="x",$BI207*AA207,VALUE('Capacity summary'!AA119)),0),AA207*$BI207),AA207*$BI207),0)</f>
        <v>0</v>
      </c>
      <c r="CE207" s="5">
        <f ca="1">IF($BI207&lt;&gt;"",IF('Capacity summary'!$C$14="Yes",IF(COUNTBLANK('Capacity summary'!$H119:$BG119)&lt;52,IF('Capacity summary'!AB119&lt;&gt;"",IF(LOWER('Capacity summary'!AB119)="x",$BI207*AB207,VALUE('Capacity summary'!AB119)),0),AB207*$BI207),AB207*$BI207),0)</f>
        <v>0</v>
      </c>
      <c r="CF207" s="5">
        <f ca="1">IF($BI207&lt;&gt;"",IF('Capacity summary'!$C$14="Yes",IF(COUNTBLANK('Capacity summary'!$H119:$BG119)&lt;52,IF('Capacity summary'!AC119&lt;&gt;"",IF(LOWER('Capacity summary'!AC119)="x",$BI207*AC207,VALUE('Capacity summary'!AC119)),0),AC207*$BI207),AC207*$BI207),0)</f>
        <v>0</v>
      </c>
      <c r="CG207" s="5">
        <f ca="1">IF($BI207&lt;&gt;"",IF('Capacity summary'!$C$14="Yes",IF(COUNTBLANK('Capacity summary'!$H119:$BG119)&lt;52,IF('Capacity summary'!AD119&lt;&gt;"",IF(LOWER('Capacity summary'!AD119)="x",$BI207*AD207,VALUE('Capacity summary'!AD119)),0),AD207*$BI207),AD207*$BI207),0)</f>
        <v>0</v>
      </c>
      <c r="CH207" s="5">
        <f ca="1">IF($BI207&lt;&gt;"",IF('Capacity summary'!$C$14="Yes",IF(COUNTBLANK('Capacity summary'!$H119:$BG119)&lt;52,IF('Capacity summary'!AE119&lt;&gt;"",IF(LOWER('Capacity summary'!AE119)="x",$BI207*AE207,VALUE('Capacity summary'!AE119)),0),AE207*$BI207),AE207*$BI207),0)</f>
        <v>0</v>
      </c>
      <c r="CI207" s="5">
        <f ca="1">IF($BI207&lt;&gt;"",IF('Capacity summary'!$C$14="Yes",IF(COUNTBLANK('Capacity summary'!$H119:$BG119)&lt;52,IF('Capacity summary'!AF119&lt;&gt;"",IF(LOWER('Capacity summary'!AF119)="x",$BI207*AF207,VALUE('Capacity summary'!AF119)),0),AF207*$BI207),AF207*$BI207),0)</f>
        <v>0</v>
      </c>
      <c r="CJ207" s="5">
        <f ca="1">IF($BI207&lt;&gt;"",IF('Capacity summary'!$C$14="Yes",IF(COUNTBLANK('Capacity summary'!$H119:$BG119)&lt;52,IF('Capacity summary'!AG119&lt;&gt;"",IF(LOWER('Capacity summary'!AG119)="x",$BI207*AG207,VALUE('Capacity summary'!AG119)),0),AG207*$BI207),AG207*$BI207),0)</f>
        <v>0</v>
      </c>
      <c r="CK207" s="5">
        <f ca="1">IF($BI207&lt;&gt;"",IF('Capacity summary'!$C$14="Yes",IF(COUNTBLANK('Capacity summary'!$H119:$BG119)&lt;52,IF('Capacity summary'!AH119&lt;&gt;"",IF(LOWER('Capacity summary'!AH119)="x",$BI207*AH207,VALUE('Capacity summary'!AH119)),0),AH207*$BI207),AH207*$BI207),0)</f>
        <v>0</v>
      </c>
      <c r="CL207" s="5">
        <f ca="1">IF($BI207&lt;&gt;"",IF('Capacity summary'!$C$14="Yes",IF(COUNTBLANK('Capacity summary'!$H119:$BG119)&lt;52,IF('Capacity summary'!AI119&lt;&gt;"",IF(LOWER('Capacity summary'!AI119)="x",$BI207*AI207,VALUE('Capacity summary'!AI119)),0),AI207*$BI207),AI207*$BI207),0)</f>
        <v>0</v>
      </c>
      <c r="CM207" s="5">
        <f ca="1">IF($BI207&lt;&gt;"",IF('Capacity summary'!$C$14="Yes",IF(COUNTBLANK('Capacity summary'!$H119:$BG119)&lt;52,IF('Capacity summary'!AJ119&lt;&gt;"",IF(LOWER('Capacity summary'!AJ119)="x",$BI207*AJ207,VALUE('Capacity summary'!AJ119)),0),AJ207*$BI207),AJ207*$BI207),0)</f>
        <v>0</v>
      </c>
      <c r="CN207" s="5">
        <f ca="1">IF($BI207&lt;&gt;"",IF('Capacity summary'!$C$14="Yes",IF(COUNTBLANK('Capacity summary'!$H119:$BG119)&lt;52,IF('Capacity summary'!AK119&lt;&gt;"",IF(LOWER('Capacity summary'!AK119)="x",$BI207*AK207,VALUE('Capacity summary'!AK119)),0),AK207*$BI207),AK207*$BI207),0)</f>
        <v>0</v>
      </c>
      <c r="CO207" s="5">
        <f ca="1">IF($BI207&lt;&gt;"",IF('Capacity summary'!$C$14="Yes",IF(COUNTBLANK('Capacity summary'!$H119:$BG119)&lt;52,IF('Capacity summary'!AL119&lt;&gt;"",IF(LOWER('Capacity summary'!AL119)="x",$BI207*AL207,VALUE('Capacity summary'!AL119)),0),AL207*$BI207),AL207*$BI207),0)</f>
        <v>0</v>
      </c>
      <c r="CP207" s="5">
        <f ca="1">IF($BI207&lt;&gt;"",IF('Capacity summary'!$C$14="Yes",IF(COUNTBLANK('Capacity summary'!$H119:$BG119)&lt;52,IF('Capacity summary'!AM119&lt;&gt;"",IF(LOWER('Capacity summary'!AM119)="x",$BI207*AM207,VALUE('Capacity summary'!AM119)),0),AM207*$BI207),AM207*$BI207),0)</f>
        <v>0</v>
      </c>
      <c r="CQ207" s="5">
        <f ca="1">IF($BI207&lt;&gt;"",IF('Capacity summary'!$C$14="Yes",IF(COUNTBLANK('Capacity summary'!$H119:$BG119)&lt;52,IF('Capacity summary'!AN119&lt;&gt;"",IF(LOWER('Capacity summary'!AN119)="x",$BI207*AN207,VALUE('Capacity summary'!AN119)),0),AN207*$BI207),AN207*$BI207),0)</f>
        <v>0</v>
      </c>
      <c r="CR207" s="5">
        <f ca="1">IF($BI207&lt;&gt;"",IF('Capacity summary'!$C$14="Yes",IF(COUNTBLANK('Capacity summary'!$H119:$BG119)&lt;52,IF('Capacity summary'!AO119&lt;&gt;"",IF(LOWER('Capacity summary'!AO119)="x",$BI207*AO207,VALUE('Capacity summary'!AO119)),0),AO207*$BI207),AO207*$BI207),0)</f>
        <v>0</v>
      </c>
      <c r="CS207" s="5">
        <f ca="1">IF($BI207&lt;&gt;"",IF('Capacity summary'!$C$14="Yes",IF(COUNTBLANK('Capacity summary'!$H119:$BG119)&lt;52,IF('Capacity summary'!AP119&lt;&gt;"",IF(LOWER('Capacity summary'!AP119)="x",$BI207*AP207,VALUE('Capacity summary'!AP119)),0),AP207*$BI207),AP207*$BI207),0)</f>
        <v>0</v>
      </c>
      <c r="CT207" s="5">
        <f ca="1">IF($BI207&lt;&gt;"",IF('Capacity summary'!$C$14="Yes",IF(COUNTBLANK('Capacity summary'!$H119:$BG119)&lt;52,IF('Capacity summary'!AQ119&lt;&gt;"",IF(LOWER('Capacity summary'!AQ119)="x",$BI207*AQ207,VALUE('Capacity summary'!AQ119)),0),AQ207*$BI207),AQ207*$BI207),0)</f>
        <v>0</v>
      </c>
      <c r="CU207" s="5">
        <f ca="1">IF($BI207&lt;&gt;"",IF('Capacity summary'!$C$14="Yes",IF(COUNTBLANK('Capacity summary'!$H119:$BG119)&lt;52,IF('Capacity summary'!AR119&lt;&gt;"",IF(LOWER('Capacity summary'!AR119)="x",$BI207*AR207,VALUE('Capacity summary'!AR119)),0),AR207*$BI207),AR207*$BI207),0)</f>
        <v>0</v>
      </c>
      <c r="CV207" s="5">
        <f ca="1">IF($BI207&lt;&gt;"",IF('Capacity summary'!$C$14="Yes",IF(COUNTBLANK('Capacity summary'!$H119:$BG119)&lt;52,IF('Capacity summary'!AS119&lt;&gt;"",IF(LOWER('Capacity summary'!AS119)="x",$BI207*AS207,VALUE('Capacity summary'!AS119)),0),AS207*$BI207),AS207*$BI207),0)</f>
        <v>0</v>
      </c>
      <c r="CW207" s="5">
        <f ca="1">IF($BI207&lt;&gt;"",IF('Capacity summary'!$C$14="Yes",IF(COUNTBLANK('Capacity summary'!$H119:$BG119)&lt;52,IF('Capacity summary'!AT119&lt;&gt;"",IF(LOWER('Capacity summary'!AT119)="x",$BI207*AT207,VALUE('Capacity summary'!AT119)),0),AT207*$BI207),AT207*$BI207),0)</f>
        <v>0</v>
      </c>
      <c r="CX207" s="5">
        <f ca="1">IF($BI207&lt;&gt;"",IF('Capacity summary'!$C$14="Yes",IF(COUNTBLANK('Capacity summary'!$H119:$BG119)&lt;52,IF('Capacity summary'!AU119&lt;&gt;"",IF(LOWER('Capacity summary'!AU119)="x",$BI207*AU207,VALUE('Capacity summary'!AU119)),0),AU207*$BI207),AU207*$BI207),0)</f>
        <v>0</v>
      </c>
      <c r="CY207" s="5">
        <f ca="1">IF($BI207&lt;&gt;"",IF('Capacity summary'!$C$14="Yes",IF(COUNTBLANK('Capacity summary'!$H119:$BG119)&lt;52,IF('Capacity summary'!AV119&lt;&gt;"",IF(LOWER('Capacity summary'!AV119)="x",$BI207*AV207,VALUE('Capacity summary'!AV119)),0),AV207*$BI207),AV207*$BI207),0)</f>
        <v>0</v>
      </c>
      <c r="CZ207" s="5">
        <f ca="1">IF($BI207&lt;&gt;"",IF('Capacity summary'!$C$14="Yes",IF(COUNTBLANK('Capacity summary'!$H119:$BG119)&lt;52,IF('Capacity summary'!AW119&lt;&gt;"",IF(LOWER('Capacity summary'!AW119)="x",$BI207*AW207,VALUE('Capacity summary'!AW119)),0),AW207*$BI207),AW207*$BI207),0)</f>
        <v>0</v>
      </c>
      <c r="DA207" s="5">
        <f ca="1">IF($BI207&lt;&gt;"",IF('Capacity summary'!$C$14="Yes",IF(COUNTBLANK('Capacity summary'!$H119:$BG119)&lt;52,IF('Capacity summary'!AX119&lt;&gt;"",IF(LOWER('Capacity summary'!AX119)="x",$BI207*AX207,VALUE('Capacity summary'!AX119)),0),AX207*$BI207),AX207*$BI207),0)</f>
        <v>0</v>
      </c>
      <c r="DB207" s="5">
        <f ca="1">IF($BI207&lt;&gt;"",IF('Capacity summary'!$C$14="Yes",IF(COUNTBLANK('Capacity summary'!$H119:$BG119)&lt;52,IF('Capacity summary'!AY119&lt;&gt;"",IF(LOWER('Capacity summary'!AY119)="x",$BI207*AY207,VALUE('Capacity summary'!AY119)),0),AY207*$BI207),AY207*$BI207),0)</f>
        <v>0</v>
      </c>
      <c r="DC207" s="5">
        <f ca="1">IF($BI207&lt;&gt;"",IF('Capacity summary'!$C$14="Yes",IF(COUNTBLANK('Capacity summary'!$H119:$BG119)&lt;52,IF('Capacity summary'!AZ119&lt;&gt;"",IF(LOWER('Capacity summary'!AZ119)="x",$BI207*AZ207,VALUE('Capacity summary'!AZ119)),0),AZ207*$BI207),AZ207*$BI207),0)</f>
        <v>0</v>
      </c>
      <c r="DD207" s="5">
        <f ca="1">IF($BI207&lt;&gt;"",IF('Capacity summary'!$C$14="Yes",IF(COUNTBLANK('Capacity summary'!$H119:$BG119)&lt;52,IF('Capacity summary'!BA119&lt;&gt;"",IF(LOWER('Capacity summary'!BA119)="x",$BI207*BA207,VALUE('Capacity summary'!BA119)),0),BA207*$BI207),BA207*$BI207),0)</f>
        <v>0</v>
      </c>
      <c r="DE207" s="5">
        <f ca="1">IF($BI207&lt;&gt;"",IF('Capacity summary'!$C$14="Yes",IF(COUNTBLANK('Capacity summary'!$H119:$BG119)&lt;52,IF('Capacity summary'!BB119&lt;&gt;"",IF(LOWER('Capacity summary'!BB119)="x",$BI207*BB207,VALUE('Capacity summary'!BB119)),0),BB207*$BI207),BB207*$BI207),0)</f>
        <v>0</v>
      </c>
      <c r="DF207" s="5">
        <f ca="1">IF($BI207&lt;&gt;"",IF('Capacity summary'!$C$14="Yes",IF(COUNTBLANK('Capacity summary'!$H119:$BG119)&lt;52,IF('Capacity summary'!BC119&lt;&gt;"",IF(LOWER('Capacity summary'!BC119)="x",$BI207*BC207,VALUE('Capacity summary'!BC119)),0),BC207*$BI207),BC207*$BI207),0)</f>
        <v>0</v>
      </c>
      <c r="DG207" s="5">
        <f ca="1">IF($BI207&lt;&gt;"",IF('Capacity summary'!$C$14="Yes",IF(COUNTBLANK('Capacity summary'!$H119:$BG119)&lt;52,IF('Capacity summary'!BD119&lt;&gt;"",IF(LOWER('Capacity summary'!BD119)="x",$BI207*BD207,VALUE('Capacity summary'!BD119)),0),BD207*$BI207),BD207*$BI207),0)</f>
        <v>0</v>
      </c>
      <c r="DH207" s="5">
        <f ca="1">IF($BI207&lt;&gt;"",IF('Capacity summary'!$C$14="Yes",IF(COUNTBLANK('Capacity summary'!$H119:$BG119)&lt;52,IF('Capacity summary'!BE119&lt;&gt;"",IF(LOWER('Capacity summary'!BE119)="x",$BI207*BE207,VALUE('Capacity summary'!BE119)),0),BE207*$BI207),BE207*$BI207),0)</f>
        <v>0</v>
      </c>
      <c r="DI207" s="5">
        <f ca="1">IF($BI207&lt;&gt;"",IF('Capacity summary'!$C$14="Yes",IF(COUNTBLANK('Capacity summary'!$H119:$BG119)&lt;52,IF('Capacity summary'!BF119&lt;&gt;"",IF(LOWER('Capacity summary'!BF119)="x",$BI207*BF207,VALUE('Capacity summary'!BF119)),0),BF207*$BI207),BF207*$BI207),0)</f>
        <v>0</v>
      </c>
      <c r="DJ207" s="5">
        <f ca="1">IF($BI207&lt;&gt;"",IF('Capacity summary'!$C$14="Yes",IF(COUNTBLANK('Capacity summary'!$H119:$BG119)&lt;52,IF('Capacity summary'!BG119&lt;&gt;"",IF(LOWER('Capacity summary'!BG119)="x",$BI207*BG207,VALUE('Capacity summary'!BG119)),0),BG207*$BI207),BG207*$BI207),0)</f>
        <v>0</v>
      </c>
      <c r="DK207" s="5">
        <f t="shared" ca="1" si="7"/>
        <v>0</v>
      </c>
    </row>
    <row r="208" spans="3:115" x14ac:dyDescent="0.25">
      <c r="C208" s="67" t="str">
        <f>ROW(A97)&amp;". "&amp;Capacity!N113</f>
        <v>97. a</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 ca="1">IF(ROW(A97)&lt;=Capacity!$M$16,IF('Capacity summary'!$C$14="No",SUM(H208:BG208),'Capacity summary'!$E120),0)</f>
        <v>52</v>
      </c>
      <c r="BI208" s="67">
        <f ca="1">IF(BH208&gt;0,IF(BH208&lt;Capacity!Q113,Capacity!R113,Capacity!T113/'Capacity calculation (hide)'!BH208),"")</f>
        <v>0</v>
      </c>
      <c r="BJ208" s="5"/>
      <c r="BK208" s="5">
        <f ca="1">IF($BI208&lt;&gt;"",IF('Capacity summary'!$C$14="Yes",IF(COUNTBLANK('Capacity summary'!$H120:$BG120)&lt;52,IF('Capacity summary'!H120&lt;&gt;"",IF(LOWER('Capacity summary'!H120)="x",$BI208*H208,VALUE('Capacity summary'!H120)),0),H208*$BI208),H208*$BI208),0)</f>
        <v>0</v>
      </c>
      <c r="BL208" s="5">
        <f ca="1">IF($BI208&lt;&gt;"",IF('Capacity summary'!$C$14="Yes",IF(COUNTBLANK('Capacity summary'!$H120:$BG120)&lt;52,IF('Capacity summary'!I120&lt;&gt;"",IF(LOWER('Capacity summary'!I120)="x",$BI208*I208,VALUE('Capacity summary'!I120)),0),I208*$BI208),I208*$BI208),0)</f>
        <v>0</v>
      </c>
      <c r="BM208" s="5">
        <f ca="1">IF($BI208&lt;&gt;"",IF('Capacity summary'!$C$14="Yes",IF(COUNTBLANK('Capacity summary'!$H120:$BG120)&lt;52,IF('Capacity summary'!J120&lt;&gt;"",IF(LOWER('Capacity summary'!J120)="x",$BI208*J208,VALUE('Capacity summary'!J120)),0),J208*$BI208),J208*$BI208),0)</f>
        <v>0</v>
      </c>
      <c r="BN208" s="5">
        <f ca="1">IF($BI208&lt;&gt;"",IF('Capacity summary'!$C$14="Yes",IF(COUNTBLANK('Capacity summary'!$H120:$BG120)&lt;52,IF('Capacity summary'!K120&lt;&gt;"",IF(LOWER('Capacity summary'!K120)="x",$BI208*K208,VALUE('Capacity summary'!K120)),0),K208*$BI208),K208*$BI208),0)</f>
        <v>0</v>
      </c>
      <c r="BO208" s="5">
        <f ca="1">IF($BI208&lt;&gt;"",IF('Capacity summary'!$C$14="Yes",IF(COUNTBLANK('Capacity summary'!$H120:$BG120)&lt;52,IF('Capacity summary'!L120&lt;&gt;"",IF(LOWER('Capacity summary'!L120)="x",$BI208*L208,VALUE('Capacity summary'!L120)),0),L208*$BI208),L208*$BI208),0)</f>
        <v>0</v>
      </c>
      <c r="BP208" s="5">
        <f ca="1">IF($BI208&lt;&gt;"",IF('Capacity summary'!$C$14="Yes",IF(COUNTBLANK('Capacity summary'!$H120:$BG120)&lt;52,IF('Capacity summary'!M120&lt;&gt;"",IF(LOWER('Capacity summary'!M120)="x",$BI208*M208,VALUE('Capacity summary'!M120)),0),M208*$BI208),M208*$BI208),0)</f>
        <v>0</v>
      </c>
      <c r="BQ208" s="5">
        <f ca="1">IF($BI208&lt;&gt;"",IF('Capacity summary'!$C$14="Yes",IF(COUNTBLANK('Capacity summary'!$H120:$BG120)&lt;52,IF('Capacity summary'!N120&lt;&gt;"",IF(LOWER('Capacity summary'!N120)="x",$BI208*N208,VALUE('Capacity summary'!N120)),0),N208*$BI208),N208*$BI208),0)</f>
        <v>0</v>
      </c>
      <c r="BR208" s="5">
        <f ca="1">IF($BI208&lt;&gt;"",IF('Capacity summary'!$C$14="Yes",IF(COUNTBLANK('Capacity summary'!$H120:$BG120)&lt;52,IF('Capacity summary'!O120&lt;&gt;"",IF(LOWER('Capacity summary'!O120)="x",$BI208*O208,VALUE('Capacity summary'!O120)),0),O208*$BI208),O208*$BI208),0)</f>
        <v>0</v>
      </c>
      <c r="BS208" s="5">
        <f ca="1">IF($BI208&lt;&gt;"",IF('Capacity summary'!$C$14="Yes",IF(COUNTBLANK('Capacity summary'!$H120:$BG120)&lt;52,IF('Capacity summary'!P120&lt;&gt;"",IF(LOWER('Capacity summary'!P120)="x",$BI208*P208,VALUE('Capacity summary'!P120)),0),P208*$BI208),P208*$BI208),0)</f>
        <v>0</v>
      </c>
      <c r="BT208" s="5">
        <f ca="1">IF($BI208&lt;&gt;"",IF('Capacity summary'!$C$14="Yes",IF(COUNTBLANK('Capacity summary'!$H120:$BG120)&lt;52,IF('Capacity summary'!Q120&lt;&gt;"",IF(LOWER('Capacity summary'!Q120)="x",$BI208*Q208,VALUE('Capacity summary'!Q120)),0),Q208*$BI208),Q208*$BI208),0)</f>
        <v>0</v>
      </c>
      <c r="BU208" s="5">
        <f ca="1">IF($BI208&lt;&gt;"",IF('Capacity summary'!$C$14="Yes",IF(COUNTBLANK('Capacity summary'!$H120:$BG120)&lt;52,IF('Capacity summary'!R120&lt;&gt;"",IF(LOWER('Capacity summary'!R120)="x",$BI208*R208,VALUE('Capacity summary'!R120)),0),R208*$BI208),R208*$BI208),0)</f>
        <v>0</v>
      </c>
      <c r="BV208" s="5">
        <f ca="1">IF($BI208&lt;&gt;"",IF('Capacity summary'!$C$14="Yes",IF(COUNTBLANK('Capacity summary'!$H120:$BG120)&lt;52,IF('Capacity summary'!S120&lt;&gt;"",IF(LOWER('Capacity summary'!S120)="x",$BI208*S208,VALUE('Capacity summary'!S120)),0),S208*$BI208),S208*$BI208),0)</f>
        <v>0</v>
      </c>
      <c r="BW208" s="5">
        <f ca="1">IF($BI208&lt;&gt;"",IF('Capacity summary'!$C$14="Yes",IF(COUNTBLANK('Capacity summary'!$H120:$BG120)&lt;52,IF('Capacity summary'!T120&lt;&gt;"",IF(LOWER('Capacity summary'!T120)="x",$BI208*T208,VALUE('Capacity summary'!T120)),0),T208*$BI208),T208*$BI208),0)</f>
        <v>0</v>
      </c>
      <c r="BX208" s="5">
        <f ca="1">IF($BI208&lt;&gt;"",IF('Capacity summary'!$C$14="Yes",IF(COUNTBLANK('Capacity summary'!$H120:$BG120)&lt;52,IF('Capacity summary'!U120&lt;&gt;"",IF(LOWER('Capacity summary'!U120)="x",$BI208*U208,VALUE('Capacity summary'!U120)),0),U208*$BI208),U208*$BI208),0)</f>
        <v>0</v>
      </c>
      <c r="BY208" s="5">
        <f ca="1">IF($BI208&lt;&gt;"",IF('Capacity summary'!$C$14="Yes",IF(COUNTBLANK('Capacity summary'!$H120:$BG120)&lt;52,IF('Capacity summary'!V120&lt;&gt;"",IF(LOWER('Capacity summary'!V120)="x",$BI208*V208,VALUE('Capacity summary'!V120)),0),V208*$BI208),V208*$BI208),0)</f>
        <v>0</v>
      </c>
      <c r="BZ208" s="5">
        <f ca="1">IF($BI208&lt;&gt;"",IF('Capacity summary'!$C$14="Yes",IF(COUNTBLANK('Capacity summary'!$H120:$BG120)&lt;52,IF('Capacity summary'!W120&lt;&gt;"",IF(LOWER('Capacity summary'!W120)="x",$BI208*W208,VALUE('Capacity summary'!W120)),0),W208*$BI208),W208*$BI208),0)</f>
        <v>0</v>
      </c>
      <c r="CA208" s="5">
        <f ca="1">IF($BI208&lt;&gt;"",IF('Capacity summary'!$C$14="Yes",IF(COUNTBLANK('Capacity summary'!$H120:$BG120)&lt;52,IF('Capacity summary'!X120&lt;&gt;"",IF(LOWER('Capacity summary'!X120)="x",$BI208*X208,VALUE('Capacity summary'!X120)),0),X208*$BI208),X208*$BI208),0)</f>
        <v>0</v>
      </c>
      <c r="CB208" s="5">
        <f ca="1">IF($BI208&lt;&gt;"",IF('Capacity summary'!$C$14="Yes",IF(COUNTBLANK('Capacity summary'!$H120:$BG120)&lt;52,IF('Capacity summary'!Y120&lt;&gt;"",IF(LOWER('Capacity summary'!Y120)="x",$BI208*Y208,VALUE('Capacity summary'!Y120)),0),Y208*$BI208),Y208*$BI208),0)</f>
        <v>0</v>
      </c>
      <c r="CC208" s="5">
        <f ca="1">IF($BI208&lt;&gt;"",IF('Capacity summary'!$C$14="Yes",IF(COUNTBLANK('Capacity summary'!$H120:$BG120)&lt;52,IF('Capacity summary'!Z120&lt;&gt;"",IF(LOWER('Capacity summary'!Z120)="x",$BI208*Z208,VALUE('Capacity summary'!Z120)),0),Z208*$BI208),Z208*$BI208),0)</f>
        <v>0</v>
      </c>
      <c r="CD208" s="5">
        <f ca="1">IF($BI208&lt;&gt;"",IF('Capacity summary'!$C$14="Yes",IF(COUNTBLANK('Capacity summary'!$H120:$BG120)&lt;52,IF('Capacity summary'!AA120&lt;&gt;"",IF(LOWER('Capacity summary'!AA120)="x",$BI208*AA208,VALUE('Capacity summary'!AA120)),0),AA208*$BI208),AA208*$BI208),0)</f>
        <v>0</v>
      </c>
      <c r="CE208" s="5">
        <f ca="1">IF($BI208&lt;&gt;"",IF('Capacity summary'!$C$14="Yes",IF(COUNTBLANK('Capacity summary'!$H120:$BG120)&lt;52,IF('Capacity summary'!AB120&lt;&gt;"",IF(LOWER('Capacity summary'!AB120)="x",$BI208*AB208,VALUE('Capacity summary'!AB120)),0),AB208*$BI208),AB208*$BI208),0)</f>
        <v>0</v>
      </c>
      <c r="CF208" s="5">
        <f ca="1">IF($BI208&lt;&gt;"",IF('Capacity summary'!$C$14="Yes",IF(COUNTBLANK('Capacity summary'!$H120:$BG120)&lt;52,IF('Capacity summary'!AC120&lt;&gt;"",IF(LOWER('Capacity summary'!AC120)="x",$BI208*AC208,VALUE('Capacity summary'!AC120)),0),AC208*$BI208),AC208*$BI208),0)</f>
        <v>0</v>
      </c>
      <c r="CG208" s="5">
        <f ca="1">IF($BI208&lt;&gt;"",IF('Capacity summary'!$C$14="Yes",IF(COUNTBLANK('Capacity summary'!$H120:$BG120)&lt;52,IF('Capacity summary'!AD120&lt;&gt;"",IF(LOWER('Capacity summary'!AD120)="x",$BI208*AD208,VALUE('Capacity summary'!AD120)),0),AD208*$BI208),AD208*$BI208),0)</f>
        <v>0</v>
      </c>
      <c r="CH208" s="5">
        <f ca="1">IF($BI208&lt;&gt;"",IF('Capacity summary'!$C$14="Yes",IF(COUNTBLANK('Capacity summary'!$H120:$BG120)&lt;52,IF('Capacity summary'!AE120&lt;&gt;"",IF(LOWER('Capacity summary'!AE120)="x",$BI208*AE208,VALUE('Capacity summary'!AE120)),0),AE208*$BI208),AE208*$BI208),0)</f>
        <v>0</v>
      </c>
      <c r="CI208" s="5">
        <f ca="1">IF($BI208&lt;&gt;"",IF('Capacity summary'!$C$14="Yes",IF(COUNTBLANK('Capacity summary'!$H120:$BG120)&lt;52,IF('Capacity summary'!AF120&lt;&gt;"",IF(LOWER('Capacity summary'!AF120)="x",$BI208*AF208,VALUE('Capacity summary'!AF120)),0),AF208*$BI208),AF208*$BI208),0)</f>
        <v>0</v>
      </c>
      <c r="CJ208" s="5">
        <f ca="1">IF($BI208&lt;&gt;"",IF('Capacity summary'!$C$14="Yes",IF(COUNTBLANK('Capacity summary'!$H120:$BG120)&lt;52,IF('Capacity summary'!AG120&lt;&gt;"",IF(LOWER('Capacity summary'!AG120)="x",$BI208*AG208,VALUE('Capacity summary'!AG120)),0),AG208*$BI208),AG208*$BI208),0)</f>
        <v>0</v>
      </c>
      <c r="CK208" s="5">
        <f ca="1">IF($BI208&lt;&gt;"",IF('Capacity summary'!$C$14="Yes",IF(COUNTBLANK('Capacity summary'!$H120:$BG120)&lt;52,IF('Capacity summary'!AH120&lt;&gt;"",IF(LOWER('Capacity summary'!AH120)="x",$BI208*AH208,VALUE('Capacity summary'!AH120)),0),AH208*$BI208),AH208*$BI208),0)</f>
        <v>0</v>
      </c>
      <c r="CL208" s="5">
        <f ca="1">IF($BI208&lt;&gt;"",IF('Capacity summary'!$C$14="Yes",IF(COUNTBLANK('Capacity summary'!$H120:$BG120)&lt;52,IF('Capacity summary'!AI120&lt;&gt;"",IF(LOWER('Capacity summary'!AI120)="x",$BI208*AI208,VALUE('Capacity summary'!AI120)),0),AI208*$BI208),AI208*$BI208),0)</f>
        <v>0</v>
      </c>
      <c r="CM208" s="5">
        <f ca="1">IF($BI208&lt;&gt;"",IF('Capacity summary'!$C$14="Yes",IF(COUNTBLANK('Capacity summary'!$H120:$BG120)&lt;52,IF('Capacity summary'!AJ120&lt;&gt;"",IF(LOWER('Capacity summary'!AJ120)="x",$BI208*AJ208,VALUE('Capacity summary'!AJ120)),0),AJ208*$BI208),AJ208*$BI208),0)</f>
        <v>0</v>
      </c>
      <c r="CN208" s="5">
        <f ca="1">IF($BI208&lt;&gt;"",IF('Capacity summary'!$C$14="Yes",IF(COUNTBLANK('Capacity summary'!$H120:$BG120)&lt;52,IF('Capacity summary'!AK120&lt;&gt;"",IF(LOWER('Capacity summary'!AK120)="x",$BI208*AK208,VALUE('Capacity summary'!AK120)),0),AK208*$BI208),AK208*$BI208),0)</f>
        <v>0</v>
      </c>
      <c r="CO208" s="5">
        <f ca="1">IF($BI208&lt;&gt;"",IF('Capacity summary'!$C$14="Yes",IF(COUNTBLANK('Capacity summary'!$H120:$BG120)&lt;52,IF('Capacity summary'!AL120&lt;&gt;"",IF(LOWER('Capacity summary'!AL120)="x",$BI208*AL208,VALUE('Capacity summary'!AL120)),0),AL208*$BI208),AL208*$BI208),0)</f>
        <v>0</v>
      </c>
      <c r="CP208" s="5">
        <f ca="1">IF($BI208&lt;&gt;"",IF('Capacity summary'!$C$14="Yes",IF(COUNTBLANK('Capacity summary'!$H120:$BG120)&lt;52,IF('Capacity summary'!AM120&lt;&gt;"",IF(LOWER('Capacity summary'!AM120)="x",$BI208*AM208,VALUE('Capacity summary'!AM120)),0),AM208*$BI208),AM208*$BI208),0)</f>
        <v>0</v>
      </c>
      <c r="CQ208" s="5">
        <f ca="1">IF($BI208&lt;&gt;"",IF('Capacity summary'!$C$14="Yes",IF(COUNTBLANK('Capacity summary'!$H120:$BG120)&lt;52,IF('Capacity summary'!AN120&lt;&gt;"",IF(LOWER('Capacity summary'!AN120)="x",$BI208*AN208,VALUE('Capacity summary'!AN120)),0),AN208*$BI208),AN208*$BI208),0)</f>
        <v>0</v>
      </c>
      <c r="CR208" s="5">
        <f ca="1">IF($BI208&lt;&gt;"",IF('Capacity summary'!$C$14="Yes",IF(COUNTBLANK('Capacity summary'!$H120:$BG120)&lt;52,IF('Capacity summary'!AO120&lt;&gt;"",IF(LOWER('Capacity summary'!AO120)="x",$BI208*AO208,VALUE('Capacity summary'!AO120)),0),AO208*$BI208),AO208*$BI208),0)</f>
        <v>0</v>
      </c>
      <c r="CS208" s="5">
        <f ca="1">IF($BI208&lt;&gt;"",IF('Capacity summary'!$C$14="Yes",IF(COUNTBLANK('Capacity summary'!$H120:$BG120)&lt;52,IF('Capacity summary'!AP120&lt;&gt;"",IF(LOWER('Capacity summary'!AP120)="x",$BI208*AP208,VALUE('Capacity summary'!AP120)),0),AP208*$BI208),AP208*$BI208),0)</f>
        <v>0</v>
      </c>
      <c r="CT208" s="5">
        <f ca="1">IF($BI208&lt;&gt;"",IF('Capacity summary'!$C$14="Yes",IF(COUNTBLANK('Capacity summary'!$H120:$BG120)&lt;52,IF('Capacity summary'!AQ120&lt;&gt;"",IF(LOWER('Capacity summary'!AQ120)="x",$BI208*AQ208,VALUE('Capacity summary'!AQ120)),0),AQ208*$BI208),AQ208*$BI208),0)</f>
        <v>0</v>
      </c>
      <c r="CU208" s="5">
        <f ca="1">IF($BI208&lt;&gt;"",IF('Capacity summary'!$C$14="Yes",IF(COUNTBLANK('Capacity summary'!$H120:$BG120)&lt;52,IF('Capacity summary'!AR120&lt;&gt;"",IF(LOWER('Capacity summary'!AR120)="x",$BI208*AR208,VALUE('Capacity summary'!AR120)),0),AR208*$BI208),AR208*$BI208),0)</f>
        <v>0</v>
      </c>
      <c r="CV208" s="5">
        <f ca="1">IF($BI208&lt;&gt;"",IF('Capacity summary'!$C$14="Yes",IF(COUNTBLANK('Capacity summary'!$H120:$BG120)&lt;52,IF('Capacity summary'!AS120&lt;&gt;"",IF(LOWER('Capacity summary'!AS120)="x",$BI208*AS208,VALUE('Capacity summary'!AS120)),0),AS208*$BI208),AS208*$BI208),0)</f>
        <v>0</v>
      </c>
      <c r="CW208" s="5">
        <f ca="1">IF($BI208&lt;&gt;"",IF('Capacity summary'!$C$14="Yes",IF(COUNTBLANK('Capacity summary'!$H120:$BG120)&lt;52,IF('Capacity summary'!AT120&lt;&gt;"",IF(LOWER('Capacity summary'!AT120)="x",$BI208*AT208,VALUE('Capacity summary'!AT120)),0),AT208*$BI208),AT208*$BI208),0)</f>
        <v>0</v>
      </c>
      <c r="CX208" s="5">
        <f ca="1">IF($BI208&lt;&gt;"",IF('Capacity summary'!$C$14="Yes",IF(COUNTBLANK('Capacity summary'!$H120:$BG120)&lt;52,IF('Capacity summary'!AU120&lt;&gt;"",IF(LOWER('Capacity summary'!AU120)="x",$BI208*AU208,VALUE('Capacity summary'!AU120)),0),AU208*$BI208),AU208*$BI208),0)</f>
        <v>0</v>
      </c>
      <c r="CY208" s="5">
        <f ca="1">IF($BI208&lt;&gt;"",IF('Capacity summary'!$C$14="Yes",IF(COUNTBLANK('Capacity summary'!$H120:$BG120)&lt;52,IF('Capacity summary'!AV120&lt;&gt;"",IF(LOWER('Capacity summary'!AV120)="x",$BI208*AV208,VALUE('Capacity summary'!AV120)),0),AV208*$BI208),AV208*$BI208),0)</f>
        <v>0</v>
      </c>
      <c r="CZ208" s="5">
        <f ca="1">IF($BI208&lt;&gt;"",IF('Capacity summary'!$C$14="Yes",IF(COUNTBLANK('Capacity summary'!$H120:$BG120)&lt;52,IF('Capacity summary'!AW120&lt;&gt;"",IF(LOWER('Capacity summary'!AW120)="x",$BI208*AW208,VALUE('Capacity summary'!AW120)),0),AW208*$BI208),AW208*$BI208),0)</f>
        <v>0</v>
      </c>
      <c r="DA208" s="5">
        <f ca="1">IF($BI208&lt;&gt;"",IF('Capacity summary'!$C$14="Yes",IF(COUNTBLANK('Capacity summary'!$H120:$BG120)&lt;52,IF('Capacity summary'!AX120&lt;&gt;"",IF(LOWER('Capacity summary'!AX120)="x",$BI208*AX208,VALUE('Capacity summary'!AX120)),0),AX208*$BI208),AX208*$BI208),0)</f>
        <v>0</v>
      </c>
      <c r="DB208" s="5">
        <f ca="1">IF($BI208&lt;&gt;"",IF('Capacity summary'!$C$14="Yes",IF(COUNTBLANK('Capacity summary'!$H120:$BG120)&lt;52,IF('Capacity summary'!AY120&lt;&gt;"",IF(LOWER('Capacity summary'!AY120)="x",$BI208*AY208,VALUE('Capacity summary'!AY120)),0),AY208*$BI208),AY208*$BI208),0)</f>
        <v>0</v>
      </c>
      <c r="DC208" s="5">
        <f ca="1">IF($BI208&lt;&gt;"",IF('Capacity summary'!$C$14="Yes",IF(COUNTBLANK('Capacity summary'!$H120:$BG120)&lt;52,IF('Capacity summary'!AZ120&lt;&gt;"",IF(LOWER('Capacity summary'!AZ120)="x",$BI208*AZ208,VALUE('Capacity summary'!AZ120)),0),AZ208*$BI208),AZ208*$BI208),0)</f>
        <v>0</v>
      </c>
      <c r="DD208" s="5">
        <f ca="1">IF($BI208&lt;&gt;"",IF('Capacity summary'!$C$14="Yes",IF(COUNTBLANK('Capacity summary'!$H120:$BG120)&lt;52,IF('Capacity summary'!BA120&lt;&gt;"",IF(LOWER('Capacity summary'!BA120)="x",$BI208*BA208,VALUE('Capacity summary'!BA120)),0),BA208*$BI208),BA208*$BI208),0)</f>
        <v>0</v>
      </c>
      <c r="DE208" s="5">
        <f ca="1">IF($BI208&lt;&gt;"",IF('Capacity summary'!$C$14="Yes",IF(COUNTBLANK('Capacity summary'!$H120:$BG120)&lt;52,IF('Capacity summary'!BB120&lt;&gt;"",IF(LOWER('Capacity summary'!BB120)="x",$BI208*BB208,VALUE('Capacity summary'!BB120)),0),BB208*$BI208),BB208*$BI208),0)</f>
        <v>0</v>
      </c>
      <c r="DF208" s="5">
        <f ca="1">IF($BI208&lt;&gt;"",IF('Capacity summary'!$C$14="Yes",IF(COUNTBLANK('Capacity summary'!$H120:$BG120)&lt;52,IF('Capacity summary'!BC120&lt;&gt;"",IF(LOWER('Capacity summary'!BC120)="x",$BI208*BC208,VALUE('Capacity summary'!BC120)),0),BC208*$BI208),BC208*$BI208),0)</f>
        <v>0</v>
      </c>
      <c r="DG208" s="5">
        <f ca="1">IF($BI208&lt;&gt;"",IF('Capacity summary'!$C$14="Yes",IF(COUNTBLANK('Capacity summary'!$H120:$BG120)&lt;52,IF('Capacity summary'!BD120&lt;&gt;"",IF(LOWER('Capacity summary'!BD120)="x",$BI208*BD208,VALUE('Capacity summary'!BD120)),0),BD208*$BI208),BD208*$BI208),0)</f>
        <v>0</v>
      </c>
      <c r="DH208" s="5">
        <f ca="1">IF($BI208&lt;&gt;"",IF('Capacity summary'!$C$14="Yes",IF(COUNTBLANK('Capacity summary'!$H120:$BG120)&lt;52,IF('Capacity summary'!BE120&lt;&gt;"",IF(LOWER('Capacity summary'!BE120)="x",$BI208*BE208,VALUE('Capacity summary'!BE120)),0),BE208*$BI208),BE208*$BI208),0)</f>
        <v>0</v>
      </c>
      <c r="DI208" s="5">
        <f ca="1">IF($BI208&lt;&gt;"",IF('Capacity summary'!$C$14="Yes",IF(COUNTBLANK('Capacity summary'!$H120:$BG120)&lt;52,IF('Capacity summary'!BF120&lt;&gt;"",IF(LOWER('Capacity summary'!BF120)="x",$BI208*BF208,VALUE('Capacity summary'!BF120)),0),BF208*$BI208),BF208*$BI208),0)</f>
        <v>0</v>
      </c>
      <c r="DJ208" s="5">
        <f ca="1">IF($BI208&lt;&gt;"",IF('Capacity summary'!$C$14="Yes",IF(COUNTBLANK('Capacity summary'!$H120:$BG120)&lt;52,IF('Capacity summary'!BG120&lt;&gt;"",IF(LOWER('Capacity summary'!BG120)="x",$BI208*BG208,VALUE('Capacity summary'!BG120)),0),BG208*$BI208),BG208*$BI208),0)</f>
        <v>0</v>
      </c>
      <c r="DK208" s="5">
        <f t="shared" ca="1" si="7"/>
        <v>0</v>
      </c>
    </row>
    <row r="209" spans="2:115" x14ac:dyDescent="0.25">
      <c r="C209" s="67" t="str">
        <f>ROW(A98)&amp;". "&amp;Capacity!N114</f>
        <v>98. a</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 ca="1">IF(ROW(A98)&lt;=Capacity!$M$16,IF('Capacity summary'!$C$14="No",SUM(H209:BG209),'Capacity summary'!$E121),0)</f>
        <v>52</v>
      </c>
      <c r="BI209" s="67">
        <f ca="1">IF(BH209&gt;0,IF(BH209&lt;Capacity!Q114,Capacity!R114,Capacity!T114/'Capacity calculation (hide)'!BH209),"")</f>
        <v>0</v>
      </c>
      <c r="BJ209" s="5"/>
      <c r="BK209" s="5">
        <f ca="1">IF($BI209&lt;&gt;"",IF('Capacity summary'!$C$14="Yes",IF(COUNTBLANK('Capacity summary'!$H121:$BG121)&lt;52,IF('Capacity summary'!H121&lt;&gt;"",IF(LOWER('Capacity summary'!H121)="x",$BI209*H209,VALUE('Capacity summary'!H121)),0),H209*$BI209),H209*$BI209),0)</f>
        <v>0</v>
      </c>
      <c r="BL209" s="5">
        <f ca="1">IF($BI209&lt;&gt;"",IF('Capacity summary'!$C$14="Yes",IF(COUNTBLANK('Capacity summary'!$H121:$BG121)&lt;52,IF('Capacity summary'!I121&lt;&gt;"",IF(LOWER('Capacity summary'!I121)="x",$BI209*I209,VALUE('Capacity summary'!I121)),0),I209*$BI209),I209*$BI209),0)</f>
        <v>0</v>
      </c>
      <c r="BM209" s="5">
        <f ca="1">IF($BI209&lt;&gt;"",IF('Capacity summary'!$C$14="Yes",IF(COUNTBLANK('Capacity summary'!$H121:$BG121)&lt;52,IF('Capacity summary'!J121&lt;&gt;"",IF(LOWER('Capacity summary'!J121)="x",$BI209*J209,VALUE('Capacity summary'!J121)),0),J209*$BI209),J209*$BI209),0)</f>
        <v>0</v>
      </c>
      <c r="BN209" s="5">
        <f ca="1">IF($BI209&lt;&gt;"",IF('Capacity summary'!$C$14="Yes",IF(COUNTBLANK('Capacity summary'!$H121:$BG121)&lt;52,IF('Capacity summary'!K121&lt;&gt;"",IF(LOWER('Capacity summary'!K121)="x",$BI209*K209,VALUE('Capacity summary'!K121)),0),K209*$BI209),K209*$BI209),0)</f>
        <v>0</v>
      </c>
      <c r="BO209" s="5">
        <f ca="1">IF($BI209&lt;&gt;"",IF('Capacity summary'!$C$14="Yes",IF(COUNTBLANK('Capacity summary'!$H121:$BG121)&lt;52,IF('Capacity summary'!L121&lt;&gt;"",IF(LOWER('Capacity summary'!L121)="x",$BI209*L209,VALUE('Capacity summary'!L121)),0),L209*$BI209),L209*$BI209),0)</f>
        <v>0</v>
      </c>
      <c r="BP209" s="5">
        <f ca="1">IF($BI209&lt;&gt;"",IF('Capacity summary'!$C$14="Yes",IF(COUNTBLANK('Capacity summary'!$H121:$BG121)&lt;52,IF('Capacity summary'!M121&lt;&gt;"",IF(LOWER('Capacity summary'!M121)="x",$BI209*M209,VALUE('Capacity summary'!M121)),0),M209*$BI209),M209*$BI209),0)</f>
        <v>0</v>
      </c>
      <c r="BQ209" s="5">
        <f ca="1">IF($BI209&lt;&gt;"",IF('Capacity summary'!$C$14="Yes",IF(COUNTBLANK('Capacity summary'!$H121:$BG121)&lt;52,IF('Capacity summary'!N121&lt;&gt;"",IF(LOWER('Capacity summary'!N121)="x",$BI209*N209,VALUE('Capacity summary'!N121)),0),N209*$BI209),N209*$BI209),0)</f>
        <v>0</v>
      </c>
      <c r="BR209" s="5">
        <f ca="1">IF($BI209&lt;&gt;"",IF('Capacity summary'!$C$14="Yes",IF(COUNTBLANK('Capacity summary'!$H121:$BG121)&lt;52,IF('Capacity summary'!O121&lt;&gt;"",IF(LOWER('Capacity summary'!O121)="x",$BI209*O209,VALUE('Capacity summary'!O121)),0),O209*$BI209),O209*$BI209),0)</f>
        <v>0</v>
      </c>
      <c r="BS209" s="5">
        <f ca="1">IF($BI209&lt;&gt;"",IF('Capacity summary'!$C$14="Yes",IF(COUNTBLANK('Capacity summary'!$H121:$BG121)&lt;52,IF('Capacity summary'!P121&lt;&gt;"",IF(LOWER('Capacity summary'!P121)="x",$BI209*P209,VALUE('Capacity summary'!P121)),0),P209*$BI209),P209*$BI209),0)</f>
        <v>0</v>
      </c>
      <c r="BT209" s="5">
        <f ca="1">IF($BI209&lt;&gt;"",IF('Capacity summary'!$C$14="Yes",IF(COUNTBLANK('Capacity summary'!$H121:$BG121)&lt;52,IF('Capacity summary'!Q121&lt;&gt;"",IF(LOWER('Capacity summary'!Q121)="x",$BI209*Q209,VALUE('Capacity summary'!Q121)),0),Q209*$BI209),Q209*$BI209),0)</f>
        <v>0</v>
      </c>
      <c r="BU209" s="5">
        <f ca="1">IF($BI209&lt;&gt;"",IF('Capacity summary'!$C$14="Yes",IF(COUNTBLANK('Capacity summary'!$H121:$BG121)&lt;52,IF('Capacity summary'!R121&lt;&gt;"",IF(LOWER('Capacity summary'!R121)="x",$BI209*R209,VALUE('Capacity summary'!R121)),0),R209*$BI209),R209*$BI209),0)</f>
        <v>0</v>
      </c>
      <c r="BV209" s="5">
        <f ca="1">IF($BI209&lt;&gt;"",IF('Capacity summary'!$C$14="Yes",IF(COUNTBLANK('Capacity summary'!$H121:$BG121)&lt;52,IF('Capacity summary'!S121&lt;&gt;"",IF(LOWER('Capacity summary'!S121)="x",$BI209*S209,VALUE('Capacity summary'!S121)),0),S209*$BI209),S209*$BI209),0)</f>
        <v>0</v>
      </c>
      <c r="BW209" s="5">
        <f ca="1">IF($BI209&lt;&gt;"",IF('Capacity summary'!$C$14="Yes",IF(COUNTBLANK('Capacity summary'!$H121:$BG121)&lt;52,IF('Capacity summary'!T121&lt;&gt;"",IF(LOWER('Capacity summary'!T121)="x",$BI209*T209,VALUE('Capacity summary'!T121)),0),T209*$BI209),T209*$BI209),0)</f>
        <v>0</v>
      </c>
      <c r="BX209" s="5">
        <f ca="1">IF($BI209&lt;&gt;"",IF('Capacity summary'!$C$14="Yes",IF(COUNTBLANK('Capacity summary'!$H121:$BG121)&lt;52,IF('Capacity summary'!U121&lt;&gt;"",IF(LOWER('Capacity summary'!U121)="x",$BI209*U209,VALUE('Capacity summary'!U121)),0),U209*$BI209),U209*$BI209),0)</f>
        <v>0</v>
      </c>
      <c r="BY209" s="5">
        <f ca="1">IF($BI209&lt;&gt;"",IF('Capacity summary'!$C$14="Yes",IF(COUNTBLANK('Capacity summary'!$H121:$BG121)&lt;52,IF('Capacity summary'!V121&lt;&gt;"",IF(LOWER('Capacity summary'!V121)="x",$BI209*V209,VALUE('Capacity summary'!V121)),0),V209*$BI209),V209*$BI209),0)</f>
        <v>0</v>
      </c>
      <c r="BZ209" s="5">
        <f ca="1">IF($BI209&lt;&gt;"",IF('Capacity summary'!$C$14="Yes",IF(COUNTBLANK('Capacity summary'!$H121:$BG121)&lt;52,IF('Capacity summary'!W121&lt;&gt;"",IF(LOWER('Capacity summary'!W121)="x",$BI209*W209,VALUE('Capacity summary'!W121)),0),W209*$BI209),W209*$BI209),0)</f>
        <v>0</v>
      </c>
      <c r="CA209" s="5">
        <f ca="1">IF($BI209&lt;&gt;"",IF('Capacity summary'!$C$14="Yes",IF(COUNTBLANK('Capacity summary'!$H121:$BG121)&lt;52,IF('Capacity summary'!X121&lt;&gt;"",IF(LOWER('Capacity summary'!X121)="x",$BI209*X209,VALUE('Capacity summary'!X121)),0),X209*$BI209),X209*$BI209),0)</f>
        <v>0</v>
      </c>
      <c r="CB209" s="5">
        <f ca="1">IF($BI209&lt;&gt;"",IF('Capacity summary'!$C$14="Yes",IF(COUNTBLANK('Capacity summary'!$H121:$BG121)&lt;52,IF('Capacity summary'!Y121&lt;&gt;"",IF(LOWER('Capacity summary'!Y121)="x",$BI209*Y209,VALUE('Capacity summary'!Y121)),0),Y209*$BI209),Y209*$BI209),0)</f>
        <v>0</v>
      </c>
      <c r="CC209" s="5">
        <f ca="1">IF($BI209&lt;&gt;"",IF('Capacity summary'!$C$14="Yes",IF(COUNTBLANK('Capacity summary'!$H121:$BG121)&lt;52,IF('Capacity summary'!Z121&lt;&gt;"",IF(LOWER('Capacity summary'!Z121)="x",$BI209*Z209,VALUE('Capacity summary'!Z121)),0),Z209*$BI209),Z209*$BI209),0)</f>
        <v>0</v>
      </c>
      <c r="CD209" s="5">
        <f ca="1">IF($BI209&lt;&gt;"",IF('Capacity summary'!$C$14="Yes",IF(COUNTBLANK('Capacity summary'!$H121:$BG121)&lt;52,IF('Capacity summary'!AA121&lt;&gt;"",IF(LOWER('Capacity summary'!AA121)="x",$BI209*AA209,VALUE('Capacity summary'!AA121)),0),AA209*$BI209),AA209*$BI209),0)</f>
        <v>0</v>
      </c>
      <c r="CE209" s="5">
        <f ca="1">IF($BI209&lt;&gt;"",IF('Capacity summary'!$C$14="Yes",IF(COUNTBLANK('Capacity summary'!$H121:$BG121)&lt;52,IF('Capacity summary'!AB121&lt;&gt;"",IF(LOWER('Capacity summary'!AB121)="x",$BI209*AB209,VALUE('Capacity summary'!AB121)),0),AB209*$BI209),AB209*$BI209),0)</f>
        <v>0</v>
      </c>
      <c r="CF209" s="5">
        <f ca="1">IF($BI209&lt;&gt;"",IF('Capacity summary'!$C$14="Yes",IF(COUNTBLANK('Capacity summary'!$H121:$BG121)&lt;52,IF('Capacity summary'!AC121&lt;&gt;"",IF(LOWER('Capacity summary'!AC121)="x",$BI209*AC209,VALUE('Capacity summary'!AC121)),0),AC209*$BI209),AC209*$BI209),0)</f>
        <v>0</v>
      </c>
      <c r="CG209" s="5">
        <f ca="1">IF($BI209&lt;&gt;"",IF('Capacity summary'!$C$14="Yes",IF(COUNTBLANK('Capacity summary'!$H121:$BG121)&lt;52,IF('Capacity summary'!AD121&lt;&gt;"",IF(LOWER('Capacity summary'!AD121)="x",$BI209*AD209,VALUE('Capacity summary'!AD121)),0),AD209*$BI209),AD209*$BI209),0)</f>
        <v>0</v>
      </c>
      <c r="CH209" s="5">
        <f ca="1">IF($BI209&lt;&gt;"",IF('Capacity summary'!$C$14="Yes",IF(COUNTBLANK('Capacity summary'!$H121:$BG121)&lt;52,IF('Capacity summary'!AE121&lt;&gt;"",IF(LOWER('Capacity summary'!AE121)="x",$BI209*AE209,VALUE('Capacity summary'!AE121)),0),AE209*$BI209),AE209*$BI209),0)</f>
        <v>0</v>
      </c>
      <c r="CI209" s="5">
        <f ca="1">IF($BI209&lt;&gt;"",IF('Capacity summary'!$C$14="Yes",IF(COUNTBLANK('Capacity summary'!$H121:$BG121)&lt;52,IF('Capacity summary'!AF121&lt;&gt;"",IF(LOWER('Capacity summary'!AF121)="x",$BI209*AF209,VALUE('Capacity summary'!AF121)),0),AF209*$BI209),AF209*$BI209),0)</f>
        <v>0</v>
      </c>
      <c r="CJ209" s="5">
        <f ca="1">IF($BI209&lt;&gt;"",IF('Capacity summary'!$C$14="Yes",IF(COUNTBLANK('Capacity summary'!$H121:$BG121)&lt;52,IF('Capacity summary'!AG121&lt;&gt;"",IF(LOWER('Capacity summary'!AG121)="x",$BI209*AG209,VALUE('Capacity summary'!AG121)),0),AG209*$BI209),AG209*$BI209),0)</f>
        <v>0</v>
      </c>
      <c r="CK209" s="5">
        <f ca="1">IF($BI209&lt;&gt;"",IF('Capacity summary'!$C$14="Yes",IF(COUNTBLANK('Capacity summary'!$H121:$BG121)&lt;52,IF('Capacity summary'!AH121&lt;&gt;"",IF(LOWER('Capacity summary'!AH121)="x",$BI209*AH209,VALUE('Capacity summary'!AH121)),0),AH209*$BI209),AH209*$BI209),0)</f>
        <v>0</v>
      </c>
      <c r="CL209" s="5">
        <f ca="1">IF($BI209&lt;&gt;"",IF('Capacity summary'!$C$14="Yes",IF(COUNTBLANK('Capacity summary'!$H121:$BG121)&lt;52,IF('Capacity summary'!AI121&lt;&gt;"",IF(LOWER('Capacity summary'!AI121)="x",$BI209*AI209,VALUE('Capacity summary'!AI121)),0),AI209*$BI209),AI209*$BI209),0)</f>
        <v>0</v>
      </c>
      <c r="CM209" s="5">
        <f ca="1">IF($BI209&lt;&gt;"",IF('Capacity summary'!$C$14="Yes",IF(COUNTBLANK('Capacity summary'!$H121:$BG121)&lt;52,IF('Capacity summary'!AJ121&lt;&gt;"",IF(LOWER('Capacity summary'!AJ121)="x",$BI209*AJ209,VALUE('Capacity summary'!AJ121)),0),AJ209*$BI209),AJ209*$BI209),0)</f>
        <v>0</v>
      </c>
      <c r="CN209" s="5">
        <f ca="1">IF($BI209&lt;&gt;"",IF('Capacity summary'!$C$14="Yes",IF(COUNTBLANK('Capacity summary'!$H121:$BG121)&lt;52,IF('Capacity summary'!AK121&lt;&gt;"",IF(LOWER('Capacity summary'!AK121)="x",$BI209*AK209,VALUE('Capacity summary'!AK121)),0),AK209*$BI209),AK209*$BI209),0)</f>
        <v>0</v>
      </c>
      <c r="CO209" s="5">
        <f ca="1">IF($BI209&lt;&gt;"",IF('Capacity summary'!$C$14="Yes",IF(COUNTBLANK('Capacity summary'!$H121:$BG121)&lt;52,IF('Capacity summary'!AL121&lt;&gt;"",IF(LOWER('Capacity summary'!AL121)="x",$BI209*AL209,VALUE('Capacity summary'!AL121)),0),AL209*$BI209),AL209*$BI209),0)</f>
        <v>0</v>
      </c>
      <c r="CP209" s="5">
        <f ca="1">IF($BI209&lt;&gt;"",IF('Capacity summary'!$C$14="Yes",IF(COUNTBLANK('Capacity summary'!$H121:$BG121)&lt;52,IF('Capacity summary'!AM121&lt;&gt;"",IF(LOWER('Capacity summary'!AM121)="x",$BI209*AM209,VALUE('Capacity summary'!AM121)),0),AM209*$BI209),AM209*$BI209),0)</f>
        <v>0</v>
      </c>
      <c r="CQ209" s="5">
        <f ca="1">IF($BI209&lt;&gt;"",IF('Capacity summary'!$C$14="Yes",IF(COUNTBLANK('Capacity summary'!$H121:$BG121)&lt;52,IF('Capacity summary'!AN121&lt;&gt;"",IF(LOWER('Capacity summary'!AN121)="x",$BI209*AN209,VALUE('Capacity summary'!AN121)),0),AN209*$BI209),AN209*$BI209),0)</f>
        <v>0</v>
      </c>
      <c r="CR209" s="5">
        <f ca="1">IF($BI209&lt;&gt;"",IF('Capacity summary'!$C$14="Yes",IF(COUNTBLANK('Capacity summary'!$H121:$BG121)&lt;52,IF('Capacity summary'!AO121&lt;&gt;"",IF(LOWER('Capacity summary'!AO121)="x",$BI209*AO209,VALUE('Capacity summary'!AO121)),0),AO209*$BI209),AO209*$BI209),0)</f>
        <v>0</v>
      </c>
      <c r="CS209" s="5">
        <f ca="1">IF($BI209&lt;&gt;"",IF('Capacity summary'!$C$14="Yes",IF(COUNTBLANK('Capacity summary'!$H121:$BG121)&lt;52,IF('Capacity summary'!AP121&lt;&gt;"",IF(LOWER('Capacity summary'!AP121)="x",$BI209*AP209,VALUE('Capacity summary'!AP121)),0),AP209*$BI209),AP209*$BI209),0)</f>
        <v>0</v>
      </c>
      <c r="CT209" s="5">
        <f ca="1">IF($BI209&lt;&gt;"",IF('Capacity summary'!$C$14="Yes",IF(COUNTBLANK('Capacity summary'!$H121:$BG121)&lt;52,IF('Capacity summary'!AQ121&lt;&gt;"",IF(LOWER('Capacity summary'!AQ121)="x",$BI209*AQ209,VALUE('Capacity summary'!AQ121)),0),AQ209*$BI209),AQ209*$BI209),0)</f>
        <v>0</v>
      </c>
      <c r="CU209" s="5">
        <f ca="1">IF($BI209&lt;&gt;"",IF('Capacity summary'!$C$14="Yes",IF(COUNTBLANK('Capacity summary'!$H121:$BG121)&lt;52,IF('Capacity summary'!AR121&lt;&gt;"",IF(LOWER('Capacity summary'!AR121)="x",$BI209*AR209,VALUE('Capacity summary'!AR121)),0),AR209*$BI209),AR209*$BI209),0)</f>
        <v>0</v>
      </c>
      <c r="CV209" s="5">
        <f ca="1">IF($BI209&lt;&gt;"",IF('Capacity summary'!$C$14="Yes",IF(COUNTBLANK('Capacity summary'!$H121:$BG121)&lt;52,IF('Capacity summary'!AS121&lt;&gt;"",IF(LOWER('Capacity summary'!AS121)="x",$BI209*AS209,VALUE('Capacity summary'!AS121)),0),AS209*$BI209),AS209*$BI209),0)</f>
        <v>0</v>
      </c>
      <c r="CW209" s="5">
        <f ca="1">IF($BI209&lt;&gt;"",IF('Capacity summary'!$C$14="Yes",IF(COUNTBLANK('Capacity summary'!$H121:$BG121)&lt;52,IF('Capacity summary'!AT121&lt;&gt;"",IF(LOWER('Capacity summary'!AT121)="x",$BI209*AT209,VALUE('Capacity summary'!AT121)),0),AT209*$BI209),AT209*$BI209),0)</f>
        <v>0</v>
      </c>
      <c r="CX209" s="5">
        <f ca="1">IF($BI209&lt;&gt;"",IF('Capacity summary'!$C$14="Yes",IF(COUNTBLANK('Capacity summary'!$H121:$BG121)&lt;52,IF('Capacity summary'!AU121&lt;&gt;"",IF(LOWER('Capacity summary'!AU121)="x",$BI209*AU209,VALUE('Capacity summary'!AU121)),0),AU209*$BI209),AU209*$BI209),0)</f>
        <v>0</v>
      </c>
      <c r="CY209" s="5">
        <f ca="1">IF($BI209&lt;&gt;"",IF('Capacity summary'!$C$14="Yes",IF(COUNTBLANK('Capacity summary'!$H121:$BG121)&lt;52,IF('Capacity summary'!AV121&lt;&gt;"",IF(LOWER('Capacity summary'!AV121)="x",$BI209*AV209,VALUE('Capacity summary'!AV121)),0),AV209*$BI209),AV209*$BI209),0)</f>
        <v>0</v>
      </c>
      <c r="CZ209" s="5">
        <f ca="1">IF($BI209&lt;&gt;"",IF('Capacity summary'!$C$14="Yes",IF(COUNTBLANK('Capacity summary'!$H121:$BG121)&lt;52,IF('Capacity summary'!AW121&lt;&gt;"",IF(LOWER('Capacity summary'!AW121)="x",$BI209*AW209,VALUE('Capacity summary'!AW121)),0),AW209*$BI209),AW209*$BI209),0)</f>
        <v>0</v>
      </c>
      <c r="DA209" s="5">
        <f ca="1">IF($BI209&lt;&gt;"",IF('Capacity summary'!$C$14="Yes",IF(COUNTBLANK('Capacity summary'!$H121:$BG121)&lt;52,IF('Capacity summary'!AX121&lt;&gt;"",IF(LOWER('Capacity summary'!AX121)="x",$BI209*AX209,VALUE('Capacity summary'!AX121)),0),AX209*$BI209),AX209*$BI209),0)</f>
        <v>0</v>
      </c>
      <c r="DB209" s="5">
        <f ca="1">IF($BI209&lt;&gt;"",IF('Capacity summary'!$C$14="Yes",IF(COUNTBLANK('Capacity summary'!$H121:$BG121)&lt;52,IF('Capacity summary'!AY121&lt;&gt;"",IF(LOWER('Capacity summary'!AY121)="x",$BI209*AY209,VALUE('Capacity summary'!AY121)),0),AY209*$BI209),AY209*$BI209),0)</f>
        <v>0</v>
      </c>
      <c r="DC209" s="5">
        <f ca="1">IF($BI209&lt;&gt;"",IF('Capacity summary'!$C$14="Yes",IF(COUNTBLANK('Capacity summary'!$H121:$BG121)&lt;52,IF('Capacity summary'!AZ121&lt;&gt;"",IF(LOWER('Capacity summary'!AZ121)="x",$BI209*AZ209,VALUE('Capacity summary'!AZ121)),0),AZ209*$BI209),AZ209*$BI209),0)</f>
        <v>0</v>
      </c>
      <c r="DD209" s="5">
        <f ca="1">IF($BI209&lt;&gt;"",IF('Capacity summary'!$C$14="Yes",IF(COUNTBLANK('Capacity summary'!$H121:$BG121)&lt;52,IF('Capacity summary'!BA121&lt;&gt;"",IF(LOWER('Capacity summary'!BA121)="x",$BI209*BA209,VALUE('Capacity summary'!BA121)),0),BA209*$BI209),BA209*$BI209),0)</f>
        <v>0</v>
      </c>
      <c r="DE209" s="5">
        <f ca="1">IF($BI209&lt;&gt;"",IF('Capacity summary'!$C$14="Yes",IF(COUNTBLANK('Capacity summary'!$H121:$BG121)&lt;52,IF('Capacity summary'!BB121&lt;&gt;"",IF(LOWER('Capacity summary'!BB121)="x",$BI209*BB209,VALUE('Capacity summary'!BB121)),0),BB209*$BI209),BB209*$BI209),0)</f>
        <v>0</v>
      </c>
      <c r="DF209" s="5">
        <f ca="1">IF($BI209&lt;&gt;"",IF('Capacity summary'!$C$14="Yes",IF(COUNTBLANK('Capacity summary'!$H121:$BG121)&lt;52,IF('Capacity summary'!BC121&lt;&gt;"",IF(LOWER('Capacity summary'!BC121)="x",$BI209*BC209,VALUE('Capacity summary'!BC121)),0),BC209*$BI209),BC209*$BI209),0)</f>
        <v>0</v>
      </c>
      <c r="DG209" s="5">
        <f ca="1">IF($BI209&lt;&gt;"",IF('Capacity summary'!$C$14="Yes",IF(COUNTBLANK('Capacity summary'!$H121:$BG121)&lt;52,IF('Capacity summary'!BD121&lt;&gt;"",IF(LOWER('Capacity summary'!BD121)="x",$BI209*BD209,VALUE('Capacity summary'!BD121)),0),BD209*$BI209),BD209*$BI209),0)</f>
        <v>0</v>
      </c>
      <c r="DH209" s="5">
        <f ca="1">IF($BI209&lt;&gt;"",IF('Capacity summary'!$C$14="Yes",IF(COUNTBLANK('Capacity summary'!$H121:$BG121)&lt;52,IF('Capacity summary'!BE121&lt;&gt;"",IF(LOWER('Capacity summary'!BE121)="x",$BI209*BE209,VALUE('Capacity summary'!BE121)),0),BE209*$BI209),BE209*$BI209),0)</f>
        <v>0</v>
      </c>
      <c r="DI209" s="5">
        <f ca="1">IF($BI209&lt;&gt;"",IF('Capacity summary'!$C$14="Yes",IF(COUNTBLANK('Capacity summary'!$H121:$BG121)&lt;52,IF('Capacity summary'!BF121&lt;&gt;"",IF(LOWER('Capacity summary'!BF121)="x",$BI209*BF209,VALUE('Capacity summary'!BF121)),0),BF209*$BI209),BF209*$BI209),0)</f>
        <v>0</v>
      </c>
      <c r="DJ209" s="5">
        <f ca="1">IF($BI209&lt;&gt;"",IF('Capacity summary'!$C$14="Yes",IF(COUNTBLANK('Capacity summary'!$H121:$BG121)&lt;52,IF('Capacity summary'!BG121&lt;&gt;"",IF(LOWER('Capacity summary'!BG121)="x",$BI209*BG209,VALUE('Capacity summary'!BG121)),0),BG209*$BI209),BG209*$BI209),0)</f>
        <v>0</v>
      </c>
      <c r="DK209" s="5">
        <f t="shared" ca="1" si="7"/>
        <v>0</v>
      </c>
    </row>
    <row r="210" spans="2:115" x14ac:dyDescent="0.25">
      <c r="C210" s="67" t="str">
        <f>ROW(A99)&amp;". "&amp;Capacity!N115</f>
        <v>99. a</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 ca="1">IF(ROW(A99)&lt;=Capacity!$M$16,IF('Capacity summary'!$C$14="No",SUM(H210:BG210),'Capacity summary'!$E122),0)</f>
        <v>52</v>
      </c>
      <c r="BI210" s="67">
        <f ca="1">IF(BH210&gt;0,IF(BH210&lt;Capacity!Q115,Capacity!R115,Capacity!T115/'Capacity calculation (hide)'!BH210),"")</f>
        <v>0</v>
      </c>
      <c r="BJ210" s="5"/>
      <c r="BK210" s="5">
        <f ca="1">IF($BI210&lt;&gt;"",IF('Capacity summary'!$C$14="Yes",IF(COUNTBLANK('Capacity summary'!$H122:$BG122)&lt;52,IF('Capacity summary'!H122&lt;&gt;"",IF(LOWER('Capacity summary'!H122)="x",$BI210*H210,VALUE('Capacity summary'!H122)),0),H210*$BI210),H210*$BI210),0)</f>
        <v>0</v>
      </c>
      <c r="BL210" s="5">
        <f ca="1">IF($BI210&lt;&gt;"",IF('Capacity summary'!$C$14="Yes",IF(COUNTBLANK('Capacity summary'!$H122:$BG122)&lt;52,IF('Capacity summary'!I122&lt;&gt;"",IF(LOWER('Capacity summary'!I122)="x",$BI210*I210,VALUE('Capacity summary'!I122)),0),I210*$BI210),I210*$BI210),0)</f>
        <v>0</v>
      </c>
      <c r="BM210" s="5">
        <f ca="1">IF($BI210&lt;&gt;"",IF('Capacity summary'!$C$14="Yes",IF(COUNTBLANK('Capacity summary'!$H122:$BG122)&lt;52,IF('Capacity summary'!J122&lt;&gt;"",IF(LOWER('Capacity summary'!J122)="x",$BI210*J210,VALUE('Capacity summary'!J122)),0),J210*$BI210),J210*$BI210),0)</f>
        <v>0</v>
      </c>
      <c r="BN210" s="5">
        <f ca="1">IF($BI210&lt;&gt;"",IF('Capacity summary'!$C$14="Yes",IF(COUNTBLANK('Capacity summary'!$H122:$BG122)&lt;52,IF('Capacity summary'!K122&lt;&gt;"",IF(LOWER('Capacity summary'!K122)="x",$BI210*K210,VALUE('Capacity summary'!K122)),0),K210*$BI210),K210*$BI210),0)</f>
        <v>0</v>
      </c>
      <c r="BO210" s="5">
        <f ca="1">IF($BI210&lt;&gt;"",IF('Capacity summary'!$C$14="Yes",IF(COUNTBLANK('Capacity summary'!$H122:$BG122)&lt;52,IF('Capacity summary'!L122&lt;&gt;"",IF(LOWER('Capacity summary'!L122)="x",$BI210*L210,VALUE('Capacity summary'!L122)),0),L210*$BI210),L210*$BI210),0)</f>
        <v>0</v>
      </c>
      <c r="BP210" s="5">
        <f ca="1">IF($BI210&lt;&gt;"",IF('Capacity summary'!$C$14="Yes",IF(COUNTBLANK('Capacity summary'!$H122:$BG122)&lt;52,IF('Capacity summary'!M122&lt;&gt;"",IF(LOWER('Capacity summary'!M122)="x",$BI210*M210,VALUE('Capacity summary'!M122)),0),M210*$BI210),M210*$BI210),0)</f>
        <v>0</v>
      </c>
      <c r="BQ210" s="5">
        <f ca="1">IF($BI210&lt;&gt;"",IF('Capacity summary'!$C$14="Yes",IF(COUNTBLANK('Capacity summary'!$H122:$BG122)&lt;52,IF('Capacity summary'!N122&lt;&gt;"",IF(LOWER('Capacity summary'!N122)="x",$BI210*N210,VALUE('Capacity summary'!N122)),0),N210*$BI210),N210*$BI210),0)</f>
        <v>0</v>
      </c>
      <c r="BR210" s="5">
        <f ca="1">IF($BI210&lt;&gt;"",IF('Capacity summary'!$C$14="Yes",IF(COUNTBLANK('Capacity summary'!$H122:$BG122)&lt;52,IF('Capacity summary'!O122&lt;&gt;"",IF(LOWER('Capacity summary'!O122)="x",$BI210*O210,VALUE('Capacity summary'!O122)),0),O210*$BI210),O210*$BI210),0)</f>
        <v>0</v>
      </c>
      <c r="BS210" s="5">
        <f ca="1">IF($BI210&lt;&gt;"",IF('Capacity summary'!$C$14="Yes",IF(COUNTBLANK('Capacity summary'!$H122:$BG122)&lt;52,IF('Capacity summary'!P122&lt;&gt;"",IF(LOWER('Capacity summary'!P122)="x",$BI210*P210,VALUE('Capacity summary'!P122)),0),P210*$BI210),P210*$BI210),0)</f>
        <v>0</v>
      </c>
      <c r="BT210" s="5">
        <f ca="1">IF($BI210&lt;&gt;"",IF('Capacity summary'!$C$14="Yes",IF(COUNTBLANK('Capacity summary'!$H122:$BG122)&lt;52,IF('Capacity summary'!Q122&lt;&gt;"",IF(LOWER('Capacity summary'!Q122)="x",$BI210*Q210,VALUE('Capacity summary'!Q122)),0),Q210*$BI210),Q210*$BI210),0)</f>
        <v>0</v>
      </c>
      <c r="BU210" s="5">
        <f ca="1">IF($BI210&lt;&gt;"",IF('Capacity summary'!$C$14="Yes",IF(COUNTBLANK('Capacity summary'!$H122:$BG122)&lt;52,IF('Capacity summary'!R122&lt;&gt;"",IF(LOWER('Capacity summary'!R122)="x",$BI210*R210,VALUE('Capacity summary'!R122)),0),R210*$BI210),R210*$BI210),0)</f>
        <v>0</v>
      </c>
      <c r="BV210" s="5">
        <f ca="1">IF($BI210&lt;&gt;"",IF('Capacity summary'!$C$14="Yes",IF(COUNTBLANK('Capacity summary'!$H122:$BG122)&lt;52,IF('Capacity summary'!S122&lt;&gt;"",IF(LOWER('Capacity summary'!S122)="x",$BI210*S210,VALUE('Capacity summary'!S122)),0),S210*$BI210),S210*$BI210),0)</f>
        <v>0</v>
      </c>
      <c r="BW210" s="5">
        <f ca="1">IF($BI210&lt;&gt;"",IF('Capacity summary'!$C$14="Yes",IF(COUNTBLANK('Capacity summary'!$H122:$BG122)&lt;52,IF('Capacity summary'!T122&lt;&gt;"",IF(LOWER('Capacity summary'!T122)="x",$BI210*T210,VALUE('Capacity summary'!T122)),0),T210*$BI210),T210*$BI210),0)</f>
        <v>0</v>
      </c>
      <c r="BX210" s="5">
        <f ca="1">IF($BI210&lt;&gt;"",IF('Capacity summary'!$C$14="Yes",IF(COUNTBLANK('Capacity summary'!$H122:$BG122)&lt;52,IF('Capacity summary'!U122&lt;&gt;"",IF(LOWER('Capacity summary'!U122)="x",$BI210*U210,VALUE('Capacity summary'!U122)),0),U210*$BI210),U210*$BI210),0)</f>
        <v>0</v>
      </c>
      <c r="BY210" s="5">
        <f ca="1">IF($BI210&lt;&gt;"",IF('Capacity summary'!$C$14="Yes",IF(COUNTBLANK('Capacity summary'!$H122:$BG122)&lt;52,IF('Capacity summary'!V122&lt;&gt;"",IF(LOWER('Capacity summary'!V122)="x",$BI210*V210,VALUE('Capacity summary'!V122)),0),V210*$BI210),V210*$BI210),0)</f>
        <v>0</v>
      </c>
      <c r="BZ210" s="5">
        <f ca="1">IF($BI210&lt;&gt;"",IF('Capacity summary'!$C$14="Yes",IF(COUNTBLANK('Capacity summary'!$H122:$BG122)&lt;52,IF('Capacity summary'!W122&lt;&gt;"",IF(LOWER('Capacity summary'!W122)="x",$BI210*W210,VALUE('Capacity summary'!W122)),0),W210*$BI210),W210*$BI210),0)</f>
        <v>0</v>
      </c>
      <c r="CA210" s="5">
        <f ca="1">IF($BI210&lt;&gt;"",IF('Capacity summary'!$C$14="Yes",IF(COUNTBLANK('Capacity summary'!$H122:$BG122)&lt;52,IF('Capacity summary'!X122&lt;&gt;"",IF(LOWER('Capacity summary'!X122)="x",$BI210*X210,VALUE('Capacity summary'!X122)),0),X210*$BI210),X210*$BI210),0)</f>
        <v>0</v>
      </c>
      <c r="CB210" s="5">
        <f ca="1">IF($BI210&lt;&gt;"",IF('Capacity summary'!$C$14="Yes",IF(COUNTBLANK('Capacity summary'!$H122:$BG122)&lt;52,IF('Capacity summary'!Y122&lt;&gt;"",IF(LOWER('Capacity summary'!Y122)="x",$BI210*Y210,VALUE('Capacity summary'!Y122)),0),Y210*$BI210),Y210*$BI210),0)</f>
        <v>0</v>
      </c>
      <c r="CC210" s="5">
        <f ca="1">IF($BI210&lt;&gt;"",IF('Capacity summary'!$C$14="Yes",IF(COUNTBLANK('Capacity summary'!$H122:$BG122)&lt;52,IF('Capacity summary'!Z122&lt;&gt;"",IF(LOWER('Capacity summary'!Z122)="x",$BI210*Z210,VALUE('Capacity summary'!Z122)),0),Z210*$BI210),Z210*$BI210),0)</f>
        <v>0</v>
      </c>
      <c r="CD210" s="5">
        <f ca="1">IF($BI210&lt;&gt;"",IF('Capacity summary'!$C$14="Yes",IF(COUNTBLANK('Capacity summary'!$H122:$BG122)&lt;52,IF('Capacity summary'!AA122&lt;&gt;"",IF(LOWER('Capacity summary'!AA122)="x",$BI210*AA210,VALUE('Capacity summary'!AA122)),0),AA210*$BI210),AA210*$BI210),0)</f>
        <v>0</v>
      </c>
      <c r="CE210" s="5">
        <f ca="1">IF($BI210&lt;&gt;"",IF('Capacity summary'!$C$14="Yes",IF(COUNTBLANK('Capacity summary'!$H122:$BG122)&lt;52,IF('Capacity summary'!AB122&lt;&gt;"",IF(LOWER('Capacity summary'!AB122)="x",$BI210*AB210,VALUE('Capacity summary'!AB122)),0),AB210*$BI210),AB210*$BI210),0)</f>
        <v>0</v>
      </c>
      <c r="CF210" s="5">
        <f ca="1">IF($BI210&lt;&gt;"",IF('Capacity summary'!$C$14="Yes",IF(COUNTBLANK('Capacity summary'!$H122:$BG122)&lt;52,IF('Capacity summary'!AC122&lt;&gt;"",IF(LOWER('Capacity summary'!AC122)="x",$BI210*AC210,VALUE('Capacity summary'!AC122)),0),AC210*$BI210),AC210*$BI210),0)</f>
        <v>0</v>
      </c>
      <c r="CG210" s="5">
        <f ca="1">IF($BI210&lt;&gt;"",IF('Capacity summary'!$C$14="Yes",IF(COUNTBLANK('Capacity summary'!$H122:$BG122)&lt;52,IF('Capacity summary'!AD122&lt;&gt;"",IF(LOWER('Capacity summary'!AD122)="x",$BI210*AD210,VALUE('Capacity summary'!AD122)),0),AD210*$BI210),AD210*$BI210),0)</f>
        <v>0</v>
      </c>
      <c r="CH210" s="5">
        <f ca="1">IF($BI210&lt;&gt;"",IF('Capacity summary'!$C$14="Yes",IF(COUNTBLANK('Capacity summary'!$H122:$BG122)&lt;52,IF('Capacity summary'!AE122&lt;&gt;"",IF(LOWER('Capacity summary'!AE122)="x",$BI210*AE210,VALUE('Capacity summary'!AE122)),0),AE210*$BI210),AE210*$BI210),0)</f>
        <v>0</v>
      </c>
      <c r="CI210" s="5">
        <f ca="1">IF($BI210&lt;&gt;"",IF('Capacity summary'!$C$14="Yes",IF(COUNTBLANK('Capacity summary'!$H122:$BG122)&lt;52,IF('Capacity summary'!AF122&lt;&gt;"",IF(LOWER('Capacity summary'!AF122)="x",$BI210*AF210,VALUE('Capacity summary'!AF122)),0),AF210*$BI210),AF210*$BI210),0)</f>
        <v>0</v>
      </c>
      <c r="CJ210" s="5">
        <f ca="1">IF($BI210&lt;&gt;"",IF('Capacity summary'!$C$14="Yes",IF(COUNTBLANK('Capacity summary'!$H122:$BG122)&lt;52,IF('Capacity summary'!AG122&lt;&gt;"",IF(LOWER('Capacity summary'!AG122)="x",$BI210*AG210,VALUE('Capacity summary'!AG122)),0),AG210*$BI210),AG210*$BI210),0)</f>
        <v>0</v>
      </c>
      <c r="CK210" s="5">
        <f ca="1">IF($BI210&lt;&gt;"",IF('Capacity summary'!$C$14="Yes",IF(COUNTBLANK('Capacity summary'!$H122:$BG122)&lt;52,IF('Capacity summary'!AH122&lt;&gt;"",IF(LOWER('Capacity summary'!AH122)="x",$BI210*AH210,VALUE('Capacity summary'!AH122)),0),AH210*$BI210),AH210*$BI210),0)</f>
        <v>0</v>
      </c>
      <c r="CL210" s="5">
        <f ca="1">IF($BI210&lt;&gt;"",IF('Capacity summary'!$C$14="Yes",IF(COUNTBLANK('Capacity summary'!$H122:$BG122)&lt;52,IF('Capacity summary'!AI122&lt;&gt;"",IF(LOWER('Capacity summary'!AI122)="x",$BI210*AI210,VALUE('Capacity summary'!AI122)),0),AI210*$BI210),AI210*$BI210),0)</f>
        <v>0</v>
      </c>
      <c r="CM210" s="5">
        <f ca="1">IF($BI210&lt;&gt;"",IF('Capacity summary'!$C$14="Yes",IF(COUNTBLANK('Capacity summary'!$H122:$BG122)&lt;52,IF('Capacity summary'!AJ122&lt;&gt;"",IF(LOWER('Capacity summary'!AJ122)="x",$BI210*AJ210,VALUE('Capacity summary'!AJ122)),0),AJ210*$BI210),AJ210*$BI210),0)</f>
        <v>0</v>
      </c>
      <c r="CN210" s="5">
        <f ca="1">IF($BI210&lt;&gt;"",IF('Capacity summary'!$C$14="Yes",IF(COUNTBLANK('Capacity summary'!$H122:$BG122)&lt;52,IF('Capacity summary'!AK122&lt;&gt;"",IF(LOWER('Capacity summary'!AK122)="x",$BI210*AK210,VALUE('Capacity summary'!AK122)),0),AK210*$BI210),AK210*$BI210),0)</f>
        <v>0</v>
      </c>
      <c r="CO210" s="5">
        <f ca="1">IF($BI210&lt;&gt;"",IF('Capacity summary'!$C$14="Yes",IF(COUNTBLANK('Capacity summary'!$H122:$BG122)&lt;52,IF('Capacity summary'!AL122&lt;&gt;"",IF(LOWER('Capacity summary'!AL122)="x",$BI210*AL210,VALUE('Capacity summary'!AL122)),0),AL210*$BI210),AL210*$BI210),0)</f>
        <v>0</v>
      </c>
      <c r="CP210" s="5">
        <f ca="1">IF($BI210&lt;&gt;"",IF('Capacity summary'!$C$14="Yes",IF(COUNTBLANK('Capacity summary'!$H122:$BG122)&lt;52,IF('Capacity summary'!AM122&lt;&gt;"",IF(LOWER('Capacity summary'!AM122)="x",$BI210*AM210,VALUE('Capacity summary'!AM122)),0),AM210*$BI210),AM210*$BI210),0)</f>
        <v>0</v>
      </c>
      <c r="CQ210" s="5">
        <f ca="1">IF($BI210&lt;&gt;"",IF('Capacity summary'!$C$14="Yes",IF(COUNTBLANK('Capacity summary'!$H122:$BG122)&lt;52,IF('Capacity summary'!AN122&lt;&gt;"",IF(LOWER('Capacity summary'!AN122)="x",$BI210*AN210,VALUE('Capacity summary'!AN122)),0),AN210*$BI210),AN210*$BI210),0)</f>
        <v>0</v>
      </c>
      <c r="CR210" s="5">
        <f ca="1">IF($BI210&lt;&gt;"",IF('Capacity summary'!$C$14="Yes",IF(COUNTBLANK('Capacity summary'!$H122:$BG122)&lt;52,IF('Capacity summary'!AO122&lt;&gt;"",IF(LOWER('Capacity summary'!AO122)="x",$BI210*AO210,VALUE('Capacity summary'!AO122)),0),AO210*$BI210),AO210*$BI210),0)</f>
        <v>0</v>
      </c>
      <c r="CS210" s="5">
        <f ca="1">IF($BI210&lt;&gt;"",IF('Capacity summary'!$C$14="Yes",IF(COUNTBLANK('Capacity summary'!$H122:$BG122)&lt;52,IF('Capacity summary'!AP122&lt;&gt;"",IF(LOWER('Capacity summary'!AP122)="x",$BI210*AP210,VALUE('Capacity summary'!AP122)),0),AP210*$BI210),AP210*$BI210),0)</f>
        <v>0</v>
      </c>
      <c r="CT210" s="5">
        <f ca="1">IF($BI210&lt;&gt;"",IF('Capacity summary'!$C$14="Yes",IF(COUNTBLANK('Capacity summary'!$H122:$BG122)&lt;52,IF('Capacity summary'!AQ122&lt;&gt;"",IF(LOWER('Capacity summary'!AQ122)="x",$BI210*AQ210,VALUE('Capacity summary'!AQ122)),0),AQ210*$BI210),AQ210*$BI210),0)</f>
        <v>0</v>
      </c>
      <c r="CU210" s="5">
        <f ca="1">IF($BI210&lt;&gt;"",IF('Capacity summary'!$C$14="Yes",IF(COUNTBLANK('Capacity summary'!$H122:$BG122)&lt;52,IF('Capacity summary'!AR122&lt;&gt;"",IF(LOWER('Capacity summary'!AR122)="x",$BI210*AR210,VALUE('Capacity summary'!AR122)),0),AR210*$BI210),AR210*$BI210),0)</f>
        <v>0</v>
      </c>
      <c r="CV210" s="5">
        <f ca="1">IF($BI210&lt;&gt;"",IF('Capacity summary'!$C$14="Yes",IF(COUNTBLANK('Capacity summary'!$H122:$BG122)&lt;52,IF('Capacity summary'!AS122&lt;&gt;"",IF(LOWER('Capacity summary'!AS122)="x",$BI210*AS210,VALUE('Capacity summary'!AS122)),0),AS210*$BI210),AS210*$BI210),0)</f>
        <v>0</v>
      </c>
      <c r="CW210" s="5">
        <f ca="1">IF($BI210&lt;&gt;"",IF('Capacity summary'!$C$14="Yes",IF(COUNTBLANK('Capacity summary'!$H122:$BG122)&lt;52,IF('Capacity summary'!AT122&lt;&gt;"",IF(LOWER('Capacity summary'!AT122)="x",$BI210*AT210,VALUE('Capacity summary'!AT122)),0),AT210*$BI210),AT210*$BI210),0)</f>
        <v>0</v>
      </c>
      <c r="CX210" s="5">
        <f ca="1">IF($BI210&lt;&gt;"",IF('Capacity summary'!$C$14="Yes",IF(COUNTBLANK('Capacity summary'!$H122:$BG122)&lt;52,IF('Capacity summary'!AU122&lt;&gt;"",IF(LOWER('Capacity summary'!AU122)="x",$BI210*AU210,VALUE('Capacity summary'!AU122)),0),AU210*$BI210),AU210*$BI210),0)</f>
        <v>0</v>
      </c>
      <c r="CY210" s="5">
        <f ca="1">IF($BI210&lt;&gt;"",IF('Capacity summary'!$C$14="Yes",IF(COUNTBLANK('Capacity summary'!$H122:$BG122)&lt;52,IF('Capacity summary'!AV122&lt;&gt;"",IF(LOWER('Capacity summary'!AV122)="x",$BI210*AV210,VALUE('Capacity summary'!AV122)),0),AV210*$BI210),AV210*$BI210),0)</f>
        <v>0</v>
      </c>
      <c r="CZ210" s="5">
        <f ca="1">IF($BI210&lt;&gt;"",IF('Capacity summary'!$C$14="Yes",IF(COUNTBLANK('Capacity summary'!$H122:$BG122)&lt;52,IF('Capacity summary'!AW122&lt;&gt;"",IF(LOWER('Capacity summary'!AW122)="x",$BI210*AW210,VALUE('Capacity summary'!AW122)),0),AW210*$BI210),AW210*$BI210),0)</f>
        <v>0</v>
      </c>
      <c r="DA210" s="5">
        <f ca="1">IF($BI210&lt;&gt;"",IF('Capacity summary'!$C$14="Yes",IF(COUNTBLANK('Capacity summary'!$H122:$BG122)&lt;52,IF('Capacity summary'!AX122&lt;&gt;"",IF(LOWER('Capacity summary'!AX122)="x",$BI210*AX210,VALUE('Capacity summary'!AX122)),0),AX210*$BI210),AX210*$BI210),0)</f>
        <v>0</v>
      </c>
      <c r="DB210" s="5">
        <f ca="1">IF($BI210&lt;&gt;"",IF('Capacity summary'!$C$14="Yes",IF(COUNTBLANK('Capacity summary'!$H122:$BG122)&lt;52,IF('Capacity summary'!AY122&lt;&gt;"",IF(LOWER('Capacity summary'!AY122)="x",$BI210*AY210,VALUE('Capacity summary'!AY122)),0),AY210*$BI210),AY210*$BI210),0)</f>
        <v>0</v>
      </c>
      <c r="DC210" s="5">
        <f ca="1">IF($BI210&lt;&gt;"",IF('Capacity summary'!$C$14="Yes",IF(COUNTBLANK('Capacity summary'!$H122:$BG122)&lt;52,IF('Capacity summary'!AZ122&lt;&gt;"",IF(LOWER('Capacity summary'!AZ122)="x",$BI210*AZ210,VALUE('Capacity summary'!AZ122)),0),AZ210*$BI210),AZ210*$BI210),0)</f>
        <v>0</v>
      </c>
      <c r="DD210" s="5">
        <f ca="1">IF($BI210&lt;&gt;"",IF('Capacity summary'!$C$14="Yes",IF(COUNTBLANK('Capacity summary'!$H122:$BG122)&lt;52,IF('Capacity summary'!BA122&lt;&gt;"",IF(LOWER('Capacity summary'!BA122)="x",$BI210*BA210,VALUE('Capacity summary'!BA122)),0),BA210*$BI210),BA210*$BI210),0)</f>
        <v>0</v>
      </c>
      <c r="DE210" s="5">
        <f ca="1">IF($BI210&lt;&gt;"",IF('Capacity summary'!$C$14="Yes",IF(COUNTBLANK('Capacity summary'!$H122:$BG122)&lt;52,IF('Capacity summary'!BB122&lt;&gt;"",IF(LOWER('Capacity summary'!BB122)="x",$BI210*BB210,VALUE('Capacity summary'!BB122)),0),BB210*$BI210),BB210*$BI210),0)</f>
        <v>0</v>
      </c>
      <c r="DF210" s="5">
        <f ca="1">IF($BI210&lt;&gt;"",IF('Capacity summary'!$C$14="Yes",IF(COUNTBLANK('Capacity summary'!$H122:$BG122)&lt;52,IF('Capacity summary'!BC122&lt;&gt;"",IF(LOWER('Capacity summary'!BC122)="x",$BI210*BC210,VALUE('Capacity summary'!BC122)),0),BC210*$BI210),BC210*$BI210),0)</f>
        <v>0</v>
      </c>
      <c r="DG210" s="5">
        <f ca="1">IF($BI210&lt;&gt;"",IF('Capacity summary'!$C$14="Yes",IF(COUNTBLANK('Capacity summary'!$H122:$BG122)&lt;52,IF('Capacity summary'!BD122&lt;&gt;"",IF(LOWER('Capacity summary'!BD122)="x",$BI210*BD210,VALUE('Capacity summary'!BD122)),0),BD210*$BI210),BD210*$BI210),0)</f>
        <v>0</v>
      </c>
      <c r="DH210" s="5">
        <f ca="1">IF($BI210&lt;&gt;"",IF('Capacity summary'!$C$14="Yes",IF(COUNTBLANK('Capacity summary'!$H122:$BG122)&lt;52,IF('Capacity summary'!BE122&lt;&gt;"",IF(LOWER('Capacity summary'!BE122)="x",$BI210*BE210,VALUE('Capacity summary'!BE122)),0),BE210*$BI210),BE210*$BI210),0)</f>
        <v>0</v>
      </c>
      <c r="DI210" s="5">
        <f ca="1">IF($BI210&lt;&gt;"",IF('Capacity summary'!$C$14="Yes",IF(COUNTBLANK('Capacity summary'!$H122:$BG122)&lt;52,IF('Capacity summary'!BF122&lt;&gt;"",IF(LOWER('Capacity summary'!BF122)="x",$BI210*BF210,VALUE('Capacity summary'!BF122)),0),BF210*$BI210),BF210*$BI210),0)</f>
        <v>0</v>
      </c>
      <c r="DJ210" s="5">
        <f ca="1">IF($BI210&lt;&gt;"",IF('Capacity summary'!$C$14="Yes",IF(COUNTBLANK('Capacity summary'!$H122:$BG122)&lt;52,IF('Capacity summary'!BG122&lt;&gt;"",IF(LOWER('Capacity summary'!BG122)="x",$BI210*BG210,VALUE('Capacity summary'!BG122)),0),BG210*$BI210),BG210*$BI210),0)</f>
        <v>0</v>
      </c>
      <c r="DK210" s="5">
        <f t="shared" ca="1" si="7"/>
        <v>0</v>
      </c>
    </row>
    <row r="211" spans="2:115" x14ac:dyDescent="0.25">
      <c r="C211" s="67" t="str">
        <f>ROW(A100)&amp;". "&amp;Capacity!N116</f>
        <v>100. a</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 ca="1">IF(ROW(A100)&lt;=Capacity!$M$16,IF('Capacity summary'!$C$14="No",SUM(H211:BG211),'Capacity summary'!$E123),0)</f>
        <v>52</v>
      </c>
      <c r="BI211" s="67">
        <f ca="1">IF(BH211&gt;0,IF(BH211&lt;Capacity!Q116,Capacity!R116,Capacity!T116/'Capacity calculation (hide)'!BH211),"")</f>
        <v>0</v>
      </c>
      <c r="BJ211" s="5"/>
      <c r="BK211" s="5">
        <f ca="1">IF($BI211&lt;&gt;"",IF('Capacity summary'!$C$14="Yes",IF(COUNTBLANK('Capacity summary'!$H123:$BG123)&lt;52,IF('Capacity summary'!H123&lt;&gt;"",IF(LOWER('Capacity summary'!H123)="x",$BI211*H211,VALUE('Capacity summary'!H123)),0),H211*$BI211),H211*$BI211),0)</f>
        <v>0</v>
      </c>
      <c r="BL211" s="5">
        <f ca="1">IF($BI211&lt;&gt;"",IF('Capacity summary'!$C$14="Yes",IF(COUNTBLANK('Capacity summary'!$H123:$BG123)&lt;52,IF('Capacity summary'!I123&lt;&gt;"",IF(LOWER('Capacity summary'!I123)="x",$BI211*I211,VALUE('Capacity summary'!I123)),0),I211*$BI211),I211*$BI211),0)</f>
        <v>0</v>
      </c>
      <c r="BM211" s="5">
        <f ca="1">IF($BI211&lt;&gt;"",IF('Capacity summary'!$C$14="Yes",IF(COUNTBLANK('Capacity summary'!$H123:$BG123)&lt;52,IF('Capacity summary'!J123&lt;&gt;"",IF(LOWER('Capacity summary'!J123)="x",$BI211*J211,VALUE('Capacity summary'!J123)),0),J211*$BI211),J211*$BI211),0)</f>
        <v>0</v>
      </c>
      <c r="BN211" s="5">
        <f ca="1">IF($BI211&lt;&gt;"",IF('Capacity summary'!$C$14="Yes",IF(COUNTBLANK('Capacity summary'!$H123:$BG123)&lt;52,IF('Capacity summary'!K123&lt;&gt;"",IF(LOWER('Capacity summary'!K123)="x",$BI211*K211,VALUE('Capacity summary'!K123)),0),K211*$BI211),K211*$BI211),0)</f>
        <v>0</v>
      </c>
      <c r="BO211" s="5">
        <f ca="1">IF($BI211&lt;&gt;"",IF('Capacity summary'!$C$14="Yes",IF(COUNTBLANK('Capacity summary'!$H123:$BG123)&lt;52,IF('Capacity summary'!L123&lt;&gt;"",IF(LOWER('Capacity summary'!L123)="x",$BI211*L211,VALUE('Capacity summary'!L123)),0),L211*$BI211),L211*$BI211),0)</f>
        <v>0</v>
      </c>
      <c r="BP211" s="5">
        <f ca="1">IF($BI211&lt;&gt;"",IF('Capacity summary'!$C$14="Yes",IF(COUNTBLANK('Capacity summary'!$H123:$BG123)&lt;52,IF('Capacity summary'!M123&lt;&gt;"",IF(LOWER('Capacity summary'!M123)="x",$BI211*M211,VALUE('Capacity summary'!M123)),0),M211*$BI211),M211*$BI211),0)</f>
        <v>0</v>
      </c>
      <c r="BQ211" s="5">
        <f ca="1">IF($BI211&lt;&gt;"",IF('Capacity summary'!$C$14="Yes",IF(COUNTBLANK('Capacity summary'!$H123:$BG123)&lt;52,IF('Capacity summary'!N123&lt;&gt;"",IF(LOWER('Capacity summary'!N123)="x",$BI211*N211,VALUE('Capacity summary'!N123)),0),N211*$BI211),N211*$BI211),0)</f>
        <v>0</v>
      </c>
      <c r="BR211" s="5">
        <f ca="1">IF($BI211&lt;&gt;"",IF('Capacity summary'!$C$14="Yes",IF(COUNTBLANK('Capacity summary'!$H123:$BG123)&lt;52,IF('Capacity summary'!O123&lt;&gt;"",IF(LOWER('Capacity summary'!O123)="x",$BI211*O211,VALUE('Capacity summary'!O123)),0),O211*$BI211),O211*$BI211),0)</f>
        <v>0</v>
      </c>
      <c r="BS211" s="5">
        <f ca="1">IF($BI211&lt;&gt;"",IF('Capacity summary'!$C$14="Yes",IF(COUNTBLANK('Capacity summary'!$H123:$BG123)&lt;52,IF('Capacity summary'!P123&lt;&gt;"",IF(LOWER('Capacity summary'!P123)="x",$BI211*P211,VALUE('Capacity summary'!P123)),0),P211*$BI211),P211*$BI211),0)</f>
        <v>0</v>
      </c>
      <c r="BT211" s="5">
        <f ca="1">IF($BI211&lt;&gt;"",IF('Capacity summary'!$C$14="Yes",IF(COUNTBLANK('Capacity summary'!$H123:$BG123)&lt;52,IF('Capacity summary'!Q123&lt;&gt;"",IF(LOWER('Capacity summary'!Q123)="x",$BI211*Q211,VALUE('Capacity summary'!Q123)),0),Q211*$BI211),Q211*$BI211),0)</f>
        <v>0</v>
      </c>
      <c r="BU211" s="5">
        <f ca="1">IF($BI211&lt;&gt;"",IF('Capacity summary'!$C$14="Yes",IF(COUNTBLANK('Capacity summary'!$H123:$BG123)&lt;52,IF('Capacity summary'!R123&lt;&gt;"",IF(LOWER('Capacity summary'!R123)="x",$BI211*R211,VALUE('Capacity summary'!R123)),0),R211*$BI211),R211*$BI211),0)</f>
        <v>0</v>
      </c>
      <c r="BV211" s="5">
        <f ca="1">IF($BI211&lt;&gt;"",IF('Capacity summary'!$C$14="Yes",IF(COUNTBLANK('Capacity summary'!$H123:$BG123)&lt;52,IF('Capacity summary'!S123&lt;&gt;"",IF(LOWER('Capacity summary'!S123)="x",$BI211*S211,VALUE('Capacity summary'!S123)),0),S211*$BI211),S211*$BI211),0)</f>
        <v>0</v>
      </c>
      <c r="BW211" s="5">
        <f ca="1">IF($BI211&lt;&gt;"",IF('Capacity summary'!$C$14="Yes",IF(COUNTBLANK('Capacity summary'!$H123:$BG123)&lt;52,IF('Capacity summary'!T123&lt;&gt;"",IF(LOWER('Capacity summary'!T123)="x",$BI211*T211,VALUE('Capacity summary'!T123)),0),T211*$BI211),T211*$BI211),0)</f>
        <v>0</v>
      </c>
      <c r="BX211" s="5">
        <f ca="1">IF($BI211&lt;&gt;"",IF('Capacity summary'!$C$14="Yes",IF(COUNTBLANK('Capacity summary'!$H123:$BG123)&lt;52,IF('Capacity summary'!U123&lt;&gt;"",IF(LOWER('Capacity summary'!U123)="x",$BI211*U211,VALUE('Capacity summary'!U123)),0),U211*$BI211),U211*$BI211),0)</f>
        <v>0</v>
      </c>
      <c r="BY211" s="5">
        <f ca="1">IF($BI211&lt;&gt;"",IF('Capacity summary'!$C$14="Yes",IF(COUNTBLANK('Capacity summary'!$H123:$BG123)&lt;52,IF('Capacity summary'!V123&lt;&gt;"",IF(LOWER('Capacity summary'!V123)="x",$BI211*V211,VALUE('Capacity summary'!V123)),0),V211*$BI211),V211*$BI211),0)</f>
        <v>0</v>
      </c>
      <c r="BZ211" s="5">
        <f ca="1">IF($BI211&lt;&gt;"",IF('Capacity summary'!$C$14="Yes",IF(COUNTBLANK('Capacity summary'!$H123:$BG123)&lt;52,IF('Capacity summary'!W123&lt;&gt;"",IF(LOWER('Capacity summary'!W123)="x",$BI211*W211,VALUE('Capacity summary'!W123)),0),W211*$BI211),W211*$BI211),0)</f>
        <v>0</v>
      </c>
      <c r="CA211" s="5">
        <f ca="1">IF($BI211&lt;&gt;"",IF('Capacity summary'!$C$14="Yes",IF(COUNTBLANK('Capacity summary'!$H123:$BG123)&lt;52,IF('Capacity summary'!X123&lt;&gt;"",IF(LOWER('Capacity summary'!X123)="x",$BI211*X211,VALUE('Capacity summary'!X123)),0),X211*$BI211),X211*$BI211),0)</f>
        <v>0</v>
      </c>
      <c r="CB211" s="5">
        <f ca="1">IF($BI211&lt;&gt;"",IF('Capacity summary'!$C$14="Yes",IF(COUNTBLANK('Capacity summary'!$H123:$BG123)&lt;52,IF('Capacity summary'!Y123&lt;&gt;"",IF(LOWER('Capacity summary'!Y123)="x",$BI211*Y211,VALUE('Capacity summary'!Y123)),0),Y211*$BI211),Y211*$BI211),0)</f>
        <v>0</v>
      </c>
      <c r="CC211" s="5">
        <f ca="1">IF($BI211&lt;&gt;"",IF('Capacity summary'!$C$14="Yes",IF(COUNTBLANK('Capacity summary'!$H123:$BG123)&lt;52,IF('Capacity summary'!Z123&lt;&gt;"",IF(LOWER('Capacity summary'!Z123)="x",$BI211*Z211,VALUE('Capacity summary'!Z123)),0),Z211*$BI211),Z211*$BI211),0)</f>
        <v>0</v>
      </c>
      <c r="CD211" s="5">
        <f ca="1">IF($BI211&lt;&gt;"",IF('Capacity summary'!$C$14="Yes",IF(COUNTBLANK('Capacity summary'!$H123:$BG123)&lt;52,IF('Capacity summary'!AA123&lt;&gt;"",IF(LOWER('Capacity summary'!AA123)="x",$BI211*AA211,VALUE('Capacity summary'!AA123)),0),AA211*$BI211),AA211*$BI211),0)</f>
        <v>0</v>
      </c>
      <c r="CE211" s="5">
        <f ca="1">IF($BI211&lt;&gt;"",IF('Capacity summary'!$C$14="Yes",IF(COUNTBLANK('Capacity summary'!$H123:$BG123)&lt;52,IF('Capacity summary'!AB123&lt;&gt;"",IF(LOWER('Capacity summary'!AB123)="x",$BI211*AB211,VALUE('Capacity summary'!AB123)),0),AB211*$BI211),AB211*$BI211),0)</f>
        <v>0</v>
      </c>
      <c r="CF211" s="5">
        <f ca="1">IF($BI211&lt;&gt;"",IF('Capacity summary'!$C$14="Yes",IF(COUNTBLANK('Capacity summary'!$H123:$BG123)&lt;52,IF('Capacity summary'!AC123&lt;&gt;"",IF(LOWER('Capacity summary'!AC123)="x",$BI211*AC211,VALUE('Capacity summary'!AC123)),0),AC211*$BI211),AC211*$BI211),0)</f>
        <v>0</v>
      </c>
      <c r="CG211" s="5">
        <f ca="1">IF($BI211&lt;&gt;"",IF('Capacity summary'!$C$14="Yes",IF(COUNTBLANK('Capacity summary'!$H123:$BG123)&lt;52,IF('Capacity summary'!AD123&lt;&gt;"",IF(LOWER('Capacity summary'!AD123)="x",$BI211*AD211,VALUE('Capacity summary'!AD123)),0),AD211*$BI211),AD211*$BI211),0)</f>
        <v>0</v>
      </c>
      <c r="CH211" s="5">
        <f ca="1">IF($BI211&lt;&gt;"",IF('Capacity summary'!$C$14="Yes",IF(COUNTBLANK('Capacity summary'!$H123:$BG123)&lt;52,IF('Capacity summary'!AE123&lt;&gt;"",IF(LOWER('Capacity summary'!AE123)="x",$BI211*AE211,VALUE('Capacity summary'!AE123)),0),AE211*$BI211),AE211*$BI211),0)</f>
        <v>0</v>
      </c>
      <c r="CI211" s="5">
        <f ca="1">IF($BI211&lt;&gt;"",IF('Capacity summary'!$C$14="Yes",IF(COUNTBLANK('Capacity summary'!$H123:$BG123)&lt;52,IF('Capacity summary'!AF123&lt;&gt;"",IF(LOWER('Capacity summary'!AF123)="x",$BI211*AF211,VALUE('Capacity summary'!AF123)),0),AF211*$BI211),AF211*$BI211),0)</f>
        <v>0</v>
      </c>
      <c r="CJ211" s="5">
        <f ca="1">IF($BI211&lt;&gt;"",IF('Capacity summary'!$C$14="Yes",IF(COUNTBLANK('Capacity summary'!$H123:$BG123)&lt;52,IF('Capacity summary'!AG123&lt;&gt;"",IF(LOWER('Capacity summary'!AG123)="x",$BI211*AG211,VALUE('Capacity summary'!AG123)),0),AG211*$BI211),AG211*$BI211),0)</f>
        <v>0</v>
      </c>
      <c r="CK211" s="5">
        <f ca="1">IF($BI211&lt;&gt;"",IF('Capacity summary'!$C$14="Yes",IF(COUNTBLANK('Capacity summary'!$H123:$BG123)&lt;52,IF('Capacity summary'!AH123&lt;&gt;"",IF(LOWER('Capacity summary'!AH123)="x",$BI211*AH211,VALUE('Capacity summary'!AH123)),0),AH211*$BI211),AH211*$BI211),0)</f>
        <v>0</v>
      </c>
      <c r="CL211" s="5">
        <f ca="1">IF($BI211&lt;&gt;"",IF('Capacity summary'!$C$14="Yes",IF(COUNTBLANK('Capacity summary'!$H123:$BG123)&lt;52,IF('Capacity summary'!AI123&lt;&gt;"",IF(LOWER('Capacity summary'!AI123)="x",$BI211*AI211,VALUE('Capacity summary'!AI123)),0),AI211*$BI211),AI211*$BI211),0)</f>
        <v>0</v>
      </c>
      <c r="CM211" s="5">
        <f ca="1">IF($BI211&lt;&gt;"",IF('Capacity summary'!$C$14="Yes",IF(COUNTBLANK('Capacity summary'!$H123:$BG123)&lt;52,IF('Capacity summary'!AJ123&lt;&gt;"",IF(LOWER('Capacity summary'!AJ123)="x",$BI211*AJ211,VALUE('Capacity summary'!AJ123)),0),AJ211*$BI211),AJ211*$BI211),0)</f>
        <v>0</v>
      </c>
      <c r="CN211" s="5">
        <f ca="1">IF($BI211&lt;&gt;"",IF('Capacity summary'!$C$14="Yes",IF(COUNTBLANK('Capacity summary'!$H123:$BG123)&lt;52,IF('Capacity summary'!AK123&lt;&gt;"",IF(LOWER('Capacity summary'!AK123)="x",$BI211*AK211,VALUE('Capacity summary'!AK123)),0),AK211*$BI211),AK211*$BI211),0)</f>
        <v>0</v>
      </c>
      <c r="CO211" s="5">
        <f ca="1">IF($BI211&lt;&gt;"",IF('Capacity summary'!$C$14="Yes",IF(COUNTBLANK('Capacity summary'!$H123:$BG123)&lt;52,IF('Capacity summary'!AL123&lt;&gt;"",IF(LOWER('Capacity summary'!AL123)="x",$BI211*AL211,VALUE('Capacity summary'!AL123)),0),AL211*$BI211),AL211*$BI211),0)</f>
        <v>0</v>
      </c>
      <c r="CP211" s="5">
        <f ca="1">IF($BI211&lt;&gt;"",IF('Capacity summary'!$C$14="Yes",IF(COUNTBLANK('Capacity summary'!$H123:$BG123)&lt;52,IF('Capacity summary'!AM123&lt;&gt;"",IF(LOWER('Capacity summary'!AM123)="x",$BI211*AM211,VALUE('Capacity summary'!AM123)),0),AM211*$BI211),AM211*$BI211),0)</f>
        <v>0</v>
      </c>
      <c r="CQ211" s="5">
        <f ca="1">IF($BI211&lt;&gt;"",IF('Capacity summary'!$C$14="Yes",IF(COUNTBLANK('Capacity summary'!$H123:$BG123)&lt;52,IF('Capacity summary'!AN123&lt;&gt;"",IF(LOWER('Capacity summary'!AN123)="x",$BI211*AN211,VALUE('Capacity summary'!AN123)),0),AN211*$BI211),AN211*$BI211),0)</f>
        <v>0</v>
      </c>
      <c r="CR211" s="5">
        <f ca="1">IF($BI211&lt;&gt;"",IF('Capacity summary'!$C$14="Yes",IF(COUNTBLANK('Capacity summary'!$H123:$BG123)&lt;52,IF('Capacity summary'!AO123&lt;&gt;"",IF(LOWER('Capacity summary'!AO123)="x",$BI211*AO211,VALUE('Capacity summary'!AO123)),0),AO211*$BI211),AO211*$BI211),0)</f>
        <v>0</v>
      </c>
      <c r="CS211" s="5">
        <f ca="1">IF($BI211&lt;&gt;"",IF('Capacity summary'!$C$14="Yes",IF(COUNTBLANK('Capacity summary'!$H123:$BG123)&lt;52,IF('Capacity summary'!AP123&lt;&gt;"",IF(LOWER('Capacity summary'!AP123)="x",$BI211*AP211,VALUE('Capacity summary'!AP123)),0),AP211*$BI211),AP211*$BI211),0)</f>
        <v>0</v>
      </c>
      <c r="CT211" s="5">
        <f ca="1">IF($BI211&lt;&gt;"",IF('Capacity summary'!$C$14="Yes",IF(COUNTBLANK('Capacity summary'!$H123:$BG123)&lt;52,IF('Capacity summary'!AQ123&lt;&gt;"",IF(LOWER('Capacity summary'!AQ123)="x",$BI211*AQ211,VALUE('Capacity summary'!AQ123)),0),AQ211*$BI211),AQ211*$BI211),0)</f>
        <v>0</v>
      </c>
      <c r="CU211" s="5">
        <f ca="1">IF($BI211&lt;&gt;"",IF('Capacity summary'!$C$14="Yes",IF(COUNTBLANK('Capacity summary'!$H123:$BG123)&lt;52,IF('Capacity summary'!AR123&lt;&gt;"",IF(LOWER('Capacity summary'!AR123)="x",$BI211*AR211,VALUE('Capacity summary'!AR123)),0),AR211*$BI211),AR211*$BI211),0)</f>
        <v>0</v>
      </c>
      <c r="CV211" s="5">
        <f ca="1">IF($BI211&lt;&gt;"",IF('Capacity summary'!$C$14="Yes",IF(COUNTBLANK('Capacity summary'!$H123:$BG123)&lt;52,IF('Capacity summary'!AS123&lt;&gt;"",IF(LOWER('Capacity summary'!AS123)="x",$BI211*AS211,VALUE('Capacity summary'!AS123)),0),AS211*$BI211),AS211*$BI211),0)</f>
        <v>0</v>
      </c>
      <c r="CW211" s="5">
        <f ca="1">IF($BI211&lt;&gt;"",IF('Capacity summary'!$C$14="Yes",IF(COUNTBLANK('Capacity summary'!$H123:$BG123)&lt;52,IF('Capacity summary'!AT123&lt;&gt;"",IF(LOWER('Capacity summary'!AT123)="x",$BI211*AT211,VALUE('Capacity summary'!AT123)),0),AT211*$BI211),AT211*$BI211),0)</f>
        <v>0</v>
      </c>
      <c r="CX211" s="5">
        <f ca="1">IF($BI211&lt;&gt;"",IF('Capacity summary'!$C$14="Yes",IF(COUNTBLANK('Capacity summary'!$H123:$BG123)&lt;52,IF('Capacity summary'!AU123&lt;&gt;"",IF(LOWER('Capacity summary'!AU123)="x",$BI211*AU211,VALUE('Capacity summary'!AU123)),0),AU211*$BI211),AU211*$BI211),0)</f>
        <v>0</v>
      </c>
      <c r="CY211" s="5">
        <f ca="1">IF($BI211&lt;&gt;"",IF('Capacity summary'!$C$14="Yes",IF(COUNTBLANK('Capacity summary'!$H123:$BG123)&lt;52,IF('Capacity summary'!AV123&lt;&gt;"",IF(LOWER('Capacity summary'!AV123)="x",$BI211*AV211,VALUE('Capacity summary'!AV123)),0),AV211*$BI211),AV211*$BI211),0)</f>
        <v>0</v>
      </c>
      <c r="CZ211" s="5">
        <f ca="1">IF($BI211&lt;&gt;"",IF('Capacity summary'!$C$14="Yes",IF(COUNTBLANK('Capacity summary'!$H123:$BG123)&lt;52,IF('Capacity summary'!AW123&lt;&gt;"",IF(LOWER('Capacity summary'!AW123)="x",$BI211*AW211,VALUE('Capacity summary'!AW123)),0),AW211*$BI211),AW211*$BI211),0)</f>
        <v>0</v>
      </c>
      <c r="DA211" s="5">
        <f ca="1">IF($BI211&lt;&gt;"",IF('Capacity summary'!$C$14="Yes",IF(COUNTBLANK('Capacity summary'!$H123:$BG123)&lt;52,IF('Capacity summary'!AX123&lt;&gt;"",IF(LOWER('Capacity summary'!AX123)="x",$BI211*AX211,VALUE('Capacity summary'!AX123)),0),AX211*$BI211),AX211*$BI211),0)</f>
        <v>0</v>
      </c>
      <c r="DB211" s="5">
        <f ca="1">IF($BI211&lt;&gt;"",IF('Capacity summary'!$C$14="Yes",IF(COUNTBLANK('Capacity summary'!$H123:$BG123)&lt;52,IF('Capacity summary'!AY123&lt;&gt;"",IF(LOWER('Capacity summary'!AY123)="x",$BI211*AY211,VALUE('Capacity summary'!AY123)),0),AY211*$BI211),AY211*$BI211),0)</f>
        <v>0</v>
      </c>
      <c r="DC211" s="5">
        <f ca="1">IF($BI211&lt;&gt;"",IF('Capacity summary'!$C$14="Yes",IF(COUNTBLANK('Capacity summary'!$H123:$BG123)&lt;52,IF('Capacity summary'!AZ123&lt;&gt;"",IF(LOWER('Capacity summary'!AZ123)="x",$BI211*AZ211,VALUE('Capacity summary'!AZ123)),0),AZ211*$BI211),AZ211*$BI211),0)</f>
        <v>0</v>
      </c>
      <c r="DD211" s="5">
        <f ca="1">IF($BI211&lt;&gt;"",IF('Capacity summary'!$C$14="Yes",IF(COUNTBLANK('Capacity summary'!$H123:$BG123)&lt;52,IF('Capacity summary'!BA123&lt;&gt;"",IF(LOWER('Capacity summary'!BA123)="x",$BI211*BA211,VALUE('Capacity summary'!BA123)),0),BA211*$BI211),BA211*$BI211),0)</f>
        <v>0</v>
      </c>
      <c r="DE211" s="5">
        <f ca="1">IF($BI211&lt;&gt;"",IF('Capacity summary'!$C$14="Yes",IF(COUNTBLANK('Capacity summary'!$H123:$BG123)&lt;52,IF('Capacity summary'!BB123&lt;&gt;"",IF(LOWER('Capacity summary'!BB123)="x",$BI211*BB211,VALUE('Capacity summary'!BB123)),0),BB211*$BI211),BB211*$BI211),0)</f>
        <v>0</v>
      </c>
      <c r="DF211" s="5">
        <f ca="1">IF($BI211&lt;&gt;"",IF('Capacity summary'!$C$14="Yes",IF(COUNTBLANK('Capacity summary'!$H123:$BG123)&lt;52,IF('Capacity summary'!BC123&lt;&gt;"",IF(LOWER('Capacity summary'!BC123)="x",$BI211*BC211,VALUE('Capacity summary'!BC123)),0),BC211*$BI211),BC211*$BI211),0)</f>
        <v>0</v>
      </c>
      <c r="DG211" s="5">
        <f ca="1">IF($BI211&lt;&gt;"",IF('Capacity summary'!$C$14="Yes",IF(COUNTBLANK('Capacity summary'!$H123:$BG123)&lt;52,IF('Capacity summary'!BD123&lt;&gt;"",IF(LOWER('Capacity summary'!BD123)="x",$BI211*BD211,VALUE('Capacity summary'!BD123)),0),BD211*$BI211),BD211*$BI211),0)</f>
        <v>0</v>
      </c>
      <c r="DH211" s="5">
        <f ca="1">IF($BI211&lt;&gt;"",IF('Capacity summary'!$C$14="Yes",IF(COUNTBLANK('Capacity summary'!$H123:$BG123)&lt;52,IF('Capacity summary'!BE123&lt;&gt;"",IF(LOWER('Capacity summary'!BE123)="x",$BI211*BE211,VALUE('Capacity summary'!BE123)),0),BE211*$BI211),BE211*$BI211),0)</f>
        <v>0</v>
      </c>
      <c r="DI211" s="5">
        <f ca="1">IF($BI211&lt;&gt;"",IF('Capacity summary'!$C$14="Yes",IF(COUNTBLANK('Capacity summary'!$H123:$BG123)&lt;52,IF('Capacity summary'!BF123&lt;&gt;"",IF(LOWER('Capacity summary'!BF123)="x",$BI211*BF211,VALUE('Capacity summary'!BF123)),0),BF211*$BI211),BF211*$BI211),0)</f>
        <v>0</v>
      </c>
      <c r="DJ211" s="5">
        <f ca="1">IF($BI211&lt;&gt;"",IF('Capacity summary'!$C$14="Yes",IF(COUNTBLANK('Capacity summary'!$H123:$BG123)&lt;52,IF('Capacity summary'!BG123&lt;&gt;"",IF(LOWER('Capacity summary'!BG123)="x",$BI211*BG211,VALUE('Capacity summary'!BG123)),0),BG211*$BI211),BG211*$BI211),0)</f>
        <v>0</v>
      </c>
      <c r="DK211" s="5">
        <f t="shared" ca="1" si="7"/>
        <v>0</v>
      </c>
    </row>
    <row r="212" spans="2:115" x14ac:dyDescent="0.25">
      <c r="B212" s="67"/>
    </row>
    <row r="213" spans="2:115" x14ac:dyDescent="0.25">
      <c r="B213" s="67"/>
    </row>
    <row r="214" spans="2:115" x14ac:dyDescent="0.25">
      <c r="B214" s="67"/>
      <c r="BI214" s="306" t="s">
        <v>1114</v>
      </c>
      <c r="BK214">
        <f ca="1">SUMIFS(BK$112:BK$211,Capacity!$V$17:$V$116,"X")</f>
        <v>0</v>
      </c>
      <c r="BL214" s="67">
        <f ca="1">SUMIFS(BL$112:BL$211,Capacity!$V$17:$V$116,"X")</f>
        <v>0</v>
      </c>
      <c r="BM214" s="67">
        <f ca="1">SUMIFS(BM$112:BM$211,Capacity!$V$17:$V$116,"X")</f>
        <v>0</v>
      </c>
      <c r="BN214" s="67">
        <f ca="1">SUMIFS(BN$112:BN$211,Capacity!$V$17:$V$116,"X")</f>
        <v>0</v>
      </c>
      <c r="BO214" s="67">
        <f ca="1">SUMIFS(BO$112:BO$211,Capacity!$V$17:$V$116,"X")</f>
        <v>0</v>
      </c>
      <c r="BP214" s="67">
        <f ca="1">SUMIFS(BP$112:BP$211,Capacity!$V$17:$V$116,"X")</f>
        <v>0</v>
      </c>
      <c r="BQ214" s="67">
        <f ca="1">SUMIFS(BQ$112:BQ$211,Capacity!$V$17:$V$116,"X")</f>
        <v>0</v>
      </c>
      <c r="BR214" s="67">
        <f ca="1">SUMIFS(BR$112:BR$211,Capacity!$V$17:$V$116,"X")</f>
        <v>0</v>
      </c>
      <c r="BS214" s="67">
        <f ca="1">SUMIFS(BS$112:BS$211,Capacity!$V$17:$V$116,"X")</f>
        <v>0</v>
      </c>
      <c r="BT214" s="67">
        <f ca="1">SUMIFS(BT$112:BT$211,Capacity!$V$17:$V$116,"X")</f>
        <v>0</v>
      </c>
      <c r="BU214" s="67">
        <f ca="1">SUMIFS(BU$112:BU$211,Capacity!$V$17:$V$116,"X")</f>
        <v>0</v>
      </c>
      <c r="BV214" s="67">
        <f ca="1">SUMIFS(BV$112:BV$211,Capacity!$V$17:$V$116,"X")</f>
        <v>0</v>
      </c>
      <c r="BW214" s="67">
        <f ca="1">SUMIFS(BW$112:BW$211,Capacity!$V$17:$V$116,"X")</f>
        <v>0</v>
      </c>
      <c r="BX214" s="67">
        <f ca="1">SUMIFS(BX$112:BX$211,Capacity!$V$17:$V$116,"X")</f>
        <v>0</v>
      </c>
      <c r="BY214" s="67">
        <f ca="1">SUMIFS(BY$112:BY$211,Capacity!$V$17:$V$116,"X")</f>
        <v>0</v>
      </c>
      <c r="BZ214" s="67">
        <f ca="1">SUMIFS(BZ$112:BZ$211,Capacity!$V$17:$V$116,"X")</f>
        <v>0</v>
      </c>
      <c r="CA214" s="67">
        <f ca="1">SUMIFS(CA$112:CA$211,Capacity!$V$17:$V$116,"X")</f>
        <v>0</v>
      </c>
      <c r="CB214" s="67">
        <f ca="1">SUMIFS(CB$112:CB$211,Capacity!$V$17:$V$116,"X")</f>
        <v>0</v>
      </c>
      <c r="CC214" s="67">
        <f ca="1">SUMIFS(CC$112:CC$211,Capacity!$V$17:$V$116,"X")</f>
        <v>0</v>
      </c>
      <c r="CD214" s="67">
        <f ca="1">SUMIFS(CD$112:CD$211,Capacity!$V$17:$V$116,"X")</f>
        <v>0</v>
      </c>
      <c r="CE214" s="67">
        <f ca="1">SUMIFS(CE$112:CE$211,Capacity!$V$17:$V$116,"X")</f>
        <v>0</v>
      </c>
      <c r="CF214" s="67">
        <f ca="1">SUMIFS(CF$112:CF$211,Capacity!$V$17:$V$116,"X")</f>
        <v>0</v>
      </c>
      <c r="CG214" s="67">
        <f ca="1">SUMIFS(CG$112:CG$211,Capacity!$V$17:$V$116,"X")</f>
        <v>0</v>
      </c>
      <c r="CH214" s="67">
        <f ca="1">SUMIFS(CH$112:CH$211,Capacity!$V$17:$V$116,"X")</f>
        <v>0</v>
      </c>
      <c r="CI214" s="67">
        <f ca="1">SUMIFS(CI$112:CI$211,Capacity!$V$17:$V$116,"X")</f>
        <v>0</v>
      </c>
      <c r="CJ214" s="67">
        <f ca="1">SUMIFS(CJ$112:CJ$211,Capacity!$V$17:$V$116,"X")</f>
        <v>0</v>
      </c>
      <c r="CK214" s="67">
        <f ca="1">SUMIFS(CK$112:CK$211,Capacity!$V$17:$V$116,"X")</f>
        <v>0</v>
      </c>
      <c r="CL214" s="67">
        <f ca="1">SUMIFS(CL$112:CL$211,Capacity!$V$17:$V$116,"X")</f>
        <v>0</v>
      </c>
      <c r="CM214" s="67">
        <f ca="1">SUMIFS(CM$112:CM$211,Capacity!$V$17:$V$116,"X")</f>
        <v>0</v>
      </c>
      <c r="CN214" s="67">
        <f ca="1">SUMIFS(CN$112:CN$211,Capacity!$V$17:$V$116,"X")</f>
        <v>0</v>
      </c>
      <c r="CO214" s="67">
        <f ca="1">SUMIFS(CO$112:CO$211,Capacity!$V$17:$V$116,"X")</f>
        <v>0</v>
      </c>
      <c r="CP214" s="67">
        <f ca="1">SUMIFS(CP$112:CP$211,Capacity!$V$17:$V$116,"X")</f>
        <v>0</v>
      </c>
      <c r="CQ214" s="67">
        <f ca="1">SUMIFS(CQ$112:CQ$211,Capacity!$V$17:$V$116,"X")</f>
        <v>0</v>
      </c>
      <c r="CR214" s="67">
        <f ca="1">SUMIFS(CR$112:CR$211,Capacity!$V$17:$V$116,"X")</f>
        <v>0</v>
      </c>
      <c r="CS214" s="67">
        <f ca="1">SUMIFS(CS$112:CS$211,Capacity!$V$17:$V$116,"X")</f>
        <v>0</v>
      </c>
      <c r="CT214" s="67">
        <f ca="1">SUMIFS(CT$112:CT$211,Capacity!$V$17:$V$116,"X")</f>
        <v>0</v>
      </c>
      <c r="CU214" s="67">
        <f ca="1">SUMIFS(CU$112:CU$211,Capacity!$V$17:$V$116,"X")</f>
        <v>0</v>
      </c>
      <c r="CV214" s="67">
        <f ca="1">SUMIFS(CV$112:CV$211,Capacity!$V$17:$V$116,"X")</f>
        <v>0</v>
      </c>
      <c r="CW214" s="67">
        <f ca="1">SUMIFS(CW$112:CW$211,Capacity!$V$17:$V$116,"X")</f>
        <v>0</v>
      </c>
      <c r="CX214" s="67">
        <f ca="1">SUMIFS(CX$112:CX$211,Capacity!$V$17:$V$116,"X")</f>
        <v>0</v>
      </c>
      <c r="CY214" s="67">
        <f ca="1">SUMIFS(CY$112:CY$211,Capacity!$V$17:$V$116,"X")</f>
        <v>0</v>
      </c>
      <c r="CZ214" s="67">
        <f ca="1">SUMIFS(CZ$112:CZ$211,Capacity!$V$17:$V$116,"X")</f>
        <v>0</v>
      </c>
      <c r="DA214" s="67">
        <f ca="1">SUMIFS(DA$112:DA$211,Capacity!$V$17:$V$116,"X")</f>
        <v>0</v>
      </c>
      <c r="DB214" s="67">
        <f ca="1">SUMIFS(DB$112:DB$211,Capacity!$V$17:$V$116,"X")</f>
        <v>0</v>
      </c>
      <c r="DC214" s="67">
        <f ca="1">SUMIFS(DC$112:DC$211,Capacity!$V$17:$V$116,"X")</f>
        <v>0</v>
      </c>
      <c r="DD214" s="67">
        <f ca="1">SUMIFS(DD$112:DD$211,Capacity!$V$17:$V$116,"X")</f>
        <v>0</v>
      </c>
      <c r="DE214" s="67">
        <f ca="1">SUMIFS(DE$112:DE$211,Capacity!$V$17:$V$116,"X")</f>
        <v>0</v>
      </c>
      <c r="DF214" s="67">
        <f ca="1">SUMIFS(DF$112:DF$211,Capacity!$V$17:$V$116,"X")</f>
        <v>0</v>
      </c>
      <c r="DG214" s="67">
        <f ca="1">SUMIFS(DG$112:DG$211,Capacity!$V$17:$V$116,"X")</f>
        <v>0</v>
      </c>
      <c r="DH214" s="67">
        <f ca="1">SUMIFS(DH$112:DH$211,Capacity!$V$17:$V$116,"X")</f>
        <v>0</v>
      </c>
      <c r="DI214" s="67">
        <f ca="1">SUMIFS(DI$112:DI$211,Capacity!$V$17:$V$116,"X")</f>
        <v>0</v>
      </c>
      <c r="DJ214" s="67">
        <f ca="1">SUMIFS(DJ$112:DJ$211,Capacity!$V$17:$V$116,"X")</f>
        <v>0</v>
      </c>
      <c r="DK214" s="67">
        <f ca="1">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0" t="s">
        <v>87</v>
      </c>
      <c r="D2" s="382"/>
      <c r="F2" s="240" t="str">
        <f ca="1">"On aggregate, 1 patient = "&amp;TEXT('Demand background (hide)'!$BN$16,"#.#")&amp;" "&amp;Setup!$I$17</f>
        <v>On aggregate, 1 patient = 1. Patients</v>
      </c>
    </row>
    <row r="3" spans="1:12" x14ac:dyDescent="0.25">
      <c r="A3" t="s">
        <v>328</v>
      </c>
      <c r="C3" s="405">
        <v>52</v>
      </c>
      <c r="D3" s="382"/>
      <c r="F3" s="356" t="s">
        <v>326</v>
      </c>
    </row>
    <row r="4" spans="1:12" x14ac:dyDescent="0.25">
      <c r="A4" t="s">
        <v>14</v>
      </c>
      <c r="C4" s="380" t="s">
        <v>23</v>
      </c>
      <c r="D4" s="382"/>
    </row>
    <row r="5" spans="1:12" x14ac:dyDescent="0.25">
      <c r="K5" s="72"/>
    </row>
    <row r="6" spans="1:12" ht="14.4" thickBot="1" x14ac:dyDescent="0.3">
      <c r="A6" s="102" t="s">
        <v>309</v>
      </c>
      <c r="B6" s="103"/>
      <c r="C6" s="103"/>
      <c r="D6" s="9"/>
      <c r="E6" s="422" t="s">
        <v>346</v>
      </c>
      <c r="F6" s="422"/>
      <c r="G6" s="63" t="s">
        <v>87</v>
      </c>
      <c r="H6" s="9" t="s">
        <v>88</v>
      </c>
      <c r="I6" s="9"/>
      <c r="K6" s="72"/>
    </row>
    <row r="7" spans="1:12" ht="15" thickBot="1" x14ac:dyDescent="0.35">
      <c r="A7" s="10"/>
      <c r="B7" s="11"/>
      <c r="C7" s="11"/>
      <c r="D7" s="9"/>
      <c r="E7" s="423" t="s">
        <v>214</v>
      </c>
      <c r="F7" s="415"/>
      <c r="G7" s="408" t="e">
        <v>#N/A</v>
      </c>
      <c r="H7" s="418" t="e">
        <f ca="1">'Parameters calculator (hide)'!B25</f>
        <v>#N/A</v>
      </c>
      <c r="I7" s="9"/>
    </row>
    <row r="8" spans="1:12" ht="14.4" thickBot="1" x14ac:dyDescent="0.3">
      <c r="A8" s="11"/>
      <c r="B8" s="11"/>
      <c r="C8" s="11"/>
      <c r="D8" s="12"/>
      <c r="E8" s="13"/>
      <c r="F8" s="14"/>
      <c r="G8" s="409"/>
      <c r="H8" s="419"/>
      <c r="I8" s="9"/>
    </row>
    <row r="9" spans="1:12" ht="14.4" thickBot="1" x14ac:dyDescent="0.3">
      <c r="A9" s="85" t="s">
        <v>338</v>
      </c>
      <c r="B9" s="410" t="str">
        <f ca="1">TEXT('Parameters calculator (hide)'!B19,"#,#")</f>
        <v/>
      </c>
      <c r="C9" s="11"/>
      <c r="D9" s="12"/>
      <c r="E9" s="9"/>
      <c r="F9" s="9"/>
      <c r="G9" s="9"/>
      <c r="H9" s="9"/>
      <c r="I9" s="9"/>
    </row>
    <row r="10" spans="1:12" ht="14.4" thickBot="1" x14ac:dyDescent="0.3">
      <c r="A10" s="242" t="str">
        <f>"("&amp;$C$4&amp;")"</f>
        <v>(Points)</v>
      </c>
      <c r="B10" s="411"/>
      <c r="C10" s="15"/>
      <c r="D10" s="16"/>
      <c r="E10" s="412" t="s">
        <v>348</v>
      </c>
      <c r="F10" s="413"/>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4" t="s">
        <v>89</v>
      </c>
      <c r="F11" s="415"/>
      <c r="G11" s="416" t="e">
        <v>#N/A</v>
      </c>
      <c r="H11" s="418" t="e">
        <f ca="1">'Parameters calculator (hide)'!C25</f>
        <v>#N/A</v>
      </c>
      <c r="I11" s="9"/>
    </row>
    <row r="12" spans="1:12" ht="14.4" thickBot="1" x14ac:dyDescent="0.3">
      <c r="A12" s="91" t="str">
        <f ca="1">"normalised to "&amp;TEXT('Parameters calculator (hide)'!$B$18,"#")&amp;" wks"</f>
        <v>normalised to 52 wks</v>
      </c>
      <c r="B12" s="11"/>
      <c r="C12" s="17"/>
      <c r="D12" s="9"/>
      <c r="E12" s="18"/>
      <c r="F12" s="14"/>
      <c r="G12" s="417"/>
      <c r="H12" s="419"/>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0" t="s">
        <v>373</v>
      </c>
      <c r="D15" s="421"/>
      <c r="E15" s="20"/>
      <c r="F15" s="424" t="s">
        <v>399</v>
      </c>
      <c r="G15" s="424"/>
      <c r="H15" s="20"/>
      <c r="I15" s="64" t="s">
        <v>87</v>
      </c>
      <c r="J15" s="20" t="s">
        <v>88</v>
      </c>
      <c r="K15" s="20"/>
      <c r="L15" s="20"/>
    </row>
    <row r="16" spans="1:12" ht="14.4" thickBot="1" x14ac:dyDescent="0.3">
      <c r="B16" s="20"/>
      <c r="C16" s="427" t="e">
        <f ca="1">IF(B9-H7-H11+J16&lt;0, 0, B9-H7-H11+J16)</f>
        <v>#VALUE!</v>
      </c>
      <c r="D16" s="428"/>
      <c r="E16" s="20"/>
      <c r="F16" s="20" t="s">
        <v>92</v>
      </c>
      <c r="G16" s="20"/>
      <c r="H16" s="20"/>
      <c r="I16" s="431" t="e">
        <f>'Parameters calculator (hide)'!$H$24</f>
        <v>#N/A</v>
      </c>
      <c r="J16" s="433" t="e">
        <f ca="1">'Parameters calculator (hide)'!H25</f>
        <v>#N/A</v>
      </c>
      <c r="K16" s="20"/>
      <c r="L16" s="20"/>
    </row>
    <row r="17" spans="1:13" ht="14.4" thickBot="1" x14ac:dyDescent="0.3">
      <c r="B17" s="20"/>
      <c r="C17" s="429"/>
      <c r="D17" s="430"/>
      <c r="E17" s="22"/>
      <c r="F17" s="23"/>
      <c r="G17" s="23"/>
      <c r="H17" s="23"/>
      <c r="I17" s="432"/>
      <c r="J17" s="434"/>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5" t="s">
        <v>347</v>
      </c>
      <c r="F20" s="435"/>
      <c r="G20" s="64" t="s">
        <v>87</v>
      </c>
      <c r="H20" s="25" t="s">
        <v>88</v>
      </c>
      <c r="I20" s="25"/>
      <c r="J20" s="25"/>
      <c r="K20" s="26"/>
      <c r="L20" s="20"/>
    </row>
    <row r="21" spans="1:13" ht="14.4" thickBot="1" x14ac:dyDescent="0.3">
      <c r="B21" s="20"/>
      <c r="C21" s="20"/>
      <c r="D21" s="28"/>
      <c r="E21" s="436" t="s">
        <v>93</v>
      </c>
      <c r="F21" s="437"/>
      <c r="G21" s="408" t="e">
        <v>#N/A</v>
      </c>
      <c r="H21" s="418" t="e">
        <f ca="1">'Parameters calculator (hide)'!E25</f>
        <v>#N/A</v>
      </c>
      <c r="I21" s="29"/>
      <c r="J21" s="29"/>
      <c r="K21" s="21"/>
      <c r="L21" s="20"/>
    </row>
    <row r="22" spans="1:13" ht="14.4" thickBot="1" x14ac:dyDescent="0.3">
      <c r="B22" s="90"/>
      <c r="C22" s="26"/>
      <c r="D22" s="23"/>
      <c r="E22" s="23"/>
      <c r="F22" s="24"/>
      <c r="G22" s="409"/>
      <c r="H22" s="41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4" t="s">
        <v>372</v>
      </c>
      <c r="B25" s="31"/>
      <c r="C25" s="32"/>
      <c r="D25" s="31"/>
      <c r="E25" s="31"/>
      <c r="F25" s="31"/>
      <c r="G25" s="31"/>
      <c r="H25" s="31"/>
      <c r="I25" s="32"/>
      <c r="J25" s="31"/>
      <c r="K25" s="31"/>
    </row>
    <row r="26" spans="1:13" ht="14.4" thickBot="1" x14ac:dyDescent="0.3">
      <c r="A26" s="404"/>
      <c r="B26" s="406" t="e">
        <f ca="1">'Parameters calculator (hide)'!B27</f>
        <v>#N/A</v>
      </c>
      <c r="C26" s="33"/>
      <c r="D26" s="31"/>
      <c r="E26" s="31"/>
      <c r="F26" s="31"/>
      <c r="G26" s="92"/>
      <c r="H26" s="31"/>
      <c r="I26" s="32" t="s">
        <v>87</v>
      </c>
      <c r="J26" s="31" t="s">
        <v>88</v>
      </c>
      <c r="K26" s="31"/>
    </row>
    <row r="27" spans="1:13" ht="14.4" thickBot="1" x14ac:dyDescent="0.3">
      <c r="A27" s="243" t="str">
        <f>"("&amp;$C$4&amp;")"</f>
        <v>(Points)</v>
      </c>
      <c r="B27" s="407"/>
      <c r="C27" s="31"/>
      <c r="D27" s="31"/>
      <c r="E27" s="31"/>
      <c r="F27" s="83" t="s">
        <v>400</v>
      </c>
      <c r="G27" s="92"/>
      <c r="H27" s="31"/>
      <c r="I27" s="408" t="e">
        <v>#N/A</v>
      </c>
      <c r="J27" s="425" t="e">
        <f ca="1">'Parameters calculator (hide)'!F25</f>
        <v>#N/A</v>
      </c>
      <c r="K27" s="31"/>
    </row>
    <row r="28" spans="1:13" ht="14.4" thickBot="1" x14ac:dyDescent="0.3">
      <c r="A28" s="83"/>
      <c r="B28" s="31"/>
      <c r="C28" s="31"/>
      <c r="D28" s="31"/>
      <c r="E28" s="31"/>
      <c r="F28" s="31" t="s">
        <v>95</v>
      </c>
      <c r="G28" s="31"/>
      <c r="H28" s="31"/>
      <c r="I28" s="409"/>
      <c r="J28" s="426"/>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t="e">
        <f ca="1">IF(B34=1,I16,F24)</f>
        <v>#N/A</v>
      </c>
      <c r="C46" s="146" t="e">
        <f ca="1">B46*B45</f>
        <v>#N/A</v>
      </c>
      <c r="E46" s="146"/>
      <c r="G46" s="146"/>
      <c r="H46" s="67"/>
    </row>
    <row r="47" spans="1:13" x14ac:dyDescent="0.25">
      <c r="A47" t="s">
        <v>406</v>
      </c>
      <c r="B47" s="100" t="e">
        <f ca="1">IF(B34=1,1-I16,1-F24)</f>
        <v>#N/A</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2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8" t="s">
        <v>884</v>
      </c>
      <c r="C4" s="438"/>
      <c r="D4" s="438"/>
      <c r="E4" s="438"/>
    </row>
    <row r="6" spans="2:21" x14ac:dyDescent="0.25">
      <c r="B6" s="2" t="s">
        <v>304</v>
      </c>
    </row>
    <row r="7" spans="2:21" x14ac:dyDescent="0.25">
      <c r="B7" t="s">
        <v>489</v>
      </c>
      <c r="C7" s="153" t="s">
        <v>421</v>
      </c>
    </row>
    <row r="8" spans="2:21" x14ac:dyDescent="0.25">
      <c r="B8" t="s">
        <v>490</v>
      </c>
      <c r="C8" s="153" t="s">
        <v>19</v>
      </c>
    </row>
    <row r="12" spans="2:21" x14ac:dyDescent="0.25">
      <c r="B12" s="325" t="s">
        <v>426</v>
      </c>
      <c r="C12" s="67"/>
    </row>
    <row r="13" spans="2:21" x14ac:dyDescent="0.25">
      <c r="B13" s="336">
        <f>Capacity!C3</f>
        <v>43892</v>
      </c>
    </row>
    <row r="17" spans="2:16" s="82" customFormat="1" x14ac:dyDescent="0.25">
      <c r="B17" s="329" t="s">
        <v>946</v>
      </c>
    </row>
    <row r="18" spans="2:16" x14ac:dyDescent="0.25">
      <c r="B18" s="330" t="s">
        <v>22</v>
      </c>
    </row>
    <row r="23" spans="2:16" x14ac:dyDescent="0.25">
      <c r="B23" s="2" t="s">
        <v>493</v>
      </c>
    </row>
    <row r="24" spans="2:16" x14ac:dyDescent="0.25">
      <c r="B24" s="161" t="s">
        <v>20</v>
      </c>
      <c r="D24" s="445" t="str">
        <f ca="1">"On aggregate, 1 patient = "&amp;TEXT('Demand background (hide)'!$BN$16,"#.#")&amp;" "&amp;Setup!$I$17</f>
        <v>On aggregate, 1 patient = 1. Patients</v>
      </c>
      <c r="E24" s="445"/>
      <c r="F24" s="445"/>
      <c r="G24" s="445"/>
      <c r="H24" s="445"/>
      <c r="I24" s="445"/>
      <c r="J24" s="445"/>
      <c r="K24" s="445"/>
      <c r="P24" s="170" t="s">
        <v>500</v>
      </c>
    </row>
    <row r="26" spans="2:16" s="67" customFormat="1" x14ac:dyDescent="0.25"/>
    <row r="27" spans="2:16" s="67" customFormat="1" x14ac:dyDescent="0.25">
      <c r="B27" s="439" t="s">
        <v>302</v>
      </c>
      <c r="C27" s="439"/>
      <c r="D27" s="280" t="s">
        <v>497</v>
      </c>
      <c r="E27" s="280" t="s">
        <v>128</v>
      </c>
    </row>
    <row r="28" spans="2:16" s="67" customFormat="1" x14ac:dyDescent="0.25">
      <c r="B28" s="440" t="s">
        <v>1238</v>
      </c>
      <c r="C28" s="440"/>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0" t="s">
        <v>1239</v>
      </c>
      <c r="C29" s="440"/>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1" t="s">
        <v>503</v>
      </c>
      <c r="C30" s="442"/>
      <c r="D30" s="357" t="str">
        <f ca="1">IFERROR('Summary Calculations (hide)'!X70,"")</f>
        <v/>
      </c>
      <c r="E30" s="357" t="str">
        <f ca="1">IFERROR('Summary Calculations (hide)'!X71,"")</f>
        <v/>
      </c>
    </row>
    <row r="31" spans="2:16" s="67" customFormat="1" x14ac:dyDescent="0.25">
      <c r="B31" s="144" t="s">
        <v>303</v>
      </c>
      <c r="C31" s="142"/>
    </row>
    <row r="32" spans="2:16" s="67" customFormat="1" x14ac:dyDescent="0.25">
      <c r="B32" s="443" t="s">
        <v>495</v>
      </c>
      <c r="C32" s="444"/>
      <c r="D32" s="275">
        <f ca="1">IFERROR('Summary Calculations (hide)'!R70,"")</f>
        <v>0</v>
      </c>
      <c r="E32" s="275">
        <f ca="1">IFERROR('Summary Calculations (hide)'!R71,"")</f>
        <v>0</v>
      </c>
      <c r="H32" s="5"/>
    </row>
    <row r="33" spans="2:21" s="67" customFormat="1" x14ac:dyDescent="0.25">
      <c r="B33" s="443" t="s">
        <v>496</v>
      </c>
      <c r="C33" s="444"/>
      <c r="D33" s="275">
        <f ca="1">IFERROR('Summary Calculations (hide)'!S70,"")</f>
        <v>0</v>
      </c>
      <c r="E33" s="275">
        <f ca="1">IFERROR('Summary Calculations (hide)'!S71,"")</f>
        <v>0</v>
      </c>
    </row>
    <row r="34" spans="2:21" s="67" customFormat="1" x14ac:dyDescent="0.25">
      <c r="B34" s="144" t="s">
        <v>929</v>
      </c>
    </row>
    <row r="35" spans="2:21" s="67" customFormat="1" x14ac:dyDescent="0.25">
      <c r="B35" s="443" t="s">
        <v>928</v>
      </c>
      <c r="C35" s="444"/>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38" t="str">
        <f>"Current waiting list vs Estimated sustainable waiting list ("&amp;C8&amp;")"</f>
        <v>Current waiting list vs Estimated sustainable waiting list (Patients)</v>
      </c>
      <c r="C38" s="438"/>
      <c r="D38" s="438"/>
      <c r="E38" s="438"/>
      <c r="F38" s="438"/>
      <c r="G38" s="438"/>
      <c r="H38" s="438"/>
    </row>
    <row r="40" spans="2:21" x14ac:dyDescent="0.25">
      <c r="B40" s="449" t="s">
        <v>489</v>
      </c>
      <c r="C40" s="449"/>
      <c r="D40" s="387" t="s">
        <v>249</v>
      </c>
      <c r="E40" s="388"/>
    </row>
    <row r="41" spans="2:21" x14ac:dyDescent="0.25">
      <c r="B41" s="352" t="str">
        <f>IF(AND(LEFT(Demand!C8,1)="H",'Demand adjustments for Covid'!F9="No"),"","WL predictions are disabled when forecast demand or Covid adjustments are enabled.")</f>
        <v>WL predictions are disabled when forecast demand or Covid adjustments are enabled.</v>
      </c>
    </row>
    <row r="42" spans="2:21" x14ac:dyDescent="0.25">
      <c r="B42" s="448" t="s">
        <v>1140</v>
      </c>
      <c r="C42" s="448"/>
      <c r="D42" s="331">
        <v>0</v>
      </c>
    </row>
    <row r="43" spans="2:21" x14ac:dyDescent="0.25">
      <c r="B43" s="448" t="s">
        <v>1141</v>
      </c>
      <c r="C43" s="448"/>
      <c r="D43" s="331">
        <v>0</v>
      </c>
    </row>
    <row r="49" spans="2:4" x14ac:dyDescent="0.25">
      <c r="B49" s="137" t="s">
        <v>305</v>
      </c>
      <c r="C49" s="446">
        <f ca="1">'Parameters calculator (hide)'!H67</f>
        <v>0</v>
      </c>
      <c r="D49" s="446"/>
    </row>
    <row r="50" spans="2:4" x14ac:dyDescent="0.25">
      <c r="B50" s="138" t="s">
        <v>306</v>
      </c>
      <c r="C50" s="447" t="str">
        <f ca="1">IFERROR(TEXT('Parameters calculator (hide)'!H66,"#,#")&amp;" - "&amp;TEXT('Parameters calculator (hide)'!I66,"#,#"),"")</f>
        <v/>
      </c>
      <c r="D50" s="447"/>
    </row>
    <row r="53" spans="2:4" x14ac:dyDescent="0.25">
      <c r="B53" s="20" t="s">
        <v>307</v>
      </c>
      <c r="C53" s="447" t="str">
        <f ca="1">IFERROR('Parameters calculator (hide)'!H69,"")</f>
        <v/>
      </c>
      <c r="D53" s="447"/>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0j4ZcpIg+gkze/urE9XVRmJOoBF/SBiHhDOjDX5ZsgBdHa9mPxY7zSvTkpyne8k14D30juWQgjvAurmCQjOPg==" saltValue="1RCEVO3p849ZnjNugsdxo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1173</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1243</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4" t="e">
        <f ca="1">AVERAGE(M15:M67)/IF(Summary!$C$8&lt;&gt;"Patients",1,$I$9)</f>
        <v>#N/A</v>
      </c>
      <c r="N70" s="104" t="e">
        <f ca="1">AVERAGE(N15:N67)/IF(Summary!$C$8&lt;&gt;"Patients",1,$I$9)</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4">
        <f>Capacity!C3</f>
        <v>43892</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4"/>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1234</v>
      </c>
      <c r="D12" s="355"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55" t="str">
        <f>IF(C11&lt;&gt;"","New value","")</f>
        <v/>
      </c>
      <c r="D13" s="355"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3"/>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3"/>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3"/>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3"/>
      <c r="D18" s="308" t="e">
        <f ca="1">'Parameters calculator (hide)'!B46</f>
        <v>#N/A</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7" t="s">
        <v>512</v>
      </c>
      <c r="C22" s="398" t="s">
        <v>511</v>
      </c>
      <c r="D22" s="398"/>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399"/>
      <c r="C23" s="400"/>
      <c r="D23" s="40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0"/>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1247</v>
      </c>
      <c r="V26" s="155" t="s">
        <v>1247</v>
      </c>
      <c r="W26" s="155" t="s">
        <v>1247</v>
      </c>
      <c r="X26" s="155" t="s">
        <v>1247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1247</v>
      </c>
      <c r="AY27" s="158" t="s">
        <v>1247</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ytVIKDabJRbNawm+Pcs/1/yQuWW1pmzbfrbJ9NR/Q67Gkd8mJghu1cDa54uCWxn8myXQwJHlP0ict7GPnceNg==" saltValue="C5/v7VFffXVk3fb/rOUqQw==" spinCount="100000" sheet="1" objects="1" scenarios="1"/>
  <mergeCells count="2">
    <mergeCell ref="B22:B24"/>
    <mergeCell ref="C22:D23"/>
  </mergeCells>
  <conditionalFormatting sqref="F25:BE123 B25:D123">
    <cfRule type="expression" dxfId="18" priority="4">
      <formula>IF($B25="",FALSE,TRUE)</formula>
    </cfRule>
  </conditionalFormatting>
  <conditionalFormatting sqref="C26:C123">
    <cfRule type="expression" dxfId="17" priority="3">
      <formula>IF($B26&lt;&gt;"",TRUE,FALSE)</formula>
    </cfRule>
  </conditionalFormatting>
  <conditionalFormatting sqref="B14:D18 B10:D10 B11:C12 D12:D13">
    <cfRule type="expression" dxfId="16" priority="2">
      <formula>IF($C$8="No",TRUE, FALSE)</formula>
    </cfRule>
  </conditionalFormatting>
  <conditionalFormatting sqref="C13">
    <cfRule type="expression" dxfId="15"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43899</v>
      </c>
      <c r="B5" s="67">
        <f t="shared" ref="B5:B55" ca="1" si="0">IF(WEEKNUM(A5)=53,1,WEEKNUM(A5))</f>
        <v>11</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t="e">
        <f ca="1">'Parameters calculator (hide)'!B46</f>
        <v>#N/A</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t="e">
        <f ca="1">'Parameters calculator (hide)'!B47</f>
        <v>#N/A</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2020-07-27T14:10:37Z</dcterms:modified>
</cp:coreProperties>
</file>