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N:\Products\Lenovo\Price Lists\"/>
    </mc:Choice>
  </mc:AlternateContent>
  <xr:revisionPtr revIDLastSave="0" documentId="8_{0C214202-9D28-4D30-BF5D-EBB72B0DBB34}" xr6:coauthVersionLast="47" xr6:coauthVersionMax="47" xr10:uidLastSave="{00000000-0000-0000-0000-000000000000}"/>
  <bookViews>
    <workbookView xWindow="-120" yWindow="-120" windowWidth="29040" windowHeight="15720" activeTab="1" xr2:uid="{74BC9266-EF6A-4FE8-BEB6-411B28A3F6C1}"/>
  </bookViews>
  <sheets>
    <sheet name="Lenovo Warranties" sheetId="1" r:id="rId1"/>
    <sheet name="Lenovo Notebooks" sheetId="2" r:id="rId2"/>
    <sheet name="Lenovo Tablets" sheetId="3" r:id="rId3"/>
    <sheet name="Consumer Notebooks" sheetId="4" r:id="rId4"/>
    <sheet name="NB Accessories" sheetId="5" r:id="rId5"/>
    <sheet name="Lenovo Desktops" sheetId="6" r:id="rId6"/>
    <sheet name="Desktop Accessories" sheetId="7" r:id="rId7"/>
    <sheet name="Lenovo Monitors" sheetId="8" r:id="rId8"/>
  </sheets>
  <definedNames>
    <definedName name="_xlnm._FilterDatabase" localSheetId="3" hidden="1">'Consumer Notebooks'!$A$2:$W$29</definedName>
    <definedName name="_xlnm._FilterDatabase" localSheetId="6" hidden="1">'Desktop Accessories'!$A$2:$F$39</definedName>
    <definedName name="_xlnm._FilterDatabase" localSheetId="5" hidden="1">'Lenovo Desktops'!$A$2:$V$22</definedName>
    <definedName name="_xlnm._FilterDatabase" localSheetId="7" hidden="1">'Lenovo Monitors'!$A$2:$M$17</definedName>
    <definedName name="_xlnm._FilterDatabase" localSheetId="1" hidden="1">'Lenovo Notebooks'!$A$2:$V$69</definedName>
    <definedName name="_xlnm._FilterDatabase" localSheetId="2" hidden="1">'Lenovo Tablets'!$A$2:$T$10</definedName>
    <definedName name="_xlnm._FilterDatabase" localSheetId="0" hidden="1">'Lenovo Warranties'!$A$2:$V$205</definedName>
    <definedName name="_xlnm._FilterDatabase" localSheetId="4" hidden="1">'NB Accessories'!$A$2:$F$112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8" l="1"/>
  <c r="B16" i="8"/>
  <c r="E15" i="8"/>
  <c r="B15" i="8"/>
  <c r="E13" i="8"/>
  <c r="B13" i="8"/>
  <c r="E12" i="8"/>
  <c r="B12" i="8"/>
  <c r="E10" i="8"/>
  <c r="B10" i="8"/>
  <c r="E9" i="8"/>
  <c r="B9" i="8"/>
  <c r="E8" i="8"/>
  <c r="B8" i="8"/>
  <c r="E6" i="8"/>
  <c r="B6" i="8"/>
  <c r="B39" i="7"/>
  <c r="B38" i="7"/>
  <c r="B37" i="7"/>
  <c r="B36" i="7"/>
  <c r="B35" i="7"/>
  <c r="B33" i="7"/>
  <c r="B32" i="7"/>
  <c r="B31" i="7"/>
  <c r="B30" i="7"/>
  <c r="B29" i="7"/>
  <c r="B28" i="7"/>
  <c r="B27" i="7"/>
  <c r="B26" i="7"/>
  <c r="B24" i="7"/>
  <c r="B22" i="7"/>
  <c r="B21" i="7"/>
  <c r="B16" i="7"/>
  <c r="B14" i="7"/>
  <c r="B13" i="7"/>
  <c r="B12" i="7"/>
  <c r="B11" i="7"/>
  <c r="B10" i="7"/>
  <c r="B8" i="7"/>
  <c r="B7" i="7"/>
  <c r="B6" i="7"/>
  <c r="B5" i="7"/>
  <c r="E22" i="6"/>
  <c r="B22" i="6"/>
  <c r="E20" i="6"/>
  <c r="B20" i="6"/>
  <c r="E19" i="6"/>
  <c r="B19" i="6"/>
  <c r="E16" i="6"/>
  <c r="B16" i="6"/>
  <c r="E14" i="6"/>
  <c r="B14" i="6"/>
  <c r="E12" i="6"/>
  <c r="B12" i="6"/>
  <c r="E10" i="6"/>
  <c r="B10" i="6"/>
  <c r="E9" i="6"/>
  <c r="B9" i="6"/>
  <c r="E8" i="6"/>
  <c r="B8" i="6"/>
  <c r="E7" i="6"/>
  <c r="B7" i="6"/>
  <c r="E6" i="6"/>
  <c r="B6" i="6"/>
  <c r="B112" i="5"/>
  <c r="B111" i="5"/>
  <c r="B109" i="5"/>
  <c r="B107" i="5"/>
  <c r="B106" i="5"/>
  <c r="B105" i="5"/>
  <c r="B104" i="5"/>
  <c r="B103" i="5"/>
  <c r="B102" i="5"/>
  <c r="B100" i="5"/>
  <c r="B99" i="5"/>
  <c r="B98" i="5"/>
  <c r="B97" i="5"/>
  <c r="B96" i="5"/>
  <c r="B95" i="5"/>
  <c r="B94" i="5"/>
  <c r="B93" i="5"/>
  <c r="B92" i="5"/>
  <c r="B91" i="5"/>
  <c r="B90" i="5"/>
  <c r="B89" i="5"/>
  <c r="B88" i="5"/>
  <c r="B87" i="5"/>
  <c r="B86" i="5"/>
  <c r="B85" i="5"/>
  <c r="B84" i="5"/>
  <c r="B83" i="5"/>
  <c r="B82" i="5"/>
  <c r="B81" i="5"/>
  <c r="B80" i="5"/>
  <c r="B79" i="5"/>
  <c r="B77" i="5"/>
  <c r="B76" i="5"/>
  <c r="B75" i="5"/>
  <c r="B74" i="5"/>
  <c r="B73" i="5"/>
  <c r="B72" i="5"/>
  <c r="B71" i="5"/>
  <c r="B69" i="5"/>
  <c r="B68" i="5"/>
  <c r="B67" i="5"/>
  <c r="B66" i="5"/>
  <c r="B65" i="5"/>
  <c r="B64" i="5"/>
  <c r="B63" i="5"/>
  <c r="B62" i="5"/>
  <c r="B60" i="5"/>
  <c r="B59" i="5"/>
  <c r="B58" i="5"/>
  <c r="B57" i="5"/>
  <c r="B56" i="5"/>
  <c r="B55" i="5"/>
  <c r="B54" i="5"/>
  <c r="B53" i="5"/>
  <c r="B52" i="5"/>
  <c r="B51" i="5"/>
  <c r="B50" i="5"/>
  <c r="B49" i="5"/>
  <c r="B48" i="5"/>
  <c r="B47" i="5"/>
  <c r="B46" i="5"/>
  <c r="B44" i="5"/>
  <c r="B43" i="5"/>
  <c r="B42" i="5"/>
  <c r="B41" i="5"/>
  <c r="B40" i="5"/>
  <c r="B39" i="5"/>
  <c r="B38" i="5"/>
  <c r="B37" i="5"/>
  <c r="B36" i="5"/>
  <c r="B35" i="5"/>
  <c r="B34" i="5"/>
  <c r="B33" i="5"/>
  <c r="B32" i="5"/>
  <c r="B30" i="5"/>
  <c r="B29" i="5"/>
  <c r="B28" i="5"/>
  <c r="B27" i="5"/>
  <c r="B26" i="5"/>
  <c r="B25" i="5"/>
  <c r="B24" i="5"/>
  <c r="B23" i="5"/>
  <c r="B22" i="5"/>
  <c r="B21" i="5"/>
  <c r="B19" i="5"/>
  <c r="B18" i="5"/>
  <c r="B17" i="5"/>
  <c r="B16" i="5"/>
  <c r="B15" i="5"/>
  <c r="B14" i="5"/>
  <c r="B13" i="5"/>
  <c r="B12" i="5"/>
  <c r="B10" i="5"/>
  <c r="B9" i="5"/>
  <c r="B8" i="5"/>
  <c r="B7" i="5"/>
  <c r="B6" i="5"/>
  <c r="B5" i="5"/>
  <c r="B29" i="4"/>
  <c r="E28" i="4"/>
  <c r="B28" i="4"/>
  <c r="B26" i="4"/>
  <c r="B25" i="4"/>
  <c r="E24" i="4"/>
  <c r="B24" i="4"/>
  <c r="B22" i="4"/>
  <c r="E21" i="4"/>
  <c r="B21" i="4"/>
  <c r="B19" i="4"/>
  <c r="E18" i="4"/>
  <c r="B18" i="4"/>
  <c r="B16" i="4"/>
  <c r="B15" i="4"/>
  <c r="E14" i="4"/>
  <c r="B14" i="4"/>
  <c r="E13" i="4"/>
  <c r="B13" i="4"/>
  <c r="B11" i="4"/>
  <c r="B10" i="4"/>
  <c r="E9" i="4"/>
  <c r="B9" i="4"/>
  <c r="E8" i="4"/>
  <c r="B8" i="4"/>
  <c r="E7" i="4"/>
  <c r="B7" i="4"/>
  <c r="E6" i="4"/>
  <c r="B6" i="4"/>
  <c r="B22" i="3"/>
  <c r="B21" i="3"/>
  <c r="B20" i="3"/>
  <c r="B19" i="3"/>
  <c r="B18" i="3"/>
  <c r="B17" i="3"/>
  <c r="B16" i="3"/>
  <c r="B15" i="3"/>
  <c r="B14" i="3"/>
  <c r="B13" i="3"/>
  <c r="B12" i="3"/>
  <c r="B10" i="3"/>
  <c r="E9" i="3"/>
  <c r="B9" i="3"/>
  <c r="E8" i="3"/>
  <c r="B8" i="3"/>
  <c r="E7" i="3"/>
  <c r="B7" i="3"/>
  <c r="E6" i="3"/>
  <c r="B6" i="3"/>
  <c r="E5" i="3"/>
  <c r="B5" i="3"/>
  <c r="E69" i="2"/>
  <c r="B69" i="2"/>
  <c r="E68" i="2"/>
  <c r="B68" i="2"/>
  <c r="E67" i="2"/>
  <c r="B67" i="2"/>
  <c r="E63" i="2"/>
  <c r="B63" i="2"/>
  <c r="E62" i="2"/>
  <c r="B62" i="2"/>
  <c r="E61" i="2"/>
  <c r="B61" i="2"/>
  <c r="E59" i="2"/>
  <c r="B59" i="2"/>
  <c r="E58" i="2"/>
  <c r="B58" i="2"/>
  <c r="E57" i="2"/>
  <c r="B57" i="2"/>
  <c r="E55" i="2"/>
  <c r="B55" i="2"/>
  <c r="E54" i="2"/>
  <c r="B54" i="2"/>
  <c r="E53" i="2"/>
  <c r="B53" i="2"/>
  <c r="E52" i="2"/>
  <c r="B52" i="2"/>
  <c r="E49" i="2"/>
  <c r="B49" i="2"/>
  <c r="E47" i="2"/>
  <c r="B47" i="2"/>
  <c r="E45" i="2"/>
  <c r="B45" i="2"/>
  <c r="E44" i="2"/>
  <c r="B44" i="2"/>
  <c r="E42" i="2"/>
  <c r="B42" i="2"/>
  <c r="E41" i="2"/>
  <c r="B41" i="2"/>
  <c r="E38" i="2"/>
  <c r="B38" i="2"/>
  <c r="E37" i="2"/>
  <c r="B37" i="2"/>
  <c r="E36" i="2"/>
  <c r="B36" i="2"/>
  <c r="E34" i="2"/>
  <c r="B34" i="2"/>
  <c r="E33" i="2"/>
  <c r="B33" i="2"/>
  <c r="E31" i="2"/>
  <c r="B31" i="2"/>
  <c r="E29" i="2"/>
  <c r="B29" i="2"/>
  <c r="E28" i="2"/>
  <c r="B28" i="2"/>
  <c r="E27" i="2"/>
  <c r="B27" i="2"/>
  <c r="E25" i="2"/>
  <c r="B25" i="2"/>
  <c r="E24" i="2"/>
  <c r="B24" i="2"/>
  <c r="E23" i="2"/>
  <c r="B23" i="2"/>
  <c r="E20" i="2"/>
  <c r="B20" i="2"/>
  <c r="E18" i="2"/>
  <c r="B18" i="2"/>
  <c r="E17" i="2"/>
  <c r="B17" i="2"/>
  <c r="E16" i="2"/>
  <c r="B16" i="2"/>
  <c r="E15" i="2"/>
  <c r="B15" i="2"/>
  <c r="E13" i="2"/>
  <c r="B13" i="2"/>
  <c r="E11" i="2"/>
  <c r="B11" i="2"/>
  <c r="E8" i="2"/>
  <c r="B8" i="2"/>
  <c r="E7" i="2"/>
  <c r="B7" i="2"/>
  <c r="E6" i="2"/>
  <c r="B6" i="2"/>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alcChain>
</file>

<file path=xl/sharedStrings.xml><?xml version="1.0" encoding="utf-8"?>
<sst xmlns="http://schemas.openxmlformats.org/spreadsheetml/2006/main" count="2828" uniqueCount="1036">
  <si>
    <t>DCC Code</t>
  </si>
  <si>
    <t>Lenovo Part #</t>
  </si>
  <si>
    <t>Selling</t>
  </si>
  <si>
    <t>Machine Type</t>
  </si>
  <si>
    <t>Machine Code</t>
  </si>
  <si>
    <t xml:space="preserve">Base Warranty </t>
  </si>
  <si>
    <t xml:space="preserve">Upgrade Description </t>
  </si>
  <si>
    <t>5WS0D80960</t>
  </si>
  <si>
    <t xml:space="preserve">Neo 30a </t>
  </si>
  <si>
    <t>12B3 / 12K3 / 12CE / 12B0 / 12CA / 12JU</t>
  </si>
  <si>
    <t>1 Year Carry-In</t>
  </si>
  <si>
    <t>3 Year Onsite Warranty</t>
  </si>
  <si>
    <t>5WS0T36165</t>
  </si>
  <si>
    <t>3 Year Premier Support</t>
  </si>
  <si>
    <t>5WS1L39291</t>
  </si>
  <si>
    <t>3 Year Premier Support Plus</t>
  </si>
  <si>
    <t>5WS0D80939</t>
  </si>
  <si>
    <t>4 Year Onsite Warranty</t>
  </si>
  <si>
    <t>5WS0T36180</t>
  </si>
  <si>
    <t>4 Year Premier Support</t>
  </si>
  <si>
    <t>5WS1L39190</t>
  </si>
  <si>
    <t>4 Year Premier Support Plus</t>
  </si>
  <si>
    <t>5PS1G38096</t>
  </si>
  <si>
    <t>3Y Accidental Damage Protection Add On</t>
  </si>
  <si>
    <t>5PS1G38090</t>
  </si>
  <si>
    <t>4Y Accidental Damage Protection Add On</t>
  </si>
  <si>
    <t>5PS0D80987</t>
  </si>
  <si>
    <t>12B3 / 12K3 / 12CE / 12B0 / 12CA / 12JU / 12JY</t>
  </si>
  <si>
    <t>3Y Keep Your Drive Add On</t>
  </si>
  <si>
    <t>5PS0D80901</t>
  </si>
  <si>
    <t>4Y Keep Your Drive Add On</t>
  </si>
  <si>
    <t>5WS0U26648</t>
  </si>
  <si>
    <t>12CE</t>
  </si>
  <si>
    <t>3 Year Onsite</t>
  </si>
  <si>
    <t>5WS1L39129</t>
  </si>
  <si>
    <t>5WS0D81224</t>
  </si>
  <si>
    <t>5WS0T36184</t>
  </si>
  <si>
    <t>5WS1L39082</t>
  </si>
  <si>
    <t>5WS0D80935</t>
  </si>
  <si>
    <t>Neo 50q / 50s</t>
  </si>
  <si>
    <t>12LN / 11T0 / 12JH</t>
  </si>
  <si>
    <t>5WS0T36200</t>
  </si>
  <si>
    <t>5WS1L39472</t>
  </si>
  <si>
    <t>5WS0D80922</t>
  </si>
  <si>
    <t>5WS0T36139</t>
  </si>
  <si>
    <t>5WS1L39153</t>
  </si>
  <si>
    <t>5WS0D80899</t>
  </si>
  <si>
    <t>5 Year Onsite Warranty</t>
  </si>
  <si>
    <t>5WS0T36138</t>
  </si>
  <si>
    <t>5 Year Premier Support</t>
  </si>
  <si>
    <t>5WS1L39085</t>
  </si>
  <si>
    <t>5 Year Premier Support Plus</t>
  </si>
  <si>
    <t>5PS0Y74105</t>
  </si>
  <si>
    <t>5PS0Q58961</t>
  </si>
  <si>
    <t>5PS0Q13075</t>
  </si>
  <si>
    <t>5Y Accidental Damage Protection Add On</t>
  </si>
  <si>
    <t>5PS0D81209</t>
  </si>
  <si>
    <t>5PS0D80974</t>
  </si>
  <si>
    <t>5PS0K26186</t>
  </si>
  <si>
    <t>5Y Keep Your Drive Add On</t>
  </si>
  <si>
    <t>5WS1L39023</t>
  </si>
  <si>
    <t>T14 / T14s / T16</t>
  </si>
  <si>
    <t>21AH / 21HD / 21F6 / 21HH</t>
  </si>
  <si>
    <t>3Y Premier Support</t>
  </si>
  <si>
    <t>5WS0W86726</t>
  </si>
  <si>
    <t>5WS1M86980</t>
  </si>
  <si>
    <t>5WS0W86735</t>
  </si>
  <si>
    <t>5WS1M88170</t>
  </si>
  <si>
    <t>5PS0A23193</t>
  </si>
  <si>
    <t>3Y Base Warranty</t>
  </si>
  <si>
    <t>5PS0A22966</t>
  </si>
  <si>
    <t>4Y Base Warranty</t>
  </si>
  <si>
    <t>5PS0K18187</t>
  </si>
  <si>
    <t>5Y Base Warranty</t>
  </si>
  <si>
    <t>5PS0A23278</t>
  </si>
  <si>
    <t>5PS0G79465</t>
  </si>
  <si>
    <t>5PS0K18198</t>
  </si>
  <si>
    <t>5WS0A23013</t>
  </si>
  <si>
    <t>3Y Sealed Battery Add On</t>
  </si>
  <si>
    <t>5WS1M85437</t>
  </si>
  <si>
    <t>4Y Sealed Battery Add On</t>
  </si>
  <si>
    <t>5PS0F15928</t>
  </si>
  <si>
    <t>X1 Carbon</t>
  </si>
  <si>
    <t>21CB / 21HM</t>
  </si>
  <si>
    <t>5WS0F15922</t>
  </si>
  <si>
    <t>5WS0F15923</t>
  </si>
  <si>
    <t>5WS1L39253</t>
  </si>
  <si>
    <t>5WS0W86716</t>
  </si>
  <si>
    <t>5WS1M86992</t>
  </si>
  <si>
    <t>5WS0W86745</t>
  </si>
  <si>
    <t>5WS1M88236</t>
  </si>
  <si>
    <t>5PS0F17633</t>
  </si>
  <si>
    <t>5WS0F17636</t>
  </si>
  <si>
    <t>5WS1M85438</t>
  </si>
  <si>
    <t>5PS0K18166</t>
  </si>
  <si>
    <t>5PS0K18170</t>
  </si>
  <si>
    <t>X13</t>
  </si>
  <si>
    <t>21EX</t>
  </si>
  <si>
    <t>X13 Yoga</t>
  </si>
  <si>
    <t>21F2</t>
  </si>
  <si>
    <t>5WS0E97271</t>
  </si>
  <si>
    <t>3Y Carry-in</t>
  </si>
  <si>
    <t>5WS0T36160</t>
  </si>
  <si>
    <t>5WS1L39178</t>
  </si>
  <si>
    <t>5WS0T36132</t>
  </si>
  <si>
    <t>5WS1M86961</t>
  </si>
  <si>
    <t>5WS0E97394</t>
  </si>
  <si>
    <t>5WS0T36119</t>
  </si>
  <si>
    <t>5WS1M88189</t>
  </si>
  <si>
    <t>5WS1L39490</t>
  </si>
  <si>
    <t>P16v</t>
  </si>
  <si>
    <t>21FC</t>
  </si>
  <si>
    <t>5WS1H31743</t>
  </si>
  <si>
    <t>5WS1M86981</t>
  </si>
  <si>
    <t>5WS1H31773</t>
  </si>
  <si>
    <t>5WS1M88210</t>
  </si>
  <si>
    <t>5PS1H31737</t>
  </si>
  <si>
    <t>5PS1H31762</t>
  </si>
  <si>
    <t>5PS1H31752</t>
  </si>
  <si>
    <t>5PS1H31776</t>
  </si>
  <si>
    <t>5PS1H31761</t>
  </si>
  <si>
    <t>5PS1H31796</t>
  </si>
  <si>
    <t>5WS1H31713</t>
  </si>
  <si>
    <t>5WS1M85439</t>
  </si>
  <si>
    <t>5WS0A23006</t>
  </si>
  <si>
    <t>L13 / L13 Yoga / L14 / L15</t>
  </si>
  <si>
    <t>21FG / 21FN / 21FJ / 21FR / 21H1 / 21C1 / 21H5 / 21H3</t>
  </si>
  <si>
    <t>5WS0T36152</t>
  </si>
  <si>
    <t>5WS1L39101</t>
  </si>
  <si>
    <t>5WS0A22852</t>
  </si>
  <si>
    <t>5WS0T36185</t>
  </si>
  <si>
    <t>5WS1M86962</t>
  </si>
  <si>
    <t>5WS0A23078</t>
  </si>
  <si>
    <t>5WS0T36204</t>
  </si>
  <si>
    <t>5WS1M88228</t>
  </si>
  <si>
    <t>P14s</t>
  </si>
  <si>
    <t>21HG</t>
  </si>
  <si>
    <t>P16s</t>
  </si>
  <si>
    <t>21HK</t>
  </si>
  <si>
    <t>X1 Yoga</t>
  </si>
  <si>
    <t>21HQ</t>
  </si>
  <si>
    <t>5WS1K04203</t>
  </si>
  <si>
    <t>TB14 / TB15 / TB16 / E14 / E15 / E16</t>
  </si>
  <si>
    <t>21KG / 21DJ / 21KH / 21JK / 21E6 / 21JN</t>
  </si>
  <si>
    <t>1 Year Premier Support</t>
  </si>
  <si>
    <t>5WS1L39550</t>
  </si>
  <si>
    <t>5WS1C98063</t>
  </si>
  <si>
    <t>5WS1M86977</t>
  </si>
  <si>
    <t>5WS1C98064</t>
  </si>
  <si>
    <t>5WS1M88242</t>
  </si>
  <si>
    <t>5PS0L30075</t>
  </si>
  <si>
    <t>5PS0L30070</t>
  </si>
  <si>
    <t>5PS0K27092</t>
  </si>
  <si>
    <t>5WS0L13019</t>
  </si>
  <si>
    <t>5WS0L13023</t>
  </si>
  <si>
    <t>5PS0K27099</t>
  </si>
  <si>
    <t>5WS0L01988</t>
  </si>
  <si>
    <t>5WS1M85440</t>
  </si>
  <si>
    <t>5WS0A23681</t>
  </si>
  <si>
    <t>21KG / 21DJ / 21KH / 21JK / 21E6 / 21JN / 21DM / 21CY</t>
  </si>
  <si>
    <t xml:space="preserve">1 Year Carry In / Depot </t>
  </si>
  <si>
    <t>5WS0T36151</t>
  </si>
  <si>
    <t>5WS1L39180</t>
  </si>
  <si>
    <t>5WS0A23821</t>
  </si>
  <si>
    <t>5WS0T36121</t>
  </si>
  <si>
    <t>5WS1M86993</t>
  </si>
  <si>
    <t>5WS0E84924</t>
  </si>
  <si>
    <t>5WS0T36181</t>
  </si>
  <si>
    <t>5WS1M88219</t>
  </si>
  <si>
    <t>5WS0G59610</t>
  </si>
  <si>
    <t xml:space="preserve">3 Year Carry In / Depot </t>
  </si>
  <si>
    <t>5WS0T36188</t>
  </si>
  <si>
    <t>5WS1L39267</t>
  </si>
  <si>
    <t>5WS0G59582</t>
  </si>
  <si>
    <t>5WS0T36208</t>
  </si>
  <si>
    <t>5WS1M86967</t>
  </si>
  <si>
    <t>5WS0F84486</t>
  </si>
  <si>
    <t>5WS0T36126</t>
  </si>
  <si>
    <t>5WS1M88238</t>
  </si>
  <si>
    <t>5WS0U26637</t>
  </si>
  <si>
    <t>3 Onsite</t>
  </si>
  <si>
    <t>5WS1L39092</t>
  </si>
  <si>
    <t>5WS0T36133</t>
  </si>
  <si>
    <t>5WS1M86987</t>
  </si>
  <si>
    <t>5WS0T36176</t>
  </si>
  <si>
    <t>5WS1M88181</t>
  </si>
  <si>
    <t>5PS0Q81868</t>
  </si>
  <si>
    <t>Lenovo V15</t>
  </si>
  <si>
    <t>82QY</t>
  </si>
  <si>
    <t>5WS0T25854</t>
  </si>
  <si>
    <t>3Y Sealed Battery Add on</t>
  </si>
  <si>
    <t>5WS0W28636</t>
  </si>
  <si>
    <t xml:space="preserve">4 Year Premium Care with Onsite </t>
  </si>
  <si>
    <t>5PS0T02652</t>
  </si>
  <si>
    <t>5PS0W28641</t>
  </si>
  <si>
    <t>5WS1K04212</t>
  </si>
  <si>
    <t>82QY / 82TT / 82C5 / 83A1 / 83FS</t>
  </si>
  <si>
    <t xml:space="preserve">3 Year Premium Care with Onsite </t>
  </si>
  <si>
    <t>Series</t>
  </si>
  <si>
    <t>Display</t>
  </si>
  <si>
    <t>Processor</t>
  </si>
  <si>
    <t>Memory</t>
  </si>
  <si>
    <t>Storage</t>
  </si>
  <si>
    <t>Optical Drive</t>
  </si>
  <si>
    <t>GPU</t>
  </si>
  <si>
    <t>OS</t>
  </si>
  <si>
    <t>Wireless Support</t>
  </si>
  <si>
    <t>LTE</t>
  </si>
  <si>
    <t>Ports</t>
  </si>
  <si>
    <t>Colour</t>
  </si>
  <si>
    <t>Power</t>
  </si>
  <si>
    <t>Input Devices</t>
  </si>
  <si>
    <t>Audio / Speakers</t>
  </si>
  <si>
    <t>Warranty</t>
  </si>
  <si>
    <t xml:space="preserve">Stock Indicator </t>
  </si>
  <si>
    <t>Description</t>
  </si>
  <si>
    <t>SMB Range</t>
  </si>
  <si>
    <t xml:space="preserve">Lenovo V Series </t>
  </si>
  <si>
    <t>Lenovo V15 Series</t>
  </si>
  <si>
    <t>83A1002CSA</t>
  </si>
  <si>
    <t>Lenovo V15 G4 IRU</t>
  </si>
  <si>
    <t>15.6" FHD (1920x1080) TN 250nits Anti-glare, 45% NTSC</t>
  </si>
  <si>
    <t>Intel® Core™ i3-1315U, 6C (2P + 4E) / 8T, P-core 1.2 / 4.5GHz, E-core 0.9 / 3.3GHz, 10MB</t>
  </si>
  <si>
    <t>8GB Soldered DDR4-3200</t>
  </si>
  <si>
    <t>256GB SSD M.2 2242 PCIe® 4.0x4 NVMe®</t>
  </si>
  <si>
    <t>Integrated Intel® UHD Graphics</t>
  </si>
  <si>
    <t>Windows® 11 Pro, English</t>
  </si>
  <si>
    <t>Wi-Fi® 6, 802.11ax 2x2 + BT5.2</t>
  </si>
  <si>
    <t>1x USB 2.0, 1x USB 3.2 Gen 1, 1x USB-C® 3.2 Gen 1 (support data transfer, Power Delivery 3.0 and DisplayPort™ 1.2), 1x HDMI® 1.4b, 1x Ethernet (RJ-45), 1x Headphone / microphone combo jack (3.5mm), 1x Power connector</t>
  </si>
  <si>
    <t>Business Black</t>
  </si>
  <si>
    <t>Integrated 38Wh, 65W Round Tip (3-pin)</t>
  </si>
  <si>
    <t>Non-backlit KB</t>
  </si>
  <si>
    <t>Stereo speakers, 1.5W x2, Dolby® Audio™</t>
  </si>
  <si>
    <t>1 Year Carry-in Warranty</t>
  </si>
  <si>
    <t>Last Stock</t>
  </si>
  <si>
    <t>83A1008YSA</t>
  </si>
  <si>
    <t>Intel® Core™ i5-13420H, 8C (4P + 4E) / 12T, P-core 2.1 / 4.6GHz, E-core 1.5 / 3.4GHz, 12MB</t>
  </si>
  <si>
    <t>8GB Soldered DDR4-3200 (One memory soldered to systemboard, one DDR4 SO-DIMM slot, dual-channel capable)</t>
  </si>
  <si>
    <t>512GB SSD M.2 2242 PCIe® 4.0x4 NVMe®</t>
  </si>
  <si>
    <t>11ac 2x2 + BT5.1</t>
  </si>
  <si>
    <t>Integrated 38Wh</t>
  </si>
  <si>
    <t>83A100TASA</t>
  </si>
  <si>
    <t>Stereo speakers, 1.5W x2, Dolby Audio™</t>
  </si>
  <si>
    <t xml:space="preserve">Lenovo ThinkBook Series </t>
  </si>
  <si>
    <t>Lenovo Thinkbook 14</t>
  </si>
  <si>
    <t>21MR002VSA</t>
  </si>
  <si>
    <t>ThinkBook 14 G7 IML</t>
  </si>
  <si>
    <t>14" WUXGA (1920x1200) IPS 300nits Anti-glare, 45% NTSC, 60Hz</t>
  </si>
  <si>
    <t>Intel Core Ultra 7 155H, 16C (6P + 8E + 2LPE) / 22T, Max Turbo up to 4.8GHz, 24MB</t>
  </si>
  <si>
    <t>1x 16GB SO-DIMM DDR5-5600 (Two DDR5 SO-DIMM slots, dual-channel capable, Up to 64GB DDR5-5600)</t>
  </si>
  <si>
    <t>512GB SSD M.2 2242 PCIe 4.0x4 NVMe</t>
  </si>
  <si>
    <t>Integrated Intel® Arc™ Graphics Functions as Intel Graphics</t>
  </si>
  <si>
    <t>Wi-Fi® 6E, 11ax 2x2 + BT5.3</t>
  </si>
  <si>
    <t>1x USB-A (USB 5Gbps / USB 3.2 Gen 1), 1x USB-A (USB 5Gbps / USB 3.2 Gen 1), Always On, 1x USB-C® (USB 10Gbps / USB 3.2 Gen 2), with USB PD 3.1 and DisplayPort™ 1.4, 1x USB-C® (Thunderbolt™ 4 / USB4® 40Gbps), with USB PD 3.1 and DisplayPort™ 2.1, 1x HDMI® 2.1, up to 4K/60Hz, 1x Headphone / microphone combo jack (3.5mm), 1x Ethernet (RJ-45), 1x SD card reader</t>
  </si>
  <si>
    <t>Arctic Grey</t>
  </si>
  <si>
    <t>Integrated 60Wh, 100W USB-C® Slim (3-pin)</t>
  </si>
  <si>
    <t>Non-Backlit KB, Fingerprint Reader</t>
  </si>
  <si>
    <t>Stereo speakers, 2W x2, Dolby Audio™</t>
  </si>
  <si>
    <t>3 Year Carry-in Warranty</t>
  </si>
  <si>
    <t>Lenovo Thinkbook 14s YOGA</t>
  </si>
  <si>
    <t>21MX0011SA</t>
  </si>
  <si>
    <t>ThinkBook 14 2-in-1 G4 IML</t>
  </si>
  <si>
    <t>14" WUXGA (1920x1200) IPS 300nits Glossy / Anti-fingerprint, 100% sRGB, Corning® Gorilla® Glass, Touch</t>
  </si>
  <si>
    <t>Intel® Core™ Ultra 7 155U, 12C (2P + 8E + 2LPE) / 14T, Max Turbo up to 4.8GHz, 12MB</t>
  </si>
  <si>
    <t>1x 16GB SO-DIMM DDR5-5600 (Two DDR5 SO-DIMM slots, dual-channel capable, Up to 32GB DDR5-5600)</t>
  </si>
  <si>
    <t>Integrated Intel® Graphics</t>
  </si>
  <si>
    <t>1x USB-A (USB 5Gbps / USB 3.2 Gen 1), 1x USB-A (USB 5Gbps / USB 3.2 Gen 1), Always On, 1x USB-C® (USB 10Gbps / USB 3.2 Gen 2), with USB PD 3.0 and DisplayPort™ 1.4, 1x USB-C® (Thunderbolt™ 4 / USB4® 40Gbps), with USB PD 3.0 and DisplayPort™ 1.4, 1x HDMI® 2.1, up to 4K/60Hz, 1x Headphone / microphone combo jack (3.5mm), 1x microSD card reader</t>
  </si>
  <si>
    <t>Luna Grey</t>
  </si>
  <si>
    <t>Integrated 60Wh, 65W USB-C® (3-pin)</t>
  </si>
  <si>
    <t>Backlit KB, Fingerprint Reader</t>
  </si>
  <si>
    <t>Stereo speakers, 2W x2, Dolby® Atmos®, audio by HARMAN</t>
  </si>
  <si>
    <t xml:space="preserve">1 Year Carry-in Warranty </t>
  </si>
  <si>
    <t>Lenovo Thinkbook 16</t>
  </si>
  <si>
    <t>21MS001YSA</t>
  </si>
  <si>
    <t>ThinkBook 16 G7 IML</t>
  </si>
  <si>
    <t>16" WUXGA (1920x1200) IPS 300nits Anti-glare, 45% NTSC, 60Hz</t>
  </si>
  <si>
    <t>Intel® Core™ Ultra 5 125U, 12C (2P + 8E + 2LPE) / 14T, Max Turbo up to 4.3GHz, 12MB</t>
  </si>
  <si>
    <t>1x 8GB SO-DIMM DDR5-5600 (Two DDR5 SO-DIMM slots, dual-channel capable, Up to 64GB DDR5-5600)</t>
  </si>
  <si>
    <t>512GB SSD M.2 2242 PCIe® 4.0x4 NVMe</t>
  </si>
  <si>
    <t>Wi-Fi® 6E, 802.11ax 2x2 + BT5.3</t>
  </si>
  <si>
    <t>Integrated 45Wh, 65W USB-C® (3-pin)</t>
  </si>
  <si>
    <t>Non-backlit KB,Fingerprint Reader</t>
  </si>
  <si>
    <t xml:space="preserve">3 Year Carry-In Warranty </t>
  </si>
  <si>
    <t>21SK000RZA</t>
  </si>
  <si>
    <t>ThinkBook 16 G8 IAL</t>
  </si>
  <si>
    <t>Intel® Core™ Ultra 5 225U, 12C (2P + 8E + 2LPE) / 14T, Max Turbo up to 4.8GHz, 12MB, Integrated Intel® AI Boost, up to 12 TOPS</t>
  </si>
  <si>
    <t>Windows® 11 Pro, English (US) / English (UK)</t>
  </si>
  <si>
    <t>1x USB-A (USB 5Gbps / USB 3.2 Gen 1), 1x USB-A (USB 5Gbps / USB 3.2 Gen 1), Always On, 1x USB-C® (USB 10Gbps / USB 3.2 Gen 2), with USB PD 3.0 and DisplayPort™ 1.4, 1x USB-C® (Thunderbolt™ 4 / USB4® 40Gbps), with USB PD 3.0 and DisplayPort™ 2.1, 1x HDMI® 2.1, up to 4K/60Hz, 1x Headphone / microphone combo jack (3.5mm), 1x Ethernet (RJ-45), 1x SD card reader</t>
  </si>
  <si>
    <t>Non-backlit KB, Fingerprint reader Touch Style, Match-on-Chip, Integrated in Power Button</t>
  </si>
  <si>
    <t>21MS002PSA</t>
  </si>
  <si>
    <t>Intel® Core™ Ultra 7 155H, 16C (6P + 8E + 2LPE) / 22T, Max Turbo up to 4.8GHz, 24MB (Intel® AI Boost integrated in Intel Core™ Ultra processor)</t>
  </si>
  <si>
    <t>Integrated 71Wh, 100W USB-C® Slim (3-pin)</t>
  </si>
  <si>
    <t>21SK001AZA</t>
  </si>
  <si>
    <t>Intel® Core™ Ultra 7 255H, 16C (6P + 8E + 2LPE) / 16T, Max Turbo up to 5.1GHz, 24MB, Integrated Intel® AI Boost, up to 13 TOPS</t>
  </si>
  <si>
    <t>Integrated Intel® Arc™ Graphics 140T GPU Functions as Intel Graphics</t>
  </si>
  <si>
    <t>Lenovo Thinkbook 16 - Next Gen AI</t>
  </si>
  <si>
    <t>21NH000DSA</t>
  </si>
  <si>
    <t>ThinkBook 16 G7 QOY</t>
  </si>
  <si>
    <t>Snapdragon X Plus X1P-42-100, 8C, Max Turbo up to 3.4GHz (single-core) / 3.2GHz (8-core), 30MB</t>
  </si>
  <si>
    <t>32GB soldered memory, not upgradable</t>
  </si>
  <si>
    <t>1TB SSD M.2 2242 PCIe 4.0x4 NVMe</t>
  </si>
  <si>
    <t>Integrated Qualcomm Adreno GPU, Integrated Qualcomm Hexagon™ NPU, up to 45 TOPS</t>
  </si>
  <si>
    <t>Windows 11 Pro (on ARM), English</t>
  </si>
  <si>
    <t>Wi-Fi 7, 802.11be 2x2 + BT5.3</t>
  </si>
  <si>
    <t>2x USB-A (USB 5Gbps / USB 3.2 Gen 1), one Always On, 2x USB-C (USB 10Gbps / USB 3.2 Gen 2), with USB PD 3.1 and DisplayPort 1.4, 1x HDMI 2.1, up to 4K/60Hz, 1x Headphone / microphone combo jack (3.5mm), 1x SD card reader</t>
  </si>
  <si>
    <t>Integrated 84Wh, 65W USB-C (3-pin)</t>
  </si>
  <si>
    <t>Backlit KB, Fingerprint reader Touch Style, Match-on-Chip, Integrated in Power Button</t>
  </si>
  <si>
    <t>Stereo speakers (super linear speakers), 2W x2, Dolby Atmos</t>
  </si>
  <si>
    <t xml:space="preserve">Lenovo ThinkPad E Series </t>
  </si>
  <si>
    <t xml:space="preserve">ThinkPad E14 Series </t>
  </si>
  <si>
    <t>21M7000BZA</t>
  </si>
  <si>
    <t>ThinkPad E14 Gen 6 (Intel)</t>
  </si>
  <si>
    <t>14" WUXGA (1920x1200) IPS 300nits Anti-glare, 45% NTSC</t>
  </si>
  <si>
    <t>Intel® Core™ Ultra 5 125U, 12C (2P + 8E + 2LPE) / 14T, Max Turbo up to 4.3GHz, 12MB (Intel® AI Boost integrated in Intel Core™ Ultra processor)</t>
  </si>
  <si>
    <t>512GB SSD M.2 2242 PCIe® 4.0x4 NVMe® Opal 2.0</t>
  </si>
  <si>
    <t>1x USB-A (USB 5Gbps / USB 3.2 Gen 1), 1x USB-A (USB 10Gbps / USB 3.2 Gen 2), Always On, 1x USB-C® (USB 20Gbps / USB 3.2 Gen 2x2), with USB PD 3.0 and DisplayPort™ 1.4, 1x USB-C® (Thunderbolt™ 4 / USB4® 40Gbps), with USB PD 3.0 and DisplayPort™ 2.1, 1x HDMI® 2.1, up to 4K/60Hz, 1x Headphone / microphone combo jack (3.5mm), 1x Ethernet (RJ-45)</t>
  </si>
  <si>
    <t>Black</t>
  </si>
  <si>
    <t>Integrated 47Wh, 65W USB-C® (3-pin)</t>
  </si>
  <si>
    <t>Backlit Keyboard, English (EU), Fingerprint reader Touch Style, Match-on-Chip, Integrated in Power Button</t>
  </si>
  <si>
    <t>Stereo speakers, 2W x2, Dolby Atmos®, audio by HARMAN</t>
  </si>
  <si>
    <t xml:space="preserve">3 Year Onsite Warranty </t>
  </si>
  <si>
    <t>21M70020ZA</t>
  </si>
  <si>
    <t>Intel® Core™ Ultra 5 125U, 12C (2P + 8E + 2LPE) / 14T, Max Turbo up to 4.3GHz, 12MB, Integrated Intel® AI Boost, up to 11 TOPS</t>
  </si>
  <si>
    <t>21M7001YZA</t>
  </si>
  <si>
    <t>Integrated 57Wh, 65W USB-C® (3-pin)</t>
  </si>
  <si>
    <t xml:space="preserve">ThinkPad E16 Series </t>
  </si>
  <si>
    <t>21MA0009ZA</t>
  </si>
  <si>
    <t>ThinkPad E16 Gen 2 (Intel)</t>
  </si>
  <si>
    <t>16" WUXGA (1920x1200) IPS 300nits Anti-glare, 45% NTSC</t>
  </si>
  <si>
    <t>Backlit KB, English (EU), Fingerprint reader Touch Style, Match-on-Chip, Integrated in Power Button</t>
  </si>
  <si>
    <t>21MA0020ZA</t>
  </si>
  <si>
    <t>Intel® Core™ Ultra 5 125U, 12C (2P + 8E + 2LPE) / 14T, Max Turbo up to 4.3GHz, 12MB (Intel® AI Boost, up to 11 TOPS)</t>
  </si>
  <si>
    <t>21MA0019ZA</t>
  </si>
  <si>
    <t xml:space="preserve">ThinkPad L13 Series </t>
  </si>
  <si>
    <t>21LB000BZA</t>
  </si>
  <si>
    <t>ThinkPad L13 Gen 5</t>
  </si>
  <si>
    <t>13.3" WUXGA (1920x1200) IPS 300nits Anti-glare, 45% NTSC</t>
  </si>
  <si>
    <t>16GB Soldered LPDDR5-6400</t>
  </si>
  <si>
    <t>512GB SSD M.2 2280 PCIe® 4.0x4 NVMe® Opal 2.0</t>
  </si>
  <si>
    <t>Intel® Wi-Fi® 6E AX211, 802.11ax 2x2 + BT5.3</t>
  </si>
  <si>
    <t>Quectel EM061K-GL, 4G LTE CAT6, with Embedded eSIM</t>
  </si>
  <si>
    <t>2x USB-A (USB 5Gbps / USB 3.2 Gen 1), one Always On, 1x USB-C® (USB 20Gbps / USB 3.2 Gen 2x2), with USB PD 3.0 and DisplayPort™ 1.4, 1x USB-C® (Thunderbolt™ 4 / USB4® 40Gbps), with USB PD 3.0 and DisplayPort™ 2.1, 1x HDMI® 2.1, up to 4K/60Hz, 1x Headphone / microphone combo jack (3.5mm)</t>
  </si>
  <si>
    <t>Integrated 46Wh, 65W USB-C® (3-pin)</t>
  </si>
  <si>
    <t>Fingerprint Reader Touch Style, Match-on-Chip, Integrated in Power Button</t>
  </si>
  <si>
    <t xml:space="preserve">ThinkPad L14 Series </t>
  </si>
  <si>
    <t>21L1S08600</t>
  </si>
  <si>
    <t>ThinkPad L14 Gen 5</t>
  </si>
  <si>
    <t>14" WUXGA (1920x1200) IPS 400nits Anti-glare, 45% NTSC, DBEF5</t>
  </si>
  <si>
    <t>1TB SSD M.2 2280 PCIe® 4.0x4 NVMe® Opal 2.0</t>
  </si>
  <si>
    <t>1x USB-A (Hi-Speed USB / USB 2.0), 2x USB-A (USB 5Gbps / USB 3.2 Gen 1), one Always On, 1x USB-C® (USB 20Gbps / USB 3.2 Gen 2x2), with USB PD 3.0 and DisplayPort™ 1.4, 1x USB-C® (Thunderbolt™ 4 / USB4® 40Gbps), with USB PD 3.0 and DisplayPort™ 2.1, 1x HDMI® 2.1, up to 4K/60Hz, 1x Headphone / microphone combo jack (3.5mm), 1x Ethernet (RJ-45)</t>
  </si>
  <si>
    <t>Integrated 46.5Wh, 65W USB-C® (3-pin)</t>
  </si>
  <si>
    <t>21L1000KZA</t>
  </si>
  <si>
    <t xml:space="preserve">Lenovo ThinkPad L16 Series </t>
  </si>
  <si>
    <t>21L30004ZA</t>
  </si>
  <si>
    <t>ThinkPad L16 Gen 1</t>
  </si>
  <si>
    <t>Intel® Wi-Fi® 6E AX211, 11ax 2x2 + BT5.3</t>
  </si>
  <si>
    <t>Backlit, English (EU), Fingerprint reader Touch Style, Match-on-Chip, Integrated in Power Button</t>
  </si>
  <si>
    <t>21L3001JZA</t>
  </si>
  <si>
    <t>ThinkPad L16 Gen 1 (Intel)</t>
  </si>
  <si>
    <t>21L3001BZA</t>
  </si>
  <si>
    <t xml:space="preserve">Lenovo ThinkPad T Series </t>
  </si>
  <si>
    <t>ThinkPad T14 Series - AMD</t>
  </si>
  <si>
    <t>21CGS0AE06</t>
  </si>
  <si>
    <t>ThinkPad T14 Gen 3 (AMD)</t>
  </si>
  <si>
    <r>
      <t xml:space="preserve">14" WUXGA (1920 x 1200), IPS, Anti-Glare, </t>
    </r>
    <r>
      <rPr>
        <sz val="11"/>
        <color rgb="FFFF0000"/>
        <rFont val="Aptos Narrow"/>
        <family val="2"/>
        <scheme val="minor"/>
      </rPr>
      <t>Touch</t>
    </r>
    <r>
      <rPr>
        <sz val="11"/>
        <color theme="1"/>
        <rFont val="Aptos Narrow"/>
        <family val="2"/>
        <scheme val="minor"/>
      </rPr>
      <t>, 45%NTSC, 300 nits, Narrow Bezel</t>
    </r>
  </si>
  <si>
    <t>AMD Ryzen™ 7 PRO 6850U (4.7GHz, 4MB L2 / 16MB L3 Cache)</t>
  </si>
  <si>
    <t>32 GB LPDDR5-6400 (Soldered),</t>
  </si>
  <si>
    <t>256 GB SSD M.2 2280 PCIe Gen4 TLC Opal</t>
  </si>
  <si>
    <t>AMD Radeon™ 680M</t>
  </si>
  <si>
    <t>Windows 11 Pro 64, Downgraded to Win 10 Pro</t>
  </si>
  <si>
    <t>Qualcomm® Wi-Fi® 6E NFA725A, 802.11ax 2x2 Wi-Fi® + Bluetooth® 5.1 (Bluetooth® 5.2 hardware ready)</t>
  </si>
  <si>
    <t>1x USB 3.2 Gen 1, 1x USB 3.2 Gen 1 (Always On), 2x Thunderbolt™ 4 / USB4® 40Gbps (support data transfer, Power Delivery 3.0 and DisplayPort™ 1.4), 1x HDMI®, up to 4K/60Hz, 1x Ethernet (RJ-45), 1x Headphone / microphone combo jack (3.5mm)</t>
  </si>
  <si>
    <t>4 Cell Li-Polymer 52.5Wh, 65W USB-C 3pin AC Adapter</t>
  </si>
  <si>
    <t>Backlit KB, Fingerprint reader</t>
  </si>
  <si>
    <t>Stereo speakers, 2W x2, Dolby® Audio™</t>
  </si>
  <si>
    <t>21CGS0AE06-512GB</t>
  </si>
  <si>
    <t>512GB SSD M.2 2280 PCIe Gen4 TLC Opal</t>
  </si>
  <si>
    <t xml:space="preserve">ThinkPad T14 Series </t>
  </si>
  <si>
    <t>21ML0007ZA</t>
  </si>
  <si>
    <t>ThinkPad T14 Gen 5</t>
  </si>
  <si>
    <t>14" WUXGA (1920x1200) IPS 400nits Anti-glare, 45% NTSC, 60Hz, DBEF5</t>
  </si>
  <si>
    <t>1x USB-A (USB 5Gbps / USB 3.2 Gen 1), 1x USB-A (USB 5Gbps / USB 3.2 Gen 1), Always On, 2x USB-C® (Thunderbolt™ 4 / USB4® 40Gbps), with USB PD 3.0 and DisplayPort™ 2.1, 1x HDMI® 2.1, up to 4K/60Hz, 1x Headphone / microphone combo jack (3.5mm), 1x Ethernet (RJ-45)</t>
  </si>
  <si>
    <t>Integrated 52.5Wh, 65W USB-C® (3-pin)</t>
  </si>
  <si>
    <t>Backlit, English (EU), Fingerprint Reader Touch Style, Match-on-Chip, Integrated in Power Button</t>
  </si>
  <si>
    <t>21ML0009ZA</t>
  </si>
  <si>
    <t xml:space="preserve">ThinkPad T14s Series </t>
  </si>
  <si>
    <t>21N10008ZA</t>
  </si>
  <si>
    <t>ThinkPad T14s Gen 6 (Snapdragon)</t>
  </si>
  <si>
    <t>14" WUXGA (1920x1200) IPS 400nits Anti-glare, 100% sRGB, 60Hz, Low Power</t>
  </si>
  <si>
    <t>Snapdragon® X Elite X1E-78-100, 12C, Max Turbo up to 3.4GHz, 42MB, Qualcomm® Hexagon™ NPU, up to 45 TOPS</t>
  </si>
  <si>
    <t>32GB Soldered LPDDR5x-8448, not upgradable</t>
  </si>
  <si>
    <t>1TB SSD M.2 2242 PCIe® 4.0x4 NVMe® Opal 2.0</t>
  </si>
  <si>
    <t>Integrated Qualcomm® Adreno™ GPU</t>
  </si>
  <si>
    <r>
      <t>Windows® 11 Pro (</t>
    </r>
    <r>
      <rPr>
        <b/>
        <sz val="11"/>
        <color rgb="FFFF0000"/>
        <rFont val="Aptos Narrow"/>
        <family val="2"/>
        <scheme val="minor"/>
      </rPr>
      <t>on ARM</t>
    </r>
    <r>
      <rPr>
        <sz val="11"/>
        <color theme="1"/>
        <rFont val="Aptos Narrow"/>
        <family val="2"/>
        <scheme val="minor"/>
      </rPr>
      <t>), English</t>
    </r>
  </si>
  <si>
    <t>Qualcomm® Wi-Fi® 7 NCM825A, 802.11be 2x2 + BT5.3</t>
  </si>
  <si>
    <t>1x USB-A (USB 5Gbps / USB 3.2 Gen 1), 1x USB-A (USB 5Gbps / USB 3.2 Gen 1), Always On, 2x USB-C® (Thunderbolt™ 4 / USB4® 40Gbps), with USB PD 3.0 and DisplayPort™ 1.4a, 1x HDMI® 2.1, up to 4K/60Hz, 1x Headphone / microphone combo jack (3.5mm)</t>
  </si>
  <si>
    <t>Integrated 58Wh, 65W USB-C® Slim (3-pin)</t>
  </si>
  <si>
    <t xml:space="preserve">ThinkPad T16 Series </t>
  </si>
  <si>
    <t>21MN000AZA</t>
  </si>
  <si>
    <t>ThinkPad T16 Gen 3</t>
  </si>
  <si>
    <t xml:space="preserve">3 Year Premier Support </t>
  </si>
  <si>
    <t xml:space="preserve">Lenovo ThinkPad X Series </t>
  </si>
  <si>
    <t xml:space="preserve">ThinkPad X13 YOGA 2 IN 1 Series </t>
  </si>
  <si>
    <t>21F3S2Y000</t>
  </si>
  <si>
    <t>ThinkPad X13 Yoga Gen 4</t>
  </si>
  <si>
    <t>13.3" WUXGA (1920x1200) IPS 300nits Anti-reflection / Anti-smudge, 100% sRGB, Touch</t>
  </si>
  <si>
    <t>Intel® Core™ Core™ i5-1345U, 1C (2P + 8E) / 12T, P-core 1.6 / 5.0GHz, E-core 1.2 / 3.5GHz, 12MB</t>
  </si>
  <si>
    <t>16GB Soldered LPDDR5-4800, not upgradable</t>
  </si>
  <si>
    <t>Integrated Intel® Iris® Xe Graphics</t>
  </si>
  <si>
    <t>No LTE</t>
  </si>
  <si>
    <t>1x HDMI® 2.1, up to 4K/60Hz, 1x USB 3.2 Gen 1, 1x USB 3.2 Gen 1 (Always On), 2x Thunderbolt™ 4 / USB4® 40Gbps (support data transfer, Power Delivery 3.0 and DisplayPort™ 2.0), 1x Headphone / microphone combo jack (3.5mm)</t>
  </si>
  <si>
    <t>Deep Black</t>
  </si>
  <si>
    <t>Integrated 54.7Wh, 65W USB-C® (3-pin)</t>
  </si>
  <si>
    <t>Backlit KB English (EU), Fingerprint Reader, Lenovo® Integrated Pen</t>
  </si>
  <si>
    <t>Stereo speakers, 2W x2, Dolby® Audio™ Premium</t>
  </si>
  <si>
    <t>21LW0005ZA</t>
  </si>
  <si>
    <t>ThinkPad X13 2-in-1 Gen 5</t>
  </si>
  <si>
    <t>13.3" WUXGA (1920x1200) IPS 300nits Anti-glare, 100% sRGB, Touch</t>
  </si>
  <si>
    <t>Intel® Core™ Ultra 7 155U, 12C (2P + 8E + 2LPE) / 14T, Max Turbo up to 4.8GHz, 12MB (Intel® AI Boost integrated in Intel Core™ Ultra processor)</t>
  </si>
  <si>
    <t>16GB Soldered LPDDR5x-6400 (Memory soldered to systemboard, no slots, dual-channel)</t>
  </si>
  <si>
    <t>Quectel EM061K-GL, 4G LTE CAT6</t>
  </si>
  <si>
    <t>1x USB-A (USB 5Gbps / USB 3.2 Gen 1), 1x USB-A (USB 5Gbps / USB 3.2 Gen 1), Always On, 2x USB-C® (Thunderbolt™ 4 / USB4® 40Gbps), with USB PD 3.0 and DisplayPort™ 2.1, 1x HDMI® 2.1, up to 4K/60Hz, 1x Headphone / microphone combo jack (3.5mm)</t>
  </si>
  <si>
    <t>Stereo speakers, 2W x2, Dolby Audio™ Premium</t>
  </si>
  <si>
    <t>21LW000DZA</t>
  </si>
  <si>
    <t>16GB soldered memory, not upgradable</t>
  </si>
  <si>
    <t>Integrated Intel® Graphics, Integrated Intel® AI Boost, up to 11 TOPS</t>
  </si>
  <si>
    <t>21LW000AZA</t>
  </si>
  <si>
    <t xml:space="preserve">ThinkPad X1 Carbon Series </t>
  </si>
  <si>
    <t>21KC001HZA</t>
  </si>
  <si>
    <t>ThinkPad X1 Carbon Gen 12</t>
  </si>
  <si>
    <t>16GB Soldered LPDDR5x-6400, not upgradable</t>
  </si>
  <si>
    <t>512GB SSD M.2 2280 PCIe® 4.0x4 Performance NVMe® Opal 2.0</t>
  </si>
  <si>
    <t>Quectel EM160R-GL, 4G LTE CAT16, with Embedded eSIM</t>
  </si>
  <si>
    <t>Black, Paint</t>
  </si>
  <si>
    <t>Stereo speakers, 2W x2, Dolby Atmos®</t>
  </si>
  <si>
    <t>21KC009HZA</t>
  </si>
  <si>
    <t>14" WUXGA (1920x1200) IPS 400nits Anti-glare, 100% sRGB, 60Hz, Low Power, Touch</t>
  </si>
  <si>
    <t xml:space="preserve">	
Quectel EM160R-GL, 4G LTE CAT16, with Embedded eSIM</t>
  </si>
  <si>
    <t>21KC001LZA</t>
  </si>
  <si>
    <t>32GB Soldered LPDDR5x-6400, not upgradable</t>
  </si>
  <si>
    <t>1TB SSD M.2 2280 PCIe® 4.0x4 Performance NVMe® Opal 2.0</t>
  </si>
  <si>
    <t xml:space="preserve">ThinkPad X1 YOGA 2 IN 1 Series </t>
  </si>
  <si>
    <t>21KE005HZA</t>
  </si>
  <si>
    <t>ThinkPad X1 2-in-1 Gen 9</t>
  </si>
  <si>
    <t>14" WUXGA (1920x1200) IPS 400nits Anti-reflection / Anti-smudge, 100% sRGB, 60Hz, Low Power, Touch</t>
  </si>
  <si>
    <t>Grey</t>
  </si>
  <si>
    <t>21KE005EZA</t>
  </si>
  <si>
    <t>21KE005CZA</t>
  </si>
  <si>
    <t>32GB Soldered LPDDR5x-6400</t>
  </si>
  <si>
    <t>3 Year Premier Support plus</t>
  </si>
  <si>
    <t xml:space="preserve"> </t>
  </si>
  <si>
    <t>Lenovo ThinkPad P Series - Workstations</t>
  </si>
  <si>
    <t>P16v  Notebook Workstation</t>
  </si>
  <si>
    <t>21FC0013ZA</t>
  </si>
  <si>
    <t>ThinkPad P16v Gen 1 (Intel)</t>
  </si>
  <si>
    <t>Intel® Core™ i7-13700H, 14C (6P + 8E) / 20T, P-core 2.4 / 5.0GHz, E-core 1.8 / 3.7GHz, 24MB</t>
  </si>
  <si>
    <t>1x 16GB SO-DIMM DDR5-5600 Non-ECC (Two DDR5 SO-DIMM slots, dual-channel capable)</t>
  </si>
  <si>
    <t>NVIDIA® RTX A500 4GB GDDR6</t>
  </si>
  <si>
    <t>Intel® Wi-Fi® 6E AX211, 11ax 2x2 + BT5.1</t>
  </si>
  <si>
    <t>WWAN Upgradable to 4G</t>
  </si>
  <si>
    <t>2x USB 3.2 Gen 1 (one Always On), 2x Thunderbolt™ 4 / USB4® 40Gbps (support data transfer, Power Delivery 3.0 and DisplayPort™ 1.4), 1x HDMI® 2.1, up to 8K/60Hz, 1x Headphone / microphone combo jack (3.5mm), 1x SD Express 7.0 card reader, 1x Security keyhole</t>
  </si>
  <si>
    <t>Thunder Black</t>
  </si>
  <si>
    <t>Integrated 90Wh, 170W Slim Tip (3-pin)</t>
  </si>
  <si>
    <t>21KYS0JV00</t>
  </si>
  <si>
    <t>ThinkPad P16v Gen 2 (Intel)</t>
  </si>
  <si>
    <t xml:space="preserve">16" WUXGA (1920 x 1200), IPS, Anti-Glare, Non-Touch, 45%NTSC, 300 nits, 60Hz </t>
  </si>
  <si>
    <t xml:space="preserve"> Intel ® Core™ Ultra 7 155H Processor (E-cores up to 3.80 GHz P-cores up to 4.80 GHz)</t>
  </si>
  <si>
    <t>32 GB DDR5-5600MHz (SODIMM)</t>
  </si>
  <si>
    <t>1 TB SSD M.2 2280 PCIe Gen4 TLC Opal</t>
  </si>
  <si>
    <t>NVIDIA RTX™ 500 Ada Generation Laptop GPU 4GB GDDR6</t>
  </si>
  <si>
    <t>Windows 11 Pro 64</t>
  </si>
  <si>
    <t>Intel ® Wi-Fi 6E AX211 2x2 AX vPro® &amp; Bluetooth ® 5.1 (Windows 10) or Bluetooth® 5.3 (Windows 11)</t>
  </si>
  <si>
    <t>1x USB-A (USB 5Gbps / USB 3.2 Gen 1), Always On, 2x USB-C® (Thunderbolt™ 4 / USB4® 40Gbps), with USB PD 3.0 and DisplayPort™ 2.1, 1x HDMI® 2.1, up to 8K/60Hz, 1x Headphone / microphone combo jack (3.5mm), 1x Ethernet (RJ-45), 1x SD Express 7.0 card reader, 1x Security keyhole</t>
  </si>
  <si>
    <t>4 Cell Li-Polymer 90Wh, 170W Slim 30% PCC 3pin AC Adapter - South Africa</t>
  </si>
  <si>
    <t>Backlit KB Black with Number Pad - English (EU),  Fingerprint Reader</t>
  </si>
  <si>
    <t>21KYS2K400</t>
  </si>
  <si>
    <t>WWAN</t>
  </si>
  <si>
    <t>Voice Calls</t>
  </si>
  <si>
    <t>Cameras</t>
  </si>
  <si>
    <t>CONSUMER Range</t>
  </si>
  <si>
    <t>Android Tablets - LTE/WiFi</t>
  </si>
  <si>
    <t>ZAC50104ZA</t>
  </si>
  <si>
    <r>
      <t xml:space="preserve">TAB M9 TB310XU </t>
    </r>
    <r>
      <rPr>
        <b/>
        <sz val="10"/>
        <color theme="1"/>
        <rFont val="Arial"/>
        <family val="2"/>
      </rPr>
      <t>Bundle Incl. Clear Case + Film</t>
    </r>
  </si>
  <si>
    <t>9" HD (1340x800) IPS 400nits Anti-fingerprint, Touch</t>
  </si>
  <si>
    <t>MediaTek Helio G80 (8C, 2x A75 @2.0GHz + 6x A55 @1.8GHz)</t>
  </si>
  <si>
    <t>3GB Soldered</t>
  </si>
  <si>
    <t>32GB eMMC 5.1, microSD Card (up to 128GB, FAT32; 2TB, exFAT)</t>
  </si>
  <si>
    <t>Integrated ARM Mali-G52 MC2 GPU</t>
  </si>
  <si>
    <t>Android™ 12 or Later</t>
  </si>
  <si>
    <t>11ac 1x1 + BT5.1</t>
  </si>
  <si>
    <t>4G-LTE</t>
  </si>
  <si>
    <t>Arctic Grey, Metal (Back Cover)</t>
  </si>
  <si>
    <t>Integrated 5100mAh (Typ.)</t>
  </si>
  <si>
    <t>Voice Call</t>
  </si>
  <si>
    <t>Front 2.0MP / Rear 8.0MP</t>
  </si>
  <si>
    <t>1-year, Carry-in with 1-year Battery</t>
  </si>
  <si>
    <t>ZAC50135ZA</t>
  </si>
  <si>
    <t>4GB Soldered</t>
  </si>
  <si>
    <t>64GB eMMC 5.1, microSD Card (up to 128GB, FAT32; 2TB, exFAT)</t>
  </si>
  <si>
    <t>On Request
ETA 8-12 Weeks
MOQ 200
M10 ZAAF0059ZA Replacement</t>
  </si>
  <si>
    <t>ZAEJ0071ZA</t>
  </si>
  <si>
    <r>
      <t xml:space="preserve">Lenovo Tab TB311XU </t>
    </r>
    <r>
      <rPr>
        <b/>
        <sz val="10"/>
        <color theme="1"/>
        <rFont val="Arial"/>
        <family val="2"/>
      </rPr>
      <t>Bundle Incl. Clear Case</t>
    </r>
  </si>
  <si>
    <t>10.1" WUXGA (1920x1200) TFT LCD (IPS) 400nits Anti-fingerprint, 72% NTSC, 60Hz, Touch</t>
  </si>
  <si>
    <t>MediaTek Helio G85 (8C, 2x A75 @2.0GHz + 6x A55 @1.8GHz)</t>
  </si>
  <si>
    <t>64GB eMMC 5.1, microSD card, supports up to 1TB</t>
  </si>
  <si>
    <t>Integrated Arm Mali-G52 MC2 GPU</t>
  </si>
  <si>
    <t>Android™ 14 or Later</t>
  </si>
  <si>
    <t>Wi-Fi® 5, 802.11ac 1x1 + BT5.3</t>
  </si>
  <si>
    <t>Front 5.0MP / Rear 8.0MP</t>
  </si>
  <si>
    <t>1-year, Carry-in</t>
  </si>
  <si>
    <t>ZADB0000ZA</t>
  </si>
  <si>
    <r>
      <t xml:space="preserve">Tab M11 TB330XU </t>
    </r>
    <r>
      <rPr>
        <b/>
        <sz val="10"/>
        <color theme="1"/>
        <rFont val="Arial"/>
        <family val="2"/>
      </rPr>
      <t>Bundle Incl. Folio Case + Pen</t>
    </r>
  </si>
  <si>
    <t>11" WUXGA (1920x1200) IPS 400nits Anti-fingerprint, 72% NTSC, 90Hz, Touch</t>
  </si>
  <si>
    <t>MediaTek Helio G88 (8C, 2x A75 @2.0GHz + 6x A55 @1.8GHz)</t>
  </si>
  <si>
    <t>128GB eMMC 5.1 on systemboard, microSD card, supports up to 1TB (exFAT)</t>
  </si>
  <si>
    <t>Android™ 13 or Later</t>
  </si>
  <si>
    <t>Integrated 7040mAh (Typ.)</t>
  </si>
  <si>
    <t>Front 8.0MP / Rear 8.0MP</t>
  </si>
  <si>
    <t>ZAEC0008ZA</t>
  </si>
  <si>
    <r>
      <t xml:space="preserve">Tab K11 (Enhanced Edition) </t>
    </r>
    <r>
      <rPr>
        <b/>
        <sz val="10"/>
        <color theme="1"/>
        <rFont val="Arial"/>
        <family val="2"/>
      </rPr>
      <t>Bundle Incl. K11 Folio Keyboard &amp; Tab pen</t>
    </r>
  </si>
  <si>
    <t>8GB Soldered</t>
  </si>
  <si>
    <t>128GB eMMC 5.1, microSD card, supports up to 1TB (exFAT)</t>
  </si>
  <si>
    <t>Wi-Fi® 5, 802.11ac 1x1 + BT5.1</t>
  </si>
  <si>
    <t>Luna Grey, Metal</t>
  </si>
  <si>
    <t>Front 8.0MP / Rear 13.0MP with Flashlight</t>
  </si>
  <si>
    <t>5WS8C04318</t>
  </si>
  <si>
    <t>Accessories</t>
  </si>
  <si>
    <t>On Request
ETA 4-6 Weeks
MOQ 270</t>
  </si>
  <si>
    <t>ZG38C04869</t>
  </si>
  <si>
    <t>On Request
ETA 4-6 Weeks
MOQ 220</t>
  </si>
  <si>
    <t>ZG38C05461</t>
  </si>
  <si>
    <t>On Request
ETA 4-6 Weeks
MOQ 200</t>
  </si>
  <si>
    <t>ZG38C05980</t>
  </si>
  <si>
    <t>ZG38C05989</t>
  </si>
  <si>
    <t>On Request
ETA 4-6 Weeks
MOQ 180</t>
  </si>
  <si>
    <t>ZG38C05190</t>
  </si>
  <si>
    <t>ZG38C05644</t>
  </si>
  <si>
    <t>ZG38C06011</t>
  </si>
  <si>
    <t>On Request
ETA 4-6 Weeks
MOQ 50</t>
  </si>
  <si>
    <t>ZG38C06808</t>
  </si>
  <si>
    <t>ZG38C06799</t>
  </si>
  <si>
    <t>ZG38C06798</t>
  </si>
  <si>
    <t>ZG38C06797</t>
  </si>
  <si>
    <t>Ideapad Traditional</t>
  </si>
  <si>
    <t>IdeaPad 100 &amp; 300 Series</t>
  </si>
  <si>
    <t>82LX00CHFU</t>
  </si>
  <si>
    <t>IdeaPad 1</t>
  </si>
  <si>
    <t>15.6" FHD (1920x1080) TN 220nits Anti-glare</t>
  </si>
  <si>
    <t>Intel® Celeron® N4500 (2C / 2T, 1.1 / 2.8GHz, 4MB)</t>
  </si>
  <si>
    <r>
      <t xml:space="preserve">8GB Soldered DDR4-2400, </t>
    </r>
    <r>
      <rPr>
        <sz val="11"/>
        <color rgb="FFFF231A"/>
        <rFont val="Aptos Narrow"/>
        <family val="2"/>
        <scheme val="minor"/>
      </rPr>
      <t>not upgradable</t>
    </r>
  </si>
  <si>
    <t>No ODD</t>
  </si>
  <si>
    <t>Integrated Intel® UHD Graphics 600</t>
  </si>
  <si>
    <t>Windows® 11 Home Single Language, English</t>
  </si>
  <si>
    <t>Wi-Fi® 6, 11ax 2x2 + BT5.1</t>
  </si>
  <si>
    <r>
      <t xml:space="preserve">1x USB 2.0, 1x USB 3.2 Gen 1, 1x USB-C® 3.2 Gen 1 (support data transfer only) 1x HDMI® 1.4b, 1x Card reader, 1x Headphone / microphone combo jack (3.5mm) 1x Power connector, </t>
    </r>
    <r>
      <rPr>
        <sz val="11"/>
        <color rgb="FFFF0000"/>
        <rFont val="Aptos Narrow"/>
        <family val="2"/>
        <scheme val="minor"/>
      </rPr>
      <t>No Ethernet</t>
    </r>
  </si>
  <si>
    <t>Cloud Grey</t>
  </si>
  <si>
    <t>Integrated 42Wh, 45W Round Tip (3-pin)</t>
  </si>
  <si>
    <t>Non-backlit, English Keyboard</t>
  </si>
  <si>
    <t>1 Year Carry-in</t>
  </si>
  <si>
    <t>82QD00G7FU</t>
  </si>
  <si>
    <t>Intel® Core™ i3-1215U, 6C (2P + 4E) / 8T, P-core 1.2 / 4.4GHz, E-core 0.9 / 3.3GHz, 10MB</t>
  </si>
  <si>
    <t>8GB Soldered DDR4-3200, dual-channel capable up to 16GB</t>
  </si>
  <si>
    <r>
      <t xml:space="preserve">1x USB 2.0, 1x USB 3.2 Gen 1, 1x USB-C® 3.2 Gen 1 (support data transfer only), 1x HDMI® 1.4b, 1x Headphone / microphone combo jack (3.5mm), 1x Card reader, 1x Power connector, </t>
    </r>
    <r>
      <rPr>
        <sz val="11"/>
        <color rgb="FFFF0000"/>
        <rFont val="Aptos Narrow"/>
        <family val="2"/>
        <scheme val="minor"/>
      </rPr>
      <t>No Ethernet</t>
    </r>
  </si>
  <si>
    <t>Integrated 42Wh, 65W Round Tip (3-pin)</t>
  </si>
  <si>
    <t>Non-backlit, English</t>
  </si>
  <si>
    <t>83ER00GSFU</t>
  </si>
  <si>
    <t>IdeaPad Slim 3</t>
  </si>
  <si>
    <t>15.6" FHD (1920x1080) TN 250nits Anti-glare</t>
  </si>
  <si>
    <t>Intel® Core™ i5-12450H, 8C (4P + 4E) / 12T, P-core 2.0 / 4.4GHz, E-core 1.5 / 3.3GHz, 12MB</t>
  </si>
  <si>
    <t>8GB Soldered LPDDR5-4800, not upgradable</t>
  </si>
  <si>
    <r>
      <t xml:space="preserve">2x USB 3.2 Gen 1, 1x USB-C® 3.2 Gen 1 (support data transfer, Power Delivery and DisplayPort™ 1.2), 1x HDMI® 1.4, 1x Headphone / microphone combo jack (3.5mm), 1x Card reader, 1x Power connector, </t>
    </r>
    <r>
      <rPr>
        <sz val="11"/>
        <color rgb="FFFF0000"/>
        <rFont val="Aptos Narrow"/>
        <family val="2"/>
        <scheme val="minor"/>
      </rPr>
      <t>No Ethernet</t>
    </r>
  </si>
  <si>
    <t>Integrated 47Wh, 65W Round Tip (3-pin)</t>
  </si>
  <si>
    <t>User-facing stereo speakers, 1.5W x2, optimized with Dolby Audio™</t>
  </si>
  <si>
    <t>83EM00CLFU</t>
  </si>
  <si>
    <t>Intel® Core™ i7-13620H, 10C (6P + 4E) / 16T, P-core 2.4 / 4.9GHz, E-core 1.8 / 3.6GHz, 24MB</t>
  </si>
  <si>
    <r>
      <t xml:space="preserve">2x USB 3.2 Gen 1, 1x USB-C® 3.2 Gen 1 (support data transfer, Power Delivery and DisplayPort™ 1.2), 1x HDMI® 1.4, 1x Headphone / microphone combo jack (3.5mm), 1x Card reader, 1x Power connector, No </t>
    </r>
    <r>
      <rPr>
        <sz val="11"/>
        <color rgb="FFFF0000"/>
        <rFont val="Aptos Narrow"/>
        <family val="2"/>
        <scheme val="minor"/>
      </rPr>
      <t>Ethernet</t>
    </r>
  </si>
  <si>
    <t>5WS0K75663</t>
  </si>
  <si>
    <t>5WS0T73714</t>
  </si>
  <si>
    <t>IdeaPad Flex 5 Series</t>
  </si>
  <si>
    <t>83DT0054SA</t>
  </si>
  <si>
    <t>IdeaPad 5 2-in-1</t>
  </si>
  <si>
    <t>14" WUXGA (1920x1200) IPS 300nits Glossy, 45% NTSC, 60Hz, TÜV Low Blue Light, Glass, Touch</t>
  </si>
  <si>
    <t>Intel® Core™ 5 120U, 10C (2P + 8E) / 12T, P-core 1.4 / 5.0GHz, E-core 0.9 / 3.8GHz, 12MB</t>
  </si>
  <si>
    <r>
      <t xml:space="preserve">16GB Soldered LPDDR5x-5200, </t>
    </r>
    <r>
      <rPr>
        <sz val="11"/>
        <color rgb="FFFF231A"/>
        <rFont val="Aptos Narrow"/>
        <family val="2"/>
        <scheme val="minor"/>
      </rPr>
      <t>not upgradable</t>
    </r>
  </si>
  <si>
    <r>
      <t>1x USB-A (USB 5Gbps / USB 3.2 Gen 1), 1x USB-A (USB 5Gbps / USB 3.2 Gen 1), Always On, 2x USB-C® (USB 10Gbps / USB 3.2 Gen 2), with USB PD 3.1 and DisplayPort™ 1.4, 1x HDMI® 1.4b, 1x Headphone / microphone combo jack (3.5mm), 1x microSD card reader,</t>
    </r>
    <r>
      <rPr>
        <sz val="11"/>
        <color rgb="FFFF0000"/>
        <rFont val="Aptos Narrow"/>
        <family val="2"/>
        <scheme val="minor"/>
      </rPr>
      <t xml:space="preserve"> No Ethernet</t>
    </r>
  </si>
  <si>
    <t>Backlit, English</t>
  </si>
  <si>
    <t>Stereo speakers, 2W x2, optimized with Dolby Audio™</t>
  </si>
  <si>
    <t>1 Year Carry-in, Incl. Lenovo® Digital Pen 2</t>
  </si>
  <si>
    <t>83DT0050SA</t>
  </si>
  <si>
    <t>Intel® Core™ 7 150U, 10C (2P + 8E) / 12T, P-core 1.8 / 5.4GHz, E-core 1.2 / 4.0GHz, 12MB</t>
  </si>
  <si>
    <r>
      <t xml:space="preserve">1x USB-A (USB 5Gbps / USB 3.2 Gen 1), 1x USB-A (USB 5Gbps / USB 3.2 Gen 1), Always On, 2x USB-C® (USB 10Gbps / USB 3.2 Gen 2), with USB PD 3.1 and DisplayPort™ 1.4, 1x HDMI® 1.4b, 1x Headphone / microphone combo jack (3.5mm), 1x microSD card reader, </t>
    </r>
    <r>
      <rPr>
        <sz val="11"/>
        <color rgb="FFFF0000"/>
        <rFont val="Aptos Narrow"/>
        <family val="2"/>
        <scheme val="minor"/>
      </rPr>
      <t>No Ethernet</t>
    </r>
  </si>
  <si>
    <t>5WS0K75704</t>
  </si>
  <si>
    <t>5WS0T73723</t>
  </si>
  <si>
    <t>Yoga 7 Series</t>
  </si>
  <si>
    <t>83E200C9SA</t>
  </si>
  <si>
    <t>Yoga Pro 7</t>
  </si>
  <si>
    <t>14.5" 2.8K (2880x1800) OLED 400nits Glossy, 100% P3, 120Hz, Eyesafe®, Dolby Vision®, DisplayHDR™ True Black 500, Glass</t>
  </si>
  <si>
    <t>Intel® Core™ Ultra 7 155H, 16C (6P + 8E + 2LPE) / 22T, Max Turbo up to 4.8GHz, 24MB, Intel® AI Boost, up to 11 TOPS</t>
  </si>
  <si>
    <r>
      <t xml:space="preserve">32GB Soldered LPDDR5x-7467, </t>
    </r>
    <r>
      <rPr>
        <sz val="11"/>
        <color rgb="FFFF231A"/>
        <rFont val="Aptos Narrow"/>
        <family val="2"/>
        <scheme val="minor"/>
      </rPr>
      <t>not upgradable</t>
    </r>
  </si>
  <si>
    <t>1TB SSD M.2 2242 PCIe® 4.0x4 NVMe®</t>
  </si>
  <si>
    <t>NVIDIA® GeForce RTX™ 4050 6GB GDDR6</t>
  </si>
  <si>
    <r>
      <t xml:space="preserve">1x USB-A (USB 5Gbps / USB 3.2 Gen 1), Always On, 1x USB-C® (USB 10Gbps / USB 3.2 Gen 2), with USB PD 3.0 and DisplayPort™ 1.4, 1x USB-C® (Thunderbolt™ 4 / USB4® 40Gbps), with USB PD 3.0 and DisplayPort™ 1.4, 1x HDMI® 2.1, up to 4K/60Hz, 1x Headphone / microphone combo jack (3.5mm), </t>
    </r>
    <r>
      <rPr>
        <sz val="11"/>
        <color rgb="FFFF231A"/>
        <rFont val="Aptos Narrow"/>
        <family val="2"/>
        <scheme val="minor"/>
      </rPr>
      <t>No Ethernet</t>
    </r>
  </si>
  <si>
    <t>Integrated 73Wh, 140W USB-C® Slim (3-pin)</t>
  </si>
  <si>
    <t>4 stereo speakers, 2W x2 (woofers), 2W x2 (tweeters), optimized with Dolby Atmos®, Amplifier (AMP)</t>
  </si>
  <si>
    <t>3Y Premium Care with Onsite</t>
  </si>
  <si>
    <t>5WS1C83298</t>
  </si>
  <si>
    <t>Yoga 9 Series</t>
  </si>
  <si>
    <t>83AC0043SA</t>
  </si>
  <si>
    <t>Yoga 9 2-in-1</t>
  </si>
  <si>
    <t>14" 2.8K (2880x1800) OLED 400nits Glossy / Anti-fingerprint, 100% DCI-P3, 120Hz, Eyesafe®, Dolby Vision®, DisplayHDR™ 500, Glass, Touch</t>
  </si>
  <si>
    <r>
      <t xml:space="preserve">16GB Soldered LPDDR5x-7467, </t>
    </r>
    <r>
      <rPr>
        <sz val="11"/>
        <color rgb="FFFF231A"/>
        <rFont val="Aptos Narrow"/>
        <family val="2"/>
        <scheme val="minor"/>
      </rPr>
      <t>not upgradable</t>
    </r>
  </si>
  <si>
    <t>Integrated Intel® Arc™ Graphics</t>
  </si>
  <si>
    <r>
      <t xml:space="preserve">1x USB-A (USB 10Gbps / USB 3.2 Gen 2), Always On, 1x USB-C® (USB 10Gbps / USB 3.2 Gen 2), with USB PD 3.0 and DisplayPort™ 1.4, 2x USB-C® (Thunderbolt™ 4 / USB4® 40Gbps), with USB PD 3.0 and DisplayPort™ 1.4, 1x Headphone / microphone combo jack (3.5mm), </t>
    </r>
    <r>
      <rPr>
        <sz val="11"/>
        <color rgb="FFFF0000"/>
        <rFont val="Aptos Narrow"/>
        <family val="2"/>
        <scheme val="minor"/>
      </rPr>
      <t>No Ethernet</t>
    </r>
  </si>
  <si>
    <t>Integrated 75Wh, 65W USB-C® (3-pin)</t>
  </si>
  <si>
    <t>4 stereo speakers, 2W x2 (woofers on the side), 2W x2 (front-facing tweeters on hinge bar), optimized with Dolby Atmos®, Smart Amplifier (AMP), audio by Bowers &amp; Wilkins</t>
  </si>
  <si>
    <t>2Y Premium Care with Onsite, Incl. USB-C® 3-in-1 Hub + Lenovo® Yoga® 14-inch Sleeve + Slim Pen</t>
  </si>
  <si>
    <t>5WS1C83323</t>
  </si>
  <si>
    <t xml:space="preserve">IdeaPad/LOQ Gaming </t>
  </si>
  <si>
    <t>83DV00QJFU</t>
  </si>
  <si>
    <t>LOQ Gaming</t>
  </si>
  <si>
    <t>15.6" FHD (1920x1080) IPS 300nits Anti-glare, 100% sRGB, 144Hz, G-SYNC®</t>
  </si>
  <si>
    <t>Intel® Core™ i7-13650HX, 14C (6P + 8E) / 20T, P-core 2.6 / 4.9GHz, E-core 1.9 / 3.6GHz, 24MB</t>
  </si>
  <si>
    <t>1x 16GB SO-DIMM DDR5-4800, dual-channel capable up to 32GB</t>
  </si>
  <si>
    <t>NVIDIA® GeForce RTX™ 3050 6GB GDDR6, Boost Clock 1732MHz, TGP 95W, 142 AI TOPS</t>
  </si>
  <si>
    <t>3x USB-A (USB 5Gbps / USB 3.2 Gen 1), 1x USB-C® (USB 10Gbps / USB 3.2 Gen 2), with Lenovo® PD 140W and DisplayPort™ 1.4, 1x HDMI® 2.1, up to 8K/60Hz, 1x Headphone / microphone combo jack (3.5mm), 1x Ethernet (RJ-45), 1x Power connector</t>
  </si>
  <si>
    <t>Integrated 60Wh, 170W Slim Tip (3-pin)</t>
  </si>
  <si>
    <t>White Backlit, English</t>
  </si>
  <si>
    <t>Stereo speakers, 2W x2, optimized with Nahimic Audio</t>
  </si>
  <si>
    <t>1 Year Carry-in, Incl. Lenovo® LOQ M100 RGB Mouse</t>
  </si>
  <si>
    <t>Legion Y500 Series</t>
  </si>
  <si>
    <t>83DF00CCSA</t>
  </si>
  <si>
    <t>Legion Pro 5</t>
  </si>
  <si>
    <t>16" WQXGA (2560x1600) IPS 300nits Anti-glare, 100% sRGB, 165Hz, Dolby Vision®, G-SYNC®, Low Blue Light, High Gaming Performance</t>
  </si>
  <si>
    <t>Intel® Core™ i7-14650HX, 16C (8P + 8E) / 24T, P-core 2.2 / 5.2GHz, E-core 1.6 / 3.7GHz, 30MB</t>
  </si>
  <si>
    <t>1x 16GB SO-DIMM DDR5-5600, dual-channel capable up to 32GB</t>
  </si>
  <si>
    <t>1TB SSD M.2 2280 PCIe® 4.0x4 NVMe®</t>
  </si>
  <si>
    <t>NVIDIA® GeForce RTX™ 4060 8GB GDDR6, Boost Clock 2370MHz, TGP 140W, 233 AI TOPS</t>
  </si>
  <si>
    <t>Wi-Fi® 6E, 802.11ax 2x2 + BT5.2</t>
  </si>
  <si>
    <t>1x USB-A (USB 5Gbps / USB 3.2 Gen 1), Always On, 3x USB-A (USB 5Gbps / USB 3.2 Gen 1), 1x USB-C® (USB 10Gbps / USB 3.2 Gen 2), with Lenovo® PD 140W and DisplayPort™ 1.4, 1x USB-C® (USB 10Gbps / USB 3.2 Gen 2), with DisplayPort™ 1.4, 1x HDMI® 2.1, up to 8K/60Hz, 1x Headphone / microphone combo jack (3.5mm), 1x Ethernet (RJ-45), 1x Power connector</t>
  </si>
  <si>
    <t>Onyx Grey</t>
  </si>
  <si>
    <t>Integrated 80Wh, 300W Slim Tip (3-pin)</t>
  </si>
  <si>
    <t>4-Zone RGB Backlit, English</t>
  </si>
  <si>
    <t>1 Year Carry-in, Incl.Lenovo® Legion™ Gaming Speed Mouse Pad M</t>
  </si>
  <si>
    <t>Please check with your Lenovo REP for country specific Part Numbers (MOQ may apply)</t>
  </si>
  <si>
    <t>Click Here for 
Lenovo SmartFind</t>
  </si>
  <si>
    <t>4X71D09532</t>
  </si>
  <si>
    <t>4X71M23184</t>
  </si>
  <si>
    <t>4X70Z90845</t>
  </si>
  <si>
    <t>4X71M23186</t>
  </si>
  <si>
    <t>4X71D09536</t>
  </si>
  <si>
    <t>4X71M23188</t>
  </si>
  <si>
    <t>Dockings (Multiple Country options available, please ask)</t>
  </si>
  <si>
    <t>4X90X21427</t>
  </si>
  <si>
    <t>40AU0065SA</t>
  </si>
  <si>
    <t>40AY0090SA</t>
  </si>
  <si>
    <t>40B90100SA</t>
  </si>
  <si>
    <t>40AF0135SA</t>
  </si>
  <si>
    <t>40B00135SA</t>
  </si>
  <si>
    <t>40B00300SA</t>
  </si>
  <si>
    <t>40B00135EU</t>
  </si>
  <si>
    <t>Power Adapters</t>
  </si>
  <si>
    <t>4X20M26259</t>
  </si>
  <si>
    <t>40AK0065WW</t>
  </si>
  <si>
    <t>4X20M26275</t>
  </si>
  <si>
    <t>4X20V24681</t>
  </si>
  <si>
    <t>GX20K78591</t>
  </si>
  <si>
    <t>0A36265</t>
  </si>
  <si>
    <t>4X21M37472</t>
  </si>
  <si>
    <t>4X20E50564</t>
  </si>
  <si>
    <t>4X20S56704</t>
  </si>
  <si>
    <t>4X20S56720</t>
  </si>
  <si>
    <t>BackPacks &amp; Carry Cases</t>
  </si>
  <si>
    <t xml:space="preserve">Last Stock </t>
  </si>
  <si>
    <t>4X40T84059</t>
  </si>
  <si>
    <t>4X41Q27245</t>
  </si>
  <si>
    <t>GX40Q17229</t>
  </si>
  <si>
    <t>4X40N18008</t>
  </si>
  <si>
    <t>4X40N18010</t>
  </si>
  <si>
    <t>4X41C12468</t>
  </si>
  <si>
    <t>GX41L44751</t>
  </si>
  <si>
    <t>4X40N18009</t>
  </si>
  <si>
    <t>4X40K09936</t>
  </si>
  <si>
    <t>GX40Q17225</t>
  </si>
  <si>
    <t>GX41C86982</t>
  </si>
  <si>
    <t>GX40V10007</t>
  </si>
  <si>
    <t>4X41Q27250</t>
  </si>
  <si>
    <t>Mice &amp; Pointing Devices</t>
  </si>
  <si>
    <t>4Y51M70369</t>
  </si>
  <si>
    <t>GX30K79401</t>
  </si>
  <si>
    <t>GY50R91293</t>
  </si>
  <si>
    <t>4Y50R20863</t>
  </si>
  <si>
    <t>4X30M56887</t>
  </si>
  <si>
    <t>4X80U90631</t>
  </si>
  <si>
    <t>4X80R38451</t>
  </si>
  <si>
    <t>4Y50R20864</t>
  </si>
  <si>
    <t>4X30H56886</t>
  </si>
  <si>
    <t>4Y50X88822</t>
  </si>
  <si>
    <t>4Y50X88824</t>
  </si>
  <si>
    <t>4Y51C21216</t>
  </si>
  <si>
    <t>4Y51C33792</t>
  </si>
  <si>
    <t>4X81D34327</t>
  </si>
  <si>
    <t>4X81P44052</t>
  </si>
  <si>
    <t>Keyboards (Multiple Language options available, please ask)</t>
  </si>
  <si>
    <t>4X31N94475</t>
  </si>
  <si>
    <t>GX30M39606</t>
  </si>
  <si>
    <t>GX30N81776</t>
  </si>
  <si>
    <t>4X30L79883</t>
  </si>
  <si>
    <t>4X30M86879</t>
  </si>
  <si>
    <t>4X31N50708</t>
  </si>
  <si>
    <t>4X31K03931</t>
  </si>
  <si>
    <t>4Y41C33748</t>
  </si>
  <si>
    <t>Audio and Camera</t>
  </si>
  <si>
    <t>GXD1J77354</t>
  </si>
  <si>
    <t>4XD0K25030</t>
  </si>
  <si>
    <t>4XD1B61617</t>
  </si>
  <si>
    <t>4XD0X88524</t>
  </si>
  <si>
    <t>4XD1Q30302</t>
  </si>
  <si>
    <t>4XD1M80020</t>
  </si>
  <si>
    <t>GXD1A39963</t>
  </si>
  <si>
    <t>Cables &amp; Connectors</t>
  </si>
  <si>
    <t>4X90K86567</t>
  </si>
  <si>
    <t>45J7915</t>
  </si>
  <si>
    <t>0B47069</t>
  </si>
  <si>
    <t>4X90S91831</t>
  </si>
  <si>
    <t>4X90M42956</t>
  </si>
  <si>
    <t>57Y4393</t>
  </si>
  <si>
    <t>4X90Q59481</t>
  </si>
  <si>
    <t>0B47070</t>
  </si>
  <si>
    <t>0B47072</t>
  </si>
  <si>
    <t>0B47091</t>
  </si>
  <si>
    <t>0B47397</t>
  </si>
  <si>
    <t>0A36537</t>
  </si>
  <si>
    <t>0B47092</t>
  </si>
  <si>
    <t>0B47089</t>
  </si>
  <si>
    <t>4X90L13971</t>
  </si>
  <si>
    <t>4X90S91830</t>
  </si>
  <si>
    <t>4X90H20061</t>
  </si>
  <si>
    <t>4X90J31021</t>
  </si>
  <si>
    <t>4X90Q84427</t>
  </si>
  <si>
    <t>4X90Q93303</t>
  </si>
  <si>
    <t>4X91A30366</t>
  </si>
  <si>
    <t>4X90R61023</t>
  </si>
  <si>
    <t>Security</t>
  </si>
  <si>
    <t>4XE1F30276</t>
  </si>
  <si>
    <t>57Y4303</t>
  </si>
  <si>
    <t>4XE1F30278</t>
  </si>
  <si>
    <t>4XE1F30277</t>
  </si>
  <si>
    <t>4XE1L51710</t>
  </si>
  <si>
    <t>4XE0N80915</t>
  </si>
  <si>
    <t>STANDS</t>
  </si>
  <si>
    <t>GXF0X02619</t>
  </si>
  <si>
    <t>Power Banks</t>
  </si>
  <si>
    <t>40ALLG1WWW</t>
  </si>
  <si>
    <t>40ALLG2WWW</t>
  </si>
  <si>
    <t>HD Drive</t>
  </si>
  <si>
    <t>Communications</t>
  </si>
  <si>
    <t>Expansion Slots</t>
  </si>
  <si>
    <t>Extras</t>
  </si>
  <si>
    <t>MODE OF TRANSPORT</t>
  </si>
  <si>
    <t xml:space="preserve">Lenovo V Series Desktops </t>
  </si>
  <si>
    <t xml:space="preserve">ThinkCentre Neo 50s SFF Desktop </t>
  </si>
  <si>
    <t>12JH004WSA</t>
  </si>
  <si>
    <t>ThinkCentre Neo 50s Gen 4</t>
  </si>
  <si>
    <t>Intel Core i3-13100, 4C (4P + 0E) / 8T, P-core 3.4 / 4.5GHz, 12MB</t>
  </si>
  <si>
    <t>1x 8GB UDIMM DDR4-3200 (Two DDR4 UDIMM slots, dual-channel capable, up to 64GB DDR4-3200)</t>
  </si>
  <si>
    <t xml:space="preserve">512GB SSD M.2 2280 PCIe 4.0x4 NVMe Opal 2.0 (Up to two drives, 1x 3.5" HDD + 1x M.2 SSD) </t>
  </si>
  <si>
    <t>DVD±RW</t>
  </si>
  <si>
    <t>Integrated Intel UHD Graphics 730</t>
  </si>
  <si>
    <t>Windows 11 Pro 64, English</t>
  </si>
  <si>
    <t>Integrated 100/1000M, Intel Wi-Fi 6 AX201, 11ax 2x2 + BT5.1</t>
  </si>
  <si>
    <t>Front ports: 1x USB-C 3.2 Gen 1 (support data transfer and 5V@3A charging), 2x USB 3.2 Gen 1, 1x headphone / microphone combo jack (3.5mm), 1x microphone (3.5mm). Rear ports: 2x USB 2.0, 2x USB 3.2 Gen 1 (one supports Smart Power On), 1x HDMI 2.1 TMDS, 1x DisplayPort 1.4, 1x VGA, 1x Ethernet (RJ-45), 1x line-out (3.5mm)</t>
  </si>
  <si>
    <t>One PCIe 4.0 x16, low-profie (length &lt; 167.65mm, height &lt; 68.90mm), One PCIe 3.0 x1, low-profie (length &lt; 167.65mm, height &lt; 68.90mm), Two M.2 slots (one for WLAN, one for SSD)</t>
  </si>
  <si>
    <t>USB Calliope Keyboard, Black, English (EU), USB Calliope Mouse, Black</t>
  </si>
  <si>
    <t>Sea</t>
  </si>
  <si>
    <t>12JFS0AM00</t>
  </si>
  <si>
    <t>512GB SSD M.2 2280 NVMe G4</t>
  </si>
  <si>
    <t>Front ports: 1x USB-C® 3.2 Gen 1 (support data transfer and 5V@3A charging), 2x USB 3.2 Gen 1, 1x headphone / microphone combo jack (3.5mm), 1x microphone (3.5mm).  Rear ports: 2x USB 2.0, 2x USB 3.2 Gen 1 (one supports Smart Power On), 1x HDMI® 2.1 TMDS, 1x DisplayPort™ 1.4, 1x VGA, 1x Ethernet (RJ-45), 1x line-out (3.5mm)</t>
  </si>
  <si>
    <t>12JH0052SA</t>
  </si>
  <si>
    <t>Intel Core i5-13400, 10C (6P + 4E) / 16T, P-core 2.5 / 4.6GHz, E-core 1.8 / 3.3GHz, 20MB</t>
  </si>
  <si>
    <t>Windows 11 Pro, English</t>
  </si>
  <si>
    <t>Front port: 1x USB-C 3.2 Gen 1 (support data transfer and 5V@3A charging), 2x USB 3.2 Gen 1, 1x headphone / microphone combo jack (3.5mm), 1x microphone (3.5mm).  Rear Ports: 2x USB 2.0, 2x USB 3.2 Gen 1 (one supports Smart Power On), 1x HDMI 2.1 TMDS, 1x DisplayPort 1.4, 1x VGA, 1x Ethernet (RJ-45), 1x line-out (3.5mm)</t>
  </si>
  <si>
    <t>12JFS0AN00</t>
  </si>
  <si>
    <t>1x 16GB UDIMM DDR4-3200 (Two DDR4 UDIMM slots, dual-channel capable, up to 64GB DDR4-3200)</t>
  </si>
  <si>
    <t>12JH003YSA</t>
  </si>
  <si>
    <t>Intel Core i7-13700, 16C (8P + 8E) / 24T, Max Turbo up to 5.2GHz, P-core 2.1 / 5.1GHz, E-core 1.5 / 4.1GHz, 30MB</t>
  </si>
  <si>
    <t>512GB SSD M.2 2280 PCIe 4.0x4 NVMe Opal 2.0 (Up to two drives, 1x 3.5" HDD + 1x M.2 SSD)</t>
  </si>
  <si>
    <t>Integrated Intel UHD Graphics 770</t>
  </si>
  <si>
    <t>Front ports: 1x USB-C 3.2 Gen 1 (support data transfer and 5V@3A charging), 2x USB 3.2 Gen 1, 1x headphone / microphone combo jack (3.5mm), 1x microphone (3.5mm).  Rear ports: 2x USB 2.0, 2x USB 3.2 Gen 1 (one supports Smart Power On), 1x HDMI 2.1 TMDS, 1x DisplayPort 1.4, 1x VGA, 1x Ethernet (RJ-45), 1x line-out (3.5mm)</t>
  </si>
  <si>
    <t>ThinkCentre Neo 50q Tiny</t>
  </si>
  <si>
    <t>12LN0025SA</t>
  </si>
  <si>
    <t>ThinkCentre Neo 50q Gen 4</t>
  </si>
  <si>
    <t>Intel Core i5-13420H, 8C (4P + 4E) / 12T, P-core 2.1 / 4.6GHz, E-core 1.5 / 3.4GHz, 12MB</t>
  </si>
  <si>
    <t>1x 8GB SO-DIMM DDR4-3200 (Two DDR4 SO-DIMM slots, dual-channel capable, Up to 32GB DDR4-3200)</t>
  </si>
  <si>
    <t>512GB SSD M.2 2280 PCIe 4.0x4 NVMe Opal 2.0</t>
  </si>
  <si>
    <t>None</t>
  </si>
  <si>
    <t>Integrated Intel UHD Graphics</t>
  </si>
  <si>
    <t>Integrated 100/1000M, Intel Wi-Fi 6 AX201, 802.11ax 2x2 + BT5.2</t>
  </si>
  <si>
    <t>Front ports: 1x USB-C 3.2 Gen 2 (support data transfer and 5V@0.9A charging), 1x USB 3.2 Gen 2 (Always On and 5V@2.1A charging), 1x headphone / microphone combo jack (3.5mm).  Rear ports: 2x USB 2.0, 2x USB 3.2 Gen 2, 1x HDMI 2.1 TMDS, 1x DisplayPort 1.4, 1x Ethernet (RJ-45)</t>
  </si>
  <si>
    <t>Two M.2 slots (one for WLAN, one for SSD)</t>
  </si>
  <si>
    <t>ThinkCentre Neo Ultra</t>
  </si>
  <si>
    <t>12W1001VSA</t>
  </si>
  <si>
    <t>Intel Core i7-14700, 20C (8P + 12E) / 28T, Max Turbo up to 5.4GHz, P-core 2.1 / 5.3GHz, E-core 1.5 / 4.2GHz, 33MB</t>
  </si>
  <si>
    <t>1x 16GB SO-DIMM DDR5-5600 (Two DDR5 SO-DIMM slots, dual-channel capable, Up to 64GB DDR5-5200)</t>
  </si>
  <si>
    <t>NVIDIA GeForce RTX 4060 8GB GDDR6 + Discrete NPU card</t>
  </si>
  <si>
    <t>Integrated 100/1000M, Intel Wi-Fi 6E AX211, 802.11ax 2x2 + BT5.3, vPro</t>
  </si>
  <si>
    <t>Front ports: 1x USB-C (USB 20Gbps / USB 3.2 Gen 2x2), data transfer only, 2x USB-A (USB 10Gbps / USB 3.2 Gen 2), one supports 5V@2.1A charging, 1x headphone / microphone combo jack (3.5mm). Rear ports: 1x HDMI 2.1a FRL, 4x DisplayPort 1.4a, 2x USB-A (USB 10Gbps / USB 3.2 Gen 2), 2x USB-A (USB 5Gbps / USB 3.2 Gen 1), 1x HDMI 2.1 TMDS, 1x Ethernet (GbE RJ-45)</t>
  </si>
  <si>
    <t>Four M.2 slots (one for WLAN, one for AI Card, two for SSD)</t>
  </si>
  <si>
    <t>ThinkCentre M80q Tiny</t>
  </si>
  <si>
    <t>12E90010SA</t>
  </si>
  <si>
    <t>ThinkCentre M80q Gen 4</t>
  </si>
  <si>
    <t>Intel® Core™ i7-13700T, 16C (8P + 8E) / 24T, Max Turbo up to 4.9GHz, P-core 1.4 / 4.8GHz, E-core 1.0 / 3.6GHz, 30MB</t>
  </si>
  <si>
    <t>1x 8GB SO-DIMM DDR5-5600 (Two DDR5 SO-DIMM slots, dual-channel capable, Up to 64GB (2x 32GB DDR5 SO-DIMM))</t>
  </si>
  <si>
    <t>Integrated Intel® UHD Graphics 770</t>
  </si>
  <si>
    <t>Integrated 100/1000M, Intel® Wi-Fi® 6E AX211, 802.11ax 2x2 + BT5.3, vPro®</t>
  </si>
  <si>
    <t>Front ports: 1x USB-C® 3.2 Gen 2 (support data transfer), 1x USB 3.2 Gen 2 (Always On and 5V@2.1A charging), 1x USB 3.2 Gen 2, 1x headphone / microphone combo jack (3.5mm).  Rear ports: 2x USB 3.2 Gen 1 (one supports Smart Power On), 2x USB 3.2 Gen 2, 1x HDMI® 2.1 TMDS, 1x DisplayPort™ 1.4a (HBR2, DSC), 1x Ethernet (RJ-45)</t>
  </si>
  <si>
    <t>Two M.2 PCIe® Gen 4x4 slots (for SSD), One M.2 slot (for WLAN)</t>
  </si>
  <si>
    <t>USB Traditional Keyboard, Black, English (EU), USB Calliope Mouse, Black</t>
  </si>
  <si>
    <t>AIO</t>
  </si>
  <si>
    <t xml:space="preserve">ThinkCentre Neo 50a All in One Desktop 23.8" Series </t>
  </si>
  <si>
    <t>12SD0011SA</t>
  </si>
  <si>
    <t>ThinkCentre Neo 50a 24 Gen 5</t>
  </si>
  <si>
    <t>1x 16GB SO-DIMM DDR5-5200</t>
  </si>
  <si>
    <t>23.8" FHD (1920x1080) IPS Anti-glare 250nits, 99% sRGB</t>
  </si>
  <si>
    <t>Intel Wi-Fi 6 AX201, 802.11ax 2x2 + BT5.2</t>
  </si>
  <si>
    <t>1x USB-A (USB 10Gbps / USB 3.2 Gen 2), 2x USB-A (Hi-Speed USB / USB 2.0), 1x HDMI-in 1.4, 1x HDMI-out 2.1 TMDS, 1x Ethernet (RJ-45), 1x power connector, 1x USB-C (USB 10Gbps / USB 3.2 Gen 2), data transfer only, 1x headphone / microphone combo jack (3.5mm)</t>
  </si>
  <si>
    <t xml:space="preserve">2 Year Carry-In Warranty </t>
  </si>
  <si>
    <t>12SD0013SA</t>
  </si>
  <si>
    <t>Intel Core i7-13620H, 10C (6P + 4E) / 16T, P-core 2.4 / 4.9GHz, E-core 1.8 / 3.6GHz, 24MB</t>
  </si>
  <si>
    <t>Intel Wi-Fi 6 AX201, 11ax 2x2 + BT5.2</t>
  </si>
  <si>
    <t xml:space="preserve">ThinkCentre Neo 50a All in One Desktop 27" Series </t>
  </si>
  <si>
    <t>12SB0013SA</t>
  </si>
  <si>
    <t>ThinkCentre Neo 50a 27 Gen 5</t>
  </si>
  <si>
    <t>1x 16GB SO-DIMM DDR5-5200 (Two DDR5 SO-DIMM slots, dual-channel capable, Up to 32GB DDR5-5200)</t>
  </si>
  <si>
    <t>27" FHD (1920x1080) IPS Anti-glare 300nits, 99% sRGB</t>
  </si>
  <si>
    <t>Integrated 100/1000M, Intel® Wi-Fi® 6 AX201, 802.11ax 2x2 + BT5.2</t>
  </si>
  <si>
    <t>Rear ports: 1x USB-A (USB 10Gbps / USB 3.2 Gen 2), 2x USB-A (Hi-Speed USB / USB 2.0), 1x HDMI®-in 1.4, 1x HDMI®-out 2.1 TMDS, 1x Ethernet (RJ-45), 1x power connector.  Left ports: 1x USB-C® (USB 10Gbps / USB 3.2 Gen 2), data transfer only, 1x headphone / microphone combo jack (3.5mm)</t>
  </si>
  <si>
    <t>Desktop Accessories</t>
  </si>
  <si>
    <t>Memory - Desktop</t>
  </si>
  <si>
    <t>4X71N41630</t>
  </si>
  <si>
    <t>4X71N41632</t>
  </si>
  <si>
    <t>4X71D07932</t>
  </si>
  <si>
    <t>4X71N41634</t>
  </si>
  <si>
    <t>Tiny Peripherals</t>
  </si>
  <si>
    <t>4XF0N03161</t>
  </si>
  <si>
    <t>4XH0N04098</t>
  </si>
  <si>
    <t>4XF0H09737</t>
  </si>
  <si>
    <t>4XF0L72015</t>
  </si>
  <si>
    <t>4XF0L72016</t>
  </si>
  <si>
    <t>NBLE4X30H56841</t>
  </si>
  <si>
    <t>Keyboards</t>
  </si>
  <si>
    <t>Sound and video devices</t>
  </si>
  <si>
    <t>0A36190</t>
  </si>
  <si>
    <t>Cables, Connectors</t>
  </si>
  <si>
    <t>4Z10P40247</t>
  </si>
  <si>
    <t>4Z10P40249</t>
  </si>
  <si>
    <t>4Z10P40248</t>
  </si>
  <si>
    <t>Resolution</t>
  </si>
  <si>
    <t>Connectivity</t>
  </si>
  <si>
    <t>VESA Mount</t>
  </si>
  <si>
    <t>MOT</t>
  </si>
  <si>
    <t>Lenovo ThinkVision Series</t>
  </si>
  <si>
    <t>62F7KAT4SA</t>
  </si>
  <si>
    <t>ThinkVision E20-30</t>
  </si>
  <si>
    <t>19.5" (432.96x238.05 mm)</t>
  </si>
  <si>
    <t>1600x900</t>
  </si>
  <si>
    <t>1x HDMI® 1.4, 1x VGA</t>
  </si>
  <si>
    <t>2 ms (On) / 5 ms (Off)</t>
  </si>
  <si>
    <t>Tiny, Nano Support</t>
  </si>
  <si>
    <t>3-year warranty</t>
  </si>
  <si>
    <t>63FCKATBSA</t>
  </si>
  <si>
    <t>ThinkVision S22i-30</t>
  </si>
  <si>
    <t>21.5" (476.1x267.8mm)</t>
  </si>
  <si>
    <t>1920x1080</t>
  </si>
  <si>
    <t>4ms (Extreme mode) / 6ms (Typical mode)</t>
  </si>
  <si>
    <t>Supports VESA mount 100 x 100 mm</t>
  </si>
  <si>
    <t>63DEKAT3SA</t>
  </si>
  <si>
    <t>ThinkVision S24i-30</t>
  </si>
  <si>
    <t>23.8" (527x296 mm)</t>
  </si>
  <si>
    <t>63DFKAT4SA</t>
  </si>
  <si>
    <t>ThinkVision S27i-30</t>
  </si>
  <si>
    <t>27" (597.9x336.3 mm)</t>
  </si>
  <si>
    <t>2x HDMI® 1.4, 1x VGA (HDMI Cable included)</t>
  </si>
  <si>
    <t>63FFMAT1SA</t>
  </si>
  <si>
    <t>ThinkVision T24d-30</t>
  </si>
  <si>
    <t>24" (518.4x324 mm)</t>
  </si>
  <si>
    <t>1920x1200</t>
  </si>
  <si>
    <t>1x HDMI® 1.4, 1x DP 1.2, 1x VGA, 4x USB-A (USB 5Gbps, 1x BC1.2), 1x USB-B (USB 5Gbps, USB upstream)</t>
  </si>
  <si>
    <t>Tilt, Swivel, Pivot, Height Adjust Stand, Modular Camera Support, 2Wx2 Speakers</t>
  </si>
  <si>
    <t>63D7UAT3SA</t>
  </si>
  <si>
    <t>ThinkVision T24mv-30</t>
  </si>
  <si>
    <t>23.8" (527x296.5 mm)</t>
  </si>
  <si>
    <t>1x HDMI® 2.1, 1x DP 1.4, 1x DP Out, 1x USB-C® 3.2 Gen 1 (DP 1.4 Alt Mode), 4x USB 3.2 Gen 1, 1x USB-C® 3.2 Gen 1 (DP 1.4 alt mode, up to 90W, USB upstream), 1x RJ45, Ethernet (10M/100M/1000M)</t>
  </si>
  <si>
    <t xml:space="preserve">Tilt, Swivel, Pivot, Height Adjust Stand, 2592x1944, 5.0MP, IR+RGB camera, Integrated Microphone, 5Wx2 Speakers </t>
  </si>
  <si>
    <t>Supports VESA mount 100mm</t>
  </si>
  <si>
    <t>12NAGAT1SA</t>
  </si>
  <si>
    <t>ThinkCentre Tiny-In-One 24 Gen 5</t>
  </si>
  <si>
    <t>23.8" (527.0 x 296.4 mm) In-Plane Switching</t>
  </si>
  <si>
    <t>1x USB 3.2 Gen 1, 1x USB-B 3.2 Gen 1 (USB upstream), 1x DP 1.2, 1x HDMI® 1.4</t>
  </si>
  <si>
    <t>4ms (Extreme mode) / 6ms (Typical mode), FHD 1080p camera, Integrated Microphone, 3Wx2 speakers</t>
  </si>
  <si>
    <t>Tilt, Swivel, Pivot, Height Adjust Stand</t>
  </si>
  <si>
    <t>12NBGAT1SA</t>
  </si>
  <si>
    <t xml:space="preserve">4ms (Extreme mode) / 6ms (Typical mode), FHD 1080p camera, Integrated Microphone, 3Wx2 speakers </t>
  </si>
  <si>
    <t>3Y Courier/Carry-in upgrade from 1Y Courier/Carry-in (Android Tablets M9/M10/M11/K11)</t>
  </si>
  <si>
    <t>Tab M9 Folio Case w/ Film (WW)</t>
  </si>
  <si>
    <t>Tab M11 Folio Case Luna Grey-WW</t>
  </si>
  <si>
    <t>Lenovo Idea Tab Pro Folio Case Grey-WW</t>
  </si>
  <si>
    <t>Lenovo Idea Tab Pro Folio Case Green-WW</t>
  </si>
  <si>
    <t>Lenovo Tab Pen Plus WW-Grey</t>
  </si>
  <si>
    <t>Lenovo Pen Tips for Tab Pen Plus - WW</t>
  </si>
  <si>
    <t>Idea Tab Pro KB Pack Grey(UK-EN)</t>
  </si>
  <si>
    <t>TAB M9 MIL-GRADE RUGGED CASE</t>
  </si>
  <si>
    <t>TAB K11/M11 GEL CASE</t>
  </si>
  <si>
    <t>TAB K11/M11 MIL-GRADE RUGGED CASE</t>
  </si>
  <si>
    <t>Lenovo TAB K11/M11 IP68 RUGGED CASE</t>
  </si>
  <si>
    <t>Y</t>
  </si>
  <si>
    <t>N</t>
  </si>
  <si>
    <t>3Y Courier/Carry-in upgrade from 1Y Courier/Carry-in</t>
  </si>
  <si>
    <t>3Y Premium Care with Onsite upgrade from 1Y Courier/Carry-in</t>
  </si>
  <si>
    <t>3Y Depot/CCI upgrade from 1Y Depot/CCI</t>
  </si>
  <si>
    <t>3Y Premium Care with Onsite upgrade from 1Y Depot/CCI</t>
  </si>
  <si>
    <t>4Y Premium Care upgrade from 3Y Premium Care</t>
  </si>
  <si>
    <t>3Y Premium Care upgrade from 2Y Premium Care</t>
  </si>
  <si>
    <t>ThinkPad 8GB DDR4 3200MHz SoDIMM Memory gen 2</t>
  </si>
  <si>
    <t>ThinkPad 8GB DDR5 5600MHz SoDIMM Memory</t>
  </si>
  <si>
    <t>ThinkPad 16GB DDR4 3200MHz SoDIMM Memory</t>
  </si>
  <si>
    <t>ThinkPad 16GB DDR5 5600MHz SoDIMM Memory</t>
  </si>
  <si>
    <t>ThinkPad 32GB DDR4 3200MHz SoDIMM Memory gen 2</t>
  </si>
  <si>
    <t>ThinkPad 32GB DDR5 5600MHz SoDIMM Memory</t>
  </si>
  <si>
    <t>Lenovo USB-C to 4 Port USB-A Hub</t>
  </si>
  <si>
    <t xml:space="preserve">Lenovo USB-C Mini Dock - SA </t>
  </si>
  <si>
    <t>Universal USB-C Dock - SA</t>
  </si>
  <si>
    <t>Lenovo USB-C Dual Display Travel Dock with 100W Adapter_EU</t>
  </si>
  <si>
    <t>ThinkPad Hybrid USB-C  Dock(SA AC power adapters)</t>
  </si>
  <si>
    <t>ThinkPad Universal Thunderbolt 4 Dock- SA Power plug</t>
  </si>
  <si>
    <t>Thunderbolt 4 Workstation Dock - SA Plug</t>
  </si>
  <si>
    <t>ThinkPad Universal Thunderbolt 4 Dock- EU Power plug</t>
  </si>
  <si>
    <t>Lenovo 45W Standard AC Adapter (USB Type-C)- ZA</t>
  </si>
  <si>
    <t>Lenovo 65W USB-C DC Travel Adapter</t>
  </si>
  <si>
    <t>Lenovo 65W Standard AC Adapter (USB Type-C)- ZA</t>
  </si>
  <si>
    <t>ThinkPad 65W USB-C Slim Power Adapter-SA</t>
  </si>
  <si>
    <t>Lenovo 65W Round Tip AC Adapter(SA)</t>
  </si>
  <si>
    <t>ThinkPad 65W AC Adapter (Slim Tip) (South Africa)</t>
  </si>
  <si>
    <t>Lenovo 100W USB-C AC Adapter - SA</t>
  </si>
  <si>
    <t>ThinkPad 135W AC Adapter (Slim Tip) (South Africa)</t>
  </si>
  <si>
    <t>ThinkPad 170W Slim Power Adapter – Slim Tip-SA</t>
  </si>
  <si>
    <t>ThinkPad 230W Slim Power Adapter – Slim Tip-SA</t>
  </si>
  <si>
    <t>Lenovo Simple BackPack B210 Black</t>
  </si>
  <si>
    <t>Lenovo 16-inch Laptop Backpack B210 Black (Eco)-MEA</t>
  </si>
  <si>
    <t>LENOVO 15.6” Laptop Casual Toploader T210 Black-ROW</t>
  </si>
  <si>
    <t>ThinkPad 13 inch Sleeve</t>
  </si>
  <si>
    <t>ThinkPad 15 inch Sleeve</t>
  </si>
  <si>
    <t>ThinkPad 16” Essential Backpack (Eco) - NEW</t>
  </si>
  <si>
    <t>Lenovo Select Targus 16-inch Sport Backpack</t>
  </si>
  <si>
    <t>ThinkPad 14 inch Sleeve</t>
  </si>
  <si>
    <t>ThinkPad 15.6 Basic Backpack</t>
  </si>
  <si>
    <t>LENOVO 15.6” Laptop Casual Backpack B210 Black-ROW</t>
  </si>
  <si>
    <t>Lenovo Legion Active Gaming Backpack</t>
  </si>
  <si>
    <t>Lenovo Legion 17" Armored Backpack II</t>
  </si>
  <si>
    <t>ThinkPad Professional 16-inch Backpack Gen 2-MEA</t>
  </si>
  <si>
    <t>Lenovo 150 Wireless Mouse</t>
  </si>
  <si>
    <t>Lenovo 300 Wireless Compact Mouse - WW</t>
  </si>
  <si>
    <t>Lenovo 400 Wireless Mouse (WW)</t>
  </si>
  <si>
    <t>Lenovo Essential USB Mouse</t>
  </si>
  <si>
    <t>Lenovo Essential Wireless Laser Mouse</t>
  </si>
  <si>
    <t>ThinkPad Pen Pro – 7</t>
  </si>
  <si>
    <t>Pen Pro for 11e Yoga 5th Gen</t>
  </si>
  <si>
    <t>Lenovo Essential Compact Wireless Mouse</t>
  </si>
  <si>
    <t>Lenovo Professional Wireless Laser Mouse- Full size</t>
  </si>
  <si>
    <t>ThinkPad Bluetooth Silent Mouse</t>
  </si>
  <si>
    <t>ThinkBook Bluetooth Silent Mouse</t>
  </si>
  <si>
    <t>Lenovo Go  USB-C Wireless Mouse</t>
  </si>
  <si>
    <t>Lenovo Go Wireless Vertical Mouse</t>
  </si>
  <si>
    <t>Lenovo Rechargeable USI Pen for 300e/500e Chromebook gen 3</t>
  </si>
  <si>
    <t>Lenovo Slim Pen</t>
  </si>
  <si>
    <t>Lenovo 100 Wireless Combo Keyboard and Mouse US English 103P</t>
  </si>
  <si>
    <t>Lenovo 300 USB Combo Keyboard &amp; Mouse - US English (103P)</t>
  </si>
  <si>
    <t>Lenovo 510 Wireless Combo Keyboard &amp; Mouse - US English (103P)</t>
  </si>
  <si>
    <t>Lenovo Essential Wired Keyboard and Mouse Combo (US english)</t>
  </si>
  <si>
    <t>Lenovo Preferred Pro II USB Keyboard - Black color (US English)</t>
  </si>
  <si>
    <t>Lenovo Essential Wireless combo Keyboard &amp; Mouse US English</t>
  </si>
  <si>
    <t>Lenovo Professional Wireless Rechargeable Keyboard and Mouse Combo US English</t>
  </si>
  <si>
    <t>Lenovo Go Wireless Split Keyboard US english</t>
  </si>
  <si>
    <t>Lenovo 110 Analog In-Ear Headphone</t>
  </si>
  <si>
    <t>Lenovo Essential Stereo Analog Headset</t>
  </si>
  <si>
    <t>Lenovo 100 Mono USB-A Headset</t>
  </si>
  <si>
    <t>Lenovo 100 Stereo USB-A Headset</t>
  </si>
  <si>
    <t>Lenovo Wireless Stereo Headset</t>
  </si>
  <si>
    <t>Lenovo Wireless VoIP Headset (Teams)</t>
  </si>
  <si>
    <t>Lenovo Yoga Active Noise Cancellation Headphones - Shadow Black</t>
  </si>
  <si>
    <t>Lenovo USB C to USB C / HDMI Adapter</t>
  </si>
  <si>
    <t>DisplayPort to Single-Link DVI-D Monitor Cable</t>
  </si>
  <si>
    <t>Lenovo HDMI to VGA Adapter Cable</t>
  </si>
  <si>
    <t>Lenovo USB-C to Ethernet Adapter</t>
  </si>
  <si>
    <t>USB-C to VGA Adapter</t>
  </si>
  <si>
    <t>DisplayPort to VGA Monitor Cable</t>
  </si>
  <si>
    <t xml:space="preserve">Lenovo USB-C to USB-A Adapter   </t>
  </si>
  <si>
    <t>Lenovo HDMI to HDMI Cable</t>
  </si>
  <si>
    <t xml:space="preserve">Lenovo USB 3.0 to DVI/VGA Monitor Adapter </t>
  </si>
  <si>
    <t>Lenovo Mini-DisplayPort to DisplayPort</t>
  </si>
  <si>
    <t>Lenovo 0.5 Meter VGA to VGA Cable</t>
  </si>
  <si>
    <t xml:space="preserve">DisplayPort to DisplayPort Monitor Cable </t>
  </si>
  <si>
    <t>Lenovo Display Port to Dual Display Port  Adapter</t>
  </si>
  <si>
    <t>Lenovo Mini-DisplayPort to HDMI Adaptor</t>
  </si>
  <si>
    <t>Lenovo Mini-DisplayPort to DisplayPort Adapter</t>
  </si>
  <si>
    <t>ThinkPad USB 3.0 Ethernet Adapter</t>
  </si>
  <si>
    <t xml:space="preserve">Lenovo Universal USB 3.0 to VGA/HDMI Adapter </t>
  </si>
  <si>
    <t>Lenovo USB to DP Adapter ( Click me)</t>
  </si>
  <si>
    <t>ThinkPad Ethernet Extension Adapter Gen 2</t>
  </si>
  <si>
    <t>Lenovo USB-C to DisplayPort Adapter</t>
  </si>
  <si>
    <t>Lenovo USB-C Travel Hub Gen 2</t>
  </si>
  <si>
    <t>Lenovo DisplayPort to HDMI 2.0b Adapter</t>
  </si>
  <si>
    <t>Lenovo Nanosaver essential</t>
  </si>
  <si>
    <t>Lenovo Security Cable Lock</t>
  </si>
  <si>
    <t>Lenovo Combination Lock</t>
  </si>
  <si>
    <t>Lenovo NanoSaver Combination Lock</t>
  </si>
  <si>
    <t>Kensington NanoSaver Cable Lock from Lenovo</t>
  </si>
  <si>
    <t>Kensington MicroSaver 2.0 Twin Cable Lock from Lenovo</t>
  </si>
  <si>
    <t>Lenovo 2-in-1 Laptop Stand &amp; Phone Stand</t>
  </si>
  <si>
    <t xml:space="preserve">Lenovo Go Wireless Mobile Power Bank (10000 mAh) </t>
  </si>
  <si>
    <t>Lenovo GO USB-C Laptop Power Bank (20000 mAh)</t>
  </si>
  <si>
    <t>Lenovo 8GB DDR5 5600MHz UDIMM Memory</t>
  </si>
  <si>
    <t>Lenovo 16GB DDR5 5600MHz UDIMM Memory</t>
  </si>
  <si>
    <t>Lenovo 32GB DDR4 3200MHz UDIMM Memory</t>
  </si>
  <si>
    <t>Lenovo 32GB DDR5 5600MHz UDIMM Memory</t>
  </si>
  <si>
    <t>ThinkCentre Tiny VESA Mount</t>
  </si>
  <si>
    <t>ThinkCentre Tiny Sandwich Kit II</t>
  </si>
  <si>
    <t>ThinkCentre Tiny power cage</t>
  </si>
  <si>
    <t>ThinkCentre Tiny-In-One Single Monit. Stand</t>
  </si>
  <si>
    <t>Tiny-In-One Dual Monitor Stand</t>
  </si>
  <si>
    <t>Lenovo USB Soundbar</t>
  </si>
  <si>
    <t>Kensington MicroSaver DS 2.0 MasterKey Cable Lock from Lenovo</t>
  </si>
  <si>
    <t>The MasterKey belonging to the MicroSaver 2.0</t>
  </si>
  <si>
    <t>Kensington MicroSaver DS 2.0 MasterKey Twin Head Cable Lock from Lenovo</t>
  </si>
  <si>
    <t>Stock</t>
  </si>
  <si>
    <t>TBA</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</si>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</sst>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R&quot;* #,##0.00_);_(&quot;R&quot;* \(#,##0.00\);_(&quot;R&quot;* &quot;-&quot;??_);_(@_)"/>
    <numFmt numFmtId="164" formatCode="[$-409]dd/mmm/yy;@"/>
    <numFmt numFmtId="165" formatCode="[$-409]mmmmm\-yy;@"/>
    <numFmt numFmtId="167" formatCode="_-[$$-409]* #,##0.00_ ;_-[$$-409]* \-#,##0.00\ ;_-[$$-409]* &quot;-&quot;??_ ;_-@_ "/>
    <numFmt numFmtId="172" formatCode="[$-1C09]dd\ mmmm\ yyyy;@"/>
    <numFmt numFmtId="173" formatCode="_ [$R-1C09]\ * #,##0.00_ ;_ [$R-1C09]\ * \-#,##0.00_ ;_ [$R-1C09]\ * &quot;-&quot;??_ ;_ @_ "/>
  </numFmts>
  <fonts count="24" x14ac:knownFonts="1">
    <font>
      <sz val="11"/>
      <color theme="1"/>
      <name val="Aptos Narrow"/>
      <family val="2"/>
      <scheme val="minor"/>
    </font>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b/>
      <sz val="11"/>
      <color theme="0"/>
      <name val="Arial"/>
      <family val="2"/>
    </font>
    <font>
      <sz val="11"/>
      <color rgb="FF000000"/>
      <name val="Calibri"/>
      <family val="2"/>
    </font>
    <font>
      <sz val="10"/>
      <color theme="1"/>
      <name val="Arial"/>
      <family val="2"/>
    </font>
    <font>
      <b/>
      <sz val="10"/>
      <color indexed="8"/>
      <name val="Arial"/>
      <family val="2"/>
    </font>
    <font>
      <sz val="11"/>
      <color theme="0"/>
      <name val="Arial"/>
      <family val="2"/>
    </font>
    <font>
      <sz val="11"/>
      <color theme="1"/>
      <name val="Arial"/>
      <family val="2"/>
    </font>
    <font>
      <b/>
      <sz val="11"/>
      <color rgb="FFFFFFFF"/>
      <name val="Arial"/>
      <family val="2"/>
    </font>
    <font>
      <b/>
      <sz val="11"/>
      <color theme="1"/>
      <name val="Arial"/>
      <family val="2"/>
    </font>
    <font>
      <sz val="10"/>
      <name val="Arial"/>
      <family val="2"/>
    </font>
    <font>
      <sz val="8"/>
      <color theme="0"/>
      <name val="Aptos Narrow"/>
      <family val="2"/>
      <scheme val="minor"/>
    </font>
    <font>
      <b/>
      <sz val="11"/>
      <color rgb="FFFFFFFF"/>
      <name val="Aptos Narrow"/>
      <family val="2"/>
      <scheme val="minor"/>
    </font>
    <font>
      <sz val="8"/>
      <color theme="1"/>
      <name val="Aptos Narrow"/>
      <family val="2"/>
      <scheme val="minor"/>
    </font>
    <font>
      <b/>
      <sz val="11"/>
      <color indexed="8"/>
      <name val="Aptos Narrow"/>
      <family val="2"/>
      <scheme val="minor"/>
    </font>
    <font>
      <sz val="11"/>
      <name val="Aptos Narrow"/>
      <family val="2"/>
      <scheme val="minor"/>
    </font>
    <font>
      <b/>
      <sz val="11"/>
      <color rgb="FFFF0000"/>
      <name val="Aptos Narrow"/>
      <family val="2"/>
      <scheme val="minor"/>
    </font>
    <font>
      <b/>
      <sz val="11"/>
      <name val="Aptos Narrow"/>
      <family val="2"/>
      <scheme val="minor"/>
    </font>
    <font>
      <b/>
      <sz val="10"/>
      <color theme="1"/>
      <name val="Arial"/>
      <family val="2"/>
    </font>
    <font>
      <sz val="11"/>
      <color rgb="FFFF231A"/>
      <name val="Aptos Narrow"/>
      <family val="2"/>
      <scheme val="minor"/>
    </font>
  </fonts>
  <fills count="10">
    <fill>
      <patternFill patternType="none"/>
    </fill>
    <fill>
      <patternFill patternType="gray125"/>
    </fill>
    <fill>
      <patternFill patternType="solid">
        <fgColor rgb="FF1A4684"/>
        <bgColor indexed="64"/>
      </patternFill>
    </fill>
    <fill>
      <patternFill patternType="solid">
        <fgColor theme="1"/>
        <bgColor indexed="64"/>
      </patternFill>
    </fill>
    <fill>
      <patternFill patternType="solid">
        <fgColor theme="1" tint="0.14999847407452621"/>
        <bgColor indexed="64"/>
      </patternFill>
    </fill>
    <fill>
      <patternFill patternType="solid">
        <fgColor rgb="FF6F7170"/>
        <bgColor indexed="64"/>
      </patternFill>
    </fill>
    <fill>
      <patternFill patternType="solid">
        <fgColor theme="0" tint="-0.14999847407452621"/>
        <bgColor rgb="FF000000"/>
      </patternFill>
    </fill>
    <fill>
      <patternFill patternType="solid">
        <fgColor rgb="FF552FFE"/>
        <bgColor indexed="64"/>
      </patternFill>
    </fill>
    <fill>
      <patternFill patternType="solid">
        <fgColor rgb="FF6F7170"/>
        <bgColor rgb="FF000000"/>
      </patternFill>
    </fill>
    <fill>
      <patternFill patternType="solid">
        <fgColor theme="0" tint="-0.34998626667073579"/>
        <bgColor indexed="64"/>
      </patternFill>
    </fill>
  </fills>
  <borders count="7">
    <border>
      <left/>
      <right/>
      <top/>
      <bottom/>
      <diagonal/>
    </border>
    <border>
      <left style="medium">
        <color indexed="64"/>
      </left>
      <right style="medium">
        <color indexed="64"/>
      </right>
      <top/>
      <bottom/>
      <diagonal/>
    </border>
    <border>
      <left style="thin">
        <color rgb="FFF0F0F0"/>
      </left>
      <right style="thin">
        <color rgb="FFF0F0F0"/>
      </right>
      <top/>
      <bottom style="thin">
        <color rgb="FFF0F0F0"/>
      </bottom>
      <diagonal/>
    </border>
    <border>
      <left/>
      <right style="medium">
        <color indexed="64"/>
      </right>
      <top/>
      <bottom/>
      <diagonal/>
    </border>
    <border>
      <left style="thin">
        <color rgb="FFF0F0F0"/>
      </left>
      <right style="thin">
        <color rgb="FFF0F0F0"/>
      </right>
      <top style="thin">
        <color rgb="FFF0F0F0"/>
      </top>
      <bottom style="thin">
        <color rgb="FFF0F0F0"/>
      </bottom>
      <diagonal/>
    </border>
    <border>
      <left style="thin">
        <color rgb="FFF0F0F0"/>
      </left>
      <right style="thin">
        <color rgb="FFF0F0F0"/>
      </right>
      <top style="thin">
        <color rgb="FFF0F0F0"/>
      </top>
      <bottom/>
      <diagonal/>
    </border>
    <border>
      <left style="thin">
        <color rgb="FFF0F0F0"/>
      </left>
      <right style="thin">
        <color rgb="FFF0F0F0"/>
      </right>
      <top/>
      <bottom/>
      <diagonal/>
    </border>
  </borders>
  <cellStyleXfs count="6">
    <xf numFmtId="0" fontId="0" fillId="0" borderId="0"/>
    <xf numFmtId="9" fontId="1" fillId="0" borderId="0" applyFont="0" applyFill="0" applyBorder="0" applyAlignment="0" applyProtection="0"/>
    <xf numFmtId="164" fontId="1" fillId="0" borderId="0"/>
    <xf numFmtId="165" fontId="7" fillId="0" borderId="0">
      <alignment vertical="center"/>
    </xf>
    <xf numFmtId="44" fontId="1" fillId="0" borderId="0" applyFont="0" applyFill="0" applyBorder="0" applyAlignment="0" applyProtection="0"/>
    <xf numFmtId="164" fontId="1" fillId="0" borderId="0"/>
  </cellStyleXfs>
  <cellXfs count="90">
    <xf numFmtId="0" fontId="0" fillId="0" borderId="0" xfId="0"/>
    <xf numFmtId="0" fontId="6" fillId="2" borderId="1" xfId="2" applyNumberFormat="1" applyFont="1" applyFill="1" applyBorder="1" applyAlignment="1">
      <alignment vertical="center"/>
    </xf>
    <xf numFmtId="0" fontId="6" fillId="2" borderId="1" xfId="2" applyNumberFormat="1" applyFont="1" applyFill="1" applyBorder="1" applyAlignment="1">
      <alignment horizontal="center" vertical="center" textRotation="45"/>
    </xf>
    <xf numFmtId="0" fontId="6" fillId="2" borderId="1" xfId="2" applyNumberFormat="1" applyFont="1" applyFill="1" applyBorder="1" applyAlignment="1">
      <alignment horizontal="center" vertical="center" textRotation="45" wrapText="1"/>
    </xf>
    <xf numFmtId="0" fontId="5" fillId="0" borderId="0" xfId="0" applyFont="1"/>
    <xf numFmtId="0" fontId="5" fillId="0" borderId="0" xfId="2" applyNumberFormat="1" applyFont="1"/>
    <xf numFmtId="15" fontId="2" fillId="3" borderId="0" xfId="3" applyNumberFormat="1" applyFont="1" applyFill="1" applyAlignment="1">
      <alignment horizontal="left" vertical="center"/>
    </xf>
    <xf numFmtId="15" fontId="2" fillId="3" borderId="0" xfId="3" applyNumberFormat="1" applyFont="1" applyFill="1" applyAlignment="1">
      <alignment horizontal="center" vertical="center"/>
    </xf>
    <xf numFmtId="0" fontId="5" fillId="3" borderId="0" xfId="0" applyFont="1" applyFill="1"/>
    <xf numFmtId="0" fontId="8" fillId="0" borderId="2" xfId="0" applyFont="1" applyBorder="1" applyAlignment="1">
      <alignment horizontal="center" vertical="center"/>
    </xf>
    <xf numFmtId="165" fontId="9" fillId="0" borderId="2" xfId="3" applyFont="1" applyBorder="1" applyAlignment="1">
      <alignment horizontal="center" vertical="center"/>
    </xf>
    <xf numFmtId="167" fontId="8" fillId="0" borderId="2" xfId="1" applyNumberFormat="1" applyFont="1" applyBorder="1" applyAlignment="1">
      <alignment horizontal="center" vertical="center"/>
    </xf>
    <xf numFmtId="0" fontId="8" fillId="0" borderId="2" xfId="0" applyFont="1" applyBorder="1" applyAlignment="1">
      <alignment horizontal="center" vertical="center" wrapText="1"/>
    </xf>
    <xf numFmtId="0" fontId="0" fillId="0" borderId="0" xfId="0" applyAlignment="1">
      <alignment horizontal="left"/>
    </xf>
    <xf numFmtId="0" fontId="0" fillId="0" borderId="0" xfId="0" applyAlignment="1">
      <alignment horizontal="center"/>
    </xf>
    <xf numFmtId="167" fontId="4" fillId="0" borderId="0" xfId="0" applyNumberFormat="1" applyFont="1" applyAlignment="1">
      <alignment horizontal="center"/>
    </xf>
    <xf numFmtId="172" fontId="10" fillId="2" borderId="0" xfId="0" applyNumberFormat="1" applyFont="1" applyFill="1"/>
    <xf numFmtId="0" fontId="10" fillId="2" borderId="0" xfId="0" applyFont="1" applyFill="1" applyAlignment="1">
      <alignment horizontal="center" vertical="center"/>
    </xf>
    <xf numFmtId="172" fontId="6" fillId="2" borderId="0" xfId="5" applyNumberFormat="1" applyFont="1" applyFill="1" applyAlignment="1">
      <alignment horizontal="center"/>
    </xf>
    <xf numFmtId="0" fontId="6" fillId="2" borderId="3" xfId="5" applyNumberFormat="1" applyFont="1" applyFill="1" applyBorder="1" applyAlignment="1">
      <alignment horizontal="center"/>
    </xf>
    <xf numFmtId="172" fontId="6" fillId="4" borderId="0" xfId="0" applyNumberFormat="1" applyFont="1" applyFill="1" applyAlignment="1">
      <alignment horizontal="left" vertical="center"/>
    </xf>
    <xf numFmtId="0" fontId="11" fillId="4" borderId="0" xfId="0" applyFont="1" applyFill="1" applyAlignment="1">
      <alignment horizontal="left" vertical="center"/>
    </xf>
    <xf numFmtId="172" fontId="12" fillId="5" borderId="0" xfId="3" applyNumberFormat="1" applyFont="1" applyFill="1" applyAlignment="1">
      <alignment horizontal="left" vertical="center"/>
    </xf>
    <xf numFmtId="0" fontId="12" fillId="5" borderId="0" xfId="3" applyNumberFormat="1" applyFont="1" applyFill="1" applyAlignment="1">
      <alignment horizontal="left" vertical="center"/>
    </xf>
    <xf numFmtId="172" fontId="13" fillId="6" borderId="0" xfId="3" applyNumberFormat="1" applyFont="1" applyFill="1" applyAlignment="1">
      <alignment horizontal="left" vertical="center"/>
    </xf>
    <xf numFmtId="0" fontId="13" fillId="6" borderId="0" xfId="3" applyNumberFormat="1" applyFont="1" applyFill="1" applyAlignment="1">
      <alignment horizontal="center" vertical="center" wrapText="1"/>
    </xf>
    <xf numFmtId="172" fontId="8" fillId="0" borderId="2" xfId="0" applyNumberFormat="1" applyFont="1" applyBorder="1" applyAlignment="1">
      <alignment horizontal="center" vertical="center"/>
    </xf>
    <xf numFmtId="0" fontId="14" fillId="0" borderId="2" xfId="0" applyFont="1" applyBorder="1" applyAlignment="1">
      <alignment horizontal="center" vertical="center" wrapText="1"/>
    </xf>
    <xf numFmtId="0" fontId="8" fillId="0" borderId="4" xfId="0" applyFont="1" applyBorder="1"/>
    <xf numFmtId="172" fontId="15" fillId="7" borderId="2" xfId="0" applyNumberFormat="1" applyFont="1" applyFill="1" applyBorder="1" applyAlignment="1">
      <alignment horizontal="center" vertical="center"/>
    </xf>
    <xf numFmtId="0" fontId="8" fillId="0" borderId="5" xfId="0" applyFont="1" applyBorder="1" applyAlignment="1">
      <alignment horizontal="center" vertical="center"/>
    </xf>
    <xf numFmtId="165" fontId="9" fillId="0" borderId="5" xfId="3" applyFont="1" applyBorder="1" applyAlignment="1">
      <alignment horizontal="center" vertical="center"/>
    </xf>
    <xf numFmtId="167" fontId="8" fillId="0" borderId="5" xfId="1" applyNumberFormat="1" applyFont="1" applyBorder="1" applyAlignment="1">
      <alignment horizontal="center" vertical="center"/>
    </xf>
    <xf numFmtId="0" fontId="8" fillId="0" borderId="5" xfId="0" applyFont="1" applyBorder="1" applyAlignment="1">
      <alignment horizontal="center" vertical="center" wrapText="1"/>
    </xf>
    <xf numFmtId="0" fontId="14" fillId="0" borderId="5" xfId="0" applyFont="1" applyBorder="1" applyAlignment="1">
      <alignment horizontal="center" vertical="center" wrapText="1"/>
    </xf>
    <xf numFmtId="0" fontId="16" fillId="5" borderId="0" xfId="3" applyNumberFormat="1" applyFont="1" applyFill="1" applyAlignment="1">
      <alignment horizontal="left" vertical="center"/>
    </xf>
    <xf numFmtId="0" fontId="4" fillId="6" borderId="0" xfId="3" applyNumberFormat="1" applyFont="1" applyFill="1" applyAlignment="1">
      <alignment horizontal="center" vertical="center" wrapText="1"/>
    </xf>
    <xf numFmtId="172" fontId="17" fillId="0" borderId="6" xfId="0" applyNumberFormat="1" applyFont="1" applyBorder="1" applyAlignment="1">
      <alignment horizontal="center" vertical="center"/>
    </xf>
    <xf numFmtId="0" fontId="0" fillId="0" borderId="6" xfId="0" applyBorder="1" applyAlignment="1">
      <alignment horizontal="center" vertical="center"/>
    </xf>
    <xf numFmtId="165" fontId="18" fillId="0" borderId="6" xfId="3" applyFont="1" applyBorder="1" applyAlignment="1">
      <alignment horizontal="center" vertical="center"/>
    </xf>
    <xf numFmtId="167" fontId="0" fillId="0" borderId="6" xfId="1" applyNumberFormat="1" applyFont="1" applyBorder="1" applyAlignment="1">
      <alignment horizontal="center" vertical="center"/>
    </xf>
    <xf numFmtId="0" fontId="0" fillId="0" borderId="6" xfId="0" applyBorder="1" applyAlignment="1">
      <alignment horizontal="center" vertical="center" wrapText="1"/>
    </xf>
    <xf numFmtId="0" fontId="19" fillId="0" borderId="6" xfId="0" applyFont="1" applyBorder="1" applyAlignment="1">
      <alignment horizontal="center" vertical="center" wrapText="1"/>
    </xf>
    <xf numFmtId="0" fontId="0" fillId="0" borderId="4" xfId="0" applyBorder="1"/>
    <xf numFmtId="0" fontId="0" fillId="0" borderId="4" xfId="0" applyBorder="1" applyAlignment="1">
      <alignment horizontal="center" vertical="center"/>
    </xf>
    <xf numFmtId="165" fontId="18" fillId="0" borderId="4" xfId="3" applyFont="1" applyBorder="1" applyAlignment="1">
      <alignment horizontal="center" vertical="center"/>
    </xf>
    <xf numFmtId="167" fontId="0" fillId="0" borderId="4" xfId="1" applyNumberFormat="1" applyFont="1" applyBorder="1" applyAlignment="1">
      <alignment horizontal="center" vertic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5" xfId="0" applyBorder="1" applyAlignment="1">
      <alignment horizontal="center" vertical="center"/>
    </xf>
    <xf numFmtId="165" fontId="18" fillId="0" borderId="5" xfId="3" applyFont="1" applyBorder="1" applyAlignment="1">
      <alignment horizontal="center" vertical="center"/>
    </xf>
    <xf numFmtId="167" fontId="0" fillId="0" borderId="5" xfId="1" applyNumberFormat="1" applyFont="1" applyBorder="1" applyAlignment="1">
      <alignment horizontal="center" vertical="center"/>
    </xf>
    <xf numFmtId="0" fontId="0" fillId="0" borderId="2" xfId="0" applyBorder="1" applyAlignment="1">
      <alignment horizontal="center" vertical="center"/>
    </xf>
    <xf numFmtId="165" fontId="18" fillId="0" borderId="2" xfId="3" applyFont="1" applyBorder="1" applyAlignment="1">
      <alignment horizontal="center" vertical="center"/>
    </xf>
    <xf numFmtId="167" fontId="0" fillId="0" borderId="2" xfId="1" applyNumberFormat="1" applyFont="1" applyBorder="1" applyAlignment="1">
      <alignment horizontal="center" vertical="center"/>
    </xf>
    <xf numFmtId="0" fontId="0" fillId="0" borderId="2" xfId="0" applyBorder="1" applyAlignment="1">
      <alignment horizontal="center" vertical="center" wrapText="1"/>
    </xf>
    <xf numFmtId="172" fontId="17" fillId="0" borderId="5" xfId="0" applyNumberFormat="1" applyFont="1" applyBorder="1" applyAlignment="1">
      <alignment horizontal="center" vertical="center"/>
    </xf>
    <xf numFmtId="172" fontId="17" fillId="0" borderId="4" xfId="0" applyNumberFormat="1" applyFont="1" applyBorder="1" applyAlignment="1">
      <alignment horizontal="center" vertical="center"/>
    </xf>
    <xf numFmtId="172" fontId="17" fillId="0" borderId="2" xfId="0" applyNumberFormat="1" applyFont="1" applyBorder="1" applyAlignment="1">
      <alignment horizontal="center" vertical="center"/>
    </xf>
    <xf numFmtId="0" fontId="19" fillId="0" borderId="2" xfId="0" applyFont="1" applyBorder="1" applyAlignment="1">
      <alignment horizontal="center" vertical="center"/>
    </xf>
    <xf numFmtId="165" fontId="21" fillId="0" borderId="2" xfId="3" applyFont="1" applyBorder="1" applyAlignment="1">
      <alignment horizontal="center" vertical="center"/>
    </xf>
    <xf numFmtId="167" fontId="19" fillId="0" borderId="2" xfId="1" applyNumberFormat="1" applyFont="1" applyBorder="1" applyAlignment="1">
      <alignment horizontal="center" vertical="center"/>
    </xf>
    <xf numFmtId="0" fontId="19" fillId="0" borderId="2" xfId="0" applyFont="1" applyBorder="1" applyAlignment="1">
      <alignment horizontal="center" vertical="center" wrapText="1"/>
    </xf>
    <xf numFmtId="0" fontId="19" fillId="0" borderId="4" xfId="0" applyFont="1" applyBorder="1"/>
    <xf numFmtId="0" fontId="0" fillId="4" borderId="0" xfId="0" applyFill="1" applyAlignment="1">
      <alignment horizontal="left" vertical="center"/>
    </xf>
    <xf numFmtId="172" fontId="15" fillId="7" borderId="4" xfId="0" applyNumberFormat="1" applyFont="1" applyFill="1" applyBorder="1" applyAlignment="1">
      <alignment horizontal="center" vertical="center"/>
    </xf>
    <xf numFmtId="172" fontId="0" fillId="0" borderId="0" xfId="0" applyNumberFormat="1"/>
    <xf numFmtId="0" fontId="0" fillId="0" borderId="0" xfId="0" applyAlignment="1">
      <alignment horizontal="center" vertical="center"/>
    </xf>
    <xf numFmtId="0" fontId="10" fillId="0" borderId="0" xfId="0" applyFont="1"/>
    <xf numFmtId="0" fontId="10" fillId="0" borderId="0" xfId="2" applyNumberFormat="1" applyFont="1"/>
    <xf numFmtId="0" fontId="6" fillId="4" borderId="0" xfId="0" applyFont="1" applyFill="1" applyAlignment="1">
      <alignment horizontal="left" vertical="center"/>
    </xf>
    <xf numFmtId="0" fontId="11" fillId="0" borderId="0" xfId="0" applyFont="1"/>
    <xf numFmtId="0" fontId="12" fillId="8" borderId="0" xfId="3" applyNumberFormat="1" applyFont="1" applyFill="1" applyAlignment="1">
      <alignment horizontal="left" vertical="center"/>
    </xf>
    <xf numFmtId="0" fontId="8" fillId="0" borderId="2" xfId="0" applyFont="1" applyBorder="1"/>
    <xf numFmtId="172" fontId="8" fillId="0" borderId="2" xfId="0" applyNumberFormat="1" applyFont="1" applyBorder="1" applyAlignment="1">
      <alignment horizontal="center" vertical="center" wrapText="1"/>
    </xf>
    <xf numFmtId="0" fontId="8" fillId="9" borderId="2" xfId="0" applyFont="1" applyFill="1" applyBorder="1" applyAlignment="1">
      <alignment horizontal="center" vertical="center"/>
    </xf>
    <xf numFmtId="165" fontId="9" fillId="9" borderId="2" xfId="3" applyFont="1" applyFill="1" applyBorder="1" applyAlignment="1">
      <alignment horizontal="center" vertical="center"/>
    </xf>
    <xf numFmtId="167" fontId="8" fillId="9" borderId="2" xfId="1" applyNumberFormat="1" applyFont="1" applyFill="1" applyBorder="1" applyAlignment="1">
      <alignment horizontal="center" vertical="center"/>
    </xf>
    <xf numFmtId="0" fontId="8" fillId="9" borderId="2" xfId="0" applyFont="1" applyFill="1" applyBorder="1" applyAlignment="1">
      <alignment horizontal="center" vertical="center" wrapText="1"/>
    </xf>
    <xf numFmtId="172" fontId="12" fillId="8" borderId="0" xfId="3" applyNumberFormat="1" applyFont="1" applyFill="1" applyAlignment="1">
      <alignment horizontal="left" vertical="center"/>
    </xf>
    <xf numFmtId="0" fontId="20" fillId="6" borderId="0" xfId="3" applyNumberFormat="1" applyFont="1" applyFill="1" applyAlignment="1">
      <alignment horizontal="center" vertical="center" wrapText="1"/>
    </xf>
    <xf numFmtId="0" fontId="10" fillId="2" borderId="0" xfId="0" applyFont="1" applyFill="1" applyAlignment="1">
      <alignment horizontal="center" vertical="center" wrapText="1"/>
    </xf>
    <xf numFmtId="0" fontId="1" fillId="0" borderId="0" xfId="5" applyNumberFormat="1" applyProtection="1">
      <protection locked="0"/>
    </xf>
    <xf numFmtId="0" fontId="1" fillId="0" borderId="0" xfId="5" applyNumberFormat="1" applyAlignment="1" applyProtection="1">
      <alignment horizontal="left" vertical="center"/>
      <protection locked="0"/>
    </xf>
    <xf numFmtId="0" fontId="19" fillId="0" borderId="0" xfId="5" applyNumberFormat="1" applyFont="1" applyAlignment="1" applyProtection="1">
      <alignment horizontal="center" vertical="center"/>
      <protection locked="0"/>
    </xf>
    <xf numFmtId="173" fontId="1" fillId="0" borderId="0" xfId="5" applyNumberFormat="1" applyProtection="1">
      <protection locked="0"/>
    </xf>
    <xf numFmtId="0" fontId="19" fillId="0" borderId="0" xfId="5" applyNumberFormat="1" applyFont="1" applyAlignment="1" applyProtection="1">
      <alignment horizontal="left" vertical="center"/>
      <protection locked="0"/>
    </xf>
    <xf numFmtId="0" fontId="1" fillId="0" borderId="0" xfId="5" applyNumberFormat="1"/>
    <xf numFmtId="0" fontId="0" fillId="0" borderId="0" xfId="5" applyNumberFormat="1" applyFont="1" applyProtection="1">
      <protection locked="0"/>
    </xf>
    <xf numFmtId="15" fontId="0" fillId="0" borderId="0" xfId="0" applyNumberFormat="1"/>
  </cellXfs>
  <cellStyles count="6">
    <cellStyle name="Currency 4" xfId="4" xr:uid="{BAC96805-713B-4C1C-878C-ECC724872E9B}"/>
    <cellStyle name="Normal" xfId="0" builtinId="0"/>
    <cellStyle name="Normal 56 2" xfId="5" xr:uid="{CDD6CFF0-9749-4225-AA13-537286E91F89}"/>
    <cellStyle name="Normal 59 2" xfId="2" xr:uid="{0DF1F69D-CE05-4235-A225-DECC489277A3}"/>
    <cellStyle name="Normal_C21 SMB Master Case Gulf V11" xfId="3" xr:uid="{5125AEDF-B12C-4459-96A9-6655389B83D9}"/>
    <cellStyle name="Percent" xfId="1" builtinId="5"/>
  </cellStyles>
  <dxfs count="3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70FE2F"/>
        </patternFill>
      </fill>
    </dxf>
    <dxf>
      <font>
        <color rgb="FF9C0006"/>
      </font>
      <fill>
        <patternFill>
          <bgColor rgb="FFFFC7CE"/>
        </patternFill>
      </fill>
    </dxf>
    <dxf>
      <font>
        <color rgb="FF9C0006"/>
      </font>
      <fill>
        <patternFill>
          <bgColor rgb="FFFFC7CE"/>
        </patternFill>
      </fill>
    </dxf>
    <dxf>
      <fill>
        <patternFill>
          <bgColor rgb="FF70FE2F"/>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92D050"/>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70FE2F"/>
        </patternFill>
      </fill>
    </dxf>
    <dxf>
      <font>
        <color rgb="FF9C0006"/>
      </font>
      <fill>
        <patternFill>
          <bgColor rgb="FFFFC7CE"/>
        </patternFill>
      </fill>
    </dxf>
    <dxf>
      <fill>
        <patternFill>
          <bgColor rgb="FF70FE2F"/>
        </patternFill>
      </fill>
    </dxf>
    <dxf>
      <fill>
        <patternFill>
          <bgColor rgb="FF70FE2F"/>
        </patternFill>
      </fill>
    </dxf>
    <dxf>
      <font>
        <color rgb="FF9C0006"/>
      </font>
      <fill>
        <patternFill>
          <bgColor rgb="FFFFC7CE"/>
        </patternFill>
      </fill>
    </dxf>
    <dxf>
      <fill>
        <patternFill>
          <bgColor rgb="FF70FE2F"/>
        </patternFill>
      </fill>
    </dxf>
    <dxf>
      <font>
        <color rgb="FF9C0006"/>
      </font>
      <fill>
        <patternFill>
          <bgColor rgb="FFFFC7CE"/>
        </patternFill>
      </fill>
    </dxf>
    <dxf>
      <fill>
        <patternFill>
          <bgColor rgb="FF70FE2F"/>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92D050"/>
        </patternFill>
      </fill>
    </dxf>
    <dxf>
      <fill>
        <patternFill>
          <bgColor rgb="FF70FE2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70FE2F"/>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70FE2F"/>
        </patternFill>
      </fill>
    </dxf>
    <dxf>
      <font>
        <color rgb="FF9C0006"/>
      </font>
      <fill>
        <patternFill>
          <bgColor rgb="FFFFC7CE"/>
        </patternFill>
      </fill>
    </dxf>
    <dxf>
      <font>
        <color rgb="FF9C0006"/>
      </font>
      <fill>
        <patternFill>
          <bgColor rgb="FFFFC7CE"/>
        </patternFill>
      </fill>
    </dxf>
    <dxf>
      <fill>
        <patternFill>
          <bgColor rgb="FF70FE2F"/>
        </patternFill>
      </fill>
    </dxf>
    <dxf>
      <font>
        <color rgb="FF9C0006"/>
      </font>
      <fill>
        <patternFill>
          <bgColor rgb="FFFFC7CE"/>
        </patternFill>
      </fill>
    </dxf>
    <dxf>
      <font>
        <color rgb="FF9C0006"/>
      </font>
      <fill>
        <patternFill>
          <bgColor rgb="FFFFC7CE"/>
        </patternFill>
      </fill>
    </dxf>
    <dxf>
      <fill>
        <patternFill>
          <bgColor rgb="FF70FE2F"/>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70FE2F"/>
        </patternFill>
      </fill>
    </dxf>
    <dxf>
      <font>
        <color rgb="FF9C0006"/>
      </font>
      <fill>
        <patternFill>
          <bgColor rgb="FFFFC7CE"/>
        </patternFill>
      </fill>
    </dxf>
    <dxf>
      <fill>
        <patternFill>
          <bgColor rgb="FF70FE2F"/>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92D050"/>
        </patternFill>
      </fill>
    </dxf>
    <dxf>
      <font>
        <color rgb="FF9C0006"/>
      </font>
      <fill>
        <patternFill>
          <bgColor rgb="FFFFC7CE"/>
        </patternFill>
      </fill>
    </dxf>
    <dxf>
      <fill>
        <patternFill>
          <bgColor theme="4"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70FE2F"/>
        </patternFill>
      </fill>
    </dxf>
    <dxf>
      <font>
        <color rgb="FF9C0006"/>
      </font>
      <fill>
        <patternFill>
          <bgColor rgb="FFFFC7CE"/>
        </patternFill>
      </fill>
    </dxf>
    <dxf>
      <font>
        <color rgb="FF9C0006"/>
      </font>
      <fill>
        <patternFill>
          <bgColor rgb="FFFFC7CE"/>
        </patternFill>
      </fill>
    </dxf>
    <dxf>
      <fill>
        <patternFill>
          <bgColor rgb="FF70FE2F"/>
        </patternFill>
      </fill>
    </dxf>
    <dxf>
      <font>
        <color rgb="FF9C0006"/>
      </font>
      <fill>
        <patternFill>
          <bgColor rgb="FFFFC7CE"/>
        </patternFill>
      </fill>
    </dxf>
    <dxf>
      <font>
        <color rgb="FF9C0006"/>
      </font>
      <fill>
        <patternFill>
          <bgColor rgb="FFFFC7CE"/>
        </patternFill>
      </fill>
    </dxf>
    <dxf>
      <fill>
        <patternFill>
          <bgColor rgb="FF70FE2F"/>
        </patternFill>
      </fill>
    </dxf>
    <dxf>
      <font>
        <color rgb="FF9C0006"/>
      </font>
      <fill>
        <patternFill>
          <bgColor rgb="FFFFC7CE"/>
        </patternFill>
      </fill>
    </dxf>
    <dxf>
      <font>
        <color rgb="FF9C0006"/>
      </font>
      <fill>
        <patternFill>
          <bgColor rgb="FFFFC7CE"/>
        </patternFill>
      </fill>
    </dxf>
    <dxf>
      <fill>
        <patternFill>
          <bgColor rgb="FF70FE2F"/>
        </patternFill>
      </fill>
    </dxf>
    <dxf>
      <font>
        <color rgb="FF9C0006"/>
      </font>
      <fill>
        <patternFill>
          <bgColor rgb="FFFFC7CE"/>
        </patternFill>
      </fill>
    </dxf>
    <dxf>
      <font>
        <color rgb="FF9C0006"/>
      </font>
      <fill>
        <patternFill>
          <bgColor rgb="FFFFC7CE"/>
        </patternFill>
      </fill>
    </dxf>
    <dxf>
      <fill>
        <patternFill>
          <bgColor rgb="FF70FE2F"/>
        </patternFill>
      </fill>
    </dxf>
    <dxf>
      <font>
        <color rgb="FF9C0006"/>
      </font>
      <fill>
        <patternFill>
          <bgColor rgb="FFFFC7CE"/>
        </patternFill>
      </fill>
    </dxf>
    <dxf>
      <font>
        <color rgb="FF9C0006"/>
      </font>
      <fill>
        <patternFill>
          <bgColor rgb="FFFFC7CE"/>
        </patternFill>
      </fill>
    </dxf>
    <dxf>
      <fill>
        <patternFill>
          <bgColor rgb="FF70FE2F"/>
        </patternFill>
      </fill>
    </dxf>
    <dxf>
      <font>
        <color rgb="FF9C0006"/>
      </font>
      <fill>
        <patternFill>
          <bgColor rgb="FFFFC7CE"/>
        </patternFill>
      </fill>
    </dxf>
    <dxf>
      <font>
        <color rgb="FF9C0006"/>
      </font>
      <fill>
        <patternFill>
          <bgColor rgb="FFFFC7CE"/>
        </patternFill>
      </fill>
    </dxf>
    <dxf>
      <fill>
        <patternFill>
          <bgColor rgb="FF70FE2F"/>
        </patternFill>
      </fill>
    </dxf>
    <dxf>
      <font>
        <color rgb="FF9C0006"/>
      </font>
      <fill>
        <patternFill>
          <bgColor rgb="FFFFC7CE"/>
        </patternFill>
      </fill>
    </dxf>
    <dxf>
      <font>
        <color rgb="FF9C0006"/>
      </font>
      <fill>
        <patternFill>
          <bgColor rgb="FFFFC7CE"/>
        </patternFill>
      </fill>
    </dxf>
    <dxf>
      <fill>
        <patternFill>
          <bgColor rgb="FF70FE2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70FE2F"/>
        </patternFill>
      </fill>
    </dxf>
    <dxf>
      <fill>
        <patternFill>
          <bgColor rgb="FF70FE2F"/>
        </patternFill>
      </fill>
    </dxf>
    <dxf>
      <fill>
        <patternFill>
          <bgColor rgb="FF92D050"/>
        </patternFill>
      </fill>
    </dxf>
    <dxf>
      <fill>
        <patternFill>
          <bgColor theme="5" tint="0.79998168889431442"/>
        </patternFill>
      </fill>
    </dxf>
    <dxf>
      <fill>
        <patternFill>
          <bgColor rgb="FF92D050"/>
        </patternFill>
      </fill>
    </dxf>
    <dxf>
      <font>
        <color rgb="FF9C0006"/>
      </font>
      <fill>
        <patternFill>
          <bgColor rgb="FFFFC7CE"/>
        </patternFill>
      </fill>
    </dxf>
    <dxf>
      <fill>
        <patternFill>
          <bgColor theme="5" tint="0.79998168889431442"/>
        </patternFill>
      </fill>
    </dxf>
    <dxf>
      <fill>
        <patternFill>
          <bgColor rgb="FF92D050"/>
        </patternFill>
      </fill>
    </dxf>
    <dxf>
      <font>
        <color rgb="FF9C0006"/>
      </font>
      <fill>
        <patternFill>
          <bgColor rgb="FFFFC7CE"/>
        </patternFill>
      </fill>
    </dxf>
    <dxf>
      <fill>
        <patternFill>
          <bgColor theme="5" tint="0.79998168889431442"/>
        </patternFill>
      </fill>
    </dxf>
    <dxf>
      <fill>
        <patternFill>
          <bgColor rgb="FF92D050"/>
        </patternFill>
      </fill>
    </dxf>
    <dxf>
      <font>
        <color auto="1"/>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79998168889431442"/>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70FE2F"/>
        </patternFill>
      </fill>
    </dxf>
    <dxf>
      <font>
        <color rgb="FF9C0006"/>
      </font>
      <fill>
        <patternFill>
          <bgColor rgb="FFFFC7CE"/>
        </patternFill>
      </fill>
    </dxf>
    <dxf>
      <fill>
        <patternFill>
          <bgColor rgb="FF92D050"/>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70FE2F"/>
        </patternFill>
      </fill>
    </dxf>
    <dxf>
      <font>
        <color rgb="FF9C0006"/>
      </font>
      <fill>
        <patternFill>
          <bgColor rgb="FFFFC7CE"/>
        </patternFill>
      </fill>
    </dxf>
    <dxf>
      <fill>
        <patternFill>
          <bgColor rgb="FF70FE2F"/>
        </patternFill>
      </fill>
    </dxf>
    <dxf>
      <fill>
        <patternFill>
          <bgColor rgb="FF70FE2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ill>
        <patternFill>
          <bgColor rgb="FF70FE2F"/>
        </patternFill>
      </fill>
    </dxf>
    <dxf>
      <fill>
        <patternFill>
          <bgColor rgb="FF70FE2F"/>
        </patternFill>
      </fill>
    </dxf>
    <dxf>
      <fill>
        <patternFill>
          <bgColor rgb="FF70FE2F"/>
        </patternFill>
      </fill>
    </dxf>
    <dxf>
      <fill>
        <patternFill>
          <bgColor rgb="FF70FE2F"/>
        </patternFill>
      </fill>
    </dxf>
    <dxf>
      <fill>
        <patternFill>
          <bgColor rgb="FF70FE2F"/>
        </patternFill>
      </fill>
    </dxf>
    <dxf>
      <fill>
        <patternFill>
          <bgColor rgb="FF70FE2F"/>
        </patternFill>
      </fill>
    </dxf>
    <dxf>
      <fill>
        <patternFill>
          <bgColor rgb="FF70FE2F"/>
        </patternFill>
      </fill>
    </dxf>
    <dxf>
      <fill>
        <patternFill>
          <bgColor rgb="FF70FE2F"/>
        </patternFill>
      </fill>
    </dxf>
    <dxf>
      <fill>
        <patternFill>
          <bgColor rgb="FF70FE2F"/>
        </patternFill>
      </fill>
    </dxf>
    <dxf>
      <fill>
        <patternFill>
          <bgColor rgb="FF70FE2F"/>
        </patternFill>
      </fill>
    </dxf>
    <dxf>
      <fill>
        <patternFill>
          <bgColor rgb="FF70FE2F"/>
        </patternFill>
      </fill>
    </dxf>
    <dxf>
      <fill>
        <patternFill>
          <bgColor rgb="FF70FE2F"/>
        </patternFill>
      </fill>
    </dxf>
    <dxf>
      <fill>
        <patternFill>
          <bgColor rgb="FF70FE2F"/>
        </patternFill>
      </fill>
    </dxf>
    <dxf>
      <fill>
        <patternFill>
          <bgColor rgb="FF70FE2F"/>
        </patternFill>
      </fill>
    </dxf>
    <dxf>
      <fill>
        <patternFill>
          <bgColor rgb="FF70FE2F"/>
        </patternFill>
      </fill>
    </dxf>
    <dxf>
      <fill>
        <patternFill>
          <bgColor rgb="FF70FE2F"/>
        </patternFill>
      </fill>
    </dxf>
    <dxf>
      <fill>
        <patternFill>
          <bgColor rgb="FF70FE2F"/>
        </patternFill>
      </fill>
    </dxf>
    <dxf>
      <fill>
        <patternFill>
          <bgColor rgb="FF70FE2F"/>
        </patternFill>
      </fill>
    </dxf>
    <dxf>
      <fill>
        <patternFill>
          <bgColor rgb="FF70FE2F"/>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70FE2F"/>
        </patternFill>
      </fill>
    </dxf>
    <dxf>
      <fill>
        <patternFill>
          <bgColor rgb="FF92D050"/>
        </patternFill>
      </fill>
    </dxf>
    <dxf>
      <font>
        <color rgb="FF9C0006"/>
      </font>
      <fill>
        <patternFill>
          <bgColor rgb="FFFFC7CE"/>
        </patternFill>
      </fill>
    </dxf>
    <dxf>
      <font>
        <color rgb="FF9C0006"/>
      </font>
      <fill>
        <patternFill>
          <bgColor rgb="FFFFC7CE"/>
        </patternFill>
      </fill>
    </dxf>
    <dxf>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7</xdr:col>
      <xdr:colOff>246528</xdr:colOff>
      <xdr:row>0</xdr:row>
      <xdr:rowOff>112059</xdr:rowOff>
    </xdr:from>
    <xdr:to>
      <xdr:col>7</xdr:col>
      <xdr:colOff>2226160</xdr:colOff>
      <xdr:row>0</xdr:row>
      <xdr:rowOff>777389</xdr:rowOff>
    </xdr:to>
    <xdr:pic>
      <xdr:nvPicPr>
        <xdr:cNvPr id="2" name="Picture 5">
          <a:extLst>
            <a:ext uri="{FF2B5EF4-FFF2-40B4-BE49-F238E27FC236}">
              <a16:creationId xmlns:a16="http://schemas.microsoft.com/office/drawing/2014/main" id="{6B7A5B27-6784-4906-988B-05D8BC30392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15103" y="112059"/>
          <a:ext cx="1979632" cy="665330"/>
        </a:xfrm>
        <a:prstGeom prst="rect">
          <a:avLst/>
        </a:prstGeom>
      </xdr:spPr>
    </xdr:pic>
    <xdr:clientData/>
  </xdr:twoCellAnchor>
  <xdr:twoCellAnchor editAs="oneCell">
    <xdr:from>
      <xdr:col>0</xdr:col>
      <xdr:colOff>112058</xdr:colOff>
      <xdr:row>0</xdr:row>
      <xdr:rowOff>0</xdr:rowOff>
    </xdr:from>
    <xdr:to>
      <xdr:col>2</xdr:col>
      <xdr:colOff>21703</xdr:colOff>
      <xdr:row>1</xdr:row>
      <xdr:rowOff>2520</xdr:rowOff>
    </xdr:to>
    <xdr:pic>
      <xdr:nvPicPr>
        <xdr:cNvPr id="3" name="Picture 6">
          <a:extLst>
            <a:ext uri="{FF2B5EF4-FFF2-40B4-BE49-F238E27FC236}">
              <a16:creationId xmlns:a16="http://schemas.microsoft.com/office/drawing/2014/main" id="{A85ABC20-6D81-4BF1-8D96-BA664D2B453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112058" y="0"/>
          <a:ext cx="1452695" cy="8407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1636058</xdr:colOff>
      <xdr:row>0</xdr:row>
      <xdr:rowOff>112059</xdr:rowOff>
    </xdr:from>
    <xdr:to>
      <xdr:col>4</xdr:col>
      <xdr:colOff>3619500</xdr:colOff>
      <xdr:row>0</xdr:row>
      <xdr:rowOff>773579</xdr:rowOff>
    </xdr:to>
    <xdr:pic>
      <xdr:nvPicPr>
        <xdr:cNvPr id="2" name="Picture 8">
          <a:extLst>
            <a:ext uri="{FF2B5EF4-FFF2-40B4-BE49-F238E27FC236}">
              <a16:creationId xmlns:a16="http://schemas.microsoft.com/office/drawing/2014/main" id="{1F05C7BF-D7B5-4274-810D-34488DF006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37258" y="112059"/>
          <a:ext cx="1983442" cy="661520"/>
        </a:xfrm>
        <a:prstGeom prst="rect">
          <a:avLst/>
        </a:prstGeom>
      </xdr:spPr>
    </xdr:pic>
    <xdr:clientData/>
  </xdr:twoCellAnchor>
  <xdr:twoCellAnchor editAs="oneCell">
    <xdr:from>
      <xdr:col>0</xdr:col>
      <xdr:colOff>0</xdr:colOff>
      <xdr:row>0</xdr:row>
      <xdr:rowOff>421</xdr:rowOff>
    </xdr:from>
    <xdr:to>
      <xdr:col>1</xdr:col>
      <xdr:colOff>83000</xdr:colOff>
      <xdr:row>1</xdr:row>
      <xdr:rowOff>1820</xdr:rowOff>
    </xdr:to>
    <xdr:pic>
      <xdr:nvPicPr>
        <xdr:cNvPr id="3" name="Picture 2">
          <a:extLst>
            <a:ext uri="{FF2B5EF4-FFF2-40B4-BE49-F238E27FC236}">
              <a16:creationId xmlns:a16="http://schemas.microsoft.com/office/drawing/2014/main" id="{3DD8147D-966C-4C42-8243-3EE21801F61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0" y="421"/>
          <a:ext cx="1464125" cy="8395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1636058</xdr:colOff>
      <xdr:row>0</xdr:row>
      <xdr:rowOff>112059</xdr:rowOff>
    </xdr:from>
    <xdr:to>
      <xdr:col>4</xdr:col>
      <xdr:colOff>3619500</xdr:colOff>
      <xdr:row>0</xdr:row>
      <xdr:rowOff>770404</xdr:rowOff>
    </xdr:to>
    <xdr:pic>
      <xdr:nvPicPr>
        <xdr:cNvPr id="2" name="Picture 12">
          <a:extLst>
            <a:ext uri="{FF2B5EF4-FFF2-40B4-BE49-F238E27FC236}">
              <a16:creationId xmlns:a16="http://schemas.microsoft.com/office/drawing/2014/main" id="{93A59F95-55FC-4C78-909E-FD7E17C711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37258" y="112059"/>
          <a:ext cx="1983442" cy="658345"/>
        </a:xfrm>
        <a:prstGeom prst="rect">
          <a:avLst/>
        </a:prstGeom>
      </xdr:spPr>
    </xdr:pic>
    <xdr:clientData/>
  </xdr:twoCellAnchor>
  <xdr:twoCellAnchor editAs="oneCell">
    <xdr:from>
      <xdr:col>0</xdr:col>
      <xdr:colOff>0</xdr:colOff>
      <xdr:row>0</xdr:row>
      <xdr:rowOff>0</xdr:rowOff>
    </xdr:from>
    <xdr:to>
      <xdr:col>1</xdr:col>
      <xdr:colOff>86175</xdr:colOff>
      <xdr:row>1</xdr:row>
      <xdr:rowOff>1399</xdr:rowOff>
    </xdr:to>
    <xdr:pic>
      <xdr:nvPicPr>
        <xdr:cNvPr id="3" name="Picture 1">
          <a:extLst>
            <a:ext uri="{FF2B5EF4-FFF2-40B4-BE49-F238E27FC236}">
              <a16:creationId xmlns:a16="http://schemas.microsoft.com/office/drawing/2014/main" id="{74E38F30-96FF-41A2-88E8-B62607E48B4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0" y="0"/>
          <a:ext cx="1467300" cy="83959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1636058</xdr:colOff>
      <xdr:row>0</xdr:row>
      <xdr:rowOff>112059</xdr:rowOff>
    </xdr:from>
    <xdr:to>
      <xdr:col>4</xdr:col>
      <xdr:colOff>3619500</xdr:colOff>
      <xdr:row>0</xdr:row>
      <xdr:rowOff>773579</xdr:rowOff>
    </xdr:to>
    <xdr:pic>
      <xdr:nvPicPr>
        <xdr:cNvPr id="2" name="Picture 4">
          <a:extLst>
            <a:ext uri="{FF2B5EF4-FFF2-40B4-BE49-F238E27FC236}">
              <a16:creationId xmlns:a16="http://schemas.microsoft.com/office/drawing/2014/main" id="{43A20A9C-70C8-4B4D-A653-81BF13EC35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27733" y="112059"/>
          <a:ext cx="1983442" cy="661520"/>
        </a:xfrm>
        <a:prstGeom prst="rect">
          <a:avLst/>
        </a:prstGeom>
      </xdr:spPr>
    </xdr:pic>
    <xdr:clientData/>
  </xdr:twoCellAnchor>
  <xdr:twoCellAnchor editAs="oneCell">
    <xdr:from>
      <xdr:col>0</xdr:col>
      <xdr:colOff>0</xdr:colOff>
      <xdr:row>0</xdr:row>
      <xdr:rowOff>0</xdr:rowOff>
    </xdr:from>
    <xdr:to>
      <xdr:col>1</xdr:col>
      <xdr:colOff>83000</xdr:colOff>
      <xdr:row>1</xdr:row>
      <xdr:rowOff>1399</xdr:rowOff>
    </xdr:to>
    <xdr:pic>
      <xdr:nvPicPr>
        <xdr:cNvPr id="3" name="Picture 2">
          <a:extLst>
            <a:ext uri="{FF2B5EF4-FFF2-40B4-BE49-F238E27FC236}">
              <a16:creationId xmlns:a16="http://schemas.microsoft.com/office/drawing/2014/main" id="{1A6EABC4-05FE-4F6D-95B9-0EF49781888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0" y="0"/>
          <a:ext cx="1464125" cy="83959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1636058</xdr:colOff>
      <xdr:row>0</xdr:row>
      <xdr:rowOff>112059</xdr:rowOff>
    </xdr:from>
    <xdr:to>
      <xdr:col>4</xdr:col>
      <xdr:colOff>3619500</xdr:colOff>
      <xdr:row>0</xdr:row>
      <xdr:rowOff>773579</xdr:rowOff>
    </xdr:to>
    <xdr:pic>
      <xdr:nvPicPr>
        <xdr:cNvPr id="2" name="Picture 2">
          <a:extLst>
            <a:ext uri="{FF2B5EF4-FFF2-40B4-BE49-F238E27FC236}">
              <a16:creationId xmlns:a16="http://schemas.microsoft.com/office/drawing/2014/main" id="{35AFB9B4-DEFA-400D-A51C-DDE54F49084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18183" y="112059"/>
          <a:ext cx="1983442" cy="661520"/>
        </a:xfrm>
        <a:prstGeom prst="rect">
          <a:avLst/>
        </a:prstGeom>
      </xdr:spPr>
    </xdr:pic>
    <xdr:clientData/>
  </xdr:twoCellAnchor>
  <xdr:twoCellAnchor editAs="oneCell">
    <xdr:from>
      <xdr:col>0</xdr:col>
      <xdr:colOff>0</xdr:colOff>
      <xdr:row>0</xdr:row>
      <xdr:rowOff>0</xdr:rowOff>
    </xdr:from>
    <xdr:to>
      <xdr:col>1</xdr:col>
      <xdr:colOff>83000</xdr:colOff>
      <xdr:row>1</xdr:row>
      <xdr:rowOff>1399</xdr:rowOff>
    </xdr:to>
    <xdr:pic>
      <xdr:nvPicPr>
        <xdr:cNvPr id="3" name="Picture 2">
          <a:extLst>
            <a:ext uri="{FF2B5EF4-FFF2-40B4-BE49-F238E27FC236}">
              <a16:creationId xmlns:a16="http://schemas.microsoft.com/office/drawing/2014/main" id="{6A6AA3BF-643B-4D85-88DD-7A9113F5596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0" y="0"/>
          <a:ext cx="1464125" cy="83959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1636058</xdr:colOff>
      <xdr:row>0</xdr:row>
      <xdr:rowOff>112059</xdr:rowOff>
    </xdr:from>
    <xdr:to>
      <xdr:col>4</xdr:col>
      <xdr:colOff>3619500</xdr:colOff>
      <xdr:row>0</xdr:row>
      <xdr:rowOff>773579</xdr:rowOff>
    </xdr:to>
    <xdr:pic>
      <xdr:nvPicPr>
        <xdr:cNvPr id="2" name="Picture 4">
          <a:extLst>
            <a:ext uri="{FF2B5EF4-FFF2-40B4-BE49-F238E27FC236}">
              <a16:creationId xmlns:a16="http://schemas.microsoft.com/office/drawing/2014/main" id="{8BD80DE4-38AD-4F10-ADBB-3B40816A1C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84883" y="112059"/>
          <a:ext cx="1983442" cy="661520"/>
        </a:xfrm>
        <a:prstGeom prst="rect">
          <a:avLst/>
        </a:prstGeom>
      </xdr:spPr>
    </xdr:pic>
    <xdr:clientData/>
  </xdr:twoCellAnchor>
  <xdr:twoCellAnchor editAs="oneCell">
    <xdr:from>
      <xdr:col>0</xdr:col>
      <xdr:colOff>0</xdr:colOff>
      <xdr:row>0</xdr:row>
      <xdr:rowOff>0</xdr:rowOff>
    </xdr:from>
    <xdr:to>
      <xdr:col>1</xdr:col>
      <xdr:colOff>92525</xdr:colOff>
      <xdr:row>1</xdr:row>
      <xdr:rowOff>1399</xdr:rowOff>
    </xdr:to>
    <xdr:pic>
      <xdr:nvPicPr>
        <xdr:cNvPr id="3" name="Picture 5">
          <a:extLst>
            <a:ext uri="{FF2B5EF4-FFF2-40B4-BE49-F238E27FC236}">
              <a16:creationId xmlns:a16="http://schemas.microsoft.com/office/drawing/2014/main" id="{47F4D5AD-5FB8-4A4B-8639-56A6A574EE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0" y="0"/>
          <a:ext cx="1464125" cy="83959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1636058</xdr:colOff>
      <xdr:row>0</xdr:row>
      <xdr:rowOff>112059</xdr:rowOff>
    </xdr:from>
    <xdr:to>
      <xdr:col>4</xdr:col>
      <xdr:colOff>3619500</xdr:colOff>
      <xdr:row>0</xdr:row>
      <xdr:rowOff>773579</xdr:rowOff>
    </xdr:to>
    <xdr:pic>
      <xdr:nvPicPr>
        <xdr:cNvPr id="2" name="Picture 1">
          <a:extLst>
            <a:ext uri="{FF2B5EF4-FFF2-40B4-BE49-F238E27FC236}">
              <a16:creationId xmlns:a16="http://schemas.microsoft.com/office/drawing/2014/main" id="{FA41A4C4-52A2-4448-B421-9FEBE77EE7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84883" y="112059"/>
          <a:ext cx="1983442" cy="661520"/>
        </a:xfrm>
        <a:prstGeom prst="rect">
          <a:avLst/>
        </a:prstGeom>
      </xdr:spPr>
    </xdr:pic>
    <xdr:clientData/>
  </xdr:twoCellAnchor>
  <xdr:twoCellAnchor editAs="oneCell">
    <xdr:from>
      <xdr:col>0</xdr:col>
      <xdr:colOff>0</xdr:colOff>
      <xdr:row>0</xdr:row>
      <xdr:rowOff>0</xdr:rowOff>
    </xdr:from>
    <xdr:to>
      <xdr:col>1</xdr:col>
      <xdr:colOff>83000</xdr:colOff>
      <xdr:row>1</xdr:row>
      <xdr:rowOff>1399</xdr:rowOff>
    </xdr:to>
    <xdr:pic>
      <xdr:nvPicPr>
        <xdr:cNvPr id="3" name="Picture 2">
          <a:extLst>
            <a:ext uri="{FF2B5EF4-FFF2-40B4-BE49-F238E27FC236}">
              <a16:creationId xmlns:a16="http://schemas.microsoft.com/office/drawing/2014/main" id="{CAFECB3D-FC02-4F09-94E4-F8992AF381B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0" y="0"/>
          <a:ext cx="1464125" cy="83959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1636058</xdr:colOff>
      <xdr:row>0</xdr:row>
      <xdr:rowOff>112059</xdr:rowOff>
    </xdr:from>
    <xdr:to>
      <xdr:col>4</xdr:col>
      <xdr:colOff>3619500</xdr:colOff>
      <xdr:row>0</xdr:row>
      <xdr:rowOff>773579</xdr:rowOff>
    </xdr:to>
    <xdr:pic>
      <xdr:nvPicPr>
        <xdr:cNvPr id="2" name="Picture 1">
          <a:extLst>
            <a:ext uri="{FF2B5EF4-FFF2-40B4-BE49-F238E27FC236}">
              <a16:creationId xmlns:a16="http://schemas.microsoft.com/office/drawing/2014/main" id="{2D59FC0E-D8CA-487E-B616-94DA6339C0A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284883" y="112059"/>
          <a:ext cx="1983442" cy="661520"/>
        </a:xfrm>
        <a:prstGeom prst="rect">
          <a:avLst/>
        </a:prstGeom>
      </xdr:spPr>
    </xdr:pic>
    <xdr:clientData/>
  </xdr:twoCellAnchor>
  <xdr:twoCellAnchor editAs="oneCell">
    <xdr:from>
      <xdr:col>0</xdr:col>
      <xdr:colOff>0</xdr:colOff>
      <xdr:row>0</xdr:row>
      <xdr:rowOff>0</xdr:rowOff>
    </xdr:from>
    <xdr:to>
      <xdr:col>1</xdr:col>
      <xdr:colOff>83000</xdr:colOff>
      <xdr:row>1</xdr:row>
      <xdr:rowOff>1399</xdr:rowOff>
    </xdr:to>
    <xdr:pic>
      <xdr:nvPicPr>
        <xdr:cNvPr id="3" name="Picture 2">
          <a:extLst>
            <a:ext uri="{FF2B5EF4-FFF2-40B4-BE49-F238E27FC236}">
              <a16:creationId xmlns:a16="http://schemas.microsoft.com/office/drawing/2014/main" id="{35C9E94A-9C22-4E5F-81C7-76C89D60452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0" y="0"/>
          <a:ext cx="1464125" cy="83959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martfind.lenovo.com/"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martfind.lenovo.com/"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B3ED9-7C90-4696-847E-4F8DA2B7E8E7}">
  <sheetPr codeName="Sheet10" filterMode="1">
    <tabColor theme="4" tint="0.59999389629810485"/>
  </sheetPr>
  <dimension ref="A1:V205"/>
  <sheetViews>
    <sheetView showGridLines="0" zoomScale="85" zoomScaleNormal="85" workbookViewId="0">
      <pane ySplit="2" topLeftCell="A162" activePane="bottomLeft" state="frozen"/>
      <selection pane="bottomLeft"/>
    </sheetView>
  </sheetViews>
  <sheetFormatPr defaultColWidth="0" defaultRowHeight="15" x14ac:dyDescent="0.25"/>
  <cols>
    <col min="1" max="1" width="2.42578125" customWidth="1"/>
    <col min="2" max="2" width="20.7109375" style="13" customWidth="1"/>
    <col min="3" max="3" width="18.5703125" style="14" customWidth="1"/>
    <col min="4" max="4" width="16.42578125" style="15" customWidth="1"/>
    <col min="5" max="5" width="33" bestFit="1" customWidth="1"/>
    <col min="6" max="6" width="49.42578125" bestFit="1" customWidth="1"/>
    <col min="7" max="7" width="22.7109375" customWidth="1"/>
    <col min="8" max="8" width="36.5703125" bestFit="1" customWidth="1"/>
    <col min="9" max="16384" width="8.5703125" hidden="1"/>
  </cols>
  <sheetData>
    <row r="1" spans="2:22" s="4" customFormat="1" ht="66" customHeight="1" x14ac:dyDescent="0.25">
      <c r="B1" s="1"/>
      <c r="C1" s="1"/>
      <c r="D1" s="1"/>
      <c r="E1" s="1"/>
      <c r="F1" s="1"/>
      <c r="G1" s="1"/>
      <c r="H1" s="1"/>
      <c r="I1" s="2"/>
      <c r="J1" s="2"/>
      <c r="K1" s="2"/>
      <c r="L1" s="2"/>
      <c r="M1" s="2"/>
      <c r="N1" s="2"/>
      <c r="O1" s="2"/>
      <c r="P1" s="2"/>
      <c r="Q1" s="2"/>
      <c r="R1" s="2"/>
      <c r="S1" s="2"/>
      <c r="T1" s="2"/>
      <c r="U1" s="2"/>
      <c r="V1" s="3"/>
    </row>
    <row r="2" spans="2:22" s="5" customFormat="1" x14ac:dyDescent="0.25">
      <c r="B2" s="1" t="s">
        <v>0</v>
      </c>
      <c r="C2" s="1" t="s">
        <v>1</v>
      </c>
      <c r="D2" s="1" t="s">
        <v>2</v>
      </c>
      <c r="E2" s="1" t="s">
        <v>3</v>
      </c>
      <c r="F2" s="1" t="s">
        <v>4</v>
      </c>
      <c r="G2" s="1" t="s">
        <v>5</v>
      </c>
      <c r="H2" s="1" t="s">
        <v>6</v>
      </c>
      <c r="I2" s="2"/>
      <c r="J2" s="2"/>
      <c r="K2" s="2"/>
      <c r="L2" s="2"/>
      <c r="M2" s="2"/>
      <c r="N2" s="2"/>
      <c r="O2" s="2"/>
      <c r="P2" s="2"/>
      <c r="Q2" s="2"/>
      <c r="R2" s="2"/>
      <c r="S2" s="2"/>
      <c r="T2" s="2"/>
      <c r="U2" s="2"/>
      <c r="V2" s="3"/>
    </row>
    <row r="3" spans="2:22" s="8" customFormat="1" ht="15" hidden="1" customHeight="1" x14ac:dyDescent="0.25">
      <c r="B3" s="6"/>
      <c r="C3" s="7"/>
      <c r="D3" s="6"/>
      <c r="E3" s="6"/>
      <c r="F3" s="6"/>
      <c r="G3" s="6"/>
      <c r="H3" s="6"/>
    </row>
    <row r="4" spans="2:22" ht="15" hidden="1" customHeight="1" x14ac:dyDescent="0.25">
      <c r="B4" s="9" t="str">
        <f t="shared" ref="B4:B67" si="0">"CPLE"&amp;C4</f>
        <v>CPLE5WS0D80960</v>
      </c>
      <c r="C4" s="10" t="s">
        <v>7</v>
      </c>
      <c r="D4" s="11">
        <v>72</v>
      </c>
      <c r="E4" s="12" t="s">
        <v>8</v>
      </c>
      <c r="F4" s="12" t="s">
        <v>9</v>
      </c>
      <c r="G4" s="12" t="s">
        <v>10</v>
      </c>
      <c r="H4" s="12" t="s">
        <v>11</v>
      </c>
      <c r="I4" s="12"/>
    </row>
    <row r="5" spans="2:22" ht="15" hidden="1" customHeight="1" x14ac:dyDescent="0.25">
      <c r="B5" s="9" t="str">
        <f t="shared" si="0"/>
        <v>CPLE5WS0T36165</v>
      </c>
      <c r="C5" s="10" t="s">
        <v>12</v>
      </c>
      <c r="D5" s="11">
        <v>228</v>
      </c>
      <c r="E5" s="12" t="s">
        <v>8</v>
      </c>
      <c r="F5" s="12" t="s">
        <v>9</v>
      </c>
      <c r="G5" s="12" t="s">
        <v>10</v>
      </c>
      <c r="H5" s="12" t="s">
        <v>13</v>
      </c>
      <c r="I5" s="12"/>
    </row>
    <row r="6" spans="2:22" ht="15" hidden="1" customHeight="1" x14ac:dyDescent="0.25">
      <c r="B6" s="9" t="str">
        <f t="shared" si="0"/>
        <v>CPLE5WS1L39291</v>
      </c>
      <c r="C6" s="10" t="s">
        <v>14</v>
      </c>
      <c r="D6" s="11">
        <v>275</v>
      </c>
      <c r="E6" s="12" t="s">
        <v>8</v>
      </c>
      <c r="F6" s="12" t="s">
        <v>9</v>
      </c>
      <c r="G6" s="12" t="s">
        <v>10</v>
      </c>
      <c r="H6" s="12" t="s">
        <v>15</v>
      </c>
      <c r="I6" s="12"/>
    </row>
    <row r="7" spans="2:22" ht="15" hidden="1" customHeight="1" x14ac:dyDescent="0.25">
      <c r="B7" s="9" t="str">
        <f t="shared" si="0"/>
        <v>CPLE5WS0D80939</v>
      </c>
      <c r="C7" s="10" t="s">
        <v>16</v>
      </c>
      <c r="D7" s="11">
        <v>185</v>
      </c>
      <c r="E7" s="12" t="s">
        <v>8</v>
      </c>
      <c r="F7" s="12" t="s">
        <v>9</v>
      </c>
      <c r="G7" s="12" t="s">
        <v>10</v>
      </c>
      <c r="H7" s="12" t="s">
        <v>17</v>
      </c>
      <c r="I7" s="12"/>
    </row>
    <row r="8" spans="2:22" ht="15" hidden="1" customHeight="1" x14ac:dyDescent="0.25">
      <c r="B8" s="9" t="str">
        <f t="shared" si="0"/>
        <v>CPLE5WS0T36180</v>
      </c>
      <c r="C8" s="10" t="s">
        <v>18</v>
      </c>
      <c r="D8" s="11">
        <v>333</v>
      </c>
      <c r="E8" s="12" t="s">
        <v>8</v>
      </c>
      <c r="F8" s="12" t="s">
        <v>9</v>
      </c>
      <c r="G8" s="12" t="s">
        <v>10</v>
      </c>
      <c r="H8" s="12" t="s">
        <v>19</v>
      </c>
      <c r="I8" s="12"/>
    </row>
    <row r="9" spans="2:22" ht="15" hidden="1" customHeight="1" x14ac:dyDescent="0.25">
      <c r="B9" s="9" t="str">
        <f t="shared" si="0"/>
        <v>CPLE5WS1L39190</v>
      </c>
      <c r="C9" s="10" t="s">
        <v>20</v>
      </c>
      <c r="D9" s="11">
        <v>415</v>
      </c>
      <c r="E9" s="12" t="s">
        <v>8</v>
      </c>
      <c r="F9" s="12" t="s">
        <v>9</v>
      </c>
      <c r="G9" s="12" t="s">
        <v>10</v>
      </c>
      <c r="H9" s="12" t="s">
        <v>21</v>
      </c>
      <c r="I9" s="12"/>
    </row>
    <row r="10" spans="2:22" ht="15" hidden="1" customHeight="1" x14ac:dyDescent="0.25">
      <c r="B10" s="9" t="str">
        <f t="shared" si="0"/>
        <v>CPLE5PS1G38096</v>
      </c>
      <c r="C10" s="10" t="s">
        <v>22</v>
      </c>
      <c r="D10" s="11">
        <v>72</v>
      </c>
      <c r="E10" s="12" t="s">
        <v>8</v>
      </c>
      <c r="F10" s="12" t="s">
        <v>9</v>
      </c>
      <c r="G10" s="12" t="s">
        <v>10</v>
      </c>
      <c r="H10" s="12" t="s">
        <v>23</v>
      </c>
      <c r="I10" s="12"/>
    </row>
    <row r="11" spans="2:22" ht="15" hidden="1" customHeight="1" x14ac:dyDescent="0.25">
      <c r="B11" s="9" t="str">
        <f t="shared" si="0"/>
        <v>CPLE5PS1G38090</v>
      </c>
      <c r="C11" s="10" t="s">
        <v>24</v>
      </c>
      <c r="D11" s="11">
        <v>96</v>
      </c>
      <c r="E11" s="12" t="s">
        <v>8</v>
      </c>
      <c r="F11" s="12" t="s">
        <v>9</v>
      </c>
      <c r="G11" s="12" t="s">
        <v>10</v>
      </c>
      <c r="H11" s="12" t="s">
        <v>25</v>
      </c>
      <c r="I11" s="12"/>
    </row>
    <row r="12" spans="2:22" ht="15" hidden="1" customHeight="1" x14ac:dyDescent="0.25">
      <c r="B12" s="9" t="str">
        <f t="shared" si="0"/>
        <v>CPLE5PS0D80987</v>
      </c>
      <c r="C12" s="10" t="s">
        <v>26</v>
      </c>
      <c r="D12" s="11">
        <v>20</v>
      </c>
      <c r="E12" s="12" t="s">
        <v>8</v>
      </c>
      <c r="F12" s="12" t="s">
        <v>27</v>
      </c>
      <c r="G12" s="12" t="s">
        <v>10</v>
      </c>
      <c r="H12" s="12" t="s">
        <v>28</v>
      </c>
      <c r="I12" s="12"/>
    </row>
    <row r="13" spans="2:22" ht="15" hidden="1" customHeight="1" x14ac:dyDescent="0.25">
      <c r="B13" s="9" t="str">
        <f t="shared" si="0"/>
        <v>CPLE5PS0D80901</v>
      </c>
      <c r="C13" s="10" t="s">
        <v>29</v>
      </c>
      <c r="D13" s="11">
        <v>25</v>
      </c>
      <c r="E13" s="12" t="s">
        <v>8</v>
      </c>
      <c r="F13" s="12" t="s">
        <v>27</v>
      </c>
      <c r="G13" s="12" t="s">
        <v>10</v>
      </c>
      <c r="H13" s="12" t="s">
        <v>30</v>
      </c>
      <c r="I13" s="12"/>
    </row>
    <row r="14" spans="2:22" ht="15" hidden="1" customHeight="1" x14ac:dyDescent="0.25">
      <c r="B14" s="9" t="str">
        <f t="shared" si="0"/>
        <v>CPLE5WS0U26648</v>
      </c>
      <c r="C14" s="10" t="s">
        <v>31</v>
      </c>
      <c r="D14" s="11">
        <v>120</v>
      </c>
      <c r="E14" s="12" t="s">
        <v>8</v>
      </c>
      <c r="F14" s="12" t="s">
        <v>32</v>
      </c>
      <c r="G14" s="12" t="s">
        <v>33</v>
      </c>
      <c r="H14" s="12" t="s">
        <v>13</v>
      </c>
      <c r="I14" s="12"/>
    </row>
    <row r="15" spans="2:22" ht="15" hidden="1" customHeight="1" x14ac:dyDescent="0.25">
      <c r="B15" s="9" t="str">
        <f t="shared" si="0"/>
        <v>CPLE5WS1L39129</v>
      </c>
      <c r="C15" s="10" t="s">
        <v>34</v>
      </c>
      <c r="D15" s="11">
        <v>213</v>
      </c>
      <c r="E15" s="12" t="s">
        <v>8</v>
      </c>
      <c r="F15" s="12" t="s">
        <v>32</v>
      </c>
      <c r="G15" s="12" t="s">
        <v>33</v>
      </c>
      <c r="H15" s="12" t="s">
        <v>15</v>
      </c>
      <c r="I15" s="12"/>
    </row>
    <row r="16" spans="2:22" ht="15" hidden="1" customHeight="1" x14ac:dyDescent="0.25">
      <c r="B16" s="9" t="str">
        <f t="shared" si="0"/>
        <v>CPLE5WS0D81224</v>
      </c>
      <c r="C16" s="10" t="s">
        <v>35</v>
      </c>
      <c r="D16" s="11">
        <v>47</v>
      </c>
      <c r="E16" s="12" t="s">
        <v>8</v>
      </c>
      <c r="F16" s="12" t="s">
        <v>32</v>
      </c>
      <c r="G16" s="12" t="s">
        <v>33</v>
      </c>
      <c r="H16" s="12" t="s">
        <v>17</v>
      </c>
      <c r="I16" s="12"/>
    </row>
    <row r="17" spans="2:8" ht="15" hidden="1" customHeight="1" x14ac:dyDescent="0.25">
      <c r="B17" s="9" t="str">
        <f t="shared" si="0"/>
        <v>CPLE5WS0T36184</v>
      </c>
      <c r="C17" s="10" t="s">
        <v>36</v>
      </c>
      <c r="D17" s="11">
        <v>205</v>
      </c>
      <c r="E17" s="12" t="s">
        <v>8</v>
      </c>
      <c r="F17" s="12" t="s">
        <v>32</v>
      </c>
      <c r="G17" s="12" t="s">
        <v>33</v>
      </c>
      <c r="H17" s="12" t="s">
        <v>19</v>
      </c>
    </row>
    <row r="18" spans="2:8" ht="15" hidden="1" customHeight="1" x14ac:dyDescent="0.25">
      <c r="B18" s="9" t="str">
        <f t="shared" si="0"/>
        <v>CPLE5WS1L39082</v>
      </c>
      <c r="C18" s="10" t="s">
        <v>37</v>
      </c>
      <c r="D18" s="11">
        <v>352</v>
      </c>
      <c r="E18" s="12" t="s">
        <v>8</v>
      </c>
      <c r="F18" s="12" t="s">
        <v>32</v>
      </c>
      <c r="G18" s="12" t="s">
        <v>33</v>
      </c>
      <c r="H18" s="12" t="s">
        <v>21</v>
      </c>
    </row>
    <row r="19" spans="2:8" ht="15" hidden="1" customHeight="1" x14ac:dyDescent="0.25">
      <c r="B19" s="9" t="str">
        <f t="shared" si="0"/>
        <v>CPLE5PS1G38096</v>
      </c>
      <c r="C19" s="10" t="s">
        <v>22</v>
      </c>
      <c r="D19" s="11">
        <v>72</v>
      </c>
      <c r="E19" s="12" t="s">
        <v>8</v>
      </c>
      <c r="F19" s="12" t="s">
        <v>32</v>
      </c>
      <c r="G19" s="12" t="s">
        <v>33</v>
      </c>
      <c r="H19" s="12" t="s">
        <v>23</v>
      </c>
    </row>
    <row r="20" spans="2:8" ht="15" hidden="1" customHeight="1" x14ac:dyDescent="0.25">
      <c r="B20" s="9" t="str">
        <f t="shared" si="0"/>
        <v>CPLE5PS1G38090</v>
      </c>
      <c r="C20" s="10" t="s">
        <v>24</v>
      </c>
      <c r="D20" s="11">
        <v>96</v>
      </c>
      <c r="E20" s="12" t="s">
        <v>8</v>
      </c>
      <c r="F20" s="12" t="s">
        <v>32</v>
      </c>
      <c r="G20" s="12" t="s">
        <v>33</v>
      </c>
      <c r="H20" s="12" t="s">
        <v>25</v>
      </c>
    </row>
    <row r="21" spans="2:8" ht="15" hidden="1" customHeight="1" x14ac:dyDescent="0.25">
      <c r="B21" s="9" t="str">
        <f t="shared" si="0"/>
        <v>CPLE5PS0D80987</v>
      </c>
      <c r="C21" s="10" t="s">
        <v>26</v>
      </c>
      <c r="D21" s="11">
        <v>20</v>
      </c>
      <c r="E21" s="12" t="s">
        <v>8</v>
      </c>
      <c r="F21" s="12" t="s">
        <v>32</v>
      </c>
      <c r="G21" s="12" t="s">
        <v>33</v>
      </c>
      <c r="H21" s="12" t="s">
        <v>28</v>
      </c>
    </row>
    <row r="22" spans="2:8" ht="15" hidden="1" customHeight="1" x14ac:dyDescent="0.25">
      <c r="B22" s="9" t="str">
        <f t="shared" si="0"/>
        <v>CPLE5PS0D80901</v>
      </c>
      <c r="C22" s="10" t="s">
        <v>29</v>
      </c>
      <c r="D22" s="11">
        <v>25</v>
      </c>
      <c r="E22" s="12" t="s">
        <v>8</v>
      </c>
      <c r="F22" s="12" t="s">
        <v>32</v>
      </c>
      <c r="G22" s="12" t="s">
        <v>33</v>
      </c>
      <c r="H22" s="12" t="s">
        <v>30</v>
      </c>
    </row>
    <row r="23" spans="2:8" ht="15" hidden="1" customHeight="1" x14ac:dyDescent="0.25">
      <c r="B23" s="9" t="str">
        <f t="shared" si="0"/>
        <v>CPLE5WS0D80935</v>
      </c>
      <c r="C23" s="10" t="s">
        <v>38</v>
      </c>
      <c r="D23" s="11">
        <v>11</v>
      </c>
      <c r="E23" s="12" t="s">
        <v>39</v>
      </c>
      <c r="F23" s="12" t="s">
        <v>40</v>
      </c>
      <c r="G23" s="12" t="s">
        <v>10</v>
      </c>
      <c r="H23" s="12" t="s">
        <v>11</v>
      </c>
    </row>
    <row r="24" spans="2:8" ht="15" hidden="1" customHeight="1" x14ac:dyDescent="0.25">
      <c r="B24" s="9" t="str">
        <f t="shared" si="0"/>
        <v>CPLE5WS0T36200</v>
      </c>
      <c r="C24" s="10" t="s">
        <v>41</v>
      </c>
      <c r="D24" s="11">
        <v>103</v>
      </c>
      <c r="E24" s="12" t="s">
        <v>39</v>
      </c>
      <c r="F24" s="12" t="s">
        <v>40</v>
      </c>
      <c r="G24" s="12" t="s">
        <v>10</v>
      </c>
      <c r="H24" s="12" t="s">
        <v>13</v>
      </c>
    </row>
    <row r="25" spans="2:8" ht="15" hidden="1" customHeight="1" x14ac:dyDescent="0.25">
      <c r="B25" s="9" t="str">
        <f t="shared" si="0"/>
        <v>CPLE5WS1L39472</v>
      </c>
      <c r="C25" s="10" t="s">
        <v>42</v>
      </c>
      <c r="D25" s="11">
        <v>222</v>
      </c>
      <c r="E25" s="12" t="s">
        <v>39</v>
      </c>
      <c r="F25" s="12" t="s">
        <v>40</v>
      </c>
      <c r="G25" s="12" t="s">
        <v>10</v>
      </c>
      <c r="H25" s="12" t="s">
        <v>15</v>
      </c>
    </row>
    <row r="26" spans="2:8" ht="15" hidden="1" customHeight="1" x14ac:dyDescent="0.25">
      <c r="B26" s="9" t="str">
        <f t="shared" si="0"/>
        <v>CPLE5WS0D80922</v>
      </c>
      <c r="C26" s="10" t="s">
        <v>43</v>
      </c>
      <c r="D26" s="11">
        <v>55</v>
      </c>
      <c r="E26" s="12" t="s">
        <v>39</v>
      </c>
      <c r="F26" s="12" t="s">
        <v>40</v>
      </c>
      <c r="G26" s="12" t="s">
        <v>10</v>
      </c>
      <c r="H26" s="12" t="s">
        <v>17</v>
      </c>
    </row>
    <row r="27" spans="2:8" ht="15" hidden="1" customHeight="1" x14ac:dyDescent="0.25">
      <c r="B27" s="9" t="str">
        <f t="shared" si="0"/>
        <v>CPLE5WS0T36139</v>
      </c>
      <c r="C27" s="10" t="s">
        <v>44</v>
      </c>
      <c r="D27" s="11">
        <v>136</v>
      </c>
      <c r="E27" s="12" t="s">
        <v>39</v>
      </c>
      <c r="F27" s="12" t="s">
        <v>40</v>
      </c>
      <c r="G27" s="12" t="s">
        <v>10</v>
      </c>
      <c r="H27" s="12" t="s">
        <v>19</v>
      </c>
    </row>
    <row r="28" spans="2:8" ht="15" hidden="1" customHeight="1" x14ac:dyDescent="0.25">
      <c r="B28" s="9" t="str">
        <f t="shared" si="0"/>
        <v>CPLE5WS1L39153</v>
      </c>
      <c r="C28" s="10" t="s">
        <v>45</v>
      </c>
      <c r="D28" s="11">
        <v>336</v>
      </c>
      <c r="E28" s="12" t="s">
        <v>39</v>
      </c>
      <c r="F28" s="12" t="s">
        <v>40</v>
      </c>
      <c r="G28" s="12" t="s">
        <v>10</v>
      </c>
      <c r="H28" s="12" t="s">
        <v>21</v>
      </c>
    </row>
    <row r="29" spans="2:8" ht="15" hidden="1" customHeight="1" x14ac:dyDescent="0.25">
      <c r="B29" s="9" t="str">
        <f t="shared" si="0"/>
        <v>CPLE5WS0D80899</v>
      </c>
      <c r="C29" s="10" t="s">
        <v>46</v>
      </c>
      <c r="D29" s="11">
        <v>74</v>
      </c>
      <c r="E29" s="12" t="s">
        <v>39</v>
      </c>
      <c r="F29" s="12" t="s">
        <v>40</v>
      </c>
      <c r="G29" s="12" t="s">
        <v>10</v>
      </c>
      <c r="H29" s="12" t="s">
        <v>47</v>
      </c>
    </row>
    <row r="30" spans="2:8" ht="15" hidden="1" customHeight="1" x14ac:dyDescent="0.25">
      <c r="B30" s="9" t="str">
        <f t="shared" si="0"/>
        <v>CPLE5WS0T36138</v>
      </c>
      <c r="C30" s="10" t="s">
        <v>48</v>
      </c>
      <c r="D30" s="11">
        <v>262</v>
      </c>
      <c r="E30" s="12" t="s">
        <v>39</v>
      </c>
      <c r="F30" s="12" t="s">
        <v>40</v>
      </c>
      <c r="G30" s="12" t="s">
        <v>10</v>
      </c>
      <c r="H30" s="12" t="s">
        <v>49</v>
      </c>
    </row>
    <row r="31" spans="2:8" ht="15" hidden="1" customHeight="1" x14ac:dyDescent="0.25">
      <c r="B31" s="9" t="str">
        <f t="shared" si="0"/>
        <v>CPLE5WS1L39085</v>
      </c>
      <c r="C31" s="10" t="s">
        <v>50</v>
      </c>
      <c r="D31" s="11">
        <v>410</v>
      </c>
      <c r="E31" s="12" t="s">
        <v>39</v>
      </c>
      <c r="F31" s="12" t="s">
        <v>40</v>
      </c>
      <c r="G31" s="12" t="s">
        <v>10</v>
      </c>
      <c r="H31" s="12" t="s">
        <v>51</v>
      </c>
    </row>
    <row r="32" spans="2:8" ht="15" hidden="1" customHeight="1" x14ac:dyDescent="0.25">
      <c r="B32" s="9" t="str">
        <f t="shared" si="0"/>
        <v>CPLE5PS0Y74105</v>
      </c>
      <c r="C32" s="10" t="s">
        <v>52</v>
      </c>
      <c r="D32" s="11">
        <v>45</v>
      </c>
      <c r="E32" s="12" t="s">
        <v>39</v>
      </c>
      <c r="F32" s="12" t="s">
        <v>40</v>
      </c>
      <c r="G32" s="12" t="s">
        <v>10</v>
      </c>
      <c r="H32" s="12" t="s">
        <v>23</v>
      </c>
    </row>
    <row r="33" spans="2:8" ht="15" hidden="1" customHeight="1" x14ac:dyDescent="0.25">
      <c r="B33" s="9" t="str">
        <f t="shared" si="0"/>
        <v>CPLE5PS0Q58961</v>
      </c>
      <c r="C33" s="10" t="s">
        <v>53</v>
      </c>
      <c r="D33" s="11">
        <v>133</v>
      </c>
      <c r="E33" s="12" t="s">
        <v>39</v>
      </c>
      <c r="F33" s="12" t="s">
        <v>40</v>
      </c>
      <c r="G33" s="12" t="s">
        <v>10</v>
      </c>
      <c r="H33" s="12" t="s">
        <v>25</v>
      </c>
    </row>
    <row r="34" spans="2:8" ht="15" hidden="1" customHeight="1" x14ac:dyDescent="0.25">
      <c r="B34" s="9" t="str">
        <f t="shared" si="0"/>
        <v>CPLE5PS0Q13075</v>
      </c>
      <c r="C34" s="10" t="s">
        <v>54</v>
      </c>
      <c r="D34" s="11">
        <v>75</v>
      </c>
      <c r="E34" s="12" t="s">
        <v>39</v>
      </c>
      <c r="F34" s="12" t="s">
        <v>40</v>
      </c>
      <c r="G34" s="12" t="s">
        <v>10</v>
      </c>
      <c r="H34" s="12" t="s">
        <v>55</v>
      </c>
    </row>
    <row r="35" spans="2:8" ht="15" hidden="1" customHeight="1" x14ac:dyDescent="0.25">
      <c r="B35" s="9" t="str">
        <f t="shared" si="0"/>
        <v>CPLE5PS0D81209</v>
      </c>
      <c r="C35" s="10" t="s">
        <v>56</v>
      </c>
      <c r="D35" s="11">
        <v>12</v>
      </c>
      <c r="E35" s="12" t="s">
        <v>39</v>
      </c>
      <c r="F35" s="12" t="s">
        <v>40</v>
      </c>
      <c r="G35" s="12" t="s">
        <v>10</v>
      </c>
      <c r="H35" s="12" t="s">
        <v>28</v>
      </c>
    </row>
    <row r="36" spans="2:8" ht="15" hidden="1" customHeight="1" x14ac:dyDescent="0.25">
      <c r="B36" s="9" t="str">
        <f t="shared" si="0"/>
        <v>CPLE5PS0D80974</v>
      </c>
      <c r="C36" s="10" t="s">
        <v>57</v>
      </c>
      <c r="D36" s="11">
        <v>22</v>
      </c>
      <c r="E36" s="12" t="s">
        <v>39</v>
      </c>
      <c r="F36" s="12" t="s">
        <v>40</v>
      </c>
      <c r="G36" s="12" t="s">
        <v>10</v>
      </c>
      <c r="H36" s="12" t="s">
        <v>30</v>
      </c>
    </row>
    <row r="37" spans="2:8" ht="15" hidden="1" customHeight="1" x14ac:dyDescent="0.25">
      <c r="B37" s="9" t="str">
        <f t="shared" si="0"/>
        <v>CPLE5PS0K26186</v>
      </c>
      <c r="C37" s="10" t="s">
        <v>58</v>
      </c>
      <c r="D37" s="11">
        <v>25</v>
      </c>
      <c r="E37" s="12" t="s">
        <v>39</v>
      </c>
      <c r="F37" s="12" t="s">
        <v>40</v>
      </c>
      <c r="G37" s="12" t="s">
        <v>10</v>
      </c>
      <c r="H37" s="12" t="s">
        <v>59</v>
      </c>
    </row>
    <row r="38" spans="2:8" ht="15" hidden="1" customHeight="1" x14ac:dyDescent="0.25">
      <c r="B38" s="9" t="str">
        <f t="shared" si="0"/>
        <v>CPLE5WS1L39023</v>
      </c>
      <c r="C38" s="10" t="s">
        <v>60</v>
      </c>
      <c r="D38" s="11">
        <v>108</v>
      </c>
      <c r="E38" s="12" t="s">
        <v>61</v>
      </c>
      <c r="F38" s="12" t="s">
        <v>62</v>
      </c>
      <c r="G38" s="12" t="s">
        <v>63</v>
      </c>
      <c r="H38" s="12" t="s">
        <v>15</v>
      </c>
    </row>
    <row r="39" spans="2:8" ht="15" hidden="1" customHeight="1" x14ac:dyDescent="0.25">
      <c r="B39" s="9" t="str">
        <f t="shared" si="0"/>
        <v>CPLE5WS0W86726</v>
      </c>
      <c r="C39" s="10" t="s">
        <v>64</v>
      </c>
      <c r="D39" s="11">
        <v>99</v>
      </c>
      <c r="E39" s="12" t="s">
        <v>61</v>
      </c>
      <c r="F39" s="12" t="s">
        <v>62</v>
      </c>
      <c r="G39" s="12" t="s">
        <v>63</v>
      </c>
      <c r="H39" s="12" t="s">
        <v>19</v>
      </c>
    </row>
    <row r="40" spans="2:8" ht="15" hidden="1" customHeight="1" x14ac:dyDescent="0.25">
      <c r="B40" s="9" t="str">
        <f t="shared" si="0"/>
        <v>CPLE5WS1M86980</v>
      </c>
      <c r="C40" s="10" t="s">
        <v>65</v>
      </c>
      <c r="D40" s="11">
        <v>275</v>
      </c>
      <c r="E40" s="12" t="s">
        <v>61</v>
      </c>
      <c r="F40" s="12" t="s">
        <v>62</v>
      </c>
      <c r="G40" s="12" t="s">
        <v>63</v>
      </c>
      <c r="H40" s="12" t="s">
        <v>21</v>
      </c>
    </row>
    <row r="41" spans="2:8" ht="15" hidden="1" customHeight="1" x14ac:dyDescent="0.25">
      <c r="B41" s="9" t="str">
        <f t="shared" si="0"/>
        <v>CPLE5WS0W86735</v>
      </c>
      <c r="C41" s="10" t="s">
        <v>66</v>
      </c>
      <c r="D41" s="11">
        <v>193</v>
      </c>
      <c r="E41" s="12" t="s">
        <v>61</v>
      </c>
      <c r="F41" s="12" t="s">
        <v>62</v>
      </c>
      <c r="G41" s="12" t="s">
        <v>63</v>
      </c>
      <c r="H41" s="12" t="s">
        <v>49</v>
      </c>
    </row>
    <row r="42" spans="2:8" ht="15" hidden="1" customHeight="1" x14ac:dyDescent="0.25">
      <c r="B42" s="9" t="str">
        <f t="shared" si="0"/>
        <v>CPLE5WS1M88170</v>
      </c>
      <c r="C42" s="10" t="s">
        <v>67</v>
      </c>
      <c r="D42" s="11">
        <v>602</v>
      </c>
      <c r="E42" s="12" t="s">
        <v>61</v>
      </c>
      <c r="F42" s="12" t="s">
        <v>62</v>
      </c>
      <c r="G42" s="12" t="s">
        <v>63</v>
      </c>
      <c r="H42" s="12" t="s">
        <v>51</v>
      </c>
    </row>
    <row r="43" spans="2:8" ht="15" hidden="1" customHeight="1" x14ac:dyDescent="0.25">
      <c r="B43" s="9" t="str">
        <f t="shared" si="0"/>
        <v>CPLE5PS0A23193</v>
      </c>
      <c r="C43" s="10" t="s">
        <v>68</v>
      </c>
      <c r="D43" s="11">
        <v>91</v>
      </c>
      <c r="E43" s="12" t="s">
        <v>61</v>
      </c>
      <c r="F43" s="12" t="s">
        <v>62</v>
      </c>
      <c r="G43" s="12" t="s">
        <v>69</v>
      </c>
      <c r="H43" s="12" t="s">
        <v>23</v>
      </c>
    </row>
    <row r="44" spans="2:8" ht="15" hidden="1" customHeight="1" x14ac:dyDescent="0.25">
      <c r="B44" s="9" t="str">
        <f t="shared" si="0"/>
        <v>CPLE5PS0A22966</v>
      </c>
      <c r="C44" s="10" t="s">
        <v>70</v>
      </c>
      <c r="D44" s="11">
        <v>243</v>
      </c>
      <c r="E44" s="12" t="s">
        <v>61</v>
      </c>
      <c r="F44" s="12" t="s">
        <v>62</v>
      </c>
      <c r="G44" s="12" t="s">
        <v>71</v>
      </c>
      <c r="H44" s="12" t="s">
        <v>25</v>
      </c>
    </row>
    <row r="45" spans="2:8" ht="15" hidden="1" customHeight="1" x14ac:dyDescent="0.25">
      <c r="B45" s="9" t="str">
        <f t="shared" si="0"/>
        <v>CPLE5PS0K18187</v>
      </c>
      <c r="C45" s="10" t="s">
        <v>72</v>
      </c>
      <c r="D45" s="11">
        <v>152</v>
      </c>
      <c r="E45" s="12" t="s">
        <v>61</v>
      </c>
      <c r="F45" s="12" t="s">
        <v>62</v>
      </c>
      <c r="G45" s="12" t="s">
        <v>73</v>
      </c>
      <c r="H45" s="12" t="s">
        <v>55</v>
      </c>
    </row>
    <row r="46" spans="2:8" ht="15" hidden="1" customHeight="1" x14ac:dyDescent="0.25">
      <c r="B46" s="9" t="str">
        <f t="shared" si="0"/>
        <v>CPLE5PS0A23278</v>
      </c>
      <c r="C46" s="10" t="s">
        <v>74</v>
      </c>
      <c r="D46" s="11">
        <v>44</v>
      </c>
      <c r="E46" s="12" t="s">
        <v>61</v>
      </c>
      <c r="F46" s="12" t="s">
        <v>62</v>
      </c>
      <c r="G46" s="12" t="s">
        <v>69</v>
      </c>
      <c r="H46" s="12" t="s">
        <v>28</v>
      </c>
    </row>
    <row r="47" spans="2:8" ht="15" hidden="1" customHeight="1" x14ac:dyDescent="0.25">
      <c r="B47" s="9" t="str">
        <f t="shared" si="0"/>
        <v>CPLE5PS0G79465</v>
      </c>
      <c r="C47" s="10" t="s">
        <v>75</v>
      </c>
      <c r="D47" s="11">
        <v>69</v>
      </c>
      <c r="E47" s="12" t="s">
        <v>61</v>
      </c>
      <c r="F47" s="12" t="s">
        <v>62</v>
      </c>
      <c r="G47" s="12" t="s">
        <v>71</v>
      </c>
      <c r="H47" s="12" t="s">
        <v>30</v>
      </c>
    </row>
    <row r="48" spans="2:8" ht="15" hidden="1" customHeight="1" x14ac:dyDescent="0.25">
      <c r="B48" s="9" t="str">
        <f t="shared" si="0"/>
        <v>CPLE5PS0K18198</v>
      </c>
      <c r="C48" s="10" t="s">
        <v>76</v>
      </c>
      <c r="D48" s="11">
        <v>87</v>
      </c>
      <c r="E48" s="12" t="s">
        <v>61</v>
      </c>
      <c r="F48" s="12" t="s">
        <v>62</v>
      </c>
      <c r="G48" s="12" t="s">
        <v>73</v>
      </c>
      <c r="H48" s="12" t="s">
        <v>59</v>
      </c>
    </row>
    <row r="49" spans="2:8" ht="15" hidden="1" customHeight="1" x14ac:dyDescent="0.25">
      <c r="B49" s="9" t="str">
        <f t="shared" si="0"/>
        <v>CPLE5WS0A23013</v>
      </c>
      <c r="C49" s="10" t="s">
        <v>77</v>
      </c>
      <c r="D49" s="11">
        <v>33</v>
      </c>
      <c r="E49" s="12" t="s">
        <v>61</v>
      </c>
      <c r="F49" s="12" t="s">
        <v>62</v>
      </c>
      <c r="G49" s="12" t="s">
        <v>69</v>
      </c>
      <c r="H49" s="12" t="s">
        <v>78</v>
      </c>
    </row>
    <row r="50" spans="2:8" ht="15" hidden="1" customHeight="1" x14ac:dyDescent="0.25">
      <c r="B50" s="9" t="str">
        <f t="shared" si="0"/>
        <v>CPLE5WS1M85437</v>
      </c>
      <c r="C50" s="10" t="s">
        <v>79</v>
      </c>
      <c r="D50" s="11">
        <v>70</v>
      </c>
      <c r="E50" s="12" t="s">
        <v>61</v>
      </c>
      <c r="F50" s="12" t="s">
        <v>62</v>
      </c>
      <c r="G50" s="12" t="s">
        <v>71</v>
      </c>
      <c r="H50" s="12" t="s">
        <v>80</v>
      </c>
    </row>
    <row r="51" spans="2:8" ht="15" hidden="1" customHeight="1" x14ac:dyDescent="0.25">
      <c r="B51" s="9" t="str">
        <f t="shared" si="0"/>
        <v>CPLE5PS0F15928</v>
      </c>
      <c r="C51" s="10" t="s">
        <v>81</v>
      </c>
      <c r="D51" s="11">
        <v>91</v>
      </c>
      <c r="E51" s="12" t="s">
        <v>82</v>
      </c>
      <c r="F51" s="12" t="s">
        <v>83</v>
      </c>
      <c r="G51" s="12" t="s">
        <v>69</v>
      </c>
      <c r="H51" s="12" t="s">
        <v>23</v>
      </c>
    </row>
    <row r="52" spans="2:8" ht="15" hidden="1" customHeight="1" x14ac:dyDescent="0.25">
      <c r="B52" s="9" t="str">
        <f t="shared" si="0"/>
        <v>CPLE5WS0F15922</v>
      </c>
      <c r="C52" s="10" t="s">
        <v>84</v>
      </c>
      <c r="D52" s="11">
        <v>44</v>
      </c>
      <c r="E52" s="12" t="s">
        <v>82</v>
      </c>
      <c r="F52" s="12" t="s">
        <v>83</v>
      </c>
      <c r="G52" s="12" t="s">
        <v>69</v>
      </c>
      <c r="H52" s="12" t="s">
        <v>28</v>
      </c>
    </row>
    <row r="53" spans="2:8" ht="15" hidden="1" customHeight="1" x14ac:dyDescent="0.25">
      <c r="B53" s="9" t="str">
        <f t="shared" si="0"/>
        <v>CPLE5WS0F15923</v>
      </c>
      <c r="C53" s="10" t="s">
        <v>85</v>
      </c>
      <c r="D53" s="11">
        <v>41</v>
      </c>
      <c r="E53" s="12" t="s">
        <v>82</v>
      </c>
      <c r="F53" s="12" t="s">
        <v>83</v>
      </c>
      <c r="G53" s="12" t="s">
        <v>69</v>
      </c>
      <c r="H53" s="12" t="s">
        <v>78</v>
      </c>
    </row>
    <row r="54" spans="2:8" ht="15" hidden="1" customHeight="1" x14ac:dyDescent="0.25">
      <c r="B54" s="9" t="str">
        <f t="shared" si="0"/>
        <v>CPLE5WS1L39253</v>
      </c>
      <c r="C54" s="10" t="s">
        <v>86</v>
      </c>
      <c r="D54" s="11">
        <v>136</v>
      </c>
      <c r="E54" s="12" t="s">
        <v>82</v>
      </c>
      <c r="F54" s="12" t="s">
        <v>83</v>
      </c>
      <c r="G54" s="12" t="s">
        <v>63</v>
      </c>
      <c r="H54" s="12" t="s">
        <v>15</v>
      </c>
    </row>
    <row r="55" spans="2:8" ht="15" hidden="1" customHeight="1" x14ac:dyDescent="0.25">
      <c r="B55" s="9" t="str">
        <f t="shared" si="0"/>
        <v>CPLE5WS0W86716</v>
      </c>
      <c r="C55" s="10" t="s">
        <v>87</v>
      </c>
      <c r="D55" s="11">
        <v>160</v>
      </c>
      <c r="E55" s="12" t="s">
        <v>82</v>
      </c>
      <c r="F55" s="12" t="s">
        <v>83</v>
      </c>
      <c r="G55" s="12" t="s">
        <v>63</v>
      </c>
      <c r="H55" s="12" t="s">
        <v>19</v>
      </c>
    </row>
    <row r="56" spans="2:8" ht="15" hidden="1" customHeight="1" x14ac:dyDescent="0.25">
      <c r="B56" s="9" t="str">
        <f t="shared" si="0"/>
        <v>CPLE5WS1M86992</v>
      </c>
      <c r="C56" s="10" t="s">
        <v>88</v>
      </c>
      <c r="D56" s="11">
        <v>573</v>
      </c>
      <c r="E56" s="12" t="s">
        <v>82</v>
      </c>
      <c r="F56" s="12" t="s">
        <v>83</v>
      </c>
      <c r="G56" s="12" t="s">
        <v>63</v>
      </c>
      <c r="H56" s="12" t="s">
        <v>21</v>
      </c>
    </row>
    <row r="57" spans="2:8" ht="15" hidden="1" customHeight="1" x14ac:dyDescent="0.25">
      <c r="B57" s="9" t="str">
        <f t="shared" si="0"/>
        <v>CPLE5WS0W86745</v>
      </c>
      <c r="C57" s="10" t="s">
        <v>89</v>
      </c>
      <c r="D57" s="11">
        <v>308</v>
      </c>
      <c r="E57" s="12" t="s">
        <v>82</v>
      </c>
      <c r="F57" s="12" t="s">
        <v>83</v>
      </c>
      <c r="G57" s="12" t="s">
        <v>63</v>
      </c>
      <c r="H57" s="12" t="s">
        <v>49</v>
      </c>
    </row>
    <row r="58" spans="2:8" ht="15" hidden="1" customHeight="1" x14ac:dyDescent="0.25">
      <c r="B58" s="9" t="str">
        <f t="shared" si="0"/>
        <v>CPLE5WS1M88236</v>
      </c>
      <c r="C58" s="10" t="s">
        <v>90</v>
      </c>
      <c r="D58" s="11">
        <v>574</v>
      </c>
      <c r="E58" s="12" t="s">
        <v>82</v>
      </c>
      <c r="F58" s="12" t="s">
        <v>83</v>
      </c>
      <c r="G58" s="12" t="s">
        <v>63</v>
      </c>
      <c r="H58" s="12" t="s">
        <v>51</v>
      </c>
    </row>
    <row r="59" spans="2:8" ht="15" hidden="1" customHeight="1" x14ac:dyDescent="0.25">
      <c r="B59" s="9" t="str">
        <f t="shared" si="0"/>
        <v>CPLE5PS0F17633</v>
      </c>
      <c r="C59" s="10" t="s">
        <v>91</v>
      </c>
      <c r="D59" s="11">
        <v>243</v>
      </c>
      <c r="E59" s="12" t="s">
        <v>82</v>
      </c>
      <c r="F59" s="12" t="s">
        <v>83</v>
      </c>
      <c r="G59" s="12" t="s">
        <v>71</v>
      </c>
      <c r="H59" s="12" t="s">
        <v>25</v>
      </c>
    </row>
    <row r="60" spans="2:8" ht="15" hidden="1" customHeight="1" x14ac:dyDescent="0.25">
      <c r="B60" s="9" t="str">
        <f t="shared" si="0"/>
        <v>CPLE5WS0F17636</v>
      </c>
      <c r="C60" s="10" t="s">
        <v>92</v>
      </c>
      <c r="D60" s="11">
        <v>69</v>
      </c>
      <c r="E60" s="12" t="s">
        <v>82</v>
      </c>
      <c r="F60" s="12" t="s">
        <v>83</v>
      </c>
      <c r="G60" s="12" t="s">
        <v>71</v>
      </c>
      <c r="H60" s="12" t="s">
        <v>30</v>
      </c>
    </row>
    <row r="61" spans="2:8" ht="15" hidden="1" customHeight="1" x14ac:dyDescent="0.25">
      <c r="B61" s="9" t="str">
        <f t="shared" si="0"/>
        <v>CPLE5WS1M85438</v>
      </c>
      <c r="C61" s="10" t="s">
        <v>93</v>
      </c>
      <c r="D61" s="11">
        <v>78</v>
      </c>
      <c r="E61" s="12" t="s">
        <v>82</v>
      </c>
      <c r="F61" s="12" t="s">
        <v>83</v>
      </c>
      <c r="G61" s="12" t="s">
        <v>71</v>
      </c>
      <c r="H61" s="12" t="s">
        <v>80</v>
      </c>
    </row>
    <row r="62" spans="2:8" ht="15" hidden="1" customHeight="1" x14ac:dyDescent="0.25">
      <c r="B62" s="9" t="str">
        <f t="shared" si="0"/>
        <v>CPLE5PS0K18166</v>
      </c>
      <c r="C62" s="10" t="s">
        <v>94</v>
      </c>
      <c r="D62" s="11">
        <v>152</v>
      </c>
      <c r="E62" s="12" t="s">
        <v>82</v>
      </c>
      <c r="F62" s="12" t="s">
        <v>83</v>
      </c>
      <c r="G62" s="12" t="s">
        <v>73</v>
      </c>
      <c r="H62" s="12" t="s">
        <v>55</v>
      </c>
    </row>
    <row r="63" spans="2:8" ht="15" hidden="1" customHeight="1" x14ac:dyDescent="0.25">
      <c r="B63" s="9" t="str">
        <f t="shared" si="0"/>
        <v>CPLE5PS0K18170</v>
      </c>
      <c r="C63" s="10" t="s">
        <v>95</v>
      </c>
      <c r="D63" s="11">
        <v>87</v>
      </c>
      <c r="E63" s="12" t="s">
        <v>82</v>
      </c>
      <c r="F63" s="12" t="s">
        <v>83</v>
      </c>
      <c r="G63" s="12" t="s">
        <v>73</v>
      </c>
      <c r="H63" s="12" t="s">
        <v>59</v>
      </c>
    </row>
    <row r="64" spans="2:8" ht="15" hidden="1" customHeight="1" x14ac:dyDescent="0.25">
      <c r="B64" s="9" t="str">
        <f t="shared" si="0"/>
        <v>CPLE5PS0A23193</v>
      </c>
      <c r="C64" s="10" t="s">
        <v>68</v>
      </c>
      <c r="D64" s="11">
        <v>91</v>
      </c>
      <c r="E64" s="12" t="s">
        <v>96</v>
      </c>
      <c r="F64" s="12" t="s">
        <v>97</v>
      </c>
      <c r="G64" s="12" t="s">
        <v>69</v>
      </c>
      <c r="H64" s="12" t="s">
        <v>23</v>
      </c>
    </row>
    <row r="65" spans="2:8" ht="15" hidden="1" customHeight="1" x14ac:dyDescent="0.25">
      <c r="B65" s="9" t="str">
        <f t="shared" si="0"/>
        <v>CPLE5PS0A23278</v>
      </c>
      <c r="C65" s="10" t="s">
        <v>74</v>
      </c>
      <c r="D65" s="11">
        <v>44</v>
      </c>
      <c r="E65" s="12" t="s">
        <v>96</v>
      </c>
      <c r="F65" s="12" t="s">
        <v>97</v>
      </c>
      <c r="G65" s="12" t="s">
        <v>69</v>
      </c>
      <c r="H65" s="12" t="s">
        <v>28</v>
      </c>
    </row>
    <row r="66" spans="2:8" ht="15" hidden="1" customHeight="1" x14ac:dyDescent="0.25">
      <c r="B66" s="9" t="str">
        <f t="shared" si="0"/>
        <v>CPLE5WS0A23013</v>
      </c>
      <c r="C66" s="10" t="s">
        <v>77</v>
      </c>
      <c r="D66" s="11">
        <v>33</v>
      </c>
      <c r="E66" s="12" t="s">
        <v>96</v>
      </c>
      <c r="F66" s="12" t="s">
        <v>97</v>
      </c>
      <c r="G66" s="12" t="s">
        <v>69</v>
      </c>
      <c r="H66" s="12" t="s">
        <v>78</v>
      </c>
    </row>
    <row r="67" spans="2:8" ht="15" hidden="1" customHeight="1" x14ac:dyDescent="0.25">
      <c r="B67" s="9" t="str">
        <f t="shared" si="0"/>
        <v>CPLE5WS1L39023</v>
      </c>
      <c r="C67" s="10" t="s">
        <v>60</v>
      </c>
      <c r="D67" s="11">
        <v>108</v>
      </c>
      <c r="E67" s="12" t="s">
        <v>96</v>
      </c>
      <c r="F67" s="12" t="s">
        <v>97</v>
      </c>
      <c r="G67" s="12" t="s">
        <v>63</v>
      </c>
      <c r="H67" s="12" t="s">
        <v>15</v>
      </c>
    </row>
    <row r="68" spans="2:8" ht="15" hidden="1" customHeight="1" x14ac:dyDescent="0.25">
      <c r="B68" s="9" t="str">
        <f t="shared" ref="B68:B131" si="1">"CPLE"&amp;C68</f>
        <v>CPLE5WS0W86726</v>
      </c>
      <c r="C68" s="10" t="s">
        <v>64</v>
      </c>
      <c r="D68" s="11">
        <v>99</v>
      </c>
      <c r="E68" s="12" t="s">
        <v>96</v>
      </c>
      <c r="F68" s="12" t="s">
        <v>97</v>
      </c>
      <c r="G68" s="12" t="s">
        <v>63</v>
      </c>
      <c r="H68" s="12" t="s">
        <v>19</v>
      </c>
    </row>
    <row r="69" spans="2:8" ht="15" hidden="1" customHeight="1" x14ac:dyDescent="0.25">
      <c r="B69" s="9" t="str">
        <f t="shared" si="1"/>
        <v>CPLE5WS1M86980</v>
      </c>
      <c r="C69" s="10" t="s">
        <v>65</v>
      </c>
      <c r="D69" s="11">
        <v>275</v>
      </c>
      <c r="E69" s="12" t="s">
        <v>96</v>
      </c>
      <c r="F69" s="12" t="s">
        <v>97</v>
      </c>
      <c r="G69" s="12" t="s">
        <v>63</v>
      </c>
      <c r="H69" s="12" t="s">
        <v>21</v>
      </c>
    </row>
    <row r="70" spans="2:8" ht="15" hidden="1" customHeight="1" x14ac:dyDescent="0.25">
      <c r="B70" s="9" t="str">
        <f t="shared" si="1"/>
        <v>CPLE5WS0W86735</v>
      </c>
      <c r="C70" s="10" t="s">
        <v>66</v>
      </c>
      <c r="D70" s="11">
        <v>193</v>
      </c>
      <c r="E70" s="12" t="s">
        <v>96</v>
      </c>
      <c r="F70" s="12" t="s">
        <v>97</v>
      </c>
      <c r="G70" s="12" t="s">
        <v>63</v>
      </c>
      <c r="H70" s="12" t="s">
        <v>49</v>
      </c>
    </row>
    <row r="71" spans="2:8" ht="15" hidden="1" customHeight="1" x14ac:dyDescent="0.25">
      <c r="B71" s="9" t="str">
        <f t="shared" si="1"/>
        <v>CPLE5WS1M88170</v>
      </c>
      <c r="C71" s="10" t="s">
        <v>67</v>
      </c>
      <c r="D71" s="11">
        <v>602</v>
      </c>
      <c r="E71" s="12" t="s">
        <v>96</v>
      </c>
      <c r="F71" s="12" t="s">
        <v>97</v>
      </c>
      <c r="G71" s="12" t="s">
        <v>63</v>
      </c>
      <c r="H71" s="12" t="s">
        <v>51</v>
      </c>
    </row>
    <row r="72" spans="2:8" ht="15" hidden="1" customHeight="1" x14ac:dyDescent="0.25">
      <c r="B72" s="9" t="str">
        <f t="shared" si="1"/>
        <v>CPLE5PS0A22966</v>
      </c>
      <c r="C72" s="10" t="s">
        <v>70</v>
      </c>
      <c r="D72" s="11">
        <v>243</v>
      </c>
      <c r="E72" s="12" t="s">
        <v>96</v>
      </c>
      <c r="F72" s="12" t="s">
        <v>97</v>
      </c>
      <c r="G72" s="12" t="s">
        <v>71</v>
      </c>
      <c r="H72" s="12" t="s">
        <v>25</v>
      </c>
    </row>
    <row r="73" spans="2:8" ht="15" hidden="1" customHeight="1" x14ac:dyDescent="0.25">
      <c r="B73" s="9" t="str">
        <f t="shared" si="1"/>
        <v>CPLE5PS0G79465</v>
      </c>
      <c r="C73" s="10" t="s">
        <v>75</v>
      </c>
      <c r="D73" s="11">
        <v>69</v>
      </c>
      <c r="E73" s="12" t="s">
        <v>96</v>
      </c>
      <c r="F73" s="12" t="s">
        <v>97</v>
      </c>
      <c r="G73" s="12" t="s">
        <v>71</v>
      </c>
      <c r="H73" s="12" t="s">
        <v>30</v>
      </c>
    </row>
    <row r="74" spans="2:8" ht="15" hidden="1" customHeight="1" x14ac:dyDescent="0.25">
      <c r="B74" s="9" t="str">
        <f t="shared" si="1"/>
        <v>CPLE5WS1M85437</v>
      </c>
      <c r="C74" s="10" t="s">
        <v>79</v>
      </c>
      <c r="D74" s="11">
        <v>70</v>
      </c>
      <c r="E74" s="12" t="s">
        <v>96</v>
      </c>
      <c r="F74" s="12" t="s">
        <v>97</v>
      </c>
      <c r="G74" s="12" t="s">
        <v>71</v>
      </c>
      <c r="H74" s="12" t="s">
        <v>80</v>
      </c>
    </row>
    <row r="75" spans="2:8" ht="15" hidden="1" customHeight="1" x14ac:dyDescent="0.25">
      <c r="B75" s="9" t="str">
        <f t="shared" si="1"/>
        <v>CPLE5PS0K18187</v>
      </c>
      <c r="C75" s="10" t="s">
        <v>72</v>
      </c>
      <c r="D75" s="11">
        <v>152</v>
      </c>
      <c r="E75" s="12" t="s">
        <v>96</v>
      </c>
      <c r="F75" s="12" t="s">
        <v>97</v>
      </c>
      <c r="G75" s="12" t="s">
        <v>73</v>
      </c>
      <c r="H75" s="12" t="s">
        <v>55</v>
      </c>
    </row>
    <row r="76" spans="2:8" ht="15" hidden="1" customHeight="1" x14ac:dyDescent="0.25">
      <c r="B76" s="9" t="str">
        <f t="shared" si="1"/>
        <v>CPLE5PS0K18198</v>
      </c>
      <c r="C76" s="10" t="s">
        <v>76</v>
      </c>
      <c r="D76" s="11">
        <v>87</v>
      </c>
      <c r="E76" s="12" t="s">
        <v>96</v>
      </c>
      <c r="F76" s="12" t="s">
        <v>97</v>
      </c>
      <c r="G76" s="12" t="s">
        <v>73</v>
      </c>
      <c r="H76" s="12" t="s">
        <v>59</v>
      </c>
    </row>
    <row r="77" spans="2:8" ht="15" hidden="1" customHeight="1" x14ac:dyDescent="0.25">
      <c r="B77" s="9" t="str">
        <f t="shared" si="1"/>
        <v>CPLE5PS0F15928</v>
      </c>
      <c r="C77" s="10" t="s">
        <v>81</v>
      </c>
      <c r="D77" s="11">
        <v>91</v>
      </c>
      <c r="E77" s="12" t="s">
        <v>98</v>
      </c>
      <c r="F77" s="12" t="s">
        <v>99</v>
      </c>
      <c r="G77" s="12" t="s">
        <v>69</v>
      </c>
      <c r="H77" s="12" t="s">
        <v>23</v>
      </c>
    </row>
    <row r="78" spans="2:8" ht="15" hidden="1" customHeight="1" x14ac:dyDescent="0.25">
      <c r="B78" s="9" t="str">
        <f t="shared" si="1"/>
        <v>CPLE5WS0F15922</v>
      </c>
      <c r="C78" s="10" t="s">
        <v>84</v>
      </c>
      <c r="D78" s="11">
        <v>44</v>
      </c>
      <c r="E78" s="12" t="s">
        <v>98</v>
      </c>
      <c r="F78" s="12" t="s">
        <v>99</v>
      </c>
      <c r="G78" s="12" t="s">
        <v>69</v>
      </c>
      <c r="H78" s="12" t="s">
        <v>28</v>
      </c>
    </row>
    <row r="79" spans="2:8" ht="15" hidden="1" customHeight="1" x14ac:dyDescent="0.25">
      <c r="B79" s="9" t="str">
        <f t="shared" si="1"/>
        <v>CPLE5WS0F15923</v>
      </c>
      <c r="C79" s="10" t="s">
        <v>85</v>
      </c>
      <c r="D79" s="11">
        <v>41</v>
      </c>
      <c r="E79" s="12" t="s">
        <v>98</v>
      </c>
      <c r="F79" s="12" t="s">
        <v>99</v>
      </c>
      <c r="G79" s="12" t="s">
        <v>69</v>
      </c>
      <c r="H79" s="12" t="s">
        <v>78</v>
      </c>
    </row>
    <row r="80" spans="2:8" ht="15" hidden="1" customHeight="1" x14ac:dyDescent="0.25">
      <c r="B80" s="9" t="str">
        <f t="shared" si="1"/>
        <v>CPLE5WS0E97271</v>
      </c>
      <c r="C80" s="10" t="s">
        <v>100</v>
      </c>
      <c r="D80" s="11">
        <v>97</v>
      </c>
      <c r="E80" s="12" t="s">
        <v>98</v>
      </c>
      <c r="F80" s="12" t="s">
        <v>99</v>
      </c>
      <c r="G80" s="12" t="s">
        <v>101</v>
      </c>
      <c r="H80" s="12" t="s">
        <v>11</v>
      </c>
    </row>
    <row r="81" spans="2:8" ht="15" hidden="1" customHeight="1" x14ac:dyDescent="0.25">
      <c r="B81" s="9" t="str">
        <f t="shared" si="1"/>
        <v>CPLE5WS0T36160</v>
      </c>
      <c r="C81" s="10" t="s">
        <v>102</v>
      </c>
      <c r="D81" s="11">
        <v>180</v>
      </c>
      <c r="E81" s="12" t="s">
        <v>98</v>
      </c>
      <c r="F81" s="12" t="s">
        <v>99</v>
      </c>
      <c r="G81" s="12" t="s">
        <v>101</v>
      </c>
      <c r="H81" s="12" t="s">
        <v>13</v>
      </c>
    </row>
    <row r="82" spans="2:8" ht="15" hidden="1" customHeight="1" x14ac:dyDescent="0.25">
      <c r="B82" s="9" t="str">
        <f t="shared" si="1"/>
        <v>CPLE5WS1L39178</v>
      </c>
      <c r="C82" s="10" t="s">
        <v>103</v>
      </c>
      <c r="D82" s="11">
        <v>414</v>
      </c>
      <c r="E82" s="12" t="s">
        <v>98</v>
      </c>
      <c r="F82" s="12" t="s">
        <v>99</v>
      </c>
      <c r="G82" s="12" t="s">
        <v>101</v>
      </c>
      <c r="H82" s="12" t="s">
        <v>15</v>
      </c>
    </row>
    <row r="83" spans="2:8" ht="15" hidden="1" customHeight="1" x14ac:dyDescent="0.25">
      <c r="B83" s="9" t="str">
        <f t="shared" si="1"/>
        <v>CPLE5WS0T36132</v>
      </c>
      <c r="C83" s="10" t="s">
        <v>104</v>
      </c>
      <c r="D83" s="11">
        <v>510</v>
      </c>
      <c r="E83" s="12" t="s">
        <v>98</v>
      </c>
      <c r="F83" s="12" t="s">
        <v>99</v>
      </c>
      <c r="G83" s="12" t="s">
        <v>101</v>
      </c>
      <c r="H83" s="12" t="s">
        <v>19</v>
      </c>
    </row>
    <row r="84" spans="2:8" ht="15" hidden="1" customHeight="1" x14ac:dyDescent="0.25">
      <c r="B84" s="9" t="str">
        <f t="shared" si="1"/>
        <v>CPLE5WS1M86961</v>
      </c>
      <c r="C84" s="10" t="s">
        <v>105</v>
      </c>
      <c r="D84" s="11">
        <v>769</v>
      </c>
      <c r="E84" s="12" t="s">
        <v>98</v>
      </c>
      <c r="F84" s="12" t="s">
        <v>99</v>
      </c>
      <c r="G84" s="12" t="s">
        <v>101</v>
      </c>
      <c r="H84" s="12" t="s">
        <v>21</v>
      </c>
    </row>
    <row r="85" spans="2:8" ht="15" hidden="1" customHeight="1" x14ac:dyDescent="0.25">
      <c r="B85" s="9" t="str">
        <f t="shared" si="1"/>
        <v>CPLE5WS0E97394</v>
      </c>
      <c r="C85" s="10" t="s">
        <v>106</v>
      </c>
      <c r="D85" s="11">
        <v>369</v>
      </c>
      <c r="E85" s="12" t="s">
        <v>98</v>
      </c>
      <c r="F85" s="12" t="s">
        <v>99</v>
      </c>
      <c r="G85" s="12" t="s">
        <v>101</v>
      </c>
      <c r="H85" s="12" t="s">
        <v>47</v>
      </c>
    </row>
    <row r="86" spans="2:8" ht="15" hidden="1" customHeight="1" x14ac:dyDescent="0.25">
      <c r="B86" s="9" t="str">
        <f t="shared" si="1"/>
        <v>CPLE5WS0T36119</v>
      </c>
      <c r="C86" s="10" t="s">
        <v>107</v>
      </c>
      <c r="D86" s="11">
        <v>491</v>
      </c>
      <c r="E86" s="12" t="s">
        <v>98</v>
      </c>
      <c r="F86" s="12" t="s">
        <v>99</v>
      </c>
      <c r="G86" s="12" t="s">
        <v>101</v>
      </c>
      <c r="H86" s="12" t="s">
        <v>49</v>
      </c>
    </row>
    <row r="87" spans="2:8" ht="15" hidden="1" customHeight="1" x14ac:dyDescent="0.25">
      <c r="B87" s="9" t="str">
        <f t="shared" si="1"/>
        <v>CPLE5WS1M88189</v>
      </c>
      <c r="C87" s="10" t="s">
        <v>108</v>
      </c>
      <c r="D87" s="11">
        <v>1053</v>
      </c>
      <c r="E87" s="12" t="s">
        <v>98</v>
      </c>
      <c r="F87" s="12" t="s">
        <v>99</v>
      </c>
      <c r="G87" s="12" t="s">
        <v>101</v>
      </c>
      <c r="H87" s="12" t="s">
        <v>51</v>
      </c>
    </row>
    <row r="88" spans="2:8" ht="15" hidden="1" customHeight="1" x14ac:dyDescent="0.25">
      <c r="B88" s="9" t="str">
        <f t="shared" si="1"/>
        <v>CPLE5PS0F17633</v>
      </c>
      <c r="C88" s="10" t="s">
        <v>91</v>
      </c>
      <c r="D88" s="11">
        <v>243</v>
      </c>
      <c r="E88" s="12" t="s">
        <v>98</v>
      </c>
      <c r="F88" s="12" t="s">
        <v>99</v>
      </c>
      <c r="G88" s="12" t="s">
        <v>71</v>
      </c>
      <c r="H88" s="12" t="s">
        <v>25</v>
      </c>
    </row>
    <row r="89" spans="2:8" ht="15" hidden="1" customHeight="1" x14ac:dyDescent="0.25">
      <c r="B89" s="9" t="str">
        <f t="shared" si="1"/>
        <v>CPLE5WS0F17636</v>
      </c>
      <c r="C89" s="10" t="s">
        <v>92</v>
      </c>
      <c r="D89" s="11">
        <v>69</v>
      </c>
      <c r="E89" s="12" t="s">
        <v>98</v>
      </c>
      <c r="F89" s="12" t="s">
        <v>99</v>
      </c>
      <c r="G89" s="12" t="s">
        <v>71</v>
      </c>
      <c r="H89" s="12" t="s">
        <v>30</v>
      </c>
    </row>
    <row r="90" spans="2:8" ht="15" hidden="1" customHeight="1" x14ac:dyDescent="0.25">
      <c r="B90" s="9" t="str">
        <f t="shared" si="1"/>
        <v>CPLE5WS1M85438</v>
      </c>
      <c r="C90" s="10" t="s">
        <v>93</v>
      </c>
      <c r="D90" s="11">
        <v>78</v>
      </c>
      <c r="E90" s="12" t="s">
        <v>98</v>
      </c>
      <c r="F90" s="12" t="s">
        <v>99</v>
      </c>
      <c r="G90" s="12" t="s">
        <v>71</v>
      </c>
      <c r="H90" s="12" t="s">
        <v>80</v>
      </c>
    </row>
    <row r="91" spans="2:8" ht="15" hidden="1" customHeight="1" x14ac:dyDescent="0.25">
      <c r="B91" s="9" t="str">
        <f t="shared" si="1"/>
        <v>CPLE5PS0K18166</v>
      </c>
      <c r="C91" s="10" t="s">
        <v>94</v>
      </c>
      <c r="D91" s="11">
        <v>152</v>
      </c>
      <c r="E91" s="12" t="s">
        <v>98</v>
      </c>
      <c r="F91" s="12" t="s">
        <v>99</v>
      </c>
      <c r="G91" s="12" t="s">
        <v>73</v>
      </c>
      <c r="H91" s="12" t="s">
        <v>55</v>
      </c>
    </row>
    <row r="92" spans="2:8" ht="15" hidden="1" customHeight="1" x14ac:dyDescent="0.25">
      <c r="B92" s="9" t="str">
        <f t="shared" si="1"/>
        <v>CPLE5PS0K18170</v>
      </c>
      <c r="C92" s="10" t="s">
        <v>95</v>
      </c>
      <c r="D92" s="11">
        <v>87</v>
      </c>
      <c r="E92" s="12" t="s">
        <v>98</v>
      </c>
      <c r="F92" s="12" t="s">
        <v>99</v>
      </c>
      <c r="G92" s="12" t="s">
        <v>73</v>
      </c>
      <c r="H92" s="12" t="s">
        <v>59</v>
      </c>
    </row>
    <row r="93" spans="2:8" ht="15" hidden="1" customHeight="1" x14ac:dyDescent="0.25">
      <c r="B93" s="9" t="str">
        <f t="shared" si="1"/>
        <v>CPLE5WS1L39490</v>
      </c>
      <c r="C93" s="10" t="s">
        <v>109</v>
      </c>
      <c r="D93" s="11">
        <v>166</v>
      </c>
      <c r="E93" s="12" t="s">
        <v>110</v>
      </c>
      <c r="F93" s="12" t="s">
        <v>111</v>
      </c>
      <c r="G93" s="12" t="s">
        <v>63</v>
      </c>
      <c r="H93" s="12" t="s">
        <v>15</v>
      </c>
    </row>
    <row r="94" spans="2:8" ht="15" hidden="1" customHeight="1" x14ac:dyDescent="0.25">
      <c r="B94" s="9" t="str">
        <f t="shared" si="1"/>
        <v>CPLE5WS1H31743</v>
      </c>
      <c r="C94" s="10" t="s">
        <v>112</v>
      </c>
      <c r="D94" s="11">
        <v>99</v>
      </c>
      <c r="E94" s="12" t="s">
        <v>110</v>
      </c>
      <c r="F94" s="12" t="s">
        <v>111</v>
      </c>
      <c r="G94" s="12" t="s">
        <v>63</v>
      </c>
      <c r="H94" s="12" t="s">
        <v>19</v>
      </c>
    </row>
    <row r="95" spans="2:8" ht="15" hidden="1" customHeight="1" x14ac:dyDescent="0.25">
      <c r="B95" s="9" t="str">
        <f t="shared" si="1"/>
        <v>CPLE5WS1M86981</v>
      </c>
      <c r="C95" s="10" t="s">
        <v>113</v>
      </c>
      <c r="D95" s="11">
        <v>423</v>
      </c>
      <c r="E95" s="12" t="s">
        <v>110</v>
      </c>
      <c r="F95" s="12" t="s">
        <v>111</v>
      </c>
      <c r="G95" s="12" t="s">
        <v>63</v>
      </c>
      <c r="H95" s="12" t="s">
        <v>21</v>
      </c>
    </row>
    <row r="96" spans="2:8" ht="15" hidden="1" customHeight="1" x14ac:dyDescent="0.25">
      <c r="B96" s="9" t="str">
        <f t="shared" si="1"/>
        <v>CPLE5WS1H31773</v>
      </c>
      <c r="C96" s="10" t="s">
        <v>114</v>
      </c>
      <c r="D96" s="11">
        <v>193</v>
      </c>
      <c r="E96" s="12" t="s">
        <v>110</v>
      </c>
      <c r="F96" s="12" t="s">
        <v>111</v>
      </c>
      <c r="G96" s="12" t="s">
        <v>63</v>
      </c>
      <c r="H96" s="12" t="s">
        <v>49</v>
      </c>
    </row>
    <row r="97" spans="2:8" ht="15" hidden="1" customHeight="1" x14ac:dyDescent="0.25">
      <c r="B97" s="9" t="str">
        <f t="shared" si="1"/>
        <v>CPLE5WS1M88210</v>
      </c>
      <c r="C97" s="10" t="s">
        <v>115</v>
      </c>
      <c r="D97" s="11">
        <v>602</v>
      </c>
      <c r="E97" s="12" t="s">
        <v>110</v>
      </c>
      <c r="F97" s="12" t="s">
        <v>111</v>
      </c>
      <c r="G97" s="12" t="s">
        <v>63</v>
      </c>
      <c r="H97" s="12" t="s">
        <v>51</v>
      </c>
    </row>
    <row r="98" spans="2:8" ht="15" hidden="1" customHeight="1" x14ac:dyDescent="0.25">
      <c r="B98" s="9" t="str">
        <f t="shared" si="1"/>
        <v>CPLE5PS1H31737</v>
      </c>
      <c r="C98" s="10" t="s">
        <v>116</v>
      </c>
      <c r="D98" s="11">
        <v>91</v>
      </c>
      <c r="E98" s="12" t="s">
        <v>110</v>
      </c>
      <c r="F98" s="12" t="s">
        <v>111</v>
      </c>
      <c r="G98" s="12" t="s">
        <v>69</v>
      </c>
      <c r="H98" s="12" t="s">
        <v>23</v>
      </c>
    </row>
    <row r="99" spans="2:8" ht="15" hidden="1" customHeight="1" x14ac:dyDescent="0.25">
      <c r="B99" s="9" t="str">
        <f t="shared" si="1"/>
        <v>CPLE5PS1H31762</v>
      </c>
      <c r="C99" s="10" t="s">
        <v>117</v>
      </c>
      <c r="D99" s="11">
        <v>243</v>
      </c>
      <c r="E99" s="12" t="s">
        <v>110</v>
      </c>
      <c r="F99" s="12" t="s">
        <v>111</v>
      </c>
      <c r="G99" s="12" t="s">
        <v>71</v>
      </c>
      <c r="H99" s="12" t="s">
        <v>25</v>
      </c>
    </row>
    <row r="100" spans="2:8" ht="15" hidden="1" customHeight="1" x14ac:dyDescent="0.25">
      <c r="B100" s="9" t="str">
        <f t="shared" si="1"/>
        <v>CPLE5PS1H31752</v>
      </c>
      <c r="C100" s="10" t="s">
        <v>118</v>
      </c>
      <c r="D100" s="11">
        <v>152</v>
      </c>
      <c r="E100" s="12" t="s">
        <v>110</v>
      </c>
      <c r="F100" s="12" t="s">
        <v>111</v>
      </c>
      <c r="G100" s="12" t="s">
        <v>73</v>
      </c>
      <c r="H100" s="12" t="s">
        <v>55</v>
      </c>
    </row>
    <row r="101" spans="2:8" ht="15" hidden="1" customHeight="1" x14ac:dyDescent="0.25">
      <c r="B101" s="9" t="str">
        <f t="shared" si="1"/>
        <v>CPLE5PS1H31776</v>
      </c>
      <c r="C101" s="10" t="s">
        <v>119</v>
      </c>
      <c r="D101" s="11">
        <v>44</v>
      </c>
      <c r="E101" s="12" t="s">
        <v>110</v>
      </c>
      <c r="F101" s="12" t="s">
        <v>111</v>
      </c>
      <c r="G101" s="12" t="s">
        <v>69</v>
      </c>
      <c r="H101" s="12" t="s">
        <v>28</v>
      </c>
    </row>
    <row r="102" spans="2:8" ht="15" hidden="1" customHeight="1" x14ac:dyDescent="0.25">
      <c r="B102" s="9" t="str">
        <f t="shared" si="1"/>
        <v>CPLE5PS1H31761</v>
      </c>
      <c r="C102" s="10" t="s">
        <v>120</v>
      </c>
      <c r="D102" s="11">
        <v>69</v>
      </c>
      <c r="E102" s="12" t="s">
        <v>110</v>
      </c>
      <c r="F102" s="12" t="s">
        <v>111</v>
      </c>
      <c r="G102" s="12" t="s">
        <v>71</v>
      </c>
      <c r="H102" s="12" t="s">
        <v>30</v>
      </c>
    </row>
    <row r="103" spans="2:8" ht="15" hidden="1" customHeight="1" x14ac:dyDescent="0.25">
      <c r="B103" s="9" t="str">
        <f t="shared" si="1"/>
        <v>CPLE5PS1H31796</v>
      </c>
      <c r="C103" s="10" t="s">
        <v>121</v>
      </c>
      <c r="D103" s="11">
        <v>87</v>
      </c>
      <c r="E103" s="12" t="s">
        <v>110</v>
      </c>
      <c r="F103" s="12" t="s">
        <v>111</v>
      </c>
      <c r="G103" s="12" t="s">
        <v>73</v>
      </c>
      <c r="H103" s="12" t="s">
        <v>59</v>
      </c>
    </row>
    <row r="104" spans="2:8" ht="15" hidden="1" customHeight="1" x14ac:dyDescent="0.25">
      <c r="B104" s="9" t="str">
        <f t="shared" si="1"/>
        <v>CPLE5WS1H31713</v>
      </c>
      <c r="C104" s="10" t="s">
        <v>122</v>
      </c>
      <c r="D104" s="11">
        <v>39</v>
      </c>
      <c r="E104" s="12" t="s">
        <v>110</v>
      </c>
      <c r="F104" s="12" t="s">
        <v>111</v>
      </c>
      <c r="G104" s="12" t="s">
        <v>69</v>
      </c>
      <c r="H104" s="12" t="s">
        <v>78</v>
      </c>
    </row>
    <row r="105" spans="2:8" ht="15" hidden="1" customHeight="1" x14ac:dyDescent="0.25">
      <c r="B105" s="9" t="str">
        <f t="shared" si="1"/>
        <v>CPLE5WS1M85439</v>
      </c>
      <c r="C105" s="10" t="s">
        <v>123</v>
      </c>
      <c r="D105" s="11">
        <v>78</v>
      </c>
      <c r="E105" s="12" t="s">
        <v>110</v>
      </c>
      <c r="F105" s="12" t="s">
        <v>111</v>
      </c>
      <c r="G105" s="12" t="s">
        <v>71</v>
      </c>
      <c r="H105" s="12" t="s">
        <v>80</v>
      </c>
    </row>
    <row r="106" spans="2:8" ht="15" hidden="1" customHeight="1" x14ac:dyDescent="0.25">
      <c r="B106" s="9" t="str">
        <f t="shared" si="1"/>
        <v>CPLE5WS0A23006</v>
      </c>
      <c r="C106" s="10" t="s">
        <v>124</v>
      </c>
      <c r="D106" s="11">
        <v>87</v>
      </c>
      <c r="E106" s="12" t="s">
        <v>125</v>
      </c>
      <c r="F106" s="12" t="s">
        <v>126</v>
      </c>
      <c r="G106" s="12" t="s">
        <v>101</v>
      </c>
      <c r="H106" s="12" t="s">
        <v>11</v>
      </c>
    </row>
    <row r="107" spans="2:8" ht="15" hidden="1" customHeight="1" x14ac:dyDescent="0.25">
      <c r="B107" s="9" t="str">
        <f t="shared" si="1"/>
        <v>CPLE5WS0T36152</v>
      </c>
      <c r="C107" s="10" t="s">
        <v>127</v>
      </c>
      <c r="D107" s="11">
        <v>155</v>
      </c>
      <c r="E107" s="12" t="s">
        <v>125</v>
      </c>
      <c r="F107" s="12" t="s">
        <v>126</v>
      </c>
      <c r="G107" s="12" t="s">
        <v>101</v>
      </c>
      <c r="H107" s="12" t="s">
        <v>13</v>
      </c>
    </row>
    <row r="108" spans="2:8" ht="15" hidden="1" customHeight="1" x14ac:dyDescent="0.25">
      <c r="B108" s="9" t="str">
        <f t="shared" si="1"/>
        <v>CPLE5WS1L39101</v>
      </c>
      <c r="C108" s="10" t="s">
        <v>128</v>
      </c>
      <c r="D108" s="11">
        <v>208</v>
      </c>
      <c r="E108" s="12" t="s">
        <v>125</v>
      </c>
      <c r="F108" s="12" t="s">
        <v>126</v>
      </c>
      <c r="G108" s="12" t="s">
        <v>101</v>
      </c>
      <c r="H108" s="12" t="s">
        <v>15</v>
      </c>
    </row>
    <row r="109" spans="2:8" ht="15" hidden="1" customHeight="1" x14ac:dyDescent="0.25">
      <c r="B109" s="9" t="str">
        <f t="shared" si="1"/>
        <v>CPLE5WS0A22852</v>
      </c>
      <c r="C109" s="10" t="s">
        <v>129</v>
      </c>
      <c r="D109" s="11">
        <v>145</v>
      </c>
      <c r="E109" s="12" t="s">
        <v>125</v>
      </c>
      <c r="F109" s="12" t="s">
        <v>126</v>
      </c>
      <c r="G109" s="12" t="s">
        <v>101</v>
      </c>
      <c r="H109" s="12" t="s">
        <v>17</v>
      </c>
    </row>
    <row r="110" spans="2:8" ht="15" hidden="1" customHeight="1" x14ac:dyDescent="0.25">
      <c r="B110" s="9" t="str">
        <f t="shared" si="1"/>
        <v>CPLE5WS0T36185</v>
      </c>
      <c r="C110" s="10" t="s">
        <v>130</v>
      </c>
      <c r="D110" s="11">
        <v>318</v>
      </c>
      <c r="E110" s="12" t="s">
        <v>125</v>
      </c>
      <c r="F110" s="12" t="s">
        <v>126</v>
      </c>
      <c r="G110" s="12" t="s">
        <v>101</v>
      </c>
      <c r="H110" s="12" t="s">
        <v>19</v>
      </c>
    </row>
    <row r="111" spans="2:8" ht="15" hidden="1" customHeight="1" x14ac:dyDescent="0.25">
      <c r="B111" s="9" t="str">
        <f t="shared" si="1"/>
        <v>CPLE5WS1M86962</v>
      </c>
      <c r="C111" s="10" t="s">
        <v>131</v>
      </c>
      <c r="D111" s="11">
        <v>572</v>
      </c>
      <c r="E111" s="12" t="s">
        <v>125</v>
      </c>
      <c r="F111" s="12" t="s">
        <v>126</v>
      </c>
      <c r="G111" s="12" t="s">
        <v>101</v>
      </c>
      <c r="H111" s="12" t="s">
        <v>21</v>
      </c>
    </row>
    <row r="112" spans="2:8" ht="15" hidden="1" customHeight="1" x14ac:dyDescent="0.25">
      <c r="B112" s="9" t="str">
        <f t="shared" si="1"/>
        <v>CPLE5WS0A23078</v>
      </c>
      <c r="C112" s="10" t="s">
        <v>132</v>
      </c>
      <c r="D112" s="11">
        <v>307</v>
      </c>
      <c r="E112" s="12" t="s">
        <v>125</v>
      </c>
      <c r="F112" s="12" t="s">
        <v>126</v>
      </c>
      <c r="G112" s="12" t="s">
        <v>101</v>
      </c>
      <c r="H112" s="12" t="s">
        <v>47</v>
      </c>
    </row>
    <row r="113" spans="2:8" ht="15" hidden="1" customHeight="1" x14ac:dyDescent="0.25">
      <c r="B113" s="9" t="str">
        <f t="shared" si="1"/>
        <v>CPLE5WS0T36204</v>
      </c>
      <c r="C113" s="10" t="s">
        <v>133</v>
      </c>
      <c r="D113" s="11">
        <v>296</v>
      </c>
      <c r="E113" s="12" t="s">
        <v>125</v>
      </c>
      <c r="F113" s="12" t="s">
        <v>126</v>
      </c>
      <c r="G113" s="12" t="s">
        <v>101</v>
      </c>
      <c r="H113" s="12" t="s">
        <v>49</v>
      </c>
    </row>
    <row r="114" spans="2:8" ht="15" hidden="1" customHeight="1" x14ac:dyDescent="0.25">
      <c r="B114" s="9" t="str">
        <f t="shared" si="1"/>
        <v>CPLE5WS1M88228</v>
      </c>
      <c r="C114" s="10" t="s">
        <v>134</v>
      </c>
      <c r="D114" s="11">
        <v>736</v>
      </c>
      <c r="E114" s="12" t="s">
        <v>125</v>
      </c>
      <c r="F114" s="12" t="s">
        <v>126</v>
      </c>
      <c r="G114" s="12" t="s">
        <v>101</v>
      </c>
      <c r="H114" s="12" t="s">
        <v>51</v>
      </c>
    </row>
    <row r="115" spans="2:8" ht="15" hidden="1" customHeight="1" x14ac:dyDescent="0.25">
      <c r="B115" s="9" t="str">
        <f t="shared" si="1"/>
        <v>CPLE5PS0A23193</v>
      </c>
      <c r="C115" s="10" t="s">
        <v>68</v>
      </c>
      <c r="D115" s="11">
        <v>91</v>
      </c>
      <c r="E115" s="12" t="s">
        <v>125</v>
      </c>
      <c r="F115" s="12" t="s">
        <v>126</v>
      </c>
      <c r="G115" s="12" t="s">
        <v>69</v>
      </c>
      <c r="H115" s="12" t="s">
        <v>23</v>
      </c>
    </row>
    <row r="116" spans="2:8" ht="15" hidden="1" customHeight="1" x14ac:dyDescent="0.25">
      <c r="B116" s="9" t="str">
        <f t="shared" si="1"/>
        <v>CPLE5PS0A22966</v>
      </c>
      <c r="C116" s="10" t="s">
        <v>70</v>
      </c>
      <c r="D116" s="11">
        <v>243</v>
      </c>
      <c r="E116" s="12" t="s">
        <v>125</v>
      </c>
      <c r="F116" s="12" t="s">
        <v>126</v>
      </c>
      <c r="G116" s="12" t="s">
        <v>71</v>
      </c>
      <c r="H116" s="12" t="s">
        <v>25</v>
      </c>
    </row>
    <row r="117" spans="2:8" ht="15" hidden="1" customHeight="1" x14ac:dyDescent="0.25">
      <c r="B117" s="9" t="str">
        <f t="shared" si="1"/>
        <v>CPLE5PS0K18187</v>
      </c>
      <c r="C117" s="10" t="s">
        <v>72</v>
      </c>
      <c r="D117" s="11">
        <v>152</v>
      </c>
      <c r="E117" s="12" t="s">
        <v>125</v>
      </c>
      <c r="F117" s="12" t="s">
        <v>126</v>
      </c>
      <c r="G117" s="12" t="s">
        <v>73</v>
      </c>
      <c r="H117" s="12" t="s">
        <v>55</v>
      </c>
    </row>
    <row r="118" spans="2:8" ht="15" hidden="1" customHeight="1" x14ac:dyDescent="0.25">
      <c r="B118" s="9" t="str">
        <f t="shared" si="1"/>
        <v>CPLE5PS0A23278</v>
      </c>
      <c r="C118" s="10" t="s">
        <v>74</v>
      </c>
      <c r="D118" s="11">
        <v>44</v>
      </c>
      <c r="E118" s="12" t="s">
        <v>125</v>
      </c>
      <c r="F118" s="12" t="s">
        <v>126</v>
      </c>
      <c r="G118" s="12" t="s">
        <v>69</v>
      </c>
      <c r="H118" s="12" t="s">
        <v>28</v>
      </c>
    </row>
    <row r="119" spans="2:8" ht="15" hidden="1" customHeight="1" x14ac:dyDescent="0.25">
      <c r="B119" s="9" t="str">
        <f t="shared" si="1"/>
        <v>CPLE5PS0G79465</v>
      </c>
      <c r="C119" s="10" t="s">
        <v>75</v>
      </c>
      <c r="D119" s="11">
        <v>69</v>
      </c>
      <c r="E119" s="12" t="s">
        <v>125</v>
      </c>
      <c r="F119" s="12" t="s">
        <v>126</v>
      </c>
      <c r="G119" s="12" t="s">
        <v>71</v>
      </c>
      <c r="H119" s="12" t="s">
        <v>30</v>
      </c>
    </row>
    <row r="120" spans="2:8" ht="15" hidden="1" customHeight="1" x14ac:dyDescent="0.25">
      <c r="B120" s="9" t="str">
        <f t="shared" si="1"/>
        <v>CPLE5PS0K18198</v>
      </c>
      <c r="C120" s="10" t="s">
        <v>76</v>
      </c>
      <c r="D120" s="11">
        <v>87</v>
      </c>
      <c r="E120" s="12" t="s">
        <v>125</v>
      </c>
      <c r="F120" s="12" t="s">
        <v>126</v>
      </c>
      <c r="G120" s="12" t="s">
        <v>73</v>
      </c>
      <c r="H120" s="12" t="s">
        <v>59</v>
      </c>
    </row>
    <row r="121" spans="2:8" ht="15" hidden="1" customHeight="1" x14ac:dyDescent="0.25">
      <c r="B121" s="9" t="str">
        <f t="shared" si="1"/>
        <v>CPLE5WS0A23013</v>
      </c>
      <c r="C121" s="10" t="s">
        <v>77</v>
      </c>
      <c r="D121" s="11">
        <v>33</v>
      </c>
      <c r="E121" s="12" t="s">
        <v>125</v>
      </c>
      <c r="F121" s="12" t="s">
        <v>126</v>
      </c>
      <c r="G121" s="12" t="s">
        <v>69</v>
      </c>
      <c r="H121" s="12" t="s">
        <v>78</v>
      </c>
    </row>
    <row r="122" spans="2:8" ht="15" hidden="1" customHeight="1" x14ac:dyDescent="0.25">
      <c r="B122" s="9" t="str">
        <f t="shared" si="1"/>
        <v>CPLE5WS1M85437</v>
      </c>
      <c r="C122" s="10" t="s">
        <v>79</v>
      </c>
      <c r="D122" s="11">
        <v>70</v>
      </c>
      <c r="E122" s="12" t="s">
        <v>125</v>
      </c>
      <c r="F122" s="12" t="s">
        <v>126</v>
      </c>
      <c r="G122" s="12" t="s">
        <v>71</v>
      </c>
      <c r="H122" s="12" t="s">
        <v>80</v>
      </c>
    </row>
    <row r="123" spans="2:8" ht="15" hidden="1" customHeight="1" x14ac:dyDescent="0.25">
      <c r="B123" s="9" t="str">
        <f t="shared" si="1"/>
        <v>CPLE5WS1L39490</v>
      </c>
      <c r="C123" s="10" t="s">
        <v>109</v>
      </c>
      <c r="D123" s="11">
        <v>166</v>
      </c>
      <c r="E123" s="12" t="s">
        <v>135</v>
      </c>
      <c r="F123" s="12" t="s">
        <v>136</v>
      </c>
      <c r="G123" s="12" t="s">
        <v>63</v>
      </c>
      <c r="H123" s="12" t="s">
        <v>15</v>
      </c>
    </row>
    <row r="124" spans="2:8" ht="15" hidden="1" customHeight="1" x14ac:dyDescent="0.25">
      <c r="B124" s="9" t="str">
        <f t="shared" si="1"/>
        <v>CPLE5WS1H31743</v>
      </c>
      <c r="C124" s="10" t="s">
        <v>112</v>
      </c>
      <c r="D124" s="11">
        <v>99</v>
      </c>
      <c r="E124" s="12" t="s">
        <v>135</v>
      </c>
      <c r="F124" s="12" t="s">
        <v>136</v>
      </c>
      <c r="G124" s="12" t="s">
        <v>63</v>
      </c>
      <c r="H124" s="12" t="s">
        <v>19</v>
      </c>
    </row>
    <row r="125" spans="2:8" ht="15" hidden="1" customHeight="1" x14ac:dyDescent="0.25">
      <c r="B125" s="9" t="str">
        <f t="shared" si="1"/>
        <v>CPLE5WS1M86981</v>
      </c>
      <c r="C125" s="10" t="s">
        <v>113</v>
      </c>
      <c r="D125" s="11">
        <v>423</v>
      </c>
      <c r="E125" s="12" t="s">
        <v>135</v>
      </c>
      <c r="F125" s="12" t="s">
        <v>136</v>
      </c>
      <c r="G125" s="12" t="s">
        <v>63</v>
      </c>
      <c r="H125" s="12" t="s">
        <v>21</v>
      </c>
    </row>
    <row r="126" spans="2:8" ht="15" hidden="1" customHeight="1" x14ac:dyDescent="0.25">
      <c r="B126" s="9" t="str">
        <f t="shared" si="1"/>
        <v>CPLE5WS1H31773</v>
      </c>
      <c r="C126" s="10" t="s">
        <v>114</v>
      </c>
      <c r="D126" s="11">
        <v>193</v>
      </c>
      <c r="E126" s="12" t="s">
        <v>135</v>
      </c>
      <c r="F126" s="12" t="s">
        <v>136</v>
      </c>
      <c r="G126" s="12" t="s">
        <v>63</v>
      </c>
      <c r="H126" s="12" t="s">
        <v>49</v>
      </c>
    </row>
    <row r="127" spans="2:8" ht="15" hidden="1" customHeight="1" x14ac:dyDescent="0.25">
      <c r="B127" s="9" t="str">
        <f t="shared" si="1"/>
        <v>CPLE5WS1M88210</v>
      </c>
      <c r="C127" s="10" t="s">
        <v>115</v>
      </c>
      <c r="D127" s="11">
        <v>602</v>
      </c>
      <c r="E127" s="12" t="s">
        <v>135</v>
      </c>
      <c r="F127" s="12" t="s">
        <v>136</v>
      </c>
      <c r="G127" s="12" t="s">
        <v>63</v>
      </c>
      <c r="H127" s="12" t="s">
        <v>51</v>
      </c>
    </row>
    <row r="128" spans="2:8" ht="15" hidden="1" customHeight="1" x14ac:dyDescent="0.25">
      <c r="B128" s="9" t="str">
        <f t="shared" si="1"/>
        <v>CPLE5PS1H31737</v>
      </c>
      <c r="C128" s="10" t="s">
        <v>116</v>
      </c>
      <c r="D128" s="11">
        <v>91</v>
      </c>
      <c r="E128" s="12" t="s">
        <v>135</v>
      </c>
      <c r="F128" s="12" t="s">
        <v>136</v>
      </c>
      <c r="G128" s="12" t="s">
        <v>69</v>
      </c>
      <c r="H128" s="12" t="s">
        <v>23</v>
      </c>
    </row>
    <row r="129" spans="2:8" ht="15" hidden="1" customHeight="1" x14ac:dyDescent="0.25">
      <c r="B129" s="9" t="str">
        <f t="shared" si="1"/>
        <v>CPLE5PS1H31762</v>
      </c>
      <c r="C129" s="10" t="s">
        <v>117</v>
      </c>
      <c r="D129" s="11">
        <v>243</v>
      </c>
      <c r="E129" s="12" t="s">
        <v>135</v>
      </c>
      <c r="F129" s="12" t="s">
        <v>136</v>
      </c>
      <c r="G129" s="12" t="s">
        <v>71</v>
      </c>
      <c r="H129" s="12" t="s">
        <v>25</v>
      </c>
    </row>
    <row r="130" spans="2:8" ht="15" hidden="1" customHeight="1" x14ac:dyDescent="0.25">
      <c r="B130" s="9" t="str">
        <f t="shared" si="1"/>
        <v>CPLE5PS1H31752</v>
      </c>
      <c r="C130" s="10" t="s">
        <v>118</v>
      </c>
      <c r="D130" s="11">
        <v>152</v>
      </c>
      <c r="E130" s="12" t="s">
        <v>135</v>
      </c>
      <c r="F130" s="12" t="s">
        <v>136</v>
      </c>
      <c r="G130" s="12" t="s">
        <v>73</v>
      </c>
      <c r="H130" s="12" t="s">
        <v>55</v>
      </c>
    </row>
    <row r="131" spans="2:8" ht="15" hidden="1" customHeight="1" x14ac:dyDescent="0.25">
      <c r="B131" s="9" t="str">
        <f t="shared" si="1"/>
        <v>CPLE5PS1H31776</v>
      </c>
      <c r="C131" s="10" t="s">
        <v>119</v>
      </c>
      <c r="D131" s="11">
        <v>44</v>
      </c>
      <c r="E131" s="12" t="s">
        <v>135</v>
      </c>
      <c r="F131" s="12" t="s">
        <v>136</v>
      </c>
      <c r="G131" s="12" t="s">
        <v>69</v>
      </c>
      <c r="H131" s="12" t="s">
        <v>28</v>
      </c>
    </row>
    <row r="132" spans="2:8" ht="15" hidden="1" customHeight="1" x14ac:dyDescent="0.25">
      <c r="B132" s="9" t="str">
        <f t="shared" ref="B132:B195" si="2">"CPLE"&amp;C132</f>
        <v>CPLE5PS1H31761</v>
      </c>
      <c r="C132" s="10" t="s">
        <v>120</v>
      </c>
      <c r="D132" s="11">
        <v>69</v>
      </c>
      <c r="E132" s="12" t="s">
        <v>135</v>
      </c>
      <c r="F132" s="12" t="s">
        <v>136</v>
      </c>
      <c r="G132" s="12" t="s">
        <v>71</v>
      </c>
      <c r="H132" s="12" t="s">
        <v>30</v>
      </c>
    </row>
    <row r="133" spans="2:8" ht="15" hidden="1" customHeight="1" x14ac:dyDescent="0.25">
      <c r="B133" s="9" t="str">
        <f t="shared" si="2"/>
        <v>CPLE5PS1H31796</v>
      </c>
      <c r="C133" s="10" t="s">
        <v>121</v>
      </c>
      <c r="D133" s="11">
        <v>87</v>
      </c>
      <c r="E133" s="12" t="s">
        <v>135</v>
      </c>
      <c r="F133" s="12" t="s">
        <v>136</v>
      </c>
      <c r="G133" s="12" t="s">
        <v>73</v>
      </c>
      <c r="H133" s="12" t="s">
        <v>59</v>
      </c>
    </row>
    <row r="134" spans="2:8" ht="15" hidden="1" customHeight="1" x14ac:dyDescent="0.25">
      <c r="B134" s="9" t="str">
        <f t="shared" si="2"/>
        <v>CPLE5WS1H31713</v>
      </c>
      <c r="C134" s="10" t="s">
        <v>122</v>
      </c>
      <c r="D134" s="11">
        <v>39</v>
      </c>
      <c r="E134" s="12" t="s">
        <v>135</v>
      </c>
      <c r="F134" s="12" t="s">
        <v>136</v>
      </c>
      <c r="G134" s="12" t="s">
        <v>69</v>
      </c>
      <c r="H134" s="12" t="s">
        <v>78</v>
      </c>
    </row>
    <row r="135" spans="2:8" ht="15" hidden="1" customHeight="1" x14ac:dyDescent="0.25">
      <c r="B135" s="9" t="str">
        <f t="shared" si="2"/>
        <v>CPLE5WS1M85439</v>
      </c>
      <c r="C135" s="10" t="s">
        <v>123</v>
      </c>
      <c r="D135" s="11">
        <v>78</v>
      </c>
      <c r="E135" s="12" t="s">
        <v>135</v>
      </c>
      <c r="F135" s="12" t="s">
        <v>136</v>
      </c>
      <c r="G135" s="12" t="s">
        <v>71</v>
      </c>
      <c r="H135" s="12" t="s">
        <v>80</v>
      </c>
    </row>
    <row r="136" spans="2:8" ht="15" hidden="1" customHeight="1" x14ac:dyDescent="0.25">
      <c r="B136" s="9" t="str">
        <f t="shared" si="2"/>
        <v>CPLE5WS1L39490</v>
      </c>
      <c r="C136" s="10" t="s">
        <v>109</v>
      </c>
      <c r="D136" s="11">
        <v>166</v>
      </c>
      <c r="E136" s="12" t="s">
        <v>137</v>
      </c>
      <c r="F136" s="12" t="s">
        <v>138</v>
      </c>
      <c r="G136" s="12" t="s">
        <v>63</v>
      </c>
      <c r="H136" s="12" t="s">
        <v>15</v>
      </c>
    </row>
    <row r="137" spans="2:8" ht="15" hidden="1" customHeight="1" x14ac:dyDescent="0.25">
      <c r="B137" s="9" t="str">
        <f t="shared" si="2"/>
        <v>CPLE5WS1H31743</v>
      </c>
      <c r="C137" s="10" t="s">
        <v>112</v>
      </c>
      <c r="D137" s="11">
        <v>99</v>
      </c>
      <c r="E137" s="12" t="s">
        <v>137</v>
      </c>
      <c r="F137" s="12" t="s">
        <v>138</v>
      </c>
      <c r="G137" s="12" t="s">
        <v>63</v>
      </c>
      <c r="H137" s="12" t="s">
        <v>19</v>
      </c>
    </row>
    <row r="138" spans="2:8" ht="15" hidden="1" customHeight="1" x14ac:dyDescent="0.25">
      <c r="B138" s="9" t="str">
        <f t="shared" si="2"/>
        <v>CPLE5WS1M86981</v>
      </c>
      <c r="C138" s="10" t="s">
        <v>113</v>
      </c>
      <c r="D138" s="11">
        <v>423</v>
      </c>
      <c r="E138" s="12" t="s">
        <v>137</v>
      </c>
      <c r="F138" s="12" t="s">
        <v>138</v>
      </c>
      <c r="G138" s="12" t="s">
        <v>63</v>
      </c>
      <c r="H138" s="12" t="s">
        <v>21</v>
      </c>
    </row>
    <row r="139" spans="2:8" ht="15" hidden="1" customHeight="1" x14ac:dyDescent="0.25">
      <c r="B139" s="9" t="str">
        <f t="shared" si="2"/>
        <v>CPLE5WS1H31773</v>
      </c>
      <c r="C139" s="10" t="s">
        <v>114</v>
      </c>
      <c r="D139" s="11">
        <v>193</v>
      </c>
      <c r="E139" s="12" t="s">
        <v>137</v>
      </c>
      <c r="F139" s="12" t="s">
        <v>138</v>
      </c>
      <c r="G139" s="12" t="s">
        <v>63</v>
      </c>
      <c r="H139" s="12" t="s">
        <v>49</v>
      </c>
    </row>
    <row r="140" spans="2:8" ht="15" hidden="1" customHeight="1" x14ac:dyDescent="0.25">
      <c r="B140" s="9" t="str">
        <f t="shared" si="2"/>
        <v>CPLE5WS1M88210</v>
      </c>
      <c r="C140" s="10" t="s">
        <v>115</v>
      </c>
      <c r="D140" s="11">
        <v>602</v>
      </c>
      <c r="E140" s="12" t="s">
        <v>137</v>
      </c>
      <c r="F140" s="12" t="s">
        <v>138</v>
      </c>
      <c r="G140" s="12" t="s">
        <v>63</v>
      </c>
      <c r="H140" s="12" t="s">
        <v>51</v>
      </c>
    </row>
    <row r="141" spans="2:8" ht="15" hidden="1" customHeight="1" x14ac:dyDescent="0.25">
      <c r="B141" s="9" t="str">
        <f t="shared" si="2"/>
        <v>CPLE5PS1H31737</v>
      </c>
      <c r="C141" s="10" t="s">
        <v>116</v>
      </c>
      <c r="D141" s="11">
        <v>91</v>
      </c>
      <c r="E141" s="12" t="s">
        <v>137</v>
      </c>
      <c r="F141" s="12" t="s">
        <v>138</v>
      </c>
      <c r="G141" s="12" t="s">
        <v>69</v>
      </c>
      <c r="H141" s="12" t="s">
        <v>23</v>
      </c>
    </row>
    <row r="142" spans="2:8" ht="15" hidden="1" customHeight="1" x14ac:dyDescent="0.25">
      <c r="B142" s="9" t="str">
        <f t="shared" si="2"/>
        <v>CPLE5PS1H31762</v>
      </c>
      <c r="C142" s="10" t="s">
        <v>117</v>
      </c>
      <c r="D142" s="11">
        <v>243</v>
      </c>
      <c r="E142" s="12" t="s">
        <v>137</v>
      </c>
      <c r="F142" s="12" t="s">
        <v>138</v>
      </c>
      <c r="G142" s="12" t="s">
        <v>71</v>
      </c>
      <c r="H142" s="12" t="s">
        <v>25</v>
      </c>
    </row>
    <row r="143" spans="2:8" ht="15" hidden="1" customHeight="1" x14ac:dyDescent="0.25">
      <c r="B143" s="9" t="str">
        <f t="shared" si="2"/>
        <v>CPLE5PS1H31752</v>
      </c>
      <c r="C143" s="10" t="s">
        <v>118</v>
      </c>
      <c r="D143" s="11">
        <v>152</v>
      </c>
      <c r="E143" s="12" t="s">
        <v>137</v>
      </c>
      <c r="F143" s="12" t="s">
        <v>138</v>
      </c>
      <c r="G143" s="12" t="s">
        <v>73</v>
      </c>
      <c r="H143" s="12" t="s">
        <v>55</v>
      </c>
    </row>
    <row r="144" spans="2:8" ht="15" hidden="1" customHeight="1" x14ac:dyDescent="0.25">
      <c r="B144" s="9" t="str">
        <f t="shared" si="2"/>
        <v>CPLE5PS1H31776</v>
      </c>
      <c r="C144" s="10" t="s">
        <v>119</v>
      </c>
      <c r="D144" s="11">
        <v>44</v>
      </c>
      <c r="E144" s="12" t="s">
        <v>137</v>
      </c>
      <c r="F144" s="12" t="s">
        <v>138</v>
      </c>
      <c r="G144" s="12" t="s">
        <v>69</v>
      </c>
      <c r="H144" s="12" t="s">
        <v>28</v>
      </c>
    </row>
    <row r="145" spans="2:8" ht="15" hidden="1" customHeight="1" x14ac:dyDescent="0.25">
      <c r="B145" s="9" t="str">
        <f t="shared" si="2"/>
        <v>CPLE5PS1H31761</v>
      </c>
      <c r="C145" s="10" t="s">
        <v>120</v>
      </c>
      <c r="D145" s="11">
        <v>69</v>
      </c>
      <c r="E145" s="12" t="s">
        <v>137</v>
      </c>
      <c r="F145" s="12" t="s">
        <v>138</v>
      </c>
      <c r="G145" s="12" t="s">
        <v>71</v>
      </c>
      <c r="H145" s="12" t="s">
        <v>30</v>
      </c>
    </row>
    <row r="146" spans="2:8" ht="15" hidden="1" customHeight="1" x14ac:dyDescent="0.25">
      <c r="B146" s="9" t="str">
        <f t="shared" si="2"/>
        <v>CPLE5PS1H31796</v>
      </c>
      <c r="C146" s="10" t="s">
        <v>121</v>
      </c>
      <c r="D146" s="11">
        <v>87</v>
      </c>
      <c r="E146" s="12" t="s">
        <v>137</v>
      </c>
      <c r="F146" s="12" t="s">
        <v>138</v>
      </c>
      <c r="G146" s="12" t="s">
        <v>73</v>
      </c>
      <c r="H146" s="12" t="s">
        <v>59</v>
      </c>
    </row>
    <row r="147" spans="2:8" ht="15" hidden="1" customHeight="1" x14ac:dyDescent="0.25">
      <c r="B147" s="9" t="str">
        <f t="shared" si="2"/>
        <v>CPLE5WS1H31713</v>
      </c>
      <c r="C147" s="10" t="s">
        <v>122</v>
      </c>
      <c r="D147" s="11">
        <v>39</v>
      </c>
      <c r="E147" s="12" t="s">
        <v>137</v>
      </c>
      <c r="F147" s="12" t="s">
        <v>138</v>
      </c>
      <c r="G147" s="12" t="s">
        <v>69</v>
      </c>
      <c r="H147" s="12" t="s">
        <v>78</v>
      </c>
    </row>
    <row r="148" spans="2:8" ht="15" hidden="1" customHeight="1" x14ac:dyDescent="0.25">
      <c r="B148" s="9" t="str">
        <f t="shared" si="2"/>
        <v>CPLE5WS1M85439</v>
      </c>
      <c r="C148" s="10" t="s">
        <v>123</v>
      </c>
      <c r="D148" s="11">
        <v>78</v>
      </c>
      <c r="E148" s="12" t="s">
        <v>137</v>
      </c>
      <c r="F148" s="12" t="s">
        <v>138</v>
      </c>
      <c r="G148" s="12" t="s">
        <v>71</v>
      </c>
      <c r="H148" s="12" t="s">
        <v>80</v>
      </c>
    </row>
    <row r="149" spans="2:8" ht="15" hidden="1" customHeight="1" x14ac:dyDescent="0.25">
      <c r="B149" s="9" t="str">
        <f t="shared" si="2"/>
        <v>CPLE5PS0F15928</v>
      </c>
      <c r="C149" s="10" t="s">
        <v>81</v>
      </c>
      <c r="D149" s="11">
        <v>91</v>
      </c>
      <c r="E149" s="12" t="s">
        <v>139</v>
      </c>
      <c r="F149" s="12" t="s">
        <v>140</v>
      </c>
      <c r="G149" s="12" t="s">
        <v>69</v>
      </c>
      <c r="H149" s="12" t="s">
        <v>23</v>
      </c>
    </row>
    <row r="150" spans="2:8" ht="15" hidden="1" customHeight="1" x14ac:dyDescent="0.25">
      <c r="B150" s="9" t="str">
        <f t="shared" si="2"/>
        <v>CPLE5WS0F15922</v>
      </c>
      <c r="C150" s="10" t="s">
        <v>84</v>
      </c>
      <c r="D150" s="11">
        <v>44</v>
      </c>
      <c r="E150" s="12" t="s">
        <v>139</v>
      </c>
      <c r="F150" s="12" t="s">
        <v>140</v>
      </c>
      <c r="G150" s="12" t="s">
        <v>69</v>
      </c>
      <c r="H150" s="12" t="s">
        <v>28</v>
      </c>
    </row>
    <row r="151" spans="2:8" ht="15" hidden="1" customHeight="1" x14ac:dyDescent="0.25">
      <c r="B151" s="9" t="str">
        <f t="shared" si="2"/>
        <v>CPLE5WS0F15923</v>
      </c>
      <c r="C151" s="10" t="s">
        <v>85</v>
      </c>
      <c r="D151" s="11">
        <v>41</v>
      </c>
      <c r="E151" s="12" t="s">
        <v>139</v>
      </c>
      <c r="F151" s="12" t="s">
        <v>140</v>
      </c>
      <c r="G151" s="12" t="s">
        <v>69</v>
      </c>
      <c r="H151" s="12" t="s">
        <v>78</v>
      </c>
    </row>
    <row r="152" spans="2:8" ht="15" hidden="1" customHeight="1" x14ac:dyDescent="0.25">
      <c r="B152" s="9" t="str">
        <f t="shared" si="2"/>
        <v>CPLE5WS1L39253</v>
      </c>
      <c r="C152" s="10" t="s">
        <v>86</v>
      </c>
      <c r="D152" s="11">
        <v>136</v>
      </c>
      <c r="E152" s="12" t="s">
        <v>139</v>
      </c>
      <c r="F152" s="12" t="s">
        <v>140</v>
      </c>
      <c r="G152" s="12" t="s">
        <v>63</v>
      </c>
      <c r="H152" s="12" t="s">
        <v>15</v>
      </c>
    </row>
    <row r="153" spans="2:8" ht="15" hidden="1" customHeight="1" x14ac:dyDescent="0.25">
      <c r="B153" s="9" t="str">
        <f t="shared" si="2"/>
        <v>CPLE5WS0W86716</v>
      </c>
      <c r="C153" s="10" t="s">
        <v>87</v>
      </c>
      <c r="D153" s="11">
        <v>160</v>
      </c>
      <c r="E153" s="12" t="s">
        <v>139</v>
      </c>
      <c r="F153" s="12" t="s">
        <v>140</v>
      </c>
      <c r="G153" s="12" t="s">
        <v>63</v>
      </c>
      <c r="H153" s="12" t="s">
        <v>19</v>
      </c>
    </row>
    <row r="154" spans="2:8" ht="15" hidden="1" customHeight="1" x14ac:dyDescent="0.25">
      <c r="B154" s="9" t="str">
        <f t="shared" si="2"/>
        <v>CPLE5WS1M86992</v>
      </c>
      <c r="C154" s="10" t="s">
        <v>88</v>
      </c>
      <c r="D154" s="11">
        <v>573</v>
      </c>
      <c r="E154" s="12" t="s">
        <v>139</v>
      </c>
      <c r="F154" s="12" t="s">
        <v>140</v>
      </c>
      <c r="G154" s="12" t="s">
        <v>63</v>
      </c>
      <c r="H154" s="12" t="s">
        <v>21</v>
      </c>
    </row>
    <row r="155" spans="2:8" ht="15" hidden="1" customHeight="1" x14ac:dyDescent="0.25">
      <c r="B155" s="9" t="str">
        <f t="shared" si="2"/>
        <v>CPLE5WS0W86745</v>
      </c>
      <c r="C155" s="10" t="s">
        <v>89</v>
      </c>
      <c r="D155" s="11">
        <v>308</v>
      </c>
      <c r="E155" s="12" t="s">
        <v>139</v>
      </c>
      <c r="F155" s="12" t="s">
        <v>140</v>
      </c>
      <c r="G155" s="12" t="s">
        <v>63</v>
      </c>
      <c r="H155" s="12" t="s">
        <v>49</v>
      </c>
    </row>
    <row r="156" spans="2:8" ht="15" hidden="1" customHeight="1" x14ac:dyDescent="0.25">
      <c r="B156" s="9" t="str">
        <f t="shared" si="2"/>
        <v>CPLE5WS1M88236</v>
      </c>
      <c r="C156" s="10" t="s">
        <v>90</v>
      </c>
      <c r="D156" s="11">
        <v>574</v>
      </c>
      <c r="E156" s="12" t="s">
        <v>139</v>
      </c>
      <c r="F156" s="12" t="s">
        <v>140</v>
      </c>
      <c r="G156" s="12" t="s">
        <v>63</v>
      </c>
      <c r="H156" s="12" t="s">
        <v>51</v>
      </c>
    </row>
    <row r="157" spans="2:8" ht="15" hidden="1" customHeight="1" x14ac:dyDescent="0.25">
      <c r="B157" s="9" t="str">
        <f t="shared" si="2"/>
        <v>CPLE5PS0F17633</v>
      </c>
      <c r="C157" s="10" t="s">
        <v>91</v>
      </c>
      <c r="D157" s="11">
        <v>243</v>
      </c>
      <c r="E157" s="12" t="s">
        <v>139</v>
      </c>
      <c r="F157" s="12" t="s">
        <v>140</v>
      </c>
      <c r="G157" s="12" t="s">
        <v>71</v>
      </c>
      <c r="H157" s="12" t="s">
        <v>25</v>
      </c>
    </row>
    <row r="158" spans="2:8" ht="15" hidden="1" customHeight="1" x14ac:dyDescent="0.25">
      <c r="B158" s="9" t="str">
        <f t="shared" si="2"/>
        <v>CPLE5WS0F17636</v>
      </c>
      <c r="C158" s="10" t="s">
        <v>92</v>
      </c>
      <c r="D158" s="11">
        <v>69</v>
      </c>
      <c r="E158" s="12" t="s">
        <v>139</v>
      </c>
      <c r="F158" s="12" t="s">
        <v>140</v>
      </c>
      <c r="G158" s="12" t="s">
        <v>71</v>
      </c>
      <c r="H158" s="12" t="s">
        <v>30</v>
      </c>
    </row>
    <row r="159" spans="2:8" ht="15" hidden="1" customHeight="1" x14ac:dyDescent="0.25">
      <c r="B159" s="9" t="str">
        <f t="shared" si="2"/>
        <v>CPLE5WS1M85438</v>
      </c>
      <c r="C159" s="10" t="s">
        <v>93</v>
      </c>
      <c r="D159" s="11">
        <v>78</v>
      </c>
      <c r="E159" s="12" t="s">
        <v>139</v>
      </c>
      <c r="F159" s="12" t="s">
        <v>140</v>
      </c>
      <c r="G159" s="12" t="s">
        <v>71</v>
      </c>
      <c r="H159" s="12" t="s">
        <v>80</v>
      </c>
    </row>
    <row r="160" spans="2:8" ht="15" hidden="1" customHeight="1" x14ac:dyDescent="0.25">
      <c r="B160" s="9" t="str">
        <f t="shared" si="2"/>
        <v>CPLE5PS0K18166</v>
      </c>
      <c r="C160" s="10" t="s">
        <v>94</v>
      </c>
      <c r="D160" s="11">
        <v>152</v>
      </c>
      <c r="E160" s="12" t="s">
        <v>139</v>
      </c>
      <c r="F160" s="12" t="s">
        <v>140</v>
      </c>
      <c r="G160" s="12" t="s">
        <v>73</v>
      </c>
      <c r="H160" s="12" t="s">
        <v>55</v>
      </c>
    </row>
    <row r="161" spans="2:8" ht="15" hidden="1" customHeight="1" x14ac:dyDescent="0.25">
      <c r="B161" s="9" t="str">
        <f t="shared" si="2"/>
        <v>CPLE5PS0K18170</v>
      </c>
      <c r="C161" s="10" t="s">
        <v>95</v>
      </c>
      <c r="D161" s="11">
        <v>87</v>
      </c>
      <c r="E161" s="12" t="s">
        <v>139</v>
      </c>
      <c r="F161" s="12" t="s">
        <v>140</v>
      </c>
      <c r="G161" s="12" t="s">
        <v>73</v>
      </c>
      <c r="H161" s="12" t="s">
        <v>59</v>
      </c>
    </row>
    <row r="162" spans="2:8" ht="15" customHeight="1" x14ac:dyDescent="0.25">
      <c r="B162" s="9" t="str">
        <f t="shared" si="2"/>
        <v>CPLE5WS1K04203</v>
      </c>
      <c r="C162" s="10" t="s">
        <v>141</v>
      </c>
      <c r="D162" s="11">
        <v>90</v>
      </c>
      <c r="E162" s="12" t="s">
        <v>142</v>
      </c>
      <c r="F162" s="12" t="s">
        <v>143</v>
      </c>
      <c r="G162" s="12" t="s">
        <v>144</v>
      </c>
      <c r="H162" s="12" t="s">
        <v>13</v>
      </c>
    </row>
    <row r="163" spans="2:8" ht="15" customHeight="1" x14ac:dyDescent="0.25">
      <c r="B163" s="9" t="str">
        <f t="shared" si="2"/>
        <v>CPLE5WS1L39550</v>
      </c>
      <c r="C163" s="10" t="s">
        <v>145</v>
      </c>
      <c r="D163" s="11">
        <v>191</v>
      </c>
      <c r="E163" s="12" t="s">
        <v>142</v>
      </c>
      <c r="F163" s="12" t="s">
        <v>143</v>
      </c>
      <c r="G163" s="12" t="s">
        <v>144</v>
      </c>
      <c r="H163" s="12" t="s">
        <v>15</v>
      </c>
    </row>
    <row r="164" spans="2:8" ht="15" customHeight="1" x14ac:dyDescent="0.25">
      <c r="B164" s="9" t="str">
        <f t="shared" si="2"/>
        <v>CPLE5WS1C98063</v>
      </c>
      <c r="C164" s="10" t="s">
        <v>146</v>
      </c>
      <c r="D164" s="11">
        <v>355</v>
      </c>
      <c r="E164" s="12" t="s">
        <v>142</v>
      </c>
      <c r="F164" s="12" t="s">
        <v>143</v>
      </c>
      <c r="G164" s="12" t="s">
        <v>144</v>
      </c>
      <c r="H164" s="12" t="s">
        <v>19</v>
      </c>
    </row>
    <row r="165" spans="2:8" ht="15" customHeight="1" x14ac:dyDescent="0.25">
      <c r="B165" s="9" t="str">
        <f t="shared" si="2"/>
        <v>CPLE5WS1M86977</v>
      </c>
      <c r="C165" s="10" t="s">
        <v>147</v>
      </c>
      <c r="D165" s="11">
        <v>535</v>
      </c>
      <c r="E165" s="12" t="s">
        <v>142</v>
      </c>
      <c r="F165" s="12" t="s">
        <v>143</v>
      </c>
      <c r="G165" s="12" t="s">
        <v>144</v>
      </c>
      <c r="H165" s="12" t="s">
        <v>21</v>
      </c>
    </row>
    <row r="166" spans="2:8" ht="15" customHeight="1" x14ac:dyDescent="0.25">
      <c r="B166" s="9" t="str">
        <f t="shared" si="2"/>
        <v>CPLE5WS1C98064</v>
      </c>
      <c r="C166" s="10" t="s">
        <v>148</v>
      </c>
      <c r="D166" s="11">
        <v>361</v>
      </c>
      <c r="E166" s="12" t="s">
        <v>142</v>
      </c>
      <c r="F166" s="12" t="s">
        <v>143</v>
      </c>
      <c r="G166" s="12" t="s">
        <v>144</v>
      </c>
      <c r="H166" s="12" t="s">
        <v>49</v>
      </c>
    </row>
    <row r="167" spans="2:8" ht="15" customHeight="1" x14ac:dyDescent="0.25">
      <c r="B167" s="9" t="str">
        <f t="shared" si="2"/>
        <v>CPLE5WS1M88242</v>
      </c>
      <c r="C167" s="10" t="s">
        <v>149</v>
      </c>
      <c r="D167" s="11">
        <v>515</v>
      </c>
      <c r="E167" s="12" t="s">
        <v>142</v>
      </c>
      <c r="F167" s="12" t="s">
        <v>143</v>
      </c>
      <c r="G167" s="12" t="s">
        <v>144</v>
      </c>
      <c r="H167" s="12" t="s">
        <v>51</v>
      </c>
    </row>
    <row r="168" spans="2:8" ht="15" customHeight="1" x14ac:dyDescent="0.25">
      <c r="B168" s="9" t="str">
        <f t="shared" si="2"/>
        <v>CPLE5PS0L30075</v>
      </c>
      <c r="C168" s="10" t="s">
        <v>150</v>
      </c>
      <c r="D168" s="11">
        <v>91</v>
      </c>
      <c r="E168" s="12" t="s">
        <v>142</v>
      </c>
      <c r="F168" s="12" t="s">
        <v>143</v>
      </c>
      <c r="G168" s="12" t="s">
        <v>69</v>
      </c>
      <c r="H168" s="12" t="s">
        <v>23</v>
      </c>
    </row>
    <row r="169" spans="2:8" ht="15" customHeight="1" x14ac:dyDescent="0.25">
      <c r="B169" s="9" t="str">
        <f t="shared" si="2"/>
        <v>CPLE5PS0L30070</v>
      </c>
      <c r="C169" s="10" t="s">
        <v>151</v>
      </c>
      <c r="D169" s="11">
        <v>243</v>
      </c>
      <c r="E169" s="12" t="s">
        <v>142</v>
      </c>
      <c r="F169" s="12" t="s">
        <v>143</v>
      </c>
      <c r="G169" s="12" t="s">
        <v>71</v>
      </c>
      <c r="H169" s="12" t="s">
        <v>25</v>
      </c>
    </row>
    <row r="170" spans="2:8" ht="15" customHeight="1" x14ac:dyDescent="0.25">
      <c r="B170" s="9" t="str">
        <f t="shared" si="2"/>
        <v>CPLE5PS0K27092</v>
      </c>
      <c r="C170" s="10" t="s">
        <v>152</v>
      </c>
      <c r="D170" s="11">
        <v>152</v>
      </c>
      <c r="E170" s="12" t="s">
        <v>142</v>
      </c>
      <c r="F170" s="12" t="s">
        <v>143</v>
      </c>
      <c r="G170" s="12" t="s">
        <v>73</v>
      </c>
      <c r="H170" s="12" t="s">
        <v>55</v>
      </c>
    </row>
    <row r="171" spans="2:8" ht="15" customHeight="1" x14ac:dyDescent="0.25">
      <c r="B171" s="9" t="str">
        <f t="shared" si="2"/>
        <v>CPLE5WS0L13019</v>
      </c>
      <c r="C171" s="10" t="s">
        <v>153</v>
      </c>
      <c r="D171" s="11">
        <v>39</v>
      </c>
      <c r="E171" s="12" t="s">
        <v>142</v>
      </c>
      <c r="F171" s="12" t="s">
        <v>143</v>
      </c>
      <c r="G171" s="12" t="s">
        <v>69</v>
      </c>
      <c r="H171" s="12" t="s">
        <v>28</v>
      </c>
    </row>
    <row r="172" spans="2:8" ht="15" customHeight="1" x14ac:dyDescent="0.25">
      <c r="B172" s="9" t="str">
        <f t="shared" si="2"/>
        <v>CPLE5WS0L13023</v>
      </c>
      <c r="C172" s="10" t="s">
        <v>154</v>
      </c>
      <c r="D172" s="11">
        <v>52</v>
      </c>
      <c r="E172" s="12" t="s">
        <v>142</v>
      </c>
      <c r="F172" s="12" t="s">
        <v>143</v>
      </c>
      <c r="G172" s="12" t="s">
        <v>71</v>
      </c>
      <c r="H172" s="12" t="s">
        <v>30</v>
      </c>
    </row>
    <row r="173" spans="2:8" ht="15" customHeight="1" x14ac:dyDescent="0.25">
      <c r="B173" s="9" t="str">
        <f t="shared" si="2"/>
        <v>CPLE5PS0K27099</v>
      </c>
      <c r="C173" s="10" t="s">
        <v>155</v>
      </c>
      <c r="D173" s="11">
        <v>65</v>
      </c>
      <c r="E173" s="12" t="s">
        <v>142</v>
      </c>
      <c r="F173" s="12" t="s">
        <v>143</v>
      </c>
      <c r="G173" s="12" t="s">
        <v>73</v>
      </c>
      <c r="H173" s="12" t="s">
        <v>59</v>
      </c>
    </row>
    <row r="174" spans="2:8" ht="15" customHeight="1" x14ac:dyDescent="0.25">
      <c r="B174" s="9" t="str">
        <f t="shared" si="2"/>
        <v>CPLE5WS0L01988</v>
      </c>
      <c r="C174" s="10" t="s">
        <v>156</v>
      </c>
      <c r="D174" s="11">
        <v>27</v>
      </c>
      <c r="E174" s="12" t="s">
        <v>142</v>
      </c>
      <c r="F174" s="12" t="s">
        <v>143</v>
      </c>
      <c r="G174" s="12" t="s">
        <v>69</v>
      </c>
      <c r="H174" s="12" t="s">
        <v>78</v>
      </c>
    </row>
    <row r="175" spans="2:8" ht="15" customHeight="1" x14ac:dyDescent="0.25">
      <c r="B175" s="9" t="str">
        <f t="shared" si="2"/>
        <v>CPLE5WS1M85440</v>
      </c>
      <c r="C175" s="10" t="s">
        <v>157</v>
      </c>
      <c r="D175" s="11">
        <v>78</v>
      </c>
      <c r="E175" s="12" t="s">
        <v>142</v>
      </c>
      <c r="F175" s="12" t="s">
        <v>143</v>
      </c>
      <c r="G175" s="12" t="s">
        <v>71</v>
      </c>
      <c r="H175" s="12" t="s">
        <v>80</v>
      </c>
    </row>
    <row r="176" spans="2:8" ht="15" customHeight="1" x14ac:dyDescent="0.25">
      <c r="B176" s="9" t="str">
        <f t="shared" si="2"/>
        <v>CPLE5WS0A23681</v>
      </c>
      <c r="C176" s="10" t="s">
        <v>158</v>
      </c>
      <c r="D176" s="11">
        <v>110</v>
      </c>
      <c r="E176" s="12" t="s">
        <v>142</v>
      </c>
      <c r="F176" s="12" t="s">
        <v>159</v>
      </c>
      <c r="G176" s="12" t="s">
        <v>160</v>
      </c>
      <c r="H176" s="12" t="s">
        <v>11</v>
      </c>
    </row>
    <row r="177" spans="2:8" ht="15" customHeight="1" x14ac:dyDescent="0.25">
      <c r="B177" s="9" t="str">
        <f t="shared" si="2"/>
        <v>CPLE5WS0T36151</v>
      </c>
      <c r="C177" s="10" t="s">
        <v>161</v>
      </c>
      <c r="D177" s="11">
        <v>164</v>
      </c>
      <c r="E177" s="12" t="s">
        <v>142</v>
      </c>
      <c r="F177" s="12" t="s">
        <v>159</v>
      </c>
      <c r="G177" s="12" t="s">
        <v>160</v>
      </c>
      <c r="H177" s="12" t="s">
        <v>13</v>
      </c>
    </row>
    <row r="178" spans="2:8" ht="15" customHeight="1" x14ac:dyDescent="0.25">
      <c r="B178" s="9" t="str">
        <f t="shared" si="2"/>
        <v>CPLE5WS1L39180</v>
      </c>
      <c r="C178" s="10" t="s">
        <v>162</v>
      </c>
      <c r="D178" s="11">
        <v>365</v>
      </c>
      <c r="E178" s="12" t="s">
        <v>142</v>
      </c>
      <c r="F178" s="12" t="s">
        <v>159</v>
      </c>
      <c r="G178" s="12" t="s">
        <v>160</v>
      </c>
      <c r="H178" s="12" t="s">
        <v>15</v>
      </c>
    </row>
    <row r="179" spans="2:8" ht="15" customHeight="1" x14ac:dyDescent="0.25">
      <c r="B179" s="9" t="str">
        <f t="shared" si="2"/>
        <v>CPLE5WS0A23821</v>
      </c>
      <c r="C179" s="10" t="s">
        <v>163</v>
      </c>
      <c r="D179" s="11">
        <v>240</v>
      </c>
      <c r="E179" s="12" t="s">
        <v>142</v>
      </c>
      <c r="F179" s="12" t="s">
        <v>159</v>
      </c>
      <c r="G179" s="12" t="s">
        <v>160</v>
      </c>
      <c r="H179" s="12" t="s">
        <v>17</v>
      </c>
    </row>
    <row r="180" spans="2:8" ht="15" customHeight="1" x14ac:dyDescent="0.25">
      <c r="B180" s="9" t="str">
        <f t="shared" si="2"/>
        <v>CPLE5WS0T36121</v>
      </c>
      <c r="C180" s="10" t="s">
        <v>164</v>
      </c>
      <c r="D180" s="11">
        <v>429</v>
      </c>
      <c r="E180" s="12" t="s">
        <v>142</v>
      </c>
      <c r="F180" s="12" t="s">
        <v>159</v>
      </c>
      <c r="G180" s="12" t="s">
        <v>160</v>
      </c>
      <c r="H180" s="12" t="s">
        <v>19</v>
      </c>
    </row>
    <row r="181" spans="2:8" ht="15" customHeight="1" x14ac:dyDescent="0.25">
      <c r="B181" s="9" t="str">
        <f t="shared" si="2"/>
        <v>CPLE5WS1M86993</v>
      </c>
      <c r="C181" s="10" t="s">
        <v>165</v>
      </c>
      <c r="D181" s="11">
        <v>606</v>
      </c>
      <c r="E181" s="12" t="s">
        <v>142</v>
      </c>
      <c r="F181" s="12" t="s">
        <v>159</v>
      </c>
      <c r="G181" s="12" t="s">
        <v>160</v>
      </c>
      <c r="H181" s="12" t="s">
        <v>21</v>
      </c>
    </row>
    <row r="182" spans="2:8" ht="15" customHeight="1" x14ac:dyDescent="0.25">
      <c r="B182" s="9" t="str">
        <f t="shared" si="2"/>
        <v>CPLE5WS0E84924</v>
      </c>
      <c r="C182" s="10" t="s">
        <v>166</v>
      </c>
      <c r="D182" s="11">
        <v>289</v>
      </c>
      <c r="E182" s="12" t="s">
        <v>142</v>
      </c>
      <c r="F182" s="12" t="s">
        <v>159</v>
      </c>
      <c r="G182" s="12" t="s">
        <v>160</v>
      </c>
      <c r="H182" s="12" t="s">
        <v>47</v>
      </c>
    </row>
    <row r="183" spans="2:8" ht="15" customHeight="1" x14ac:dyDescent="0.25">
      <c r="B183" s="9" t="str">
        <f t="shared" si="2"/>
        <v>CPLE5WS0T36181</v>
      </c>
      <c r="C183" s="10" t="s">
        <v>167</v>
      </c>
      <c r="D183" s="11">
        <v>410</v>
      </c>
      <c r="E183" s="12" t="s">
        <v>142</v>
      </c>
      <c r="F183" s="12" t="s">
        <v>159</v>
      </c>
      <c r="G183" s="12" t="s">
        <v>160</v>
      </c>
      <c r="H183" s="12" t="s">
        <v>49</v>
      </c>
    </row>
    <row r="184" spans="2:8" ht="15" customHeight="1" x14ac:dyDescent="0.25">
      <c r="B184" s="9" t="str">
        <f t="shared" si="2"/>
        <v>CPLE5WS1M88219</v>
      </c>
      <c r="C184" s="10" t="s">
        <v>168</v>
      </c>
      <c r="D184" s="11">
        <v>864</v>
      </c>
      <c r="E184" s="12" t="s">
        <v>142</v>
      </c>
      <c r="F184" s="12" t="s">
        <v>159</v>
      </c>
      <c r="G184" s="12" t="s">
        <v>160</v>
      </c>
      <c r="H184" s="12" t="s">
        <v>51</v>
      </c>
    </row>
    <row r="185" spans="2:8" ht="15" customHeight="1" x14ac:dyDescent="0.25">
      <c r="B185" s="9" t="str">
        <f t="shared" si="2"/>
        <v>CPLE5WS0G59610</v>
      </c>
      <c r="C185" s="10" t="s">
        <v>169</v>
      </c>
      <c r="D185" s="11">
        <v>29</v>
      </c>
      <c r="E185" s="12" t="s">
        <v>142</v>
      </c>
      <c r="F185" s="12" t="s">
        <v>159</v>
      </c>
      <c r="G185" s="12" t="s">
        <v>170</v>
      </c>
      <c r="H185" s="12" t="s">
        <v>11</v>
      </c>
    </row>
    <row r="186" spans="2:8" ht="15" customHeight="1" x14ac:dyDescent="0.25">
      <c r="B186" s="9" t="str">
        <f t="shared" si="2"/>
        <v>CPLE5WS0T36188</v>
      </c>
      <c r="C186" s="10" t="s">
        <v>171</v>
      </c>
      <c r="D186" s="11">
        <v>110</v>
      </c>
      <c r="E186" s="12" t="s">
        <v>142</v>
      </c>
      <c r="F186" s="12" t="s">
        <v>159</v>
      </c>
      <c r="G186" s="12" t="s">
        <v>170</v>
      </c>
      <c r="H186" s="12" t="s">
        <v>13</v>
      </c>
    </row>
    <row r="187" spans="2:8" ht="15" customHeight="1" x14ac:dyDescent="0.25">
      <c r="B187" s="9" t="str">
        <f t="shared" si="2"/>
        <v>CPLE5WS1L39267</v>
      </c>
      <c r="C187" s="10" t="s">
        <v>172</v>
      </c>
      <c r="D187" s="11">
        <v>211</v>
      </c>
      <c r="E187" s="12" t="s">
        <v>142</v>
      </c>
      <c r="F187" s="12" t="s">
        <v>159</v>
      </c>
      <c r="G187" s="12" t="s">
        <v>170</v>
      </c>
      <c r="H187" s="12" t="s">
        <v>15</v>
      </c>
    </row>
    <row r="188" spans="2:8" ht="15" customHeight="1" x14ac:dyDescent="0.25">
      <c r="B188" s="9" t="str">
        <f t="shared" si="2"/>
        <v>CPLE5WS0G59582</v>
      </c>
      <c r="C188" s="10" t="s">
        <v>173</v>
      </c>
      <c r="D188" s="11">
        <v>183</v>
      </c>
      <c r="E188" s="12" t="s">
        <v>142</v>
      </c>
      <c r="F188" s="12" t="s">
        <v>159</v>
      </c>
      <c r="G188" s="12" t="s">
        <v>170</v>
      </c>
      <c r="H188" s="12" t="s">
        <v>17</v>
      </c>
    </row>
    <row r="189" spans="2:8" ht="15" customHeight="1" x14ac:dyDescent="0.25">
      <c r="B189" s="9" t="str">
        <f t="shared" si="2"/>
        <v>CPLE5WS0T36208</v>
      </c>
      <c r="C189" s="10" t="s">
        <v>174</v>
      </c>
      <c r="D189" s="11">
        <v>225</v>
      </c>
      <c r="E189" s="12" t="s">
        <v>142</v>
      </c>
      <c r="F189" s="12" t="s">
        <v>159</v>
      </c>
      <c r="G189" s="12" t="s">
        <v>170</v>
      </c>
      <c r="H189" s="12" t="s">
        <v>19</v>
      </c>
    </row>
    <row r="190" spans="2:8" ht="15" customHeight="1" x14ac:dyDescent="0.25">
      <c r="B190" s="9" t="str">
        <f t="shared" si="2"/>
        <v>CPLE5WS1M86967</v>
      </c>
      <c r="C190" s="10" t="s">
        <v>175</v>
      </c>
      <c r="D190" s="11">
        <v>589</v>
      </c>
      <c r="E190" s="12" t="s">
        <v>142</v>
      </c>
      <c r="F190" s="12" t="s">
        <v>159</v>
      </c>
      <c r="G190" s="12" t="s">
        <v>170</v>
      </c>
      <c r="H190" s="12" t="s">
        <v>21</v>
      </c>
    </row>
    <row r="191" spans="2:8" ht="15" customHeight="1" x14ac:dyDescent="0.25">
      <c r="B191" s="9" t="str">
        <f t="shared" si="2"/>
        <v>CPLE5WS0F84486</v>
      </c>
      <c r="C191" s="10" t="s">
        <v>176</v>
      </c>
      <c r="D191" s="11">
        <v>219</v>
      </c>
      <c r="E191" s="12" t="s">
        <v>142</v>
      </c>
      <c r="F191" s="12" t="s">
        <v>159</v>
      </c>
      <c r="G191" s="12" t="s">
        <v>170</v>
      </c>
      <c r="H191" s="12" t="s">
        <v>47</v>
      </c>
    </row>
    <row r="192" spans="2:8" ht="15" customHeight="1" x14ac:dyDescent="0.25">
      <c r="B192" s="9" t="str">
        <f t="shared" si="2"/>
        <v>CPLE5WS0T36126</v>
      </c>
      <c r="C192" s="10" t="s">
        <v>177</v>
      </c>
      <c r="D192" s="11">
        <v>511</v>
      </c>
      <c r="E192" s="12" t="s">
        <v>142</v>
      </c>
      <c r="F192" s="12" t="s">
        <v>159</v>
      </c>
      <c r="G192" s="12" t="s">
        <v>170</v>
      </c>
      <c r="H192" s="12" t="s">
        <v>49</v>
      </c>
    </row>
    <row r="193" spans="2:8" ht="15" customHeight="1" x14ac:dyDescent="0.25">
      <c r="B193" s="9" t="str">
        <f t="shared" si="2"/>
        <v>CPLE5WS1M88238</v>
      </c>
      <c r="C193" s="10" t="s">
        <v>178</v>
      </c>
      <c r="D193" s="11">
        <v>501</v>
      </c>
      <c r="E193" s="12" t="s">
        <v>142</v>
      </c>
      <c r="F193" s="12" t="s">
        <v>159</v>
      </c>
      <c r="G193" s="12" t="s">
        <v>170</v>
      </c>
      <c r="H193" s="12" t="s">
        <v>51</v>
      </c>
    </row>
    <row r="194" spans="2:8" ht="15" customHeight="1" x14ac:dyDescent="0.25">
      <c r="B194" s="9" t="str">
        <f t="shared" si="2"/>
        <v>CPLE5WS0U26637</v>
      </c>
      <c r="C194" s="10" t="s">
        <v>179</v>
      </c>
      <c r="D194" s="11">
        <v>71</v>
      </c>
      <c r="E194" s="12" t="s">
        <v>142</v>
      </c>
      <c r="F194" s="12" t="s">
        <v>159</v>
      </c>
      <c r="G194" s="12" t="s">
        <v>180</v>
      </c>
      <c r="H194" s="12" t="s">
        <v>13</v>
      </c>
    </row>
    <row r="195" spans="2:8" ht="15" customHeight="1" x14ac:dyDescent="0.25">
      <c r="B195" s="9" t="str">
        <f t="shared" si="2"/>
        <v>CPLE5WS1L39092</v>
      </c>
      <c r="C195" s="10" t="s">
        <v>181</v>
      </c>
      <c r="D195" s="11">
        <v>179</v>
      </c>
      <c r="E195" s="12" t="s">
        <v>142</v>
      </c>
      <c r="F195" s="12" t="s">
        <v>159</v>
      </c>
      <c r="G195" s="12" t="s">
        <v>180</v>
      </c>
      <c r="H195" s="12" t="s">
        <v>15</v>
      </c>
    </row>
    <row r="196" spans="2:8" ht="15" customHeight="1" x14ac:dyDescent="0.25">
      <c r="B196" s="9" t="str">
        <f t="shared" ref="B196:B205" si="3">"CPLE"&amp;C196</f>
        <v>CPLE5WS0T36133</v>
      </c>
      <c r="C196" s="10" t="s">
        <v>182</v>
      </c>
      <c r="D196" s="11">
        <v>188</v>
      </c>
      <c r="E196" s="12" t="s">
        <v>142</v>
      </c>
      <c r="F196" s="12" t="s">
        <v>159</v>
      </c>
      <c r="G196" s="12" t="s">
        <v>180</v>
      </c>
      <c r="H196" s="12" t="s">
        <v>19</v>
      </c>
    </row>
    <row r="197" spans="2:8" ht="15" customHeight="1" x14ac:dyDescent="0.25">
      <c r="B197" s="9" t="str">
        <f t="shared" si="3"/>
        <v>CPLE5WS1M86987</v>
      </c>
      <c r="C197" s="10" t="s">
        <v>183</v>
      </c>
      <c r="D197" s="11">
        <v>535</v>
      </c>
      <c r="E197" s="12" t="s">
        <v>142</v>
      </c>
      <c r="F197" s="12" t="s">
        <v>159</v>
      </c>
      <c r="G197" s="12" t="s">
        <v>180</v>
      </c>
      <c r="H197" s="12" t="s">
        <v>21</v>
      </c>
    </row>
    <row r="198" spans="2:8" ht="15" customHeight="1" x14ac:dyDescent="0.25">
      <c r="B198" s="9" t="str">
        <f t="shared" si="3"/>
        <v>CPLE5WS0T36176</v>
      </c>
      <c r="C198" s="10" t="s">
        <v>184</v>
      </c>
      <c r="D198" s="11">
        <v>304</v>
      </c>
      <c r="E198" s="12" t="s">
        <v>142</v>
      </c>
      <c r="F198" s="12" t="s">
        <v>159</v>
      </c>
      <c r="G198" s="12" t="s">
        <v>180</v>
      </c>
      <c r="H198" s="12" t="s">
        <v>49</v>
      </c>
    </row>
    <row r="199" spans="2:8" ht="15" customHeight="1" x14ac:dyDescent="0.25">
      <c r="B199" s="9" t="str">
        <f t="shared" si="3"/>
        <v>CPLE5WS1M88181</v>
      </c>
      <c r="C199" s="10" t="s">
        <v>185</v>
      </c>
      <c r="D199" s="11">
        <v>466</v>
      </c>
      <c r="E199" s="12" t="s">
        <v>142</v>
      </c>
      <c r="F199" s="12" t="s">
        <v>159</v>
      </c>
      <c r="G199" s="12" t="s">
        <v>180</v>
      </c>
      <c r="H199" s="12" t="s">
        <v>51</v>
      </c>
    </row>
    <row r="200" spans="2:8" ht="15" hidden="1" customHeight="1" x14ac:dyDescent="0.25">
      <c r="B200" s="9" t="str">
        <f t="shared" si="3"/>
        <v>CPLE5PS0Q81868</v>
      </c>
      <c r="C200" s="10" t="s">
        <v>186</v>
      </c>
      <c r="D200" s="11">
        <v>78</v>
      </c>
      <c r="E200" s="12" t="s">
        <v>187</v>
      </c>
      <c r="F200" s="12" t="s">
        <v>188</v>
      </c>
      <c r="G200" s="12" t="s">
        <v>160</v>
      </c>
      <c r="H200" s="12" t="s">
        <v>23</v>
      </c>
    </row>
    <row r="201" spans="2:8" ht="15" hidden="1" customHeight="1" x14ac:dyDescent="0.25">
      <c r="B201" s="9" t="str">
        <f t="shared" si="3"/>
        <v>CPLE5WS0T25854</v>
      </c>
      <c r="C201" s="10" t="s">
        <v>189</v>
      </c>
      <c r="D201" s="11">
        <v>33</v>
      </c>
      <c r="E201" s="12" t="s">
        <v>187</v>
      </c>
      <c r="F201" s="12" t="s">
        <v>188</v>
      </c>
      <c r="G201" s="12" t="s">
        <v>160</v>
      </c>
      <c r="H201" s="12" t="s">
        <v>190</v>
      </c>
    </row>
    <row r="202" spans="2:8" ht="15" hidden="1" customHeight="1" x14ac:dyDescent="0.25">
      <c r="B202" s="9" t="str">
        <f t="shared" si="3"/>
        <v>CPLE5WS0W28636</v>
      </c>
      <c r="C202" s="10" t="s">
        <v>191</v>
      </c>
      <c r="D202" s="11">
        <v>163</v>
      </c>
      <c r="E202" s="12" t="s">
        <v>187</v>
      </c>
      <c r="F202" s="12" t="s">
        <v>188</v>
      </c>
      <c r="G202" s="12" t="s">
        <v>160</v>
      </c>
      <c r="H202" s="12" t="s">
        <v>192</v>
      </c>
    </row>
    <row r="203" spans="2:8" ht="15" hidden="1" customHeight="1" x14ac:dyDescent="0.25">
      <c r="B203" s="9" t="str">
        <f t="shared" si="3"/>
        <v>CPLE5PS0T02652</v>
      </c>
      <c r="C203" s="10" t="s">
        <v>193</v>
      </c>
      <c r="D203" s="11">
        <v>113</v>
      </c>
      <c r="E203" s="12" t="s">
        <v>187</v>
      </c>
      <c r="F203" s="12" t="s">
        <v>188</v>
      </c>
      <c r="G203" s="12" t="s">
        <v>160</v>
      </c>
      <c r="H203" s="12" t="s">
        <v>25</v>
      </c>
    </row>
    <row r="204" spans="2:8" ht="15" hidden="1" customHeight="1" x14ac:dyDescent="0.25">
      <c r="B204" s="9" t="str">
        <f t="shared" si="3"/>
        <v>CPLE5PS0W28641</v>
      </c>
      <c r="C204" s="10" t="s">
        <v>194</v>
      </c>
      <c r="D204" s="11">
        <v>62</v>
      </c>
      <c r="E204" s="12" t="s">
        <v>187</v>
      </c>
      <c r="F204" s="12" t="s">
        <v>188</v>
      </c>
      <c r="G204" s="12" t="s">
        <v>160</v>
      </c>
      <c r="H204" s="12" t="s">
        <v>30</v>
      </c>
    </row>
    <row r="205" spans="2:8" ht="15" hidden="1" customHeight="1" x14ac:dyDescent="0.25">
      <c r="B205" s="9" t="str">
        <f t="shared" si="3"/>
        <v>CPLE5WS1K04212</v>
      </c>
      <c r="C205" s="10" t="s">
        <v>195</v>
      </c>
      <c r="D205" s="11">
        <v>36</v>
      </c>
      <c r="E205" s="12" t="s">
        <v>187</v>
      </c>
      <c r="F205" s="12" t="s">
        <v>196</v>
      </c>
      <c r="G205" s="12" t="s">
        <v>160</v>
      </c>
      <c r="H205" s="12" t="s">
        <v>197</v>
      </c>
    </row>
  </sheetData>
  <autoFilter ref="A2:V205" xr:uid="{30039923-59B9-4807-BF76-B068FD494D60}">
    <filterColumn colId="4">
      <filters>
        <filter val="TB14 / TB15 / TB16 / E14 / E15 / E16"/>
      </filters>
    </filterColumn>
  </autoFilter>
  <mergeCells count="14">
    <mergeCell ref="U1:U2"/>
    <mergeCell ref="V1:V2"/>
    <mergeCell ref="O1:O2"/>
    <mergeCell ref="P1:P2"/>
    <mergeCell ref="Q1:Q2"/>
    <mergeCell ref="R1:R2"/>
    <mergeCell ref="S1:S2"/>
    <mergeCell ref="T1:T2"/>
    <mergeCell ref="I1:I2"/>
    <mergeCell ref="J1:J2"/>
    <mergeCell ref="K1:K2"/>
    <mergeCell ref="L1:L2"/>
    <mergeCell ref="M1:M2"/>
    <mergeCell ref="N1:N2"/>
  </mergeCells>
  <conditionalFormatting sqref="A3:H3">
    <cfRule type="containsText" dxfId="331" priority="2" operator="containsText" text="Stock">
      <formula>NOT(ISERROR(SEARCH("Stock",A3)))</formula>
    </cfRule>
  </conditionalFormatting>
  <conditionalFormatting sqref="A1">
    <cfRule type="containsText" dxfId="330" priority="1" operator="containsText" text="Stock">
      <formula>NOT(ISERROR(SEARCH("Stock",A1)))</formula>
    </cfRule>
  </conditionalFormatting>
  <pageMargins left="0.7" right="0.7" top="0.75" bottom="0.75" header="0.3" footer="0.3"/>
  <pageSetup orientation="portrait" horizontalDpi="120" verticalDpi="7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714A2-A40A-450C-84C1-FBD940344B4E}">
  <sheetPr codeName="Sheet4">
    <tabColor theme="7" tint="-0.249977111117893"/>
  </sheetPr>
  <dimension ref="A1:XFC69"/>
  <sheetViews>
    <sheetView showGridLines="0" tabSelected="1" zoomScale="85" zoomScaleNormal="85" workbookViewId="0">
      <pane xSplit="5" ySplit="2" topLeftCell="F3" activePane="bottomRight" state="frozenSplit"/>
      <selection pane="topRight" activeCell="J1" sqref="J1"/>
      <selection pane="bottomLeft" activeCell="A3" sqref="A3"/>
      <selection pane="bottomRight"/>
    </sheetView>
  </sheetViews>
  <sheetFormatPr defaultColWidth="8.5703125" defaultRowHeight="15" x14ac:dyDescent="0.25"/>
  <cols>
    <col min="1" max="1" width="20.7109375" style="66" customWidth="1"/>
    <col min="2" max="2" width="22.7109375" style="67" bestFit="1" customWidth="1"/>
    <col min="3" max="3" width="18.42578125" style="67" bestFit="1" customWidth="1"/>
    <col min="4" max="4" width="16.42578125" style="67" customWidth="1"/>
    <col min="5" max="5" width="78.5703125" style="67" customWidth="1"/>
    <col min="6" max="6" width="14.42578125" style="67" customWidth="1"/>
    <col min="7" max="7" width="17.5703125" style="67" customWidth="1"/>
    <col min="8" max="8" width="21.42578125" style="67" customWidth="1"/>
    <col min="9" max="10" width="20.42578125" style="67" customWidth="1"/>
    <col min="11" max="11" width="14.5703125" style="67" bestFit="1" customWidth="1"/>
    <col min="12" max="12" width="22.42578125" style="67" customWidth="1"/>
    <col min="13" max="13" width="16" style="67" customWidth="1"/>
    <col min="14" max="14" width="15.42578125" style="67" bestFit="1" customWidth="1"/>
    <col min="15" max="15" width="15.5703125" style="67" bestFit="1" customWidth="1"/>
    <col min="16" max="16" width="48.5703125" style="67" customWidth="1"/>
    <col min="17" max="17" width="10.42578125" style="67" customWidth="1"/>
    <col min="18" max="18" width="12.5703125" style="67" customWidth="1"/>
    <col min="19" max="20" width="14.5703125" style="67" customWidth="1"/>
    <col min="21" max="21" width="11.5703125" style="67" customWidth="1"/>
    <col min="22" max="22" width="5.42578125" hidden="1" customWidth="1"/>
    <col min="23" max="16383" width="8.5703125" hidden="1" customWidth="1"/>
    <col min="16384" max="16384" width="0" hidden="1" customWidth="1"/>
  </cols>
  <sheetData>
    <row r="1" spans="1:22" s="4" customFormat="1" ht="66" customHeight="1" x14ac:dyDescent="0.25">
      <c r="A1" s="16"/>
      <c r="B1" s="2" t="s">
        <v>0</v>
      </c>
      <c r="C1" s="2" t="s">
        <v>1</v>
      </c>
      <c r="D1" s="2" t="s">
        <v>2</v>
      </c>
      <c r="E1" s="17"/>
      <c r="F1" s="2" t="s">
        <v>198</v>
      </c>
      <c r="G1" s="2" t="s">
        <v>199</v>
      </c>
      <c r="H1" s="2" t="s">
        <v>200</v>
      </c>
      <c r="I1" s="2" t="s">
        <v>201</v>
      </c>
      <c r="J1" s="2" t="s">
        <v>202</v>
      </c>
      <c r="K1" s="2" t="s">
        <v>203</v>
      </c>
      <c r="L1" s="2" t="s">
        <v>204</v>
      </c>
      <c r="M1" s="2" t="s">
        <v>205</v>
      </c>
      <c r="N1" s="2" t="s">
        <v>206</v>
      </c>
      <c r="O1" s="2" t="s">
        <v>207</v>
      </c>
      <c r="P1" s="2" t="s">
        <v>208</v>
      </c>
      <c r="Q1" s="2" t="s">
        <v>209</v>
      </c>
      <c r="R1" s="2" t="s">
        <v>210</v>
      </c>
      <c r="S1" s="2" t="s">
        <v>211</v>
      </c>
      <c r="T1" s="2" t="s">
        <v>212</v>
      </c>
      <c r="U1" s="2" t="s">
        <v>213</v>
      </c>
      <c r="V1" s="3"/>
    </row>
    <row r="2" spans="1:22" s="5" customFormat="1" ht="15" customHeight="1" x14ac:dyDescent="0.25">
      <c r="A2" s="18" t="s">
        <v>214</v>
      </c>
      <c r="B2" s="2"/>
      <c r="C2" s="2"/>
      <c r="D2" s="2"/>
      <c r="E2" s="19" t="s">
        <v>215</v>
      </c>
      <c r="F2" s="2"/>
      <c r="G2" s="2"/>
      <c r="H2" s="2"/>
      <c r="I2" s="2"/>
      <c r="J2" s="2"/>
      <c r="K2" s="2"/>
      <c r="L2" s="2"/>
      <c r="M2" s="2"/>
      <c r="N2" s="2"/>
      <c r="O2" s="2"/>
      <c r="P2" s="2"/>
      <c r="Q2" s="2"/>
      <c r="R2" s="2"/>
      <c r="S2" s="2"/>
      <c r="T2" s="2"/>
      <c r="U2" s="2"/>
      <c r="V2" s="3"/>
    </row>
    <row r="3" spans="1:22" x14ac:dyDescent="0.25">
      <c r="A3" s="20" t="s">
        <v>216</v>
      </c>
      <c r="B3" s="21"/>
      <c r="C3" s="21"/>
      <c r="D3" s="21"/>
      <c r="E3" s="21"/>
      <c r="F3" s="21"/>
      <c r="G3" s="21"/>
      <c r="H3" s="21"/>
      <c r="I3" s="21"/>
      <c r="J3" s="21"/>
      <c r="K3" s="21"/>
      <c r="L3" s="21"/>
      <c r="M3" s="21"/>
      <c r="N3" s="21"/>
      <c r="O3" s="21"/>
      <c r="P3" s="21"/>
      <c r="Q3" s="21"/>
      <c r="R3" s="21"/>
      <c r="S3" s="21"/>
      <c r="T3" s="21"/>
      <c r="U3" s="21"/>
      <c r="V3" s="21"/>
    </row>
    <row r="4" spans="1:22" x14ac:dyDescent="0.25">
      <c r="A4" s="22" t="s">
        <v>217</v>
      </c>
      <c r="B4" s="23"/>
      <c r="C4" s="23"/>
      <c r="D4" s="23"/>
      <c r="E4" s="23"/>
      <c r="F4" s="23"/>
      <c r="G4" s="23"/>
      <c r="H4" s="23"/>
      <c r="I4" s="23"/>
      <c r="J4" s="23"/>
      <c r="K4" s="23"/>
      <c r="L4" s="23"/>
      <c r="M4" s="23"/>
      <c r="N4" s="23"/>
      <c r="O4" s="23"/>
      <c r="P4" s="23"/>
      <c r="Q4" s="23"/>
      <c r="R4" s="23"/>
      <c r="S4" s="23"/>
      <c r="T4" s="23"/>
      <c r="U4" s="23"/>
      <c r="V4" s="23"/>
    </row>
    <row r="5" spans="1:22" x14ac:dyDescent="0.25">
      <c r="A5" s="24" t="s">
        <v>218</v>
      </c>
      <c r="B5" s="25"/>
      <c r="C5" s="25"/>
      <c r="D5" s="25"/>
      <c r="E5" s="25"/>
      <c r="F5" s="25"/>
      <c r="G5" s="25"/>
      <c r="H5" s="25"/>
      <c r="I5" s="25"/>
      <c r="J5" s="25"/>
      <c r="K5" s="25"/>
      <c r="L5" s="25"/>
      <c r="M5" s="25"/>
      <c r="N5" s="25"/>
      <c r="O5" s="25"/>
      <c r="P5" s="25"/>
      <c r="Q5" s="25"/>
      <c r="R5" s="25"/>
      <c r="S5" s="25"/>
      <c r="T5" s="25"/>
      <c r="U5" s="25"/>
      <c r="V5" s="25"/>
    </row>
    <row r="6" spans="1:22" s="28" customFormat="1" ht="114.75" x14ac:dyDescent="0.2">
      <c r="A6" s="26" t="s">
        <v>1033</v>
      </c>
      <c r="B6" s="9" t="str">
        <f>"NBLE"&amp;C6</f>
        <v>NBLE83A1002CSA</v>
      </c>
      <c r="C6" s="10" t="s">
        <v>219</v>
      </c>
      <c r="D6" s="11">
        <v>471</v>
      </c>
      <c r="E6" s="12" t="str">
        <f>IF(F6="","",F6&amp;" , ")&amp;IF(G6="","",G6&amp;" , ")&amp;IF(H6="","",H6&amp;" , ")&amp;IF(I6="","",I6&amp;" , ")&amp;IF(J6="","",J6&amp;" , ")&amp;IF(K6="","",K6&amp;" , ")&amp;IF(L6="","",L6&amp;" , ")&amp;IF(M6="","",M6&amp;" , ")&amp;IF(N6="","",N6&amp;" , ")&amp;IF(O6="","",O6&amp;" , ")&amp;IF(P6="","",P6&amp;" , ")&amp;IF(Q6="","",Q6&amp;" , ")&amp;IF(R6="","",R6&amp;" , ")&amp;IF(S6="","",S6&amp;" , ")&amp;IF(T6="","",T6&amp;" , ")&amp;IF(U6="","",U6)</f>
        <v>Lenovo V15 G4 IRU , 15.6" FHD (1920x1080) TN 250nits Anti-glare, 45% NTSC , Intel® Core™ i3-1315U, 6C (2P + 4E) / 8T, P-core 1.2 / 4.5GHz, E-core 0.9 / 3.3GHz, 10MB , 8GB Soldered DDR4-3200 , 256GB SSD M.2 2242 PCIe® 4.0x4 NVMe® , Integrated Intel® UHD Graphics , Windows® 11 Pro, English , Wi-Fi® 6, 802.11ax 2x2 + BT5.2 , 1x USB 2.0, 1x USB 3.2 Gen 1, 1x USB-C® 3.2 Gen 1 (support data transfer, Power Delivery 3.0 and DisplayPort™ 1.2), 1x HDMI® 1.4b, 1x Ethernet (RJ-45), 1x Headphone / microphone combo jack (3.5mm), 1x Power connector , Business Black , Integrated 38Wh, 65W Round Tip (3-pin) , Non-backlit KB , Stereo speakers, 1.5W x2, Dolby® Audio™ , 1 Year Carry-in Warranty</v>
      </c>
      <c r="F6" s="12" t="s">
        <v>220</v>
      </c>
      <c r="G6" s="12" t="s">
        <v>221</v>
      </c>
      <c r="H6" s="12" t="s">
        <v>222</v>
      </c>
      <c r="I6" s="12" t="s">
        <v>223</v>
      </c>
      <c r="J6" s="12" t="s">
        <v>224</v>
      </c>
      <c r="K6" s="12"/>
      <c r="L6" s="12" t="s">
        <v>225</v>
      </c>
      <c r="M6" s="27" t="s">
        <v>226</v>
      </c>
      <c r="N6" s="12" t="s">
        <v>227</v>
      </c>
      <c r="O6" s="12"/>
      <c r="P6" s="12" t="s">
        <v>228</v>
      </c>
      <c r="Q6" s="12" t="s">
        <v>229</v>
      </c>
      <c r="R6" s="12" t="s">
        <v>230</v>
      </c>
      <c r="S6" s="12" t="s">
        <v>231</v>
      </c>
      <c r="T6" s="12" t="s">
        <v>232</v>
      </c>
      <c r="U6" s="12" t="s">
        <v>233</v>
      </c>
      <c r="V6" s="12"/>
    </row>
    <row r="7" spans="1:22" s="28" customFormat="1" ht="114.75" x14ac:dyDescent="0.2">
      <c r="A7" s="29" t="s">
        <v>234</v>
      </c>
      <c r="B7" s="30" t="str">
        <f>"NBLE"&amp;C7</f>
        <v>NBLE83A1008YSA</v>
      </c>
      <c r="C7" s="31" t="s">
        <v>235</v>
      </c>
      <c r="D7" s="32">
        <v>583</v>
      </c>
      <c r="E7" s="33" t="str">
        <f>IF(F7="","",F7&amp;" , ")&amp;IF(G7="","",G7&amp;" , ")&amp;IF(H7="","",H7&amp;" , ")&amp;IF(I7="","",I7&amp;" , ")&amp;IF(J7="","",J7&amp;" , ")&amp;IF(K7="","",K7&amp;" , ")&amp;IF(L7="","",L7&amp;" , ")&amp;IF(M7="","",M7&amp;" , ")&amp;IF(N7="","",N7&amp;" , ")&amp;IF(O7="","",O7&amp;" , ")&amp;IF(P7="","",P7&amp;" , ")&amp;IF(Q7="","",Q7&amp;" , ")&amp;IF(R7="","",R7&amp;" , ")&amp;IF(S7="","",S7&amp;" , ")&amp;IF(T7="","",T7&amp;" , ")&amp;IF(U7="","",U7)</f>
        <v>Lenovo V15 G4 IRU , 15.6" FHD (1920x1080) TN 250nits Anti-glare, 45% NTSC , Intel® Core™ i5-13420H, 8C (4P + 4E) / 12T, P-core 2.1 / 4.6GHz, E-core 1.5 / 3.4GHz, 12MB , 8GB Soldered DDR4-3200 (One memory soldered to systemboard, one DDR4 SO-DIMM slot, dual-channel capable) , 512GB SSD M.2 2242 PCIe® 4.0x4 NVMe® , Integrated Intel® UHD Graphics , Windows® 11 Pro, English , 11ac 2x2 + BT5.1 , 1x USB 2.0, 1x USB 3.2 Gen 1, 1x USB-C® 3.2 Gen 1 (support data transfer, Power Delivery 3.0 and DisplayPort™ 1.2), 1x HDMI® 1.4b, 1x Ethernet (RJ-45), 1x Headphone / microphone combo jack (3.5mm), 1x Power connector , Business Black , Integrated 38Wh , Non-backlit KB , Stereo speakers, 1.5W x2, Dolby® Audio™ , 1 Year Carry-in Warranty</v>
      </c>
      <c r="F7" s="33" t="s">
        <v>220</v>
      </c>
      <c r="G7" s="33" t="s">
        <v>221</v>
      </c>
      <c r="H7" s="33" t="s">
        <v>236</v>
      </c>
      <c r="I7" s="33" t="s">
        <v>237</v>
      </c>
      <c r="J7" s="33" t="s">
        <v>238</v>
      </c>
      <c r="K7" s="33"/>
      <c r="L7" s="33" t="s">
        <v>225</v>
      </c>
      <c r="M7" s="34" t="s">
        <v>226</v>
      </c>
      <c r="N7" s="33" t="s">
        <v>239</v>
      </c>
      <c r="O7" s="33"/>
      <c r="P7" s="33" t="s">
        <v>228</v>
      </c>
      <c r="Q7" s="33" t="s">
        <v>229</v>
      </c>
      <c r="R7" s="33" t="s">
        <v>240</v>
      </c>
      <c r="S7" s="33" t="s">
        <v>231</v>
      </c>
      <c r="T7" s="33" t="s">
        <v>232</v>
      </c>
      <c r="U7" s="33" t="s">
        <v>233</v>
      </c>
      <c r="V7" s="33"/>
    </row>
    <row r="8" spans="1:22" s="28" customFormat="1" ht="114.75" x14ac:dyDescent="0.2">
      <c r="A8" s="26">
        <v>45776</v>
      </c>
      <c r="B8" s="9" t="str">
        <f>"NBLE"&amp;C8</f>
        <v>NBLE83A100TASA</v>
      </c>
      <c r="C8" s="10" t="s">
        <v>241</v>
      </c>
      <c r="D8" s="11">
        <v>598</v>
      </c>
      <c r="E8" s="12" t="str">
        <f>IF(F8="","",F8&amp;" , ")&amp;IF(G8="","",G8&amp;" , ")&amp;IF(H8="","",H8&amp;" , ")&amp;IF(I8="","",I8&amp;" , ")&amp;IF(J8="","",J8&amp;" , ")&amp;IF(K8="","",K8&amp;" , ")&amp;IF(L8="","",L8&amp;" , ")&amp;IF(M8="","",M8&amp;" , ")&amp;IF(N8="","",N8&amp;" , ")&amp;IF(O8="","",O8&amp;" , ")&amp;IF(P8="","",P8&amp;" , ")&amp;IF(Q8="","",Q8&amp;" , ")&amp;IF(R8="","",R8&amp;" , ")&amp;IF(S8="","",S8&amp;" , ")&amp;IF(T8="","",T8&amp;" , ")&amp;IF(U8="","",U8)</f>
        <v>Lenovo V15 G4 IRU , 15.6" FHD (1920x1080) TN 250nits Anti-glare, 45% NTSC , Intel® Core™ i5-13420H, 8C (4P + 4E) / 12T, P-core 2.1 / 4.6GHz, E-core 1.5 / 3.4GHz, 12MB , 8GB Soldered DDR4-3200 (One memory soldered to systemboard, one DDR4 SO-DIMM slot, dual-channel capable) , 512GB SSD M.2 2242 PCIe® 4.0x4 NVMe® , Integrated Intel® UHD Graphics , Windows® 11 Pro, English , Wi-Fi® 6, 802.11ax 2x2 + BT5.2 , 1x USB 2.0, 1x USB 3.2 Gen 1, 1x USB-C® 3.2 Gen 1 (support data transfer, Power Delivery 3.0 and DisplayPort™ 1.2), 1x HDMI® 1.4b, 1x Ethernet (RJ-45), 1x Headphone / microphone combo jack (3.5mm), 1x Power connector , Business Black , Integrated 38Wh , Non-backlit KB , Stereo speakers, 1.5W x2, Dolby Audio™ , 1 Year Carry-in Warranty</v>
      </c>
      <c r="F8" s="12" t="s">
        <v>220</v>
      </c>
      <c r="G8" s="12" t="s">
        <v>221</v>
      </c>
      <c r="H8" s="12" t="s">
        <v>236</v>
      </c>
      <c r="I8" s="12" t="s">
        <v>237</v>
      </c>
      <c r="J8" s="12" t="s">
        <v>238</v>
      </c>
      <c r="K8" s="12"/>
      <c r="L8" s="12" t="s">
        <v>225</v>
      </c>
      <c r="M8" s="27" t="s">
        <v>226</v>
      </c>
      <c r="N8" s="12" t="s">
        <v>227</v>
      </c>
      <c r="O8" s="12"/>
      <c r="P8" s="33" t="s">
        <v>228</v>
      </c>
      <c r="Q8" s="33" t="s">
        <v>229</v>
      </c>
      <c r="R8" s="33" t="s">
        <v>240</v>
      </c>
      <c r="S8" s="33" t="s">
        <v>231</v>
      </c>
      <c r="T8" s="12" t="s">
        <v>242</v>
      </c>
      <c r="U8" s="33" t="s">
        <v>233</v>
      </c>
      <c r="V8" s="12"/>
    </row>
    <row r="9" spans="1:22" x14ac:dyDescent="0.25">
      <c r="A9" s="22" t="s">
        <v>243</v>
      </c>
      <c r="B9" s="35"/>
      <c r="C9" s="35"/>
      <c r="D9" s="35"/>
      <c r="E9" s="35"/>
      <c r="F9" s="35"/>
      <c r="G9" s="35"/>
      <c r="H9" s="35"/>
      <c r="I9" s="35"/>
      <c r="J9" s="35"/>
      <c r="K9" s="35"/>
      <c r="L9" s="35"/>
      <c r="M9" s="35"/>
      <c r="N9" s="35"/>
      <c r="O9" s="35"/>
      <c r="P9" s="35"/>
      <c r="Q9" s="35"/>
      <c r="R9" s="35"/>
      <c r="S9" s="35"/>
      <c r="T9" s="35"/>
      <c r="U9" s="35"/>
      <c r="V9" s="35"/>
    </row>
    <row r="10" spans="1:22" x14ac:dyDescent="0.25">
      <c r="A10" s="24" t="s">
        <v>244</v>
      </c>
      <c r="B10" s="36"/>
      <c r="C10" s="36"/>
      <c r="D10" s="36"/>
      <c r="E10" s="36"/>
      <c r="F10" s="36"/>
      <c r="G10" s="36"/>
      <c r="H10" s="36"/>
      <c r="I10" s="36"/>
      <c r="J10" s="36"/>
      <c r="K10" s="36"/>
      <c r="L10" s="36"/>
      <c r="M10" s="36"/>
      <c r="N10" s="36"/>
      <c r="O10" s="36"/>
      <c r="P10" s="36"/>
      <c r="Q10" s="36"/>
      <c r="R10" s="36"/>
      <c r="S10" s="36"/>
      <c r="T10" s="36"/>
      <c r="U10" s="36"/>
      <c r="V10" s="36"/>
    </row>
    <row r="11" spans="1:22" s="43" customFormat="1" ht="180" x14ac:dyDescent="0.25">
      <c r="A11" s="37" t="s">
        <v>1033</v>
      </c>
      <c r="B11" s="38" t="str">
        <f>"NBLE"&amp;C11</f>
        <v>NBLE21MR002VSA</v>
      </c>
      <c r="C11" s="39" t="s">
        <v>245</v>
      </c>
      <c r="D11" s="40">
        <v>813</v>
      </c>
      <c r="E11" s="41" t="str">
        <f>IF(F11="","",F11&amp;" , ")&amp;IF(G11="","",G11&amp;" , ")&amp;IF(H11="","",H11&amp;" , ")&amp;IF(I11="","",I11&amp;" , ")&amp;IF(J11="","",J11&amp;" , ")&amp;IF(K11="","",K11&amp;" , ")&amp;IF(L11="","",L11&amp;" , ")&amp;IF(M11="","",M11&amp;" , ")&amp;IF(N11="","",N11&amp;" , ")&amp;IF(O11="","",O11&amp;" , ")&amp;IF(P11="","",P11&amp;" , ")&amp;IF(Q11="","",Q11&amp;" , ")&amp;IF(R11="","",R11&amp;" , ")&amp;IF(S11="","",S11&amp;" , ")&amp;IF(T11="","",T11&amp;" , ")&amp;IF(U11="","",U11)</f>
        <v>ThinkBook 14 G7 IML , 14" WUXGA (1920x1200) IPS 300nits Anti-glare, 45% NTSC, 60Hz , Intel Core Ultra 7 155H, 16C (6P + 8E + 2LPE) / 22T, Max Turbo up to 4.8GHz, 24MB , 1x 16GB SO-DIMM DDR5-5600 (Two DDR5 SO-DIMM slots, dual-channel capable, Up to 64GB DDR5-5600) , 512GB SSD M.2 2242 PCIe 4.0x4 NVMe , Integrated Intel® Arc™ Graphics Functions as Intel Graphics , Windows® 11 Pro, English , Wi-Fi® 6E, 11ax 2x2 + BT5.3 , 1x USB-A (USB 5Gbps / USB 3.2 Gen 1), 1x USB-A (USB 5Gbps / USB 3.2 Gen 1), Always On, 1x USB-C® (USB 10Gbps / USB 3.2 Gen 2), with USB PD 3.1 and DisplayPort™ 1.4, 1x USB-C® (Thunderbolt™ 4 / USB4® 40Gbps), with USB PD 3.1 and DisplayPort™ 2.1, 1x HDMI® 2.1, up to 4K/60Hz, 1x Headphone / microphone combo jack (3.5mm), 1x Ethernet (RJ-45), 1x SD card reader , Arctic Grey , Integrated 60Wh, 100W USB-C® Slim (3-pin) , Non-Backlit KB, Fingerprint Reader , Stereo speakers, 2W x2, Dolby Audio™ , 3 Year Carry-in Warranty</v>
      </c>
      <c r="F11" s="41" t="s">
        <v>246</v>
      </c>
      <c r="G11" s="41" t="s">
        <v>247</v>
      </c>
      <c r="H11" s="41" t="s">
        <v>248</v>
      </c>
      <c r="I11" s="41" t="s">
        <v>249</v>
      </c>
      <c r="J11" s="41" t="s">
        <v>250</v>
      </c>
      <c r="K11" s="41"/>
      <c r="L11" s="41" t="s">
        <v>251</v>
      </c>
      <c r="M11" s="42" t="s">
        <v>226</v>
      </c>
      <c r="N11" s="41" t="s">
        <v>252</v>
      </c>
      <c r="O11" s="41"/>
      <c r="P11" s="41" t="s">
        <v>253</v>
      </c>
      <c r="Q11" s="41" t="s">
        <v>254</v>
      </c>
      <c r="R11" s="41" t="s">
        <v>255</v>
      </c>
      <c r="S11" s="41" t="s">
        <v>256</v>
      </c>
      <c r="T11" s="41" t="s">
        <v>257</v>
      </c>
      <c r="U11" s="41" t="s">
        <v>258</v>
      </c>
      <c r="V11" s="41"/>
    </row>
    <row r="12" spans="1:22" x14ac:dyDescent="0.25">
      <c r="A12" s="24" t="s">
        <v>259</v>
      </c>
      <c r="B12" s="36"/>
      <c r="C12" s="36"/>
      <c r="D12" s="36"/>
      <c r="E12" s="36"/>
      <c r="F12" s="36"/>
      <c r="G12" s="36"/>
      <c r="H12" s="36"/>
      <c r="I12" s="36"/>
      <c r="J12" s="36"/>
      <c r="K12" s="36"/>
      <c r="L12" s="36"/>
      <c r="M12" s="36"/>
      <c r="N12" s="36"/>
      <c r="O12" s="36"/>
      <c r="P12" s="36"/>
      <c r="Q12" s="36"/>
      <c r="R12" s="36"/>
      <c r="S12" s="36"/>
      <c r="T12" s="36"/>
      <c r="U12" s="36"/>
      <c r="V12" s="36"/>
    </row>
    <row r="13" spans="1:22" s="43" customFormat="1" ht="180" x14ac:dyDescent="0.25">
      <c r="A13" s="37" t="s">
        <v>1033</v>
      </c>
      <c r="B13" s="38" t="str">
        <f>"NBLE"&amp;C13</f>
        <v>NBLE21MX0011SA</v>
      </c>
      <c r="C13" s="39" t="s">
        <v>260</v>
      </c>
      <c r="D13" s="40">
        <v>1177</v>
      </c>
      <c r="E13" s="41" t="str">
        <f>IF(F13="","",F13&amp;" , ")&amp;IF(G13="","",G13&amp;" , ")&amp;IF(H13="","",H13&amp;" , ")&amp;IF(I13="","",I13&amp;" , ")&amp;IF(J13="","",J13&amp;" , ")&amp;IF(K13="","",K13&amp;" , ")&amp;IF(L13="","",L13&amp;" , ")&amp;IF(M13="","",M13&amp;" , ")&amp;IF(N13="","",N13&amp;" , ")&amp;IF(O13="","",O13&amp;" , ")&amp;IF(P13="","",P13&amp;" , ")&amp;IF(Q13="","",Q13&amp;" , ")&amp;IF(R13="","",R13&amp;" , ")&amp;IF(S13="","",S13&amp;" , ")&amp;IF(T13="","",T13&amp;" , ")&amp;IF(U13="","",U13)</f>
        <v xml:space="preserve">ThinkBook 14 2-in-1 G4 IML , 14" WUXGA (1920x1200) IPS 300nits Glossy / Anti-fingerprint, 100% sRGB, Corning® Gorilla® Glass, Touch , Intel® Core™ Ultra 7 155U, 12C (2P + 8E + 2LPE) / 14T, Max Turbo up to 4.8GHz, 12MB , 1x 16GB SO-DIMM DDR5-5600 (Two DDR5 SO-DIMM slots, dual-channel capable, Up to 32GB DDR5-5600) , 512GB SSD M.2 2242 PCIe® 4.0x4 NVMe® , Integrated Intel® Graphics , Windows® 11 Pro, English , Wi-Fi® 6E, 11ax 2x2 + BT5.3 , 1x USB-A (USB 5Gbps / USB 3.2 Gen 1), 1x USB-A (USB 5Gbps / USB 3.2 Gen 1), Always On, 1x USB-C® (USB 10Gbps / USB 3.2 Gen 2), with USB PD 3.0 and DisplayPort™ 1.4, 1x USB-C® (Thunderbolt™ 4 / USB4® 40Gbps), with USB PD 3.0 and DisplayPort™ 1.4, 1x HDMI® 2.1, up to 4K/60Hz, 1x Headphone / microphone combo jack (3.5mm), 1x microSD card reader , Luna Grey , Integrated 60Wh, 65W USB-C® (3-pin) , Backlit KB, Fingerprint Reader , Stereo speakers, 2W x2, Dolby® Atmos®, audio by HARMAN , 1 Year Carry-in Warranty </v>
      </c>
      <c r="F13" s="41" t="s">
        <v>261</v>
      </c>
      <c r="G13" s="41" t="s">
        <v>262</v>
      </c>
      <c r="H13" s="41" t="s">
        <v>263</v>
      </c>
      <c r="I13" s="41" t="s">
        <v>264</v>
      </c>
      <c r="J13" s="41" t="s">
        <v>238</v>
      </c>
      <c r="K13" s="41"/>
      <c r="L13" s="41" t="s">
        <v>265</v>
      </c>
      <c r="M13" s="41" t="s">
        <v>226</v>
      </c>
      <c r="N13" s="41" t="s">
        <v>252</v>
      </c>
      <c r="O13" s="41"/>
      <c r="P13" s="41" t="s">
        <v>266</v>
      </c>
      <c r="Q13" s="41" t="s">
        <v>267</v>
      </c>
      <c r="R13" s="41" t="s">
        <v>268</v>
      </c>
      <c r="S13" s="41" t="s">
        <v>269</v>
      </c>
      <c r="T13" s="41" t="s">
        <v>270</v>
      </c>
      <c r="U13" s="41" t="s">
        <v>271</v>
      </c>
      <c r="V13" s="41"/>
    </row>
    <row r="14" spans="1:22" x14ac:dyDescent="0.25">
      <c r="A14" s="24" t="s">
        <v>272</v>
      </c>
      <c r="B14" s="36"/>
      <c r="C14" s="36"/>
      <c r="D14" s="36"/>
      <c r="E14" s="36"/>
      <c r="F14" s="36"/>
      <c r="G14" s="36"/>
      <c r="H14" s="36"/>
      <c r="I14" s="36"/>
      <c r="J14" s="36"/>
      <c r="K14" s="36"/>
      <c r="L14" s="36"/>
      <c r="M14" s="36"/>
      <c r="N14" s="36"/>
      <c r="O14" s="36"/>
      <c r="P14" s="36"/>
      <c r="Q14" s="36"/>
      <c r="R14" s="36"/>
      <c r="S14" s="36"/>
      <c r="T14" s="36"/>
      <c r="U14" s="36"/>
      <c r="V14" s="36"/>
    </row>
    <row r="15" spans="1:22" s="43" customFormat="1" ht="165" x14ac:dyDescent="0.25">
      <c r="A15" s="29" t="s">
        <v>234</v>
      </c>
      <c r="B15" s="44" t="str">
        <f>"NBLE"&amp;C15</f>
        <v>NBLE21MS001YSA</v>
      </c>
      <c r="C15" s="45" t="s">
        <v>273</v>
      </c>
      <c r="D15" s="46">
        <v>637</v>
      </c>
      <c r="E15" s="47" t="str">
        <f>IF(F15="","",F15&amp;" , ")&amp;IF(G15="","",G15&amp;" , ")&amp;IF(H15="","",H15&amp;" , ")&amp;IF(I15="","",I15&amp;" , ")&amp;IF(J15="","",J15&amp;" , ")&amp;IF(K15="","",K15&amp;" , ")&amp;IF(L15="","",L15&amp;" , ")&amp;IF(M15="","",M15&amp;" , ")&amp;IF(N15="","",N15&amp;" , ")&amp;IF(O15="","",O15&amp;" , ")&amp;IF(P15="","",P15&amp;" , ")&amp;IF(Q15="","",Q15&amp;" , ")&amp;IF(R15="","",R15&amp;" , ")&amp;IF(S15="","",S15&amp;" , ")&amp;IF(T15="","",T15&amp;" , ")&amp;IF(U15="","",U15)</f>
        <v xml:space="preserve">ThinkBook 16 G7 IML , 16" WUXGA (1920x1200) IPS 300nits Anti-glare, 45% NTSC, 60Hz , Intel® Core™ Ultra 5 125U, 12C (2P + 8E + 2LPE) / 14T, Max Turbo up to 4.3GHz, 12MB , 1x 8GB SO-DIMM DDR5-5600 (Two DDR5 SO-DIMM slots, dual-channel capable, Up to 64GB DDR5-5600) , 512GB SSD M.2 2242 PCIe® 4.0x4 NVMe , Integrated Intel® Graphics , Windows® 11 Pro, English , Wi-Fi® 6E, 802.11ax 2x2 + BT5.3 , 1x USB-A (USB 5Gbps / USB 3.2 Gen 1), 1x USB-A (USB 5Gbps / USB 3.2 Gen 1), Always On, 1x USB-C® (USB 10Gbps / USB 3.2 Gen 2), with USB PD 3.1 and DisplayPort™ 1.4, 1x USB-C® (Thunderbolt™ 4 / USB4® 40Gbps), with USB PD 3.1 and DisplayPort™ 2.1, 1x HDMI® 2.1, up to 4K/60Hz, 1x Headphone / microphone combo jack (3.5mm), 1x Ethernet (RJ-45), 1x SD card reader , Arctic Grey , Integrated 45Wh, 65W USB-C® (3-pin) , Non-backlit KB,Fingerprint Reader , Stereo speakers, 2W x2, Dolby Audio™ , 3 Year Carry-In Warranty </v>
      </c>
      <c r="F15" s="47" t="s">
        <v>274</v>
      </c>
      <c r="G15" s="47" t="s">
        <v>275</v>
      </c>
      <c r="H15" s="47" t="s">
        <v>276</v>
      </c>
      <c r="I15" s="47" t="s">
        <v>277</v>
      </c>
      <c r="J15" s="47" t="s">
        <v>278</v>
      </c>
      <c r="K15" s="47"/>
      <c r="L15" s="47" t="s">
        <v>265</v>
      </c>
      <c r="M15" s="47" t="s">
        <v>226</v>
      </c>
      <c r="N15" s="47" t="s">
        <v>279</v>
      </c>
      <c r="O15" s="47"/>
      <c r="P15" s="47" t="s">
        <v>253</v>
      </c>
      <c r="Q15" s="47" t="s">
        <v>254</v>
      </c>
      <c r="R15" s="47" t="s">
        <v>280</v>
      </c>
      <c r="S15" s="47" t="s">
        <v>281</v>
      </c>
      <c r="T15" s="47" t="s">
        <v>257</v>
      </c>
      <c r="U15" s="47" t="s">
        <v>282</v>
      </c>
      <c r="V15" s="47"/>
    </row>
    <row r="16" spans="1:22" s="43" customFormat="1" ht="195" x14ac:dyDescent="0.25">
      <c r="A16" s="37">
        <v>45776</v>
      </c>
      <c r="B16" s="38" t="str">
        <f>"NBLE"&amp;C16</f>
        <v>NBLE21SK000RZA</v>
      </c>
      <c r="C16" s="39" t="s">
        <v>283</v>
      </c>
      <c r="D16" s="40">
        <v>750</v>
      </c>
      <c r="E16" s="41" t="str">
        <f>IF(F16="","",F16&amp;" , ")&amp;IF(G16="","",G16&amp;" , ")&amp;IF(H16="","",H16&amp;" , ")&amp;IF(I16="","",I16&amp;" , ")&amp;IF(J16="","",J16&amp;" , ")&amp;IF(K16="","",K16&amp;" , ")&amp;IF(L16="","",L16&amp;" , ")&amp;IF(M16="","",M16&amp;" , ")&amp;IF(N16="","",N16&amp;" , ")&amp;IF(O16="","",O16&amp;" , ")&amp;IF(P16="","",P16&amp;" , ")&amp;IF(Q16="","",Q16&amp;" , ")&amp;IF(R16="","",R16&amp;" , ")&amp;IF(S16="","",S16&amp;" , ")&amp;IF(T16="","",T16&amp;" , ")&amp;IF(U16="","",U16)</f>
        <v xml:space="preserve">ThinkBook 16 G8 IAL , 16" WUXGA (1920x1200) IPS 300nits Anti-glare, 45% NTSC, 60Hz , Intel® Core™ Ultra 5 225U, 12C (2P + 8E + 2LPE) / 14T, Max Turbo up to 4.8GHz, 12MB, Integrated Intel® AI Boost, up to 12 TOPS , 1x 16GB SO-DIMM DDR5-5600 (Two DDR5 SO-DIMM slots, dual-channel capable, Up to 64GB DDR5-5600) , 512GB SSD M.2 2242 PCIe® 4.0x4 NVMe® , Integrated Intel® Graphics , Windows® 11 Pro, English (US) / English (UK) , Wi-Fi® 6E, 802.11ax 2x2 + BT5.3 , 1x USB-A (USB 5Gbps / USB 3.2 Gen 1), 1x USB-A (USB 5Gbps / USB 3.2 Gen 1), Always On, 1x USB-C® (USB 10Gbps / USB 3.2 Gen 2), with USB PD 3.0 and DisplayPort™ 1.4, 1x USB-C® (Thunderbolt™ 4 / USB4® 40Gbps), with USB PD 3.0 and DisplayPort™ 2.1, 1x HDMI® 2.1, up to 4K/60Hz, 1x Headphone / microphone combo jack (3.5mm), 1x Ethernet (RJ-45), 1x SD card reader , Arctic Grey , Integrated 45Wh, 65W USB-C® (3-pin) , Non-backlit KB, Fingerprint reader Touch Style, Match-on-Chip, Integrated in Power Button , Stereo speakers, 2W x2, Dolby Audio™ , 3 Year Carry-In Warranty </v>
      </c>
      <c r="F16" s="41" t="s">
        <v>284</v>
      </c>
      <c r="G16" s="41" t="s">
        <v>275</v>
      </c>
      <c r="H16" s="41" t="s">
        <v>285</v>
      </c>
      <c r="I16" s="41" t="s">
        <v>249</v>
      </c>
      <c r="J16" s="41" t="s">
        <v>238</v>
      </c>
      <c r="K16" s="41"/>
      <c r="L16" s="41" t="s">
        <v>265</v>
      </c>
      <c r="M16" s="41" t="s">
        <v>286</v>
      </c>
      <c r="N16" s="41" t="s">
        <v>279</v>
      </c>
      <c r="O16" s="41"/>
      <c r="P16" s="41" t="s">
        <v>287</v>
      </c>
      <c r="Q16" s="41" t="s">
        <v>254</v>
      </c>
      <c r="R16" s="47" t="s">
        <v>280</v>
      </c>
      <c r="S16" s="48" t="s">
        <v>288</v>
      </c>
      <c r="T16" s="41" t="s">
        <v>257</v>
      </c>
      <c r="U16" s="47" t="s">
        <v>282</v>
      </c>
      <c r="V16" s="41"/>
    </row>
    <row r="17" spans="1:22" s="43" customFormat="1" ht="195" x14ac:dyDescent="0.25">
      <c r="A17" s="29" t="s">
        <v>234</v>
      </c>
      <c r="B17" s="49" t="str">
        <f>"NBLE"&amp;C17</f>
        <v>NBLE21MS002PSA</v>
      </c>
      <c r="C17" s="50" t="s">
        <v>289</v>
      </c>
      <c r="D17" s="51">
        <v>760</v>
      </c>
      <c r="E17" s="48" t="str">
        <f>IF(F17="","",F17&amp;" , ")&amp;IF(G17="","",G17&amp;" , ")&amp;IF(H17="","",H17&amp;" , ")&amp;IF(I17="","",I17&amp;" , ")&amp;IF(J17="","",J17&amp;" , ")&amp;IF(K17="","",K17&amp;" , ")&amp;IF(L17="","",L17&amp;" , ")&amp;IF(M17="","",M17&amp;" , ")&amp;IF(N17="","",N17&amp;" , ")&amp;IF(O17="","",O17&amp;" , ")&amp;IF(P17="","",P17&amp;" , ")&amp;IF(Q17="","",Q17&amp;" , ")&amp;IF(R17="","",R17&amp;" , ")&amp;IF(S17="","",S17&amp;" , ")&amp;IF(T17="","",T17&amp;" , ")&amp;IF(U17="","",U17)</f>
        <v xml:space="preserve">ThinkBook 16 G7 IML , 16" WUXGA (1920x1200) IPS 300nits Anti-glare, 45% NTSC, 60Hz , Intel® Core™ Ultra 7 155H, 16C (6P + 8E + 2LPE) / 22T, Max Turbo up to 4.8GHz, 24MB (Intel® AI Boost integrated in Intel Core™ Ultra processor) , 1x 16GB SO-DIMM DDR5-5600 (Two DDR5 SO-DIMM slots, dual-channel capable, Up to 64GB DDR5-5600) , 512GB SSD M.2 2242 PCIe® 4.0x4 NVMe® , Integrated Intel® Arc™ Graphics Functions as Intel Graphics , Windows® 11 Pro, English , Wi-Fi® 6E, 802.11ax 2x2 + BT5.3 , 1x USB-A (USB 5Gbps / USB 3.2 Gen 1), 1x USB-A (USB 5Gbps / USB 3.2 Gen 1), Always On, 1x USB-C® (USB 10Gbps / USB 3.2 Gen 2), with USB PD 3.1 and DisplayPort™ 1.4, 1x USB-C® (Thunderbolt™ 4 / USB4® 40Gbps), with USB PD 3.1 and DisplayPort™ 2.1, 1x HDMI® 2.1, up to 4K/60Hz, 1x Headphone / microphone combo jack (3.5mm), 1x Ethernet (RJ-45), 1x SD card reader , Arctic Grey , Integrated 71Wh, 100W USB-C® Slim (3-pin) , Non-backlit KB, Fingerprint reader Touch Style, Match-on-Chip, Integrated in Power Button , Stereo speakers, 2W x2, Dolby Audio™ , 3 Year Carry-In Warranty </v>
      </c>
      <c r="F17" s="48" t="s">
        <v>274</v>
      </c>
      <c r="G17" s="48" t="s">
        <v>275</v>
      </c>
      <c r="H17" s="48" t="s">
        <v>290</v>
      </c>
      <c r="I17" s="48" t="s">
        <v>249</v>
      </c>
      <c r="J17" s="48" t="s">
        <v>238</v>
      </c>
      <c r="K17" s="48"/>
      <c r="L17" s="48" t="s">
        <v>251</v>
      </c>
      <c r="M17" s="48" t="s">
        <v>226</v>
      </c>
      <c r="N17" s="48" t="s">
        <v>279</v>
      </c>
      <c r="O17" s="48"/>
      <c r="P17" s="48" t="s">
        <v>253</v>
      </c>
      <c r="Q17" s="48" t="s">
        <v>254</v>
      </c>
      <c r="R17" s="48" t="s">
        <v>291</v>
      </c>
      <c r="S17" s="48" t="s">
        <v>288</v>
      </c>
      <c r="T17" s="48" t="s">
        <v>257</v>
      </c>
      <c r="U17" s="48" t="s">
        <v>282</v>
      </c>
      <c r="V17" s="48"/>
    </row>
    <row r="18" spans="1:22" s="43" customFormat="1" ht="195" x14ac:dyDescent="0.25">
      <c r="A18" s="37">
        <v>45776</v>
      </c>
      <c r="B18" s="38" t="str">
        <f>"NBLE"&amp;C18</f>
        <v>NBLE21SK001AZA</v>
      </c>
      <c r="C18" s="39" t="s">
        <v>292</v>
      </c>
      <c r="D18" s="40">
        <v>835</v>
      </c>
      <c r="E18" s="41" t="str">
        <f>IF(F18="","",F18&amp;" , ")&amp;IF(G18="","",G18&amp;" , ")&amp;IF(H18="","",H18&amp;" , ")&amp;IF(I18="","",I18&amp;" , ")&amp;IF(J18="","",J18&amp;" , ")&amp;IF(K18="","",K18&amp;" , ")&amp;IF(L18="","",L18&amp;" , ")&amp;IF(M18="","",M18&amp;" , ")&amp;IF(N18="","",N18&amp;" , ")&amp;IF(O18="","",O18&amp;" , ")&amp;IF(P18="","",P18&amp;" , ")&amp;IF(Q18="","",Q18&amp;" , ")&amp;IF(R18="","",R18&amp;" , ")&amp;IF(S18="","",S18&amp;" , ")&amp;IF(T18="","",T18&amp;" , ")&amp;IF(U18="","",U18)</f>
        <v xml:space="preserve">ThinkBook 16 G8 IAL , 16" WUXGA (1920x1200) IPS 300nits Anti-glare, 45% NTSC, 60Hz , Intel® Core™ Ultra 7 255H, 16C (6P + 8E + 2LPE) / 16T, Max Turbo up to 5.1GHz, 24MB, Integrated Intel® AI Boost, up to 13 TOPS , 1x 16GB SO-DIMM DDR5-5600 (Two DDR5 SO-DIMM slots, dual-channel capable, Up to 64GB DDR5-5600) , 512GB SSD M.2 2242 PCIe® 4.0x4 NVMe® , Integrated Intel® Arc™ Graphics 140T GPU Functions as Intel Graphics , Windows® 11 Pro, English (US) / English (UK) , Wi-Fi® 6E, 802.11ax 2x2 + BT5.3 , 1x USB-A (USB 5Gbps / USB 3.2 Gen 1), 1x USB-A (USB 5Gbps / USB 3.2 Gen 1), Always On, 1x USB-C® (USB 10Gbps / USB 3.2 Gen 2), with USB PD 3.0 and DisplayPort™ 1.4, 1x USB-C® (Thunderbolt™ 4 / USB4® 40Gbps), with USB PD 3.0 and DisplayPort™ 2.1, 1x HDMI® 2.1, up to 4K/60Hz, 1x Headphone / microphone combo jack (3.5mm), 1x Ethernet (RJ-45), 1x SD card reader , Arctic Grey , Integrated 45Wh, 65W USB-C® (3-pin) , Non-backlit KB, Fingerprint reader Touch Style, Match-on-Chip, Integrated in Power Button , Stereo speakers, 2W x2, Dolby Audio™ , 3 Year Carry-In Warranty </v>
      </c>
      <c r="F18" s="41" t="s">
        <v>284</v>
      </c>
      <c r="G18" s="41" t="s">
        <v>275</v>
      </c>
      <c r="H18" s="41" t="s">
        <v>293</v>
      </c>
      <c r="I18" s="41" t="s">
        <v>249</v>
      </c>
      <c r="J18" s="41" t="s">
        <v>238</v>
      </c>
      <c r="K18" s="41"/>
      <c r="L18" s="41" t="s">
        <v>294</v>
      </c>
      <c r="M18" s="41" t="s">
        <v>286</v>
      </c>
      <c r="N18" s="41" t="s">
        <v>279</v>
      </c>
      <c r="O18" s="41"/>
      <c r="P18" s="41" t="s">
        <v>287</v>
      </c>
      <c r="Q18" s="41" t="s">
        <v>254</v>
      </c>
      <c r="R18" s="47" t="s">
        <v>280</v>
      </c>
      <c r="S18" s="48" t="s">
        <v>288</v>
      </c>
      <c r="T18" s="41" t="s">
        <v>257</v>
      </c>
      <c r="U18" s="48" t="s">
        <v>282</v>
      </c>
      <c r="V18" s="41"/>
    </row>
    <row r="19" spans="1:22" x14ac:dyDescent="0.25">
      <c r="A19" s="24" t="s">
        <v>295</v>
      </c>
      <c r="B19" s="36"/>
      <c r="C19" s="36"/>
      <c r="D19" s="36"/>
      <c r="E19" s="36"/>
      <c r="F19" s="36"/>
      <c r="G19" s="36"/>
      <c r="H19" s="36"/>
      <c r="I19" s="36"/>
      <c r="J19" s="36"/>
      <c r="K19" s="36"/>
      <c r="L19" s="36"/>
      <c r="M19" s="36"/>
      <c r="N19" s="36"/>
      <c r="O19" s="36"/>
      <c r="P19" s="36"/>
      <c r="Q19" s="36"/>
      <c r="R19" s="36"/>
      <c r="S19" s="36"/>
      <c r="T19" s="36"/>
      <c r="U19" s="36"/>
    </row>
    <row r="20" spans="1:22" s="43" customFormat="1" ht="165" x14ac:dyDescent="0.25">
      <c r="A20" s="37" t="s">
        <v>1033</v>
      </c>
      <c r="B20" s="38" t="str">
        <f>"NBLE"&amp;C20</f>
        <v>NBLE21NH000DSA</v>
      </c>
      <c r="C20" s="39" t="s">
        <v>296</v>
      </c>
      <c r="D20" s="40">
        <v>893</v>
      </c>
      <c r="E20" s="41" t="str">
        <f>IF(F20="","",F20&amp;" , ")&amp;IF(G20="","",G20&amp;" , ")&amp;IF(H20="","",H20&amp;" , ")&amp;IF(I20="","",I20&amp;" , ")&amp;IF(J20="","",J20&amp;" , ")&amp;IF(K20="","",K20&amp;" , ")&amp;IF(L20="","",L20&amp;" , ")&amp;IF(M20="","",M20&amp;" , ")&amp;IF(N20="","",N20&amp;" , ")&amp;IF(O20="","",O20&amp;" , ")&amp;IF(P20="","",P20&amp;" , ")&amp;IF(Q20="","",Q20&amp;" , ")&amp;IF(R20="","",R20&amp;" , ")&amp;IF(S20="","",S20&amp;" , ")&amp;IF(T20="","",T20&amp;" , ")&amp;IF(U20="","",U20)</f>
        <v xml:space="preserve">ThinkBook 16 G7 QOY , 16" WUXGA (1920x1200) IPS 300nits Anti-glare, 45% NTSC, 60Hz , Snapdragon X Plus X1P-42-100, 8C, Max Turbo up to 3.4GHz (single-core) / 3.2GHz (8-core), 30MB , 32GB soldered memory, not upgradable , 1TB SSD M.2 2242 PCIe 4.0x4 NVMe , Integrated Qualcomm Adreno GPU, Integrated Qualcomm Hexagon™ NPU, up to 45 TOPS , Windows 11 Pro (on ARM), English , Wi-Fi 7, 802.11be 2x2 + BT5.3 , 2x USB-A (USB 5Gbps / USB 3.2 Gen 1), one Always On, 2x USB-C (USB 10Gbps / USB 3.2 Gen 2), with USB PD 3.1 and DisplayPort 1.4, 1x HDMI 2.1, up to 4K/60Hz, 1x Headphone / microphone combo jack (3.5mm), 1x SD card reader , Luna Grey , Integrated 84Wh, 65W USB-C (3-pin) , Backlit KB, Fingerprint reader Touch Style, Match-on-Chip, Integrated in Power Button , Stereo speakers (super linear speakers), 2W x2, Dolby Atmos , 3 Year Carry-In Warranty </v>
      </c>
      <c r="F20" s="41" t="s">
        <v>297</v>
      </c>
      <c r="G20" s="41" t="s">
        <v>275</v>
      </c>
      <c r="H20" s="41" t="s">
        <v>298</v>
      </c>
      <c r="I20" s="41" t="s">
        <v>299</v>
      </c>
      <c r="J20" s="41" t="s">
        <v>300</v>
      </c>
      <c r="K20" s="41"/>
      <c r="L20" s="41" t="s">
        <v>301</v>
      </c>
      <c r="M20" s="41" t="s">
        <v>302</v>
      </c>
      <c r="N20" s="41" t="s">
        <v>303</v>
      </c>
      <c r="O20" s="41"/>
      <c r="P20" s="41" t="s">
        <v>304</v>
      </c>
      <c r="Q20" s="41" t="s">
        <v>267</v>
      </c>
      <c r="R20" s="41" t="s">
        <v>305</v>
      </c>
      <c r="S20" s="41" t="s">
        <v>306</v>
      </c>
      <c r="T20" s="41" t="s">
        <v>307</v>
      </c>
      <c r="U20" s="41" t="s">
        <v>282</v>
      </c>
    </row>
    <row r="21" spans="1:22" x14ac:dyDescent="0.25">
      <c r="A21" s="22" t="s">
        <v>308</v>
      </c>
      <c r="B21" s="35"/>
      <c r="C21" s="35"/>
      <c r="D21" s="35"/>
      <c r="E21" s="35"/>
      <c r="F21" s="35"/>
      <c r="G21" s="35"/>
      <c r="H21" s="35"/>
      <c r="I21" s="35"/>
      <c r="J21" s="35"/>
      <c r="K21" s="35"/>
      <c r="L21" s="35"/>
      <c r="M21" s="35"/>
      <c r="N21" s="35"/>
      <c r="O21" s="35"/>
      <c r="P21" s="35"/>
      <c r="Q21" s="35"/>
      <c r="R21" s="35"/>
      <c r="S21" s="35"/>
      <c r="T21" s="35"/>
      <c r="U21" s="35"/>
    </row>
    <row r="22" spans="1:22" x14ac:dyDescent="0.25">
      <c r="A22" s="24" t="s">
        <v>309</v>
      </c>
      <c r="B22" s="36"/>
      <c r="C22" s="36"/>
      <c r="D22" s="36"/>
      <c r="E22" s="36"/>
      <c r="F22" s="36"/>
      <c r="G22" s="36"/>
      <c r="H22" s="36"/>
      <c r="I22" s="36"/>
      <c r="J22" s="36"/>
      <c r="K22" s="36"/>
      <c r="L22" s="36"/>
      <c r="M22" s="36"/>
      <c r="N22" s="36"/>
      <c r="O22" s="36"/>
      <c r="P22" s="36"/>
      <c r="Q22" s="36"/>
      <c r="R22" s="36"/>
      <c r="S22" s="36"/>
      <c r="T22" s="36"/>
      <c r="U22" s="36"/>
    </row>
    <row r="23" spans="1:22" s="43" customFormat="1" ht="195" x14ac:dyDescent="0.25">
      <c r="A23" s="29" t="s">
        <v>234</v>
      </c>
      <c r="B23" s="52" t="str">
        <f>"NBLE"&amp;C23</f>
        <v>NBLE21M7000BZA</v>
      </c>
      <c r="C23" s="53" t="s">
        <v>310</v>
      </c>
      <c r="D23" s="54">
        <v>813</v>
      </c>
      <c r="E23" s="55" t="str">
        <f>IF(F23="","",F23&amp;" , ")&amp;IF(G23="","",G23&amp;" , ")&amp;IF(H23="","",H23&amp;" , ")&amp;IF(I23="","",I23&amp;" , ")&amp;IF(J23="","",J23&amp;" , ")&amp;IF(K23="","",K23&amp;" , ")&amp;IF(L23="","",L23&amp;" , ")&amp;IF(M23="","",M23&amp;" , ")&amp;IF(N23="","",N23&amp;" , ")&amp;IF(O23="","",O23&amp;" , ")&amp;IF(P23="","",P23&amp;" , ")&amp;IF(Q23="","",Q23&amp;" , ")&amp;IF(R23="","",R23&amp;" , ")&amp;IF(S23="","",S23&amp;" , ")&amp;IF(T23="","",T23&amp;" , ")&amp;IF(U23="","",U23)</f>
        <v xml:space="preserve">ThinkPad E14 Gen 6 (Intel) , 14" WUXGA (1920x1200) IPS 300nits Anti-glare, 45% NTSC , Intel® Core™ Ultra 5 125U, 12C (2P + 8E + 2LPE) / 14T, Max Turbo up to 4.3GHz, 12MB (Intel® AI Boost integrated in Intel Core™ Ultra processor) , 1x 8GB SO-DIMM DDR5-5600 (Two DDR5 SO-DIMM slots, dual-channel capable, Up to 64GB DDR5-5600) , 512GB SSD M.2 2242 PCIe® 4.0x4 NVMe® Opal 2.0 , Integrated Intel® Graphics , Windows® 11 Pro, English , Wi-Fi® 6E, 802.11ax 2x2 + BT5.3 , 1x USB-A (USB 5Gbps / USB 3.2 Gen 1), 1x USB-A (USB 10Gbps / USB 3.2 Gen 2), Always On, 1x USB-C® (USB 20Gbps / USB 3.2 Gen 2x2), with USB PD 3.0 and DisplayPort™ 1.4, 1x USB-C® (Thunderbolt™ 4 / USB4® 40Gbps), with USB PD 3.0 and DisplayPort™ 2.1, 1x HDMI® 2.1, up to 4K/60Hz, 1x Headphone / microphone combo jack (3.5mm), 1x Ethernet (RJ-45) , Black , Integrated 47Wh, 65W USB-C® (3-pin) , Backlit Keyboard, English (EU), Fingerprint reader Touch Style, Match-on-Chip, Integrated in Power Button , Stereo speakers, 2W x2, Dolby Atmos®, audio by HARMAN , 3 Year Onsite Warranty </v>
      </c>
      <c r="F23" s="55" t="s">
        <v>311</v>
      </c>
      <c r="G23" s="55" t="s">
        <v>312</v>
      </c>
      <c r="H23" s="55" t="s">
        <v>313</v>
      </c>
      <c r="I23" s="55" t="s">
        <v>277</v>
      </c>
      <c r="J23" s="55" t="s">
        <v>314</v>
      </c>
      <c r="K23" s="55"/>
      <c r="L23" s="55" t="s">
        <v>265</v>
      </c>
      <c r="M23" s="55" t="s">
        <v>226</v>
      </c>
      <c r="N23" s="55" t="s">
        <v>279</v>
      </c>
      <c r="O23" s="55"/>
      <c r="P23" s="55" t="s">
        <v>315</v>
      </c>
      <c r="Q23" s="55" t="s">
        <v>316</v>
      </c>
      <c r="R23" s="55" t="s">
        <v>317</v>
      </c>
      <c r="S23" s="55" t="s">
        <v>318</v>
      </c>
      <c r="T23" s="55" t="s">
        <v>319</v>
      </c>
      <c r="U23" s="55" t="s">
        <v>320</v>
      </c>
    </row>
    <row r="24" spans="1:22" s="43" customFormat="1" ht="195" x14ac:dyDescent="0.25">
      <c r="A24" s="37">
        <v>45776</v>
      </c>
      <c r="B24" s="38" t="str">
        <f>"NBLE"&amp;C24</f>
        <v>NBLE21M70020ZA</v>
      </c>
      <c r="C24" s="39" t="s">
        <v>321</v>
      </c>
      <c r="D24" s="40">
        <v>897</v>
      </c>
      <c r="E24" s="41" t="str">
        <f>IF(F24="","",F24&amp;" , ")&amp;IF(G24="","",G24&amp;" , ")&amp;IF(H24="","",H24&amp;" , ")&amp;IF(I24="","",I24&amp;" , ")&amp;IF(J24="","",J24&amp;" , ")&amp;IF(K24="","",K24&amp;" , ")&amp;IF(L24="","",L24&amp;" , ")&amp;IF(M24="","",M24&amp;" , ")&amp;IF(N24="","",N24&amp;" , ")&amp;IF(O24="","",O24&amp;" , ")&amp;IF(P24="","",P24&amp;" , ")&amp;IF(Q24="","",Q24&amp;" , ")&amp;IF(R24="","",R24&amp;" , ")&amp;IF(S24="","",S24&amp;" , ")&amp;IF(T24="","",T24&amp;" , ")&amp;IF(U24="","",U24)</f>
        <v xml:space="preserve">ThinkPad E14 Gen 6 (Intel) , 14" WUXGA (1920x1200) IPS 300nits Anti-glare, 45% NTSC , Intel® Core™ Ultra 5 125U, 12C (2P + 8E + 2LPE) / 14T, Max Turbo up to 4.3GHz, 12MB, Integrated Intel® AI Boost, up to 11 TOPS , 1x 16GB SO-DIMM DDR5-5600 (Two DDR5 SO-DIMM slots, dual-channel capable, Up to 64GB DDR5-5600) , 512GB SSD M.2 2242 PCIe® 4.0x4 NVMe® Opal 2.0 , Integrated Intel® Graphics , Windows® 11 Pro, English , Wi-Fi® 6E, 802.11ax 2x2 + BT5.3 , 1x USB-A (USB 5Gbps / USB 3.2 Gen 1), 1x USB-A (USB 10Gbps / USB 3.2 Gen 2), Always On, 1x USB-C® (USB 20Gbps / USB 3.2 Gen 2x2), with USB PD 3.0 and DisplayPort™ 1.4, 1x USB-C® (Thunderbolt™ 4 / USB4® 40Gbps), with USB PD 3.0 and DisplayPort™ 2.1, 1x HDMI® 2.1, up to 4K/60Hz, 1x Headphone / microphone combo jack (3.5mm), 1x Ethernet (RJ-45) , Black , Integrated 47Wh, 65W USB-C® (3-pin) , Backlit Keyboard, English (EU), Fingerprint reader Touch Style, Match-on-Chip, Integrated in Power Button , Stereo speakers, 2W x2, Dolby Atmos®, audio by HARMAN , 3 Year Onsite Warranty </v>
      </c>
      <c r="F24" s="41" t="s">
        <v>311</v>
      </c>
      <c r="G24" s="41" t="s">
        <v>312</v>
      </c>
      <c r="H24" s="41" t="s">
        <v>322</v>
      </c>
      <c r="I24" s="41" t="s">
        <v>249</v>
      </c>
      <c r="J24" s="41" t="s">
        <v>314</v>
      </c>
      <c r="K24" s="41"/>
      <c r="L24" s="41" t="s">
        <v>265</v>
      </c>
      <c r="M24" s="41" t="s">
        <v>226</v>
      </c>
      <c r="N24" s="41" t="s">
        <v>279</v>
      </c>
      <c r="O24" s="41"/>
      <c r="P24" s="48" t="s">
        <v>315</v>
      </c>
      <c r="Q24" s="48" t="s">
        <v>316</v>
      </c>
      <c r="R24" s="55" t="s">
        <v>317</v>
      </c>
      <c r="S24" s="55" t="s">
        <v>318</v>
      </c>
      <c r="T24" s="41" t="s">
        <v>319</v>
      </c>
      <c r="U24" s="55" t="s">
        <v>320</v>
      </c>
    </row>
    <row r="25" spans="1:22" s="43" customFormat="1" ht="210" x14ac:dyDescent="0.25">
      <c r="A25" s="56">
        <v>45776</v>
      </c>
      <c r="B25" s="49" t="str">
        <f>"NBLE"&amp;C25</f>
        <v>NBLE21M7001YZA</v>
      </c>
      <c r="C25" s="50" t="s">
        <v>323</v>
      </c>
      <c r="D25" s="51">
        <v>952</v>
      </c>
      <c r="E25" s="48" t="str">
        <f>IF(F25="","",F25&amp;" , ")&amp;IF(G25="","",G25&amp;" , ")&amp;IF(H25="","",H25&amp;" , ")&amp;IF(I25="","",I25&amp;" , ")&amp;IF(J25="","",J25&amp;" , ")&amp;IF(K25="","",K25&amp;" , ")&amp;IF(L25="","",L25&amp;" , ")&amp;IF(M25="","",M25&amp;" , ")&amp;IF(N25="","",N25&amp;" , ")&amp;IF(O25="","",O25&amp;" , ")&amp;IF(P25="","",P25&amp;" , ")&amp;IF(Q25="","",Q25&amp;" , ")&amp;IF(R25="","",R25&amp;" , ")&amp;IF(S25="","",S25&amp;" , ")&amp;IF(T25="","",T25&amp;" , ")&amp;IF(U25="","",U25)</f>
        <v xml:space="preserve">ThinkPad E14 Gen 6 (Intel) , 14" WUXGA (1920x1200) IPS 300nits Anti-glare, 45% NTSC , Intel® Core™ Ultra 7 155H, 16C (6P + 8E + 2LPE) / 22T, Max Turbo up to 4.8GHz, 24MB (Intel® AI Boost integrated in Intel Core™ Ultra processor) , 1x 16GB SO-DIMM DDR5-5600 (Two DDR5 SO-DIMM slots, dual-channel capable, Up to 64GB DDR5-5600) , 512GB SSD M.2 2242 PCIe® 4.0x4 NVMe® Opal 2.0 , Integrated Intel® Arc™ Graphics Functions as Intel Graphics , Windows® 11 Pro, English , Wi-Fi® 6E, 802.11ax 2x2 + BT5.3 , 1x USB-A (USB 5Gbps / USB 3.2 Gen 1), 1x USB-A (USB 10Gbps / USB 3.2 Gen 2), Always On, 1x USB-C® (USB 20Gbps / USB 3.2 Gen 2x2), with USB PD 3.0 and DisplayPort™ 1.4, 1x USB-C® (Thunderbolt™ 4 / USB4® 40Gbps), with USB PD 3.0 and DisplayPort™ 2.1, 1x HDMI® 2.1, up to 4K/60Hz, 1x Headphone / microphone combo jack (3.5mm), 1x Ethernet (RJ-45) , Black , Integrated 57Wh, 65W USB-C® (3-pin) , Backlit Keyboard, English (EU), Fingerprint reader Touch Style, Match-on-Chip, Integrated in Power Button , Stereo speakers, 2W x2, Dolby Atmos®, audio by HARMAN , 3 Year Onsite Warranty </v>
      </c>
      <c r="F25" s="48" t="s">
        <v>311</v>
      </c>
      <c r="G25" s="48" t="s">
        <v>312</v>
      </c>
      <c r="H25" s="48" t="s">
        <v>290</v>
      </c>
      <c r="I25" s="48" t="s">
        <v>249</v>
      </c>
      <c r="J25" s="48" t="s">
        <v>314</v>
      </c>
      <c r="K25" s="48"/>
      <c r="L25" s="48" t="s">
        <v>251</v>
      </c>
      <c r="M25" s="48" t="s">
        <v>226</v>
      </c>
      <c r="N25" s="48" t="s">
        <v>279</v>
      </c>
      <c r="O25" s="48"/>
      <c r="P25" s="48" t="s">
        <v>315</v>
      </c>
      <c r="Q25" s="48" t="s">
        <v>316</v>
      </c>
      <c r="R25" s="48" t="s">
        <v>324</v>
      </c>
      <c r="S25" s="48" t="s">
        <v>318</v>
      </c>
      <c r="T25" s="48" t="s">
        <v>319</v>
      </c>
      <c r="U25" s="48" t="s">
        <v>320</v>
      </c>
    </row>
    <row r="26" spans="1:22" x14ac:dyDescent="0.25">
      <c r="A26" s="24" t="s">
        <v>325</v>
      </c>
      <c r="B26" s="36"/>
      <c r="C26" s="36"/>
      <c r="D26" s="36"/>
      <c r="E26" s="36"/>
      <c r="F26" s="36"/>
      <c r="G26" s="36"/>
      <c r="H26" s="36"/>
      <c r="I26" s="36"/>
      <c r="J26" s="36"/>
      <c r="K26" s="36"/>
      <c r="L26" s="36"/>
      <c r="M26" s="36"/>
      <c r="N26" s="36"/>
      <c r="O26" s="36"/>
      <c r="P26" s="36"/>
      <c r="Q26" s="36"/>
      <c r="R26" s="36"/>
      <c r="S26" s="36"/>
      <c r="T26" s="36"/>
      <c r="U26" s="36"/>
    </row>
    <row r="27" spans="1:22" s="43" customFormat="1" ht="195" x14ac:dyDescent="0.25">
      <c r="A27" s="29" t="s">
        <v>234</v>
      </c>
      <c r="B27" s="52" t="str">
        <f t="shared" ref="B27:B29" si="0">"NBLE"&amp;C27</f>
        <v>NBLE21MA0009ZA</v>
      </c>
      <c r="C27" s="53" t="s">
        <v>326</v>
      </c>
      <c r="D27" s="54">
        <v>813</v>
      </c>
      <c r="E27" s="55" t="str">
        <f t="shared" ref="E27:E29" si="1">IF(F27="","",F27&amp;" , ")&amp;IF(G27="","",G27&amp;" , ")&amp;IF(H27="","",H27&amp;" , ")&amp;IF(I27="","",I27&amp;" , ")&amp;IF(J27="","",J27&amp;" , ")&amp;IF(K27="","",K27&amp;" , ")&amp;IF(L27="","",L27&amp;" , ")&amp;IF(M27="","",M27&amp;" , ")&amp;IF(N27="","",N27&amp;" , ")&amp;IF(O27="","",O27&amp;" , ")&amp;IF(P27="","",P27&amp;" , ")&amp;IF(Q27="","",Q27&amp;" , ")&amp;IF(R27="","",R27&amp;" , ")&amp;IF(S27="","",S27&amp;" , ")&amp;IF(T27="","",T27&amp;" , ")&amp;IF(U27="","",U27)</f>
        <v xml:space="preserve">ThinkPad E16 Gen 2 (Intel) , 16" WUXGA (1920x1200) IPS 300nits Anti-glare, 45% NTSC , Intel® Core™ Ultra 5 125U, 12C (2P + 8E + 2LPE) / 14T, Max Turbo up to 4.3GHz, 12MB (Intel® AI Boost integrated in Intel Core™ Ultra processor) , 1x 8GB SO-DIMM DDR5-5600 (Two DDR5 SO-DIMM slots, dual-channel capable, Up to 64GB DDR5-5600) , 512GB SSD M.2 2242 PCIe® 4.0x4 NVMe® Opal 2.0 , Integrated Intel® Graphics , Windows® 11 Pro, English , Wi-Fi® 6E, 802.11ax 2x2 + BT5.3 , 1x USB-A (USB 5Gbps / USB 3.2 Gen 1), 1x USB-A (USB 10Gbps / USB 3.2 Gen 2), Always On, 1x USB-C® (USB 20Gbps / USB 3.2 Gen 2x2), with USB PD 3.0 and DisplayPort™ 1.4, 1x USB-C® (Thunderbolt™ 4 / USB4® 40Gbps), with USB PD 3.0 and DisplayPort™ 2.1, 1x HDMI® 2.1, up to 4K/60Hz, 1x Headphone / microphone combo jack (3.5mm), 1x Ethernet (RJ-45) , Black , Integrated 47Wh, 65W USB-C® (3-pin) , Backlit KB, English (EU), Fingerprint reader Touch Style, Match-on-Chip, Integrated in Power Button , Stereo speakers, 2W x2, Dolby Atmos®, audio by HARMAN , 3 Year Onsite Warranty </v>
      </c>
      <c r="F27" s="55" t="s">
        <v>327</v>
      </c>
      <c r="G27" s="55" t="s">
        <v>328</v>
      </c>
      <c r="H27" s="55" t="s">
        <v>313</v>
      </c>
      <c r="I27" s="55" t="s">
        <v>277</v>
      </c>
      <c r="J27" s="55" t="s">
        <v>314</v>
      </c>
      <c r="K27" s="55"/>
      <c r="L27" s="55" t="s">
        <v>265</v>
      </c>
      <c r="M27" s="55" t="s">
        <v>226</v>
      </c>
      <c r="N27" s="55" t="s">
        <v>279</v>
      </c>
      <c r="O27" s="55"/>
      <c r="P27" s="55" t="s">
        <v>315</v>
      </c>
      <c r="Q27" s="55" t="s">
        <v>316</v>
      </c>
      <c r="R27" s="55" t="s">
        <v>317</v>
      </c>
      <c r="S27" s="55" t="s">
        <v>329</v>
      </c>
      <c r="T27" s="55" t="s">
        <v>319</v>
      </c>
      <c r="U27" s="55" t="s">
        <v>320</v>
      </c>
    </row>
    <row r="28" spans="1:22" s="43" customFormat="1" ht="195" x14ac:dyDescent="0.25">
      <c r="A28" s="57" t="s">
        <v>1033</v>
      </c>
      <c r="B28" s="44" t="str">
        <f>"NBLE"&amp;C28</f>
        <v>NBLE21MA0020ZA</v>
      </c>
      <c r="C28" s="45" t="s">
        <v>330</v>
      </c>
      <c r="D28" s="46">
        <v>867</v>
      </c>
      <c r="E28" s="47" t="str">
        <f>IF(F28="","",F28&amp;" , ")&amp;IF(G28="","",G28&amp;" , ")&amp;IF(H28="","",H28&amp;" , ")&amp;IF(I28="","",I28&amp;" , ")&amp;IF(J28="","",J28&amp;" , ")&amp;IF(K28="","",K28&amp;" , ")&amp;IF(L28="","",L28&amp;" , ")&amp;IF(M28="","",M28&amp;" , ")&amp;IF(N28="","",N28&amp;" , ")&amp;IF(O28="","",O28&amp;" , ")&amp;IF(P28="","",P28&amp;" , ")&amp;IF(Q28="","",Q28&amp;" , ")&amp;IF(R28="","",R28&amp;" , ")&amp;IF(S28="","",S28&amp;" , ")&amp;IF(T28="","",T28&amp;" , ")&amp;IF(U28="","",U28)</f>
        <v xml:space="preserve">ThinkPad E16 Gen 2 (Intel) , 16" WUXGA (1920x1200) IPS 300nits Anti-glare, 45% NTSC , Intel® Core™ Ultra 5 125U, 12C (2P + 8E + 2LPE) / 14T, Max Turbo up to 4.3GHz, 12MB (Intel® AI Boost, up to 11 TOPS) , 1x 16GB SO-DIMM DDR5-5600 (Two DDR5 SO-DIMM slots, dual-channel capable, Up to 64GB DDR5-5600) , 512GB SSD M.2 2242 PCIe® 4.0x4 NVMe® Opal 2.0 , Integrated Intel® Graphics , Windows® 11 Pro, English , Wi-Fi® 6E, 802.11ax 2x2 + BT5.3 , 1x USB-A (USB 5Gbps / USB 3.2 Gen 1), 1x USB-A (USB 10Gbps / USB 3.2 Gen 2), Always On, 1x USB-C® (USB 20Gbps / USB 3.2 Gen 2x2), with USB PD 3.0 and DisplayPort™ 1.4, 1x USB-C® (Thunderbolt™ 4 / USB4® 40Gbps), with USB PD 3.0 and DisplayPort™ 2.1, 1x HDMI® 2.1, up to 4K/60Hz, 1x Headphone / microphone combo jack (3.5mm), 1x Ethernet (RJ-45) , Black , Integrated 57Wh, 65W USB-C® (3-pin) , Backlit KB, English (EU), Fingerprint reader Touch Style, Match-on-Chip, Integrated in Power Button , Stereo speakers, 2W x2, Dolby Atmos®, audio by HARMAN , 3 Year Onsite Warranty </v>
      </c>
      <c r="F28" s="47" t="s">
        <v>327</v>
      </c>
      <c r="G28" s="47" t="s">
        <v>328</v>
      </c>
      <c r="H28" s="47" t="s">
        <v>331</v>
      </c>
      <c r="I28" s="47" t="s">
        <v>249</v>
      </c>
      <c r="J28" s="47" t="s">
        <v>314</v>
      </c>
      <c r="K28" s="47"/>
      <c r="L28" s="47" t="s">
        <v>265</v>
      </c>
      <c r="M28" s="47" t="s">
        <v>226</v>
      </c>
      <c r="N28" s="47" t="s">
        <v>279</v>
      </c>
      <c r="O28" s="47"/>
      <c r="P28" s="47" t="s">
        <v>315</v>
      </c>
      <c r="Q28" s="47" t="s">
        <v>316</v>
      </c>
      <c r="R28" s="47" t="s">
        <v>324</v>
      </c>
      <c r="S28" s="47" t="s">
        <v>329</v>
      </c>
      <c r="T28" s="47" t="s">
        <v>319</v>
      </c>
      <c r="U28" s="47" t="s">
        <v>320</v>
      </c>
    </row>
    <row r="29" spans="1:22" s="43" customFormat="1" ht="210" x14ac:dyDescent="0.25">
      <c r="A29" s="56" t="s">
        <v>1033</v>
      </c>
      <c r="B29" s="49" t="str">
        <f t="shared" si="0"/>
        <v>NBLE21MA0019ZA</v>
      </c>
      <c r="C29" s="50" t="s">
        <v>332</v>
      </c>
      <c r="D29" s="51">
        <v>952</v>
      </c>
      <c r="E29" s="48" t="str">
        <f t="shared" si="1"/>
        <v xml:space="preserve">ThinkPad E16 Gen 2 (Intel) , 16" WUXGA (1920x1200) IPS 300nits Anti-glare, 45% NTSC , Intel® Core™ Ultra 7 155H, 16C (6P + 8E + 2LPE) / 22T, Max Turbo up to 4.8GHz, 24MB (Intel® AI Boost integrated in Intel Core™ Ultra processor) , 1x 16GB SO-DIMM DDR5-5600 (Two DDR5 SO-DIMM slots, dual-channel capable, Up to 64GB DDR5-5600) , 512GB SSD M.2 2242 PCIe® 4.0x4 NVMe® Opal 2.0 , Integrated Intel® Arc™ Graphics Functions as Intel Graphics , Windows® 11 Pro, English , Wi-Fi® 6E, 802.11ax 2x2 + BT5.3 , 1x USB-A (USB 5Gbps / USB 3.2 Gen 1), 1x USB-A (USB 10Gbps / USB 3.2 Gen 2), Always On, 1x USB-C® (USB 20Gbps / USB 3.2 Gen 2x2), with USB PD 3.0 and DisplayPort™ 1.4, 1x USB-C® (Thunderbolt™ 4 / USB4® 40Gbps), with USB PD 3.0 and DisplayPort™ 2.1, 1x HDMI® 2.1, up to 4K/60Hz, 1x Headphone / microphone combo jack (3.5mm), 1x Ethernet (RJ-45) , Black , Integrated 47Wh, 65W USB-C® (3-pin) , Backlit KB, English (EU), Fingerprint reader Touch Style, Match-on-Chip, Integrated in Power Button , Stereo speakers, 2W x2, Dolby Atmos®, audio by HARMAN , 3 Year Onsite Warranty </v>
      </c>
      <c r="F29" s="48" t="s">
        <v>327</v>
      </c>
      <c r="G29" s="48" t="s">
        <v>328</v>
      </c>
      <c r="H29" s="48" t="s">
        <v>290</v>
      </c>
      <c r="I29" s="48" t="s">
        <v>249</v>
      </c>
      <c r="J29" s="48" t="s">
        <v>314</v>
      </c>
      <c r="K29" s="48"/>
      <c r="L29" s="48" t="s">
        <v>251</v>
      </c>
      <c r="M29" s="48" t="s">
        <v>226</v>
      </c>
      <c r="N29" s="48" t="s">
        <v>279</v>
      </c>
      <c r="O29" s="48"/>
      <c r="P29" s="48" t="s">
        <v>315</v>
      </c>
      <c r="Q29" s="48" t="s">
        <v>316</v>
      </c>
      <c r="R29" s="48" t="s">
        <v>317</v>
      </c>
      <c r="S29" s="48" t="s">
        <v>329</v>
      </c>
      <c r="T29" s="48" t="s">
        <v>319</v>
      </c>
      <c r="U29" s="48" t="s">
        <v>320</v>
      </c>
    </row>
    <row r="30" spans="1:22" x14ac:dyDescent="0.25">
      <c r="A30" s="24" t="s">
        <v>333</v>
      </c>
      <c r="B30" s="36"/>
      <c r="C30" s="36"/>
      <c r="D30" s="36"/>
      <c r="E30" s="36"/>
      <c r="F30" s="36"/>
      <c r="G30" s="36"/>
      <c r="H30" s="36"/>
      <c r="I30" s="36"/>
      <c r="J30" s="36"/>
      <c r="K30" s="36"/>
      <c r="L30" s="36"/>
      <c r="M30" s="36"/>
      <c r="N30" s="36"/>
      <c r="O30" s="36"/>
      <c r="P30" s="36"/>
      <c r="Q30" s="36"/>
      <c r="R30" s="36"/>
      <c r="S30" s="36"/>
      <c r="T30" s="36"/>
      <c r="U30" s="36"/>
    </row>
    <row r="31" spans="1:22" s="43" customFormat="1" ht="165" x14ac:dyDescent="0.25">
      <c r="A31" s="37" t="s">
        <v>1033</v>
      </c>
      <c r="B31" s="38" t="str">
        <f>"NBLE"&amp;C31</f>
        <v>NBLE21LB000BZA</v>
      </c>
      <c r="C31" s="39" t="s">
        <v>334</v>
      </c>
      <c r="D31" s="40">
        <v>1342</v>
      </c>
      <c r="E31" s="41" t="str">
        <f>IF(F31="","",F31&amp;" , ")&amp;IF(G31="","",G31&amp;" , ")&amp;IF(H31="","",H31&amp;" , ")&amp;IF(I31="","",I31&amp;" , ")&amp;IF(J31="","",J31&amp;" , ")&amp;IF(K31="","",K31&amp;" , ")&amp;IF(L31="","",L31&amp;" , ")&amp;IF(M31="","",M31&amp;" , ")&amp;IF(N31="","",N31&amp;" , ")&amp;IF(O31="","",O31&amp;" , ")&amp;IF(P31="","",P31&amp;" , ")&amp;IF(Q31="","",Q31&amp;" , ")&amp;IF(R31="","",R31&amp;" , ")&amp;IF(S31="","",S31&amp;" , ")&amp;IF(T31="","",T31&amp;" , ")&amp;IF(U31="","",U31)</f>
        <v xml:space="preserve">ThinkPad L13 Gen 5 , 13.3" WUXGA (1920x1200) IPS 300nits Anti-glare, 45% NTSC , Intel® Core™ Ultra 7 155U, 12C (2P + 8E + 2LPE) / 14T, Max Turbo up to 4.8GHz, 12MB , 16GB Soldered LPDDR5-6400 , 512GB SSD M.2 2280 PCIe® 4.0x4 NVMe® Opal 2.0 , Integrated Intel® Graphics , Windows® 11 Pro, English , Intel® Wi-Fi® 6E AX211, 802.11ax 2x2 + BT5.3 , Quectel EM061K-GL, 4G LTE CAT6, with Embedded eSIM , 2x USB-A (USB 5Gbps / USB 3.2 Gen 1), one Always On, 1x USB-C® (USB 20Gbps / USB 3.2 Gen 2x2), with USB PD 3.0 and DisplayPort™ 1.4, 1x USB-C® (Thunderbolt™ 4 / USB4® 40Gbps), with USB PD 3.0 and DisplayPort™ 2.1, 1x HDMI® 2.1, up to 4K/60Hz, 1x Headphone / microphone combo jack (3.5mm) , Black , Integrated 46Wh, 65W USB-C® (3-pin) , Fingerprint Reader Touch Style, Match-on-Chip, Integrated in Power Button , Stereo speakers, 2W x2, Dolby Audio™ , 3 Year Onsite Warranty </v>
      </c>
      <c r="F31" s="41" t="s">
        <v>335</v>
      </c>
      <c r="G31" s="41" t="s">
        <v>336</v>
      </c>
      <c r="H31" s="41" t="s">
        <v>263</v>
      </c>
      <c r="I31" s="41" t="s">
        <v>337</v>
      </c>
      <c r="J31" s="41" t="s">
        <v>338</v>
      </c>
      <c r="K31" s="41"/>
      <c r="L31" s="41" t="s">
        <v>265</v>
      </c>
      <c r="M31" s="41" t="s">
        <v>226</v>
      </c>
      <c r="N31" s="41" t="s">
        <v>339</v>
      </c>
      <c r="O31" s="41" t="s">
        <v>340</v>
      </c>
      <c r="P31" s="41" t="s">
        <v>341</v>
      </c>
      <c r="Q31" s="41" t="s">
        <v>316</v>
      </c>
      <c r="R31" s="41" t="s">
        <v>342</v>
      </c>
      <c r="S31" s="41" t="s">
        <v>343</v>
      </c>
      <c r="T31" s="41" t="s">
        <v>257</v>
      </c>
      <c r="U31" s="41" t="s">
        <v>320</v>
      </c>
    </row>
    <row r="32" spans="1:22" x14ac:dyDescent="0.25">
      <c r="A32" s="24" t="s">
        <v>344</v>
      </c>
      <c r="B32" s="36"/>
      <c r="C32" s="36"/>
      <c r="D32" s="36"/>
      <c r="E32" s="36"/>
      <c r="F32" s="36"/>
      <c r="G32" s="36"/>
      <c r="H32" s="36"/>
      <c r="I32" s="36"/>
      <c r="J32" s="36"/>
      <c r="K32" s="36"/>
      <c r="L32" s="36"/>
      <c r="M32" s="36"/>
      <c r="N32" s="36"/>
      <c r="O32" s="36"/>
      <c r="P32" s="36"/>
      <c r="Q32" s="36"/>
      <c r="R32" s="36"/>
      <c r="S32" s="36"/>
      <c r="T32" s="36"/>
      <c r="U32" s="36"/>
    </row>
    <row r="33" spans="1:21" s="43" customFormat="1" ht="195" x14ac:dyDescent="0.25">
      <c r="A33" s="58" t="s">
        <v>1033</v>
      </c>
      <c r="B33" s="52" t="str">
        <f>"NBLE"&amp;C33</f>
        <v>NBLE21L1S08600</v>
      </c>
      <c r="C33" s="53" t="s">
        <v>345</v>
      </c>
      <c r="D33" s="54">
        <v>987</v>
      </c>
      <c r="E33" s="55" t="str">
        <f>IF(F33="","",F33&amp;" , ")&amp;IF(G33="","",G33&amp;" , ")&amp;IF(H33="","",H33&amp;" , ")&amp;IF(I33="","",I33&amp;" , ")&amp;IF(J33="","",J33&amp;" , ")&amp;IF(K33="","",K33&amp;" , ")&amp;IF(L33="","",L33&amp;" , ")&amp;IF(M33="","",M33&amp;" , ")&amp;IF(N33="","",N33&amp;" , ")&amp;IF(O33="","",O33&amp;" , ")&amp;IF(P33="","",P33&amp;" , ")&amp;IF(Q33="","",Q33&amp;" , ")&amp;IF(R33="","",R33&amp;" , ")&amp;IF(S33="","",S33&amp;" , ")&amp;IF(T33="","",T33&amp;" , ")&amp;IF(U33="","",U33)</f>
        <v xml:space="preserve">ThinkPad L14 Gen 5 , 14" WUXGA (1920x1200) IPS 400nits Anti-glare, 45% NTSC, DBEF5 , Intel® Core™ Ultra 5 125U, 12C (2P + 8E + 2LPE) / 14T, Max Turbo up to 4.3GHz, 12MB , 1x 16GB SO-DIMM DDR5-5600 (Two DDR5 SO-DIMM slots, dual-channel capable, Up to 64GB DDR5-5600) , 1TB SSD M.2 2280 PCIe® 4.0x4 NVMe® Opal 2.0 , Integrated Intel® Graphics , Windows® 11 Pro, English , Intel® Wi-Fi® 6E AX211, 802.11ax 2x2 + BT5.3 , Quectel EM061K-GL, 4G LTE CAT6, with Embedded eSIM , 1x USB-A (Hi-Speed USB / USB 2.0), 2x USB-A (USB 5Gbps / USB 3.2 Gen 1), one Always On, 1x USB-C® (USB 20Gbps / USB 3.2 Gen 2x2), with USB PD 3.0 and DisplayPort™ 1.4, 1x USB-C® (Thunderbolt™ 4 / USB4® 40Gbps), with USB PD 3.0 and DisplayPort™ 2.1, 1x HDMI® 2.1, up to 4K/60Hz, 1x Headphone / microphone combo jack (3.5mm), 1x Ethernet (RJ-45) , Black , Integrated 46.5Wh, 65W USB-C® (3-pin) , Fingerprint Reader Touch Style, Match-on-Chip, Integrated in Power Button , Stereo speakers, 2W x2, Dolby Audio™ , 3 Year Onsite Warranty </v>
      </c>
      <c r="F33" s="48" t="s">
        <v>346</v>
      </c>
      <c r="G33" s="48" t="s">
        <v>347</v>
      </c>
      <c r="H33" s="55" t="s">
        <v>276</v>
      </c>
      <c r="I33" s="48" t="s">
        <v>249</v>
      </c>
      <c r="J33" s="48" t="s">
        <v>348</v>
      </c>
      <c r="K33" s="55"/>
      <c r="L33" s="48" t="s">
        <v>265</v>
      </c>
      <c r="M33" s="48" t="s">
        <v>226</v>
      </c>
      <c r="N33" s="48" t="s">
        <v>339</v>
      </c>
      <c r="O33" s="48" t="s">
        <v>340</v>
      </c>
      <c r="P33" s="48" t="s">
        <v>349</v>
      </c>
      <c r="Q33" s="48" t="s">
        <v>316</v>
      </c>
      <c r="R33" s="48" t="s">
        <v>350</v>
      </c>
      <c r="S33" s="48" t="s">
        <v>343</v>
      </c>
      <c r="T33" s="48" t="s">
        <v>257</v>
      </c>
      <c r="U33" s="48" t="s">
        <v>320</v>
      </c>
    </row>
    <row r="34" spans="1:21" s="43" customFormat="1" ht="195" x14ac:dyDescent="0.25">
      <c r="A34" s="56" t="s">
        <v>1033</v>
      </c>
      <c r="B34" s="49" t="str">
        <f>"NBLE"&amp;C34</f>
        <v>NBLE21L1000KZA</v>
      </c>
      <c r="C34" s="50" t="s">
        <v>351</v>
      </c>
      <c r="D34" s="51">
        <v>1184</v>
      </c>
      <c r="E34" s="48" t="str">
        <f>IF(F34="","",F34&amp;" , ")&amp;IF(G34="","",G34&amp;" , ")&amp;IF(H34="","",H34&amp;" , ")&amp;IF(I34="","",I34&amp;" , ")&amp;IF(J34="","",J34&amp;" , ")&amp;IF(K34="","",K34&amp;" , ")&amp;IF(L34="","",L34&amp;" , ")&amp;IF(M34="","",M34&amp;" , ")&amp;IF(N34="","",N34&amp;" , ")&amp;IF(O34="","",O34&amp;" , ")&amp;IF(P34="","",P34&amp;" , ")&amp;IF(Q34="","",Q34&amp;" , ")&amp;IF(R34="","",R34&amp;" , ")&amp;IF(S34="","",S34&amp;" , ")&amp;IF(T34="","",T34&amp;" , ")&amp;IF(U34="","",U34)</f>
        <v xml:space="preserve">ThinkPad L14 Gen 5 , 14" WUXGA (1920x1200) IPS 400nits Anti-glare, 45% NTSC, DBEF5 , Intel® Core™ Ultra 7 155U, 12C (2P + 8E + 2LPE) / 14T, Max Turbo up to 4.8GHz, 12MB , 1x 8GB SO-DIMM DDR5-5600 (Two DDR5 SO-DIMM slots, dual-channel capable, Up to 64GB DDR5-5600) , 1TB SSD M.2 2280 PCIe® 4.0x4 NVMe® Opal 2.0 , Integrated Intel® Graphics , Windows® 11 Pro, English , Intel® Wi-Fi® 6E AX211, 802.11ax 2x2 + BT5.3 , Quectel EM061K-GL, 4G LTE CAT6, with Embedded eSIM , 1x USB-A (Hi-Speed USB / USB 2.0), 2x USB-A (USB 5Gbps / USB 3.2 Gen 1), one Always On, 1x USB-C® (USB 20Gbps / USB 3.2 Gen 2x2), with USB PD 3.0 and DisplayPort™ 1.4, 1x USB-C® (Thunderbolt™ 4 / USB4® 40Gbps), with USB PD 3.0 and DisplayPort™ 2.1, 1x HDMI® 2.1, up to 4K/60Hz, 1x Headphone / microphone combo jack (3.5mm), 1x Ethernet (RJ-45) , Black , Integrated 46.5Wh, 65W USB-C® (3-pin) , Fingerprint Reader Touch Style, Match-on-Chip, Integrated in Power Button , Stereo speakers, 2W x2, Dolby Audio™ , 3 Year Onsite Warranty </v>
      </c>
      <c r="F34" s="48" t="s">
        <v>346</v>
      </c>
      <c r="G34" s="48" t="s">
        <v>347</v>
      </c>
      <c r="H34" s="48" t="s">
        <v>263</v>
      </c>
      <c r="I34" s="48" t="s">
        <v>277</v>
      </c>
      <c r="J34" s="48" t="s">
        <v>348</v>
      </c>
      <c r="K34" s="48"/>
      <c r="L34" s="48" t="s">
        <v>265</v>
      </c>
      <c r="M34" s="48" t="s">
        <v>226</v>
      </c>
      <c r="N34" s="48" t="s">
        <v>339</v>
      </c>
      <c r="O34" s="48" t="s">
        <v>340</v>
      </c>
      <c r="P34" s="48" t="s">
        <v>349</v>
      </c>
      <c r="Q34" s="48" t="s">
        <v>316</v>
      </c>
      <c r="R34" s="48" t="s">
        <v>350</v>
      </c>
      <c r="S34" s="48" t="s">
        <v>343</v>
      </c>
      <c r="T34" s="48" t="s">
        <v>257</v>
      </c>
      <c r="U34" s="48" t="s">
        <v>320</v>
      </c>
    </row>
    <row r="35" spans="1:21" x14ac:dyDescent="0.25">
      <c r="A35" s="22" t="s">
        <v>352</v>
      </c>
      <c r="B35" s="35"/>
      <c r="C35" s="35"/>
      <c r="D35" s="35"/>
      <c r="E35" s="35"/>
      <c r="F35" s="35"/>
      <c r="G35" s="35"/>
      <c r="H35" s="35"/>
      <c r="I35" s="35"/>
      <c r="J35" s="35"/>
      <c r="K35" s="35"/>
      <c r="L35" s="35"/>
      <c r="M35" s="35"/>
      <c r="N35" s="35"/>
      <c r="O35" s="35"/>
      <c r="P35" s="35"/>
      <c r="Q35" s="35"/>
      <c r="R35" s="35"/>
      <c r="S35" s="35"/>
      <c r="T35" s="35"/>
      <c r="U35" s="35"/>
    </row>
    <row r="36" spans="1:21" s="43" customFormat="1" ht="195" x14ac:dyDescent="0.25">
      <c r="A36" s="29" t="s">
        <v>234</v>
      </c>
      <c r="B36" s="52" t="str">
        <f t="shared" ref="B36:B38" si="2">"NBLE"&amp;C36</f>
        <v>NBLE21L30004ZA</v>
      </c>
      <c r="C36" s="53" t="s">
        <v>353</v>
      </c>
      <c r="D36" s="54">
        <v>959</v>
      </c>
      <c r="E36" s="55" t="str">
        <f t="shared" ref="E36:E38" si="3">IF(F36="","",F36&amp;" , ")&amp;IF(G36="","",G36&amp;" , ")&amp;IF(H36="","",H36&amp;" , ")&amp;IF(I36="","",I36&amp;" , ")&amp;IF(J36="","",J36&amp;" , ")&amp;IF(K36="","",K36&amp;" , ")&amp;IF(L36="","",L36&amp;" , ")&amp;IF(M36="","",M36&amp;" , ")&amp;IF(N36="","",N36&amp;" , ")&amp;IF(O36="","",O36&amp;" , ")&amp;IF(P36="","",P36&amp;" , ")&amp;IF(Q36="","",Q36&amp;" , ")&amp;IF(R36="","",R36&amp;" , ")&amp;IF(S36="","",S36&amp;" , ")&amp;IF(T36="","",T36&amp;" , ")&amp;IF(U36="","",U36)</f>
        <v>ThinkPad L16 Gen 1 , 16" WUXGA (1920x1200) IPS 300nits Anti-glare, 45% NTSC , Intel® Core™ Ultra 5 125U, 12C (2P + 8E + 2LPE) / 14T, Max Turbo up to 4.3GHz, 12MB , 1x 8GB SO-DIMM DDR5-5600 (Two DDR5 SO-DIMM slots, dual-channel capable, Up to 64GB DDR5-5600) , 1TB SSD M.2 2280 PCIe® 4.0x4 NVMe® Opal 2.0 , Integrated Intel® Graphics , Windows® 11 Pro, English , Intel® Wi-Fi® 6E AX211, 11ax 2x2 + BT5.3 , Quectel EM061K-GL, 4G LTE CAT6, with Embedded eSIM , 1x USB-A (Hi-Speed USB / USB 2.0), 2x USB-A (USB 5Gbps / USB 3.2 Gen 1), one Always On, 1x USB-C® (USB 20Gbps / USB 3.2 Gen 2x2), with USB PD 3.0 and DisplayPort™ 1.4, 1x USB-C® (Thunderbolt™ 4 / USB4® 40Gbps), with USB PD 3.0 and DisplayPort™ 2.1, 1x HDMI® 2.1, up to 4K/60Hz, 1x Headphone / microphone combo jack (3.5mm), 1x Ethernet (RJ-45) , Black , Integrated 46.5Wh, 65W USB-C® (3-pin) , Backlit, English (EU), Fingerprint reader Touch Style, Match-on-Chip, Integrated in Power Button , Stereo speakers, 2W x2, Dolby Audio™ , 3 Year Onsite Warranty</v>
      </c>
      <c r="F36" s="55" t="s">
        <v>354</v>
      </c>
      <c r="G36" s="55" t="s">
        <v>328</v>
      </c>
      <c r="H36" s="55" t="s">
        <v>276</v>
      </c>
      <c r="I36" s="55" t="s">
        <v>277</v>
      </c>
      <c r="J36" s="55" t="s">
        <v>348</v>
      </c>
      <c r="K36" s="55"/>
      <c r="L36" s="55" t="s">
        <v>265</v>
      </c>
      <c r="M36" s="55" t="s">
        <v>226</v>
      </c>
      <c r="N36" s="55" t="s">
        <v>355</v>
      </c>
      <c r="O36" s="55" t="s">
        <v>340</v>
      </c>
      <c r="P36" s="55" t="s">
        <v>349</v>
      </c>
      <c r="Q36" s="55" t="s">
        <v>316</v>
      </c>
      <c r="R36" s="55" t="s">
        <v>350</v>
      </c>
      <c r="S36" s="55" t="s">
        <v>356</v>
      </c>
      <c r="T36" s="55" t="s">
        <v>257</v>
      </c>
      <c r="U36" s="55" t="s">
        <v>11</v>
      </c>
    </row>
    <row r="37" spans="1:21" s="43" customFormat="1" ht="195" x14ac:dyDescent="0.25">
      <c r="A37" s="56" t="s">
        <v>1033</v>
      </c>
      <c r="B37" s="49" t="str">
        <f t="shared" si="2"/>
        <v>NBLE21L3001JZA</v>
      </c>
      <c r="C37" s="50" t="s">
        <v>357</v>
      </c>
      <c r="D37" s="51">
        <v>1004</v>
      </c>
      <c r="E37" s="48" t="str">
        <f t="shared" si="3"/>
        <v>ThinkPad L16 Gen 1 (Intel) , 16" WUXGA (1920x1200) IPS 300nits Anti-glare, 45% NTSC , Intel® Core™ Ultra 5 125U, 12C (2P + 8E + 2LPE) / 14T, Max Turbo up to 4.3GHz, 12MB, Integrated Intel® AI Boost, up to 11 TOPS , 1x 16GB SO-DIMM DDR5-5600 (Two DDR5 SO-DIMM slots, dual-channel capable, Up to 64GB DDR5-5600) , 1TB SSD M.2 2280 PCIe® 4.0x4 NVMe® Opal 2.0 , Integrated Intel® Graphics , Windows® 11 Pro, English , Intel® Wi-Fi® 6E AX211, 802.11ax 2x2 + BT5.3 , Quectel EM061K-GL, 4G LTE CAT6, with Embedded eSIM , 1x USB-A (Hi-Speed USB / USB 2.0), 2x USB-A (USB 5Gbps / USB 3.2 Gen 1), one Always On, 1x USB-C® (USB 20Gbps / USB 3.2 Gen 2x2), with USB PD 3.0 and DisplayPort™ 1.4, 1x USB-C® (Thunderbolt™ 4 / USB4® 40Gbps), with USB PD 3.0 and DisplayPort™ 2.1, 1x HDMI® 2.1, up to 4K/60Hz, 1x Headphone / microphone combo jack (3.5mm), 1x Ethernet (RJ-45) , Black , Integrated 46.5Wh, 65W USB-C® (3-pin) , Backlit, English (EU), Fingerprint reader Touch Style, Match-on-Chip, Integrated in Power Button , Stereo speakers, 2W x2, Dolby Audio™ , 3 Year Onsite Warranty</v>
      </c>
      <c r="F37" s="48" t="s">
        <v>358</v>
      </c>
      <c r="G37" s="48" t="s">
        <v>328</v>
      </c>
      <c r="H37" s="48" t="s">
        <v>322</v>
      </c>
      <c r="I37" s="48" t="s">
        <v>249</v>
      </c>
      <c r="J37" s="48" t="s">
        <v>348</v>
      </c>
      <c r="K37" s="48"/>
      <c r="L37" s="48" t="s">
        <v>265</v>
      </c>
      <c r="M37" s="48" t="s">
        <v>226</v>
      </c>
      <c r="N37" s="48" t="s">
        <v>339</v>
      </c>
      <c r="O37" s="48" t="s">
        <v>340</v>
      </c>
      <c r="P37" s="55" t="s">
        <v>349</v>
      </c>
      <c r="Q37" s="55" t="s">
        <v>316</v>
      </c>
      <c r="R37" s="55" t="s">
        <v>350</v>
      </c>
      <c r="S37" s="48" t="s">
        <v>356</v>
      </c>
      <c r="T37" s="48" t="s">
        <v>257</v>
      </c>
      <c r="U37" s="48" t="s">
        <v>11</v>
      </c>
    </row>
    <row r="38" spans="1:21" s="43" customFormat="1" ht="195" x14ac:dyDescent="0.25">
      <c r="A38" s="56" t="s">
        <v>1033</v>
      </c>
      <c r="B38" s="49" t="str">
        <f t="shared" si="2"/>
        <v>NBLE21L3001BZA</v>
      </c>
      <c r="C38" s="50" t="s">
        <v>359</v>
      </c>
      <c r="D38" s="51">
        <v>1184</v>
      </c>
      <c r="E38" s="48" t="str">
        <f t="shared" si="3"/>
        <v>ThinkPad L16 Gen 1 , 16" WUXGA (1920x1200) IPS 300nits Anti-glare, 45% NTSC , Intel® Core™ Ultra 7 155U, 12C (2P + 8E + 2LPE) / 14T, Max Turbo up to 4.8GHz, 12MB , 1x 8GB SO-DIMM DDR5-5600 (Two DDR5 SO-DIMM slots, dual-channel capable, Up to 64GB DDR5-5600) , 1TB SSD M.2 2280 PCIe® 4.0x4 NVMe® Opal 2.0 , Integrated Intel® Graphics , Windows® 11 Pro, English , Intel® Wi-Fi® 6E AX211, 11ax 2x2 + BT5.3 , Quectel EM061K-GL, 4G LTE CAT6, with Embedded eSIM , 1x USB-A (Hi-Speed USB / USB 2.0), 2x USB-A (USB 5Gbps / USB 3.2 Gen 1), one Always On, 1x USB-C® (USB 20Gbps / USB 3.2 Gen 2x2), with USB PD 3.0 and DisplayPort™ 1.4, 1x USB-C® (Thunderbolt™ 4 / USB4® 40Gbps), with USB PD 3.0 and DisplayPort™ 2.1, 1x HDMI® 2.1, up to 4K/60Hz, 1x Headphone / microphone combo jack (3.5mm), 1x Ethernet (RJ-45) , Black , Integrated 46.5Wh, 65W USB-C® (3-pin) , Backlit, English (EU), Fingerprint reader Touch Style, Match-on-Chip, Integrated in Power Button , Stereo speakers, 2W x2, Dolby Audio™ , 3 Year Onsite Warranty</v>
      </c>
      <c r="F38" s="48" t="s">
        <v>354</v>
      </c>
      <c r="G38" s="48" t="s">
        <v>328</v>
      </c>
      <c r="H38" s="48" t="s">
        <v>263</v>
      </c>
      <c r="I38" s="48" t="s">
        <v>277</v>
      </c>
      <c r="J38" s="48" t="s">
        <v>348</v>
      </c>
      <c r="K38" s="48"/>
      <c r="L38" s="48" t="s">
        <v>265</v>
      </c>
      <c r="M38" s="48" t="s">
        <v>226</v>
      </c>
      <c r="N38" s="48" t="s">
        <v>355</v>
      </c>
      <c r="O38" s="48" t="s">
        <v>340</v>
      </c>
      <c r="P38" s="48" t="s">
        <v>349</v>
      </c>
      <c r="Q38" s="48" t="s">
        <v>316</v>
      </c>
      <c r="R38" s="48" t="s">
        <v>350</v>
      </c>
      <c r="S38" s="48" t="s">
        <v>356</v>
      </c>
      <c r="T38" s="48" t="s">
        <v>257</v>
      </c>
      <c r="U38" s="48" t="s">
        <v>11</v>
      </c>
    </row>
    <row r="39" spans="1:21" x14ac:dyDescent="0.25">
      <c r="A39" s="22" t="s">
        <v>360</v>
      </c>
      <c r="B39" s="35"/>
      <c r="C39" s="35"/>
      <c r="D39" s="35"/>
      <c r="E39" s="35"/>
      <c r="F39" s="35"/>
      <c r="G39" s="35"/>
      <c r="H39" s="35"/>
      <c r="I39" s="35"/>
      <c r="J39" s="35"/>
      <c r="K39" s="35"/>
      <c r="L39" s="35"/>
      <c r="M39" s="35"/>
      <c r="N39" s="35"/>
      <c r="O39" s="35"/>
      <c r="P39" s="35"/>
      <c r="Q39" s="35"/>
      <c r="R39" s="35"/>
      <c r="S39" s="35"/>
      <c r="T39" s="35"/>
      <c r="U39" s="35"/>
    </row>
    <row r="40" spans="1:21" x14ac:dyDescent="0.25">
      <c r="A40" s="24" t="s">
        <v>361</v>
      </c>
      <c r="B40" s="36"/>
      <c r="C40" s="36"/>
      <c r="D40" s="36"/>
      <c r="E40" s="36"/>
      <c r="F40" s="36"/>
      <c r="G40" s="36"/>
      <c r="H40" s="36"/>
      <c r="I40" s="36"/>
      <c r="J40" s="36"/>
      <c r="K40" s="36"/>
      <c r="L40" s="36"/>
      <c r="M40" s="36"/>
      <c r="N40" s="36"/>
      <c r="O40" s="36"/>
      <c r="P40" s="36"/>
      <c r="Q40" s="36"/>
      <c r="R40" s="36"/>
      <c r="S40" s="36"/>
      <c r="T40" s="36"/>
      <c r="U40" s="36"/>
    </row>
    <row r="41" spans="1:21" s="43" customFormat="1" ht="150" x14ac:dyDescent="0.25">
      <c r="A41" s="29" t="s">
        <v>234</v>
      </c>
      <c r="B41" s="52" t="str">
        <f>"NBLE"&amp;C41</f>
        <v>NBLE21CGS0AE06</v>
      </c>
      <c r="C41" s="53" t="s">
        <v>362</v>
      </c>
      <c r="D41" s="54">
        <v>1262</v>
      </c>
      <c r="E41" s="55" t="str">
        <f>IF(F41="","",F41&amp;" , ")&amp;IF(G41="","",G41&amp;" , ")&amp;IF(H41="","",H41&amp;" , ")&amp;IF(I41="","",I41&amp;" , ")&amp;IF(J41="","",J41&amp;" , ")&amp;IF(K41="","",K41&amp;" , ")&amp;IF(L41="","",L41&amp;" , ")&amp;IF(M41="","",M41&amp;" , ")&amp;IF(N41="","",N41&amp;" , ")&amp;IF(O41="","",O41&amp;" , ")&amp;IF(P41="","",P41&amp;" , ")&amp;IF(Q41="","",Q41&amp;" , ")&amp;IF(R41="","",R41&amp;" , ")&amp;IF(S41="","",S41&amp;" , ")&amp;IF(T41="","",T41&amp;" , ")&amp;IF(U41="","",U41)</f>
        <v xml:space="preserve">ThinkPad T14 Gen 3 (AMD) , 14" WUXGA (1920 x 1200), IPS, Anti-Glare, Touch, 45%NTSC, 300 nits, Narrow Bezel , AMD Ryzen™ 7 PRO 6850U (4.7GHz, 4MB L2 / 16MB L3 Cache) , 32 GB LPDDR5-6400 (Soldered), , 256 GB SSD M.2 2280 PCIe Gen4 TLC Opal , AMD Radeon™ 680M , Windows 11 Pro 64, Downgraded to Win 10 Pro , Qualcomm® Wi-Fi® 6E NFA725A, 802.11ax 2x2 Wi-Fi® + Bluetooth® 5.1 (Bluetooth® 5.2 hardware ready) , 1x USB 3.2 Gen 1, 1x USB 3.2 Gen 1 (Always On), 2x Thunderbolt™ 4 / USB4® 40Gbps (support data transfer, Power Delivery 3.0 and DisplayPort™ 1.4), 1x HDMI®, up to 4K/60Hz, 1x Ethernet (RJ-45), 1x Headphone / microphone combo jack (3.5mm) , Black , 4 Cell Li-Polymer 52.5Wh, 65W USB-C 3pin AC Adapter , Backlit KB, Fingerprint reader , Stereo speakers, 2W x2, Dolby® Audio™ , 3 Year Onsite Warranty </v>
      </c>
      <c r="F41" s="55" t="s">
        <v>363</v>
      </c>
      <c r="G41" s="55" t="s">
        <v>364</v>
      </c>
      <c r="H41" s="55" t="s">
        <v>365</v>
      </c>
      <c r="I41" s="55" t="s">
        <v>366</v>
      </c>
      <c r="J41" s="55" t="s">
        <v>367</v>
      </c>
      <c r="K41" s="55"/>
      <c r="L41" s="55" t="s">
        <v>368</v>
      </c>
      <c r="M41" s="55" t="s">
        <v>369</v>
      </c>
      <c r="N41" s="55" t="s">
        <v>370</v>
      </c>
      <c r="O41" s="55"/>
      <c r="P41" s="55" t="s">
        <v>371</v>
      </c>
      <c r="Q41" s="55" t="s">
        <v>316</v>
      </c>
      <c r="R41" s="55" t="s">
        <v>372</v>
      </c>
      <c r="S41" s="55" t="s">
        <v>373</v>
      </c>
      <c r="T41" s="55" t="s">
        <v>374</v>
      </c>
      <c r="U41" s="55" t="s">
        <v>320</v>
      </c>
    </row>
    <row r="42" spans="1:21" s="43" customFormat="1" ht="150" x14ac:dyDescent="0.25">
      <c r="A42" s="29" t="s">
        <v>234</v>
      </c>
      <c r="B42" s="49" t="str">
        <f>"NBLE"&amp;C42</f>
        <v>NBLE21CGS0AE06-512GB</v>
      </c>
      <c r="C42" s="50" t="s">
        <v>375</v>
      </c>
      <c r="D42" s="51">
        <v>1317</v>
      </c>
      <c r="E42" s="48" t="str">
        <f>IF(F42="","",F42&amp;" , ")&amp;IF(G42="","",G42&amp;" , ")&amp;IF(H42="","",H42&amp;" , ")&amp;IF(I42="","",I42&amp;" , ")&amp;IF(J42="","",J42&amp;" , ")&amp;IF(K42="","",K42&amp;" , ")&amp;IF(L42="","",L42&amp;" , ")&amp;IF(M42="","",M42&amp;" , ")&amp;IF(N42="","",N42&amp;" , ")&amp;IF(O42="","",O42&amp;" , ")&amp;IF(P42="","",P42&amp;" , ")&amp;IF(Q42="","",Q42&amp;" , ")&amp;IF(R42="","",R42&amp;" , ")&amp;IF(S42="","",S42&amp;" , ")&amp;IF(T42="","",T42&amp;" , ")&amp;IF(U42="","",U42)</f>
        <v xml:space="preserve">ThinkPad T14 Gen 3 (AMD) , 14" WUXGA (1920 x 1200), IPS, Anti-Glare, Touch, 45%NTSC, 300 nits, Narrow Bezel , AMD Ryzen™ 7 PRO 6850U (4.7GHz, 4MB L2 / 16MB L3 Cache) , 32 GB LPDDR5-6400 (Soldered), , 512GB SSD M.2 2280 PCIe Gen4 TLC Opal , AMD Radeon™ 680M , Windows 11 Pro 64, Downgraded to Win 10 Pro , Qualcomm® Wi-Fi® 6E NFA725A, 802.11ax 2x2 Wi-Fi® + Bluetooth® 5.1 (Bluetooth® 5.2 hardware ready) , 1x USB 3.2 Gen 1, 1x USB 3.2 Gen 1 (Always On), 2x Thunderbolt™ 4 / USB4® 40Gbps (support data transfer, Power Delivery 3.0 and DisplayPort™ 1.4), 1x HDMI®, up to 4K/60Hz, 1x Ethernet (RJ-45), 1x Headphone / microphone combo jack (3.5mm) , Black , 4 Cell Li-Polymer 52.5Wh, 65W USB-C 3pin AC Adapter , Backlit KB, Fingerprint reader , Stereo speakers, 2W x2, Dolby® Audio™ , 3 Year Onsite Warranty </v>
      </c>
      <c r="F42" s="48" t="s">
        <v>363</v>
      </c>
      <c r="G42" s="48" t="s">
        <v>364</v>
      </c>
      <c r="H42" s="48" t="s">
        <v>365</v>
      </c>
      <c r="I42" s="48" t="s">
        <v>366</v>
      </c>
      <c r="J42" s="48" t="s">
        <v>376</v>
      </c>
      <c r="K42" s="48"/>
      <c r="L42" s="48" t="s">
        <v>368</v>
      </c>
      <c r="M42" s="48" t="s">
        <v>369</v>
      </c>
      <c r="N42" s="48" t="s">
        <v>370</v>
      </c>
      <c r="O42" s="48"/>
      <c r="P42" s="48" t="s">
        <v>371</v>
      </c>
      <c r="Q42" s="48" t="s">
        <v>316</v>
      </c>
      <c r="R42" s="48" t="s">
        <v>372</v>
      </c>
      <c r="S42" s="48" t="s">
        <v>373</v>
      </c>
      <c r="T42" s="48" t="s">
        <v>374</v>
      </c>
      <c r="U42" s="48" t="s">
        <v>320</v>
      </c>
    </row>
    <row r="43" spans="1:21" x14ac:dyDescent="0.25">
      <c r="A43" s="24" t="s">
        <v>377</v>
      </c>
      <c r="B43" s="36"/>
      <c r="C43" s="36"/>
      <c r="D43" s="36"/>
      <c r="E43" s="36"/>
      <c r="F43" s="36"/>
      <c r="G43" s="36"/>
      <c r="H43" s="36"/>
      <c r="I43" s="36"/>
      <c r="J43" s="36"/>
      <c r="K43" s="36"/>
      <c r="L43" s="36"/>
      <c r="M43" s="36"/>
      <c r="N43" s="36"/>
      <c r="O43" s="36"/>
      <c r="P43" s="36"/>
      <c r="Q43" s="36"/>
      <c r="R43" s="36"/>
      <c r="S43" s="36"/>
      <c r="T43" s="36"/>
      <c r="U43" s="36"/>
    </row>
    <row r="44" spans="1:21" s="43" customFormat="1" ht="180" x14ac:dyDescent="0.25">
      <c r="A44" s="58" t="s">
        <v>1034</v>
      </c>
      <c r="B44" s="52" t="str">
        <f t="shared" ref="B44:B45" si="4">"NBLE"&amp;C44</f>
        <v>NBLE21ML0007ZA</v>
      </c>
      <c r="C44" s="53" t="s">
        <v>378</v>
      </c>
      <c r="D44" s="54">
        <v>1348</v>
      </c>
      <c r="E44" s="55" t="str">
        <f t="shared" ref="E44:E45" si="5">IF(F44="","",F44&amp;" , ")&amp;IF(G44="","",G44&amp;" , ")&amp;IF(H44="","",H44&amp;" , ")&amp;IF(I44="","",I44&amp;" , ")&amp;IF(J44="","",J44&amp;" , ")&amp;IF(K44="","",K44&amp;" , ")&amp;IF(L44="","",L44&amp;" , ")&amp;IF(M44="","",M44&amp;" , ")&amp;IF(N44="","",N44&amp;" , ")&amp;IF(O44="","",O44&amp;" , ")&amp;IF(P44="","",P44&amp;" , ")&amp;IF(Q44="","",Q44&amp;" , ")&amp;IF(R44="","",R44&amp;" , ")&amp;IF(S44="","",S44&amp;" , ")&amp;IF(T44="","",T44&amp;" , ")&amp;IF(U44="","",U44)</f>
        <v>ThinkPad T14 Gen 5 , 14" WUXGA (1920x1200) IPS 400nits Anti-glare, 45% NTSC, 60Hz, DBEF5 , Intel® Core™ Ultra 5 125U, 12C (2P + 8E + 2LPE) / 14T, Max Turbo up to 4.3GHz, 12MB , 1x 16GB SO-DIMM DDR5-5600 (Two DDR5 SO-DIMM slots, dual-channel capable, Up to 64GB DDR5-5600) , 512GB SSD M.2 2280 PCIe® 4.0x4 NVMe® Opal 2.0 , Integrated Intel® Graphics , Windows® 11 Pro, English , Intel® Wi-Fi® 6E AX211, 11ax 2x2 + BT5.3 , Quectel EM061K-GL, 4G LTE CAT6, with Embedded eSIM , 1x USB-A (USB 5Gbps / USB 3.2 Gen 1), 1x USB-A (USB 5Gbps / USB 3.2 Gen 1), Always On, 2x USB-C® (Thunderbolt™ 4 / USB4® 40Gbps), with USB PD 3.0 and DisplayPort™ 2.1, 1x HDMI® 2.1, up to 4K/60Hz, 1x Headphone / microphone combo jack (3.5mm), 1x Ethernet (RJ-45) , Black , Integrated 52.5Wh, 65W USB-C® (3-pin) , Backlit, English (EU), Fingerprint Reader Touch Style, Match-on-Chip, Integrated in Power Button , Stereo speakers, 2W x2, Dolby Audio™ , 3 Year Premier Support</v>
      </c>
      <c r="F44" s="55" t="s">
        <v>379</v>
      </c>
      <c r="G44" s="55" t="s">
        <v>380</v>
      </c>
      <c r="H44" s="55" t="s">
        <v>276</v>
      </c>
      <c r="I44" s="55" t="s">
        <v>249</v>
      </c>
      <c r="J44" s="55" t="s">
        <v>338</v>
      </c>
      <c r="K44" s="55"/>
      <c r="L44" s="55" t="s">
        <v>265</v>
      </c>
      <c r="M44" s="55" t="s">
        <v>226</v>
      </c>
      <c r="N44" s="55" t="s">
        <v>355</v>
      </c>
      <c r="O44" s="55" t="s">
        <v>340</v>
      </c>
      <c r="P44" s="55" t="s">
        <v>381</v>
      </c>
      <c r="Q44" s="55" t="s">
        <v>316</v>
      </c>
      <c r="R44" s="55" t="s">
        <v>382</v>
      </c>
      <c r="S44" s="55" t="s">
        <v>383</v>
      </c>
      <c r="T44" s="55" t="s">
        <v>257</v>
      </c>
      <c r="U44" s="55" t="s">
        <v>13</v>
      </c>
    </row>
    <row r="45" spans="1:21" s="43" customFormat="1" ht="180" x14ac:dyDescent="0.25">
      <c r="A45" s="56" t="s">
        <v>1034</v>
      </c>
      <c r="B45" s="49" t="str">
        <f t="shared" si="4"/>
        <v>NBLE21ML0009ZA</v>
      </c>
      <c r="C45" s="50" t="s">
        <v>384</v>
      </c>
      <c r="D45" s="51">
        <v>1492</v>
      </c>
      <c r="E45" s="48" t="str">
        <f t="shared" si="5"/>
        <v>ThinkPad T14 Gen 5 , 14" WUXGA (1920x1200) IPS 400nits Anti-glare, 45% NTSC, 60Hz, DBEF5 , Intel® Core™ Ultra 7 155U, 12C (2P + 8E + 2LPE) / 14T, Max Turbo up to 4.8GHz, 12MB , 1x 16GB SO-DIMM DDR5-5600 (Two DDR5 SO-DIMM slots, dual-channel capable, Up to 64GB DDR5-5600) , 512GB SSD M.2 2280 PCIe® 4.0x4 NVMe® Opal 2.0 , Integrated Intel® Graphics , Windows® 11 Pro, English , Intel® Wi-Fi® 6E AX211, 11ax 2x2 + BT5.3 , Quectel EM061K-GL, 4G LTE CAT6, with Embedded eSIM , 1x USB-A (USB 5Gbps / USB 3.2 Gen 1), 1x USB-A (USB 5Gbps / USB 3.2 Gen 1), Always On, 2x USB-C® (Thunderbolt™ 4 / USB4® 40Gbps), with USB PD 3.0 and DisplayPort™ 2.1, 1x HDMI® 2.1, up to 4K/60Hz, 1x Headphone / microphone combo jack (3.5mm), 1x Ethernet (RJ-45) , Black , Integrated 52.5Wh, 65W USB-C® (3-pin) , Backlit, English (EU), Fingerprint Reader Touch Style, Match-on-Chip, Integrated in Power Button , Stereo speakers, 2W x2, Dolby Audio™ , 3 Year Premier Support</v>
      </c>
      <c r="F45" s="48" t="s">
        <v>379</v>
      </c>
      <c r="G45" s="48" t="s">
        <v>380</v>
      </c>
      <c r="H45" s="48" t="s">
        <v>263</v>
      </c>
      <c r="I45" s="48" t="s">
        <v>249</v>
      </c>
      <c r="J45" s="48" t="s">
        <v>338</v>
      </c>
      <c r="K45" s="48"/>
      <c r="L45" s="48" t="s">
        <v>265</v>
      </c>
      <c r="M45" s="48" t="s">
        <v>226</v>
      </c>
      <c r="N45" s="48" t="s">
        <v>355</v>
      </c>
      <c r="O45" s="48" t="s">
        <v>340</v>
      </c>
      <c r="P45" s="48" t="s">
        <v>381</v>
      </c>
      <c r="Q45" s="48" t="s">
        <v>316</v>
      </c>
      <c r="R45" s="48" t="s">
        <v>382</v>
      </c>
      <c r="S45" s="48" t="s">
        <v>383</v>
      </c>
      <c r="T45" s="48" t="s">
        <v>257</v>
      </c>
      <c r="U45" s="48" t="s">
        <v>13</v>
      </c>
    </row>
    <row r="46" spans="1:21" x14ac:dyDescent="0.25">
      <c r="A46" s="24" t="s">
        <v>385</v>
      </c>
      <c r="B46" s="36"/>
      <c r="C46" s="36"/>
      <c r="D46" s="36"/>
      <c r="E46" s="36"/>
      <c r="F46" s="36"/>
      <c r="G46" s="36"/>
      <c r="H46" s="36"/>
      <c r="I46" s="36"/>
      <c r="J46" s="36"/>
      <c r="K46" s="36"/>
      <c r="L46" s="36"/>
      <c r="M46" s="36"/>
      <c r="N46" s="36"/>
      <c r="O46" s="36"/>
      <c r="P46" s="36"/>
      <c r="Q46" s="36"/>
      <c r="R46" s="36"/>
      <c r="S46" s="36"/>
      <c r="T46" s="36"/>
      <c r="U46" s="36"/>
    </row>
    <row r="47" spans="1:21" s="43" customFormat="1" ht="165" x14ac:dyDescent="0.25">
      <c r="A47" s="37" t="s">
        <v>1033</v>
      </c>
      <c r="B47" s="38" t="str">
        <f>"NBLE"&amp;C47</f>
        <v>NBLE21N10008ZA</v>
      </c>
      <c r="C47" s="39" t="s">
        <v>386</v>
      </c>
      <c r="D47" s="40">
        <v>1589</v>
      </c>
      <c r="E47" s="41" t="str">
        <f>IF(F47="","",F47&amp;" , ")&amp;IF(G47="","",G47&amp;" , ")&amp;IF(H47="","",H47&amp;" , ")&amp;IF(I47="","",I47&amp;" , ")&amp;IF(J47="","",J47&amp;" , ")&amp;IF(K47="","",K47&amp;" , ")&amp;IF(L47="","",L47&amp;" , ")&amp;IF(M47="","",M47&amp;" , ")&amp;IF(N47="","",N47&amp;" , ")&amp;IF(O47="","",O47&amp;" , ")&amp;IF(P47="","",P47&amp;" , ")&amp;IF(Q47="","",Q47&amp;" , ")&amp;IF(R47="","",R47&amp;" , ")&amp;IF(S47="","",S47&amp;" , ")&amp;IF(T47="","",T47&amp;" , ")&amp;IF(U47="","",U47)</f>
        <v>ThinkPad T14s Gen 6 (Snapdragon) , 14" WUXGA (1920x1200) IPS 400nits Anti-glare, 100% sRGB, 60Hz, Low Power , Snapdragon® X Elite X1E-78-100, 12C, Max Turbo up to 3.4GHz, 42MB, Qualcomm® Hexagon™ NPU, up to 45 TOPS , 32GB Soldered LPDDR5x-8448, not upgradable , 1TB SSD M.2 2242 PCIe® 4.0x4 NVMe® Opal 2.0 , Integrated Qualcomm® Adreno™ GPU , Windows® 11 Pro (on ARM), English , Qualcomm® Wi-Fi® 7 NCM825A, 802.11be 2x2 + BT5.3 , 1x USB-A (USB 5Gbps / USB 3.2 Gen 1), 1x USB-A (USB 5Gbps / USB 3.2 Gen 1), Always On, 2x USB-C® (Thunderbolt™ 4 / USB4® 40Gbps), with USB PD 3.0 and DisplayPort™ 1.4a, 1x HDMI® 2.1, up to 4K/60Hz, 1x Headphone / microphone combo jack (3.5mm) , Black , Integrated 58Wh, 65W USB-C® Slim (3-pin) , Backlit KB, Fingerprint reader Touch Style, Match-on-Chip, Integrated in Power Button , Stereo speakers, 2W x2, Dolby Audio™ , 3 Year Premier Support</v>
      </c>
      <c r="F47" s="41" t="s">
        <v>387</v>
      </c>
      <c r="G47" s="41" t="s">
        <v>388</v>
      </c>
      <c r="H47" s="41" t="s">
        <v>389</v>
      </c>
      <c r="I47" s="41" t="s">
        <v>390</v>
      </c>
      <c r="J47" s="41" t="s">
        <v>391</v>
      </c>
      <c r="K47" s="41"/>
      <c r="L47" s="41" t="s">
        <v>392</v>
      </c>
      <c r="M47" s="41" t="s">
        <v>393</v>
      </c>
      <c r="N47" s="41" t="s">
        <v>394</v>
      </c>
      <c r="O47" s="41"/>
      <c r="P47" s="41" t="s">
        <v>395</v>
      </c>
      <c r="Q47" s="41" t="s">
        <v>316</v>
      </c>
      <c r="R47" s="41" t="s">
        <v>396</v>
      </c>
      <c r="S47" s="41" t="s">
        <v>306</v>
      </c>
      <c r="T47" s="41" t="s">
        <v>257</v>
      </c>
      <c r="U47" s="41" t="s">
        <v>13</v>
      </c>
    </row>
    <row r="48" spans="1:21" x14ac:dyDescent="0.25">
      <c r="A48" s="24" t="s">
        <v>397</v>
      </c>
      <c r="B48" s="36"/>
      <c r="C48" s="36"/>
      <c r="D48" s="36"/>
      <c r="E48" s="36"/>
      <c r="F48" s="36"/>
      <c r="G48" s="36"/>
      <c r="H48" s="36"/>
      <c r="I48" s="36"/>
      <c r="J48" s="36"/>
      <c r="K48" s="36"/>
      <c r="L48" s="36"/>
      <c r="M48" s="36"/>
      <c r="N48" s="36"/>
      <c r="O48" s="36"/>
      <c r="P48" s="36"/>
      <c r="Q48" s="36"/>
      <c r="R48" s="36"/>
      <c r="S48" s="36"/>
      <c r="T48" s="36"/>
      <c r="U48" s="36"/>
    </row>
    <row r="49" spans="1:21" s="43" customFormat="1" ht="180" x14ac:dyDescent="0.25">
      <c r="A49" s="37" t="s">
        <v>1033</v>
      </c>
      <c r="B49" s="38" t="str">
        <f>"NBLE"&amp;C49</f>
        <v>NBLE21MN000AZA</v>
      </c>
      <c r="C49" s="39" t="s">
        <v>398</v>
      </c>
      <c r="D49" s="40">
        <v>1537</v>
      </c>
      <c r="E49" s="41" t="str">
        <f>IF(F49="","",F49&amp;" , ")&amp;IF(G49="","",G49&amp;" , ")&amp;IF(H49="","",H49&amp;" , ")&amp;IF(I49="","",I49&amp;" , ")&amp;IF(J49="","",J49&amp;" , ")&amp;IF(K49="","",K49&amp;" , ")&amp;IF(L49="","",L49&amp;" , ")&amp;IF(M49="","",M49&amp;" , ")&amp;IF(N49="","",N49&amp;" , ")&amp;IF(O49="","",O49&amp;" , ")&amp;IF(P49="","",P49&amp;" , ")&amp;IF(Q49="","",Q49&amp;" , ")&amp;IF(R49="","",R49&amp;" , ")&amp;IF(S49="","",S49&amp;" , ")&amp;IF(T49="","",T49&amp;" , ")&amp;IF(U49="","",U49)</f>
        <v xml:space="preserve">ThinkPad T16 Gen 3 , 16" WUXGA (1920x1200) IPS 300nits Anti-glare, 45% NTSC , Intel® Core™ Ultra 7 155U, 12C (2P + 8E + 2LPE) / 14T, Max Turbo up to 4.8GHz, 12MB , 1x 16GB SO-DIMM DDR5-5600 (Two DDR5 SO-DIMM slots, dual-channel capable, Up to 64GB DDR5-5600) , 512GB SSD M.2 2280 PCIe® 4.0x4 NVMe® Opal 2.0 , Integrated Intel® Graphics , Windows® 11 Pro, English , Intel® Wi-Fi® 6E AX211, 11ax 2x2 + BT5.3 , Quectel EM061K-GL, 4G LTE CAT6, with Embedded eSIM , 1x USB-A (USB 5Gbps / USB 3.2 Gen 1), 1x USB-A (USB 5Gbps / USB 3.2 Gen 1), Always On, 2x USB-C® (Thunderbolt™ 4 / USB4® 40Gbps), with USB PD 3.0 and DisplayPort™ 2.1, 1x HDMI® 2.1, up to 4K/60Hz, 1x Headphone / microphone combo jack (3.5mm), 1x Ethernet (RJ-45) , Black , Integrated 52.5Wh, 65W USB-C® (3-pin) , Backlit, English (EU), Fingerprint Reader Touch Style, Match-on-Chip, Integrated in Power Button , Stereo speakers, 2W x2, Dolby Audio™ , 3 Year Premier Support </v>
      </c>
      <c r="F49" s="41" t="s">
        <v>399</v>
      </c>
      <c r="G49" s="41" t="s">
        <v>328</v>
      </c>
      <c r="H49" s="41" t="s">
        <v>263</v>
      </c>
      <c r="I49" s="41" t="s">
        <v>249</v>
      </c>
      <c r="J49" s="41" t="s">
        <v>338</v>
      </c>
      <c r="K49" s="41"/>
      <c r="L49" s="41" t="s">
        <v>265</v>
      </c>
      <c r="M49" s="41" t="s">
        <v>226</v>
      </c>
      <c r="N49" s="41" t="s">
        <v>355</v>
      </c>
      <c r="O49" s="41" t="s">
        <v>340</v>
      </c>
      <c r="P49" s="41" t="s">
        <v>381</v>
      </c>
      <c r="Q49" s="41" t="s">
        <v>316</v>
      </c>
      <c r="R49" s="41" t="s">
        <v>382</v>
      </c>
      <c r="S49" s="41" t="s">
        <v>383</v>
      </c>
      <c r="T49" s="41" t="s">
        <v>257</v>
      </c>
      <c r="U49" s="41" t="s">
        <v>400</v>
      </c>
    </row>
    <row r="50" spans="1:21" x14ac:dyDescent="0.25">
      <c r="A50" s="22" t="s">
        <v>401</v>
      </c>
      <c r="B50" s="35"/>
      <c r="C50" s="35"/>
      <c r="D50" s="35"/>
      <c r="E50" s="35"/>
      <c r="F50" s="35"/>
      <c r="G50" s="35"/>
      <c r="H50" s="35"/>
      <c r="I50" s="35"/>
      <c r="J50" s="35"/>
      <c r="K50" s="35"/>
      <c r="L50" s="35"/>
      <c r="M50" s="35"/>
      <c r="N50" s="35"/>
      <c r="O50" s="35"/>
      <c r="P50" s="35"/>
      <c r="Q50" s="35"/>
      <c r="R50" s="35"/>
      <c r="S50" s="35"/>
      <c r="T50" s="35"/>
      <c r="U50" s="35"/>
    </row>
    <row r="51" spans="1:21" x14ac:dyDescent="0.25">
      <c r="A51" s="24" t="s">
        <v>402</v>
      </c>
      <c r="B51" s="36"/>
      <c r="C51" s="36"/>
      <c r="D51" s="36"/>
      <c r="E51" s="36"/>
      <c r="F51" s="36"/>
      <c r="G51" s="36"/>
      <c r="H51" s="36"/>
      <c r="I51" s="36"/>
      <c r="J51" s="36"/>
      <c r="K51" s="36"/>
      <c r="L51" s="36"/>
      <c r="M51" s="36"/>
      <c r="N51" s="36"/>
      <c r="O51" s="36"/>
      <c r="P51" s="36"/>
      <c r="Q51" s="36"/>
      <c r="R51" s="36"/>
      <c r="S51" s="36"/>
      <c r="T51" s="36"/>
      <c r="U51" s="36"/>
    </row>
    <row r="52" spans="1:21" s="63" customFormat="1" ht="150" x14ac:dyDescent="0.25">
      <c r="A52" s="29" t="s">
        <v>234</v>
      </c>
      <c r="B52" s="59" t="str">
        <f>"NBLE"&amp;C52</f>
        <v>NBLE21F3S2Y000</v>
      </c>
      <c r="C52" s="60" t="s">
        <v>403</v>
      </c>
      <c r="D52" s="61">
        <v>1543</v>
      </c>
      <c r="E52" s="62" t="str">
        <f>IF(F52="","",F52&amp;" , ")&amp;IF(G52="","",G52&amp;" , ")&amp;IF(H52="","",H52&amp;" , ")&amp;IF(I52="","",I52&amp;" , ")&amp;IF(J52="","",J52&amp;" , ")&amp;IF(K52="","",K52&amp;" , ")&amp;IF(L52="","",L52&amp;" , ")&amp;IF(M52="","",M52&amp;" , ")&amp;IF(N52="","",N52&amp;" , ")&amp;IF(O52="","",O52&amp;" , ")&amp;IF(P52="","",P52&amp;" , ")&amp;IF(Q52="","",Q52&amp;" , ")&amp;IF(R52="","",R52&amp;" , ")&amp;IF(S52="","",S52&amp;" , ")&amp;IF(T52="","",T52&amp;" , ")&amp;IF(U52="","",U52)</f>
        <v>ThinkPad X13 Yoga Gen 4 , 13.3" WUXGA (1920x1200) IPS 300nits Anti-reflection / Anti-smudge, 100% sRGB, Touch , Intel® Core™ Core™ i5-1345U, 1C (2P + 8E) / 12T, P-core 1.6 / 5.0GHz, E-core 1.2 / 3.5GHz, 12MB , 16GB Soldered LPDDR5-4800, not upgradable , 512GB SSD M.2 2280 PCIe® 4.0x4 NVMe® Opal 2.0 , Integrated Intel® Iris® Xe Graphics , Windows® 11 Pro, English , Intel® Wi-Fi® 6E AX211, 11ax 2x2 + BT5.3 , No LTE , 1x HDMI® 2.1, up to 4K/60Hz, 1x USB 3.2 Gen 1, 1x USB 3.2 Gen 1 (Always On), 2x Thunderbolt™ 4 / USB4® 40Gbps (support data transfer, Power Delivery 3.0 and DisplayPort™ 2.0), 1x Headphone / microphone combo jack (3.5mm) , Deep Black , Integrated 54.7Wh, 65W USB-C® (3-pin) , Backlit KB English (EU), Fingerprint Reader, Lenovo® Integrated Pen , Stereo speakers, 2W x2, Dolby® Audio™ Premium , 5 Year Premier Support</v>
      </c>
      <c r="F52" s="62" t="s">
        <v>404</v>
      </c>
      <c r="G52" s="62" t="s">
        <v>405</v>
      </c>
      <c r="H52" s="62" t="s">
        <v>406</v>
      </c>
      <c r="I52" s="62" t="s">
        <v>407</v>
      </c>
      <c r="J52" s="62" t="s">
        <v>338</v>
      </c>
      <c r="K52" s="62"/>
      <c r="L52" s="62" t="s">
        <v>408</v>
      </c>
      <c r="M52" s="62" t="s">
        <v>226</v>
      </c>
      <c r="N52" s="62" t="s">
        <v>355</v>
      </c>
      <c r="O52" s="62" t="s">
        <v>409</v>
      </c>
      <c r="P52" s="62" t="s">
        <v>410</v>
      </c>
      <c r="Q52" s="62" t="s">
        <v>411</v>
      </c>
      <c r="R52" s="62" t="s">
        <v>412</v>
      </c>
      <c r="S52" s="62" t="s">
        <v>413</v>
      </c>
      <c r="T52" s="62" t="s">
        <v>414</v>
      </c>
      <c r="U52" s="62" t="s">
        <v>49</v>
      </c>
    </row>
    <row r="53" spans="1:21" s="43" customFormat="1" ht="180" x14ac:dyDescent="0.25">
      <c r="A53" s="57" t="s">
        <v>1033</v>
      </c>
      <c r="B53" s="44" t="str">
        <f>"NBLE"&amp;C53</f>
        <v>NBLE21LW0005ZA</v>
      </c>
      <c r="C53" s="45" t="s">
        <v>415</v>
      </c>
      <c r="D53" s="46">
        <v>1791</v>
      </c>
      <c r="E53" s="47" t="str">
        <f>IF(F53="","",F53&amp;" , ")&amp;IF(G53="","",G53&amp;" , ")&amp;IF(H53="","",H53&amp;" , ")&amp;IF(I53="","",I53&amp;" , ")&amp;IF(J53="","",J53&amp;" , ")&amp;IF(K53="","",K53&amp;" , ")&amp;IF(L53="","",L53&amp;" , ")&amp;IF(M53="","",M53&amp;" , ")&amp;IF(N53="","",N53&amp;" , ")&amp;IF(O53="","",O53&amp;" , ")&amp;IF(P53="","",P53&amp;" , ")&amp;IF(Q53="","",Q53&amp;" , ")&amp;IF(R53="","",R53&amp;" , ")&amp;IF(S53="","",S53&amp;" , ")&amp;IF(T53="","",T53&amp;" , ")&amp;IF(U53="","",U53)</f>
        <v>ThinkPad X13 2-in-1 Gen 5 , 13.3" WUXGA (1920x1200) IPS 300nits Anti-glare, 100% sRGB, Touch , Intel® Core™ Ultra 7 155U, 12C (2P + 8E + 2LPE) / 14T, Max Turbo up to 4.8GHz, 12MB (Intel® AI Boost integrated in Intel Core™ Ultra processor) , 16GB Soldered LPDDR5x-6400 (Memory soldered to systemboard, no slots, dual-channel) , 512GB SSD M.2 2280 PCIe® 4.0x4 NVMe® Opal 2.0 , Integrated Intel® Graphics , Windows® 11 Pro, English , Intel® Wi-Fi® 6E AX211, 802.11ax 2x2 + BT5.3 , Quectel EM061K-GL, 4G LTE CAT6 , 1x USB-A (USB 5Gbps / USB 3.2 Gen 1), 1x USB-A (USB 5Gbps / USB 3.2 Gen 1), Always On, 2x USB-C® (Thunderbolt™ 4 / USB4® 40Gbps), with USB PD 3.0 and DisplayPort™ 2.1, 1x HDMI® 2.1, up to 4K/60Hz, 1x Headphone / microphone combo jack (3.5mm) , Black , Integrated 54.7Wh, 65W USB-C® (3-pin) , Backlit KB, English (EU), Fingerprint reader Touch Style, Match-on-Chip, Integrated in Power Button , Stereo speakers, 2W x2, Dolby Audio™ Premium , 3 Year Premier Support</v>
      </c>
      <c r="F53" s="47" t="s">
        <v>416</v>
      </c>
      <c r="G53" s="47" t="s">
        <v>417</v>
      </c>
      <c r="H53" s="47" t="s">
        <v>418</v>
      </c>
      <c r="I53" s="47" t="s">
        <v>419</v>
      </c>
      <c r="J53" s="47" t="s">
        <v>338</v>
      </c>
      <c r="K53" s="47"/>
      <c r="L53" s="47" t="s">
        <v>265</v>
      </c>
      <c r="M53" s="47" t="s">
        <v>226</v>
      </c>
      <c r="N53" s="47" t="s">
        <v>339</v>
      </c>
      <c r="O53" s="47" t="s">
        <v>420</v>
      </c>
      <c r="P53" s="47" t="s">
        <v>421</v>
      </c>
      <c r="Q53" s="47" t="s">
        <v>316</v>
      </c>
      <c r="R53" s="47" t="s">
        <v>412</v>
      </c>
      <c r="S53" s="47" t="s">
        <v>329</v>
      </c>
      <c r="T53" s="47" t="s">
        <v>422</v>
      </c>
      <c r="U53" s="47" t="s">
        <v>13</v>
      </c>
    </row>
    <row r="54" spans="1:21" s="43" customFormat="1" ht="165" x14ac:dyDescent="0.25">
      <c r="A54" s="57" t="s">
        <v>1034</v>
      </c>
      <c r="B54" s="44" t="str">
        <f>"NBLE"&amp;C54</f>
        <v>NBLE21LW000DZA</v>
      </c>
      <c r="C54" s="45" t="s">
        <v>423</v>
      </c>
      <c r="D54" s="46">
        <v>1945</v>
      </c>
      <c r="E54" s="47" t="str">
        <f>IF(F54="","",F54&amp;" , ")&amp;IF(G54="","",G54&amp;" , ")&amp;IF(H54="","",H54&amp;" , ")&amp;IF(I54="","",I54&amp;" , ")&amp;IF(J54="","",J54&amp;" , ")&amp;IF(K54="","",K54&amp;" , ")&amp;IF(L54="","",L54&amp;" , ")&amp;IF(M54="","",M54&amp;" , ")&amp;IF(N54="","",N54&amp;" , ")&amp;IF(O54="","",O54&amp;" , ")&amp;IF(P54="","",P54&amp;" , ")&amp;IF(Q54="","",Q54&amp;" , ")&amp;IF(R54="","",R54&amp;" , ")&amp;IF(S54="","",S54&amp;" , ")&amp;IF(T54="","",T54&amp;" , ")&amp;IF(U54="","",U54)</f>
        <v>ThinkPad X13 2-in-1 Gen 5 , 13.3" WUXGA (1920x1200) IPS 300nits Anti-glare, 100% sRGB, Touch , Intel® Core™ Ultra 7 155U, 12C (2P + 8E + 2LPE) / 14T, Max Turbo up to 4.8GHz, 12MB , 16GB soldered memory, not upgradable , 1TB SSD M.2 2280 PCIe® 4.0x4 NVMe® Opal 2.0 , Integrated Intel® Graphics, Integrated Intel® AI Boost, up to 11 TOPS , Windows® 11 Pro, English , Intel® Wi-Fi® 6E AX211, 802.11ax 2x2 + BT5.3 , Quectel EM061K-GL, 4G LTE CAT6, with Embedded eSIM , 1x USB-A (USB 5Gbps / USB 3.2 Gen 1), 1x USB-A (USB 5Gbps / USB 3.2 Gen 1), Always On, 2x USB-C® (Thunderbolt™ 4 / USB4® 40Gbps), with USB PD 3.0 and DisplayPort™ 2.1, 1x HDMI® 2.1, up to 4K/60Hz, 1x Headphone / microphone combo jack (3.5mm) , Black , Integrated 54.7Wh, 65W USB-C® (3-pin) , Backlit KB, Fingerprint reader Touch Style, Match-on-Chip, Integrated in Power Button , Stereo speakers, 2W x2, Dolby Audio™ Premium , 3 Year Premier Support</v>
      </c>
      <c r="F54" s="47" t="s">
        <v>416</v>
      </c>
      <c r="G54" s="47" t="s">
        <v>417</v>
      </c>
      <c r="H54" s="47" t="s">
        <v>263</v>
      </c>
      <c r="I54" s="47" t="s">
        <v>424</v>
      </c>
      <c r="J54" s="47" t="s">
        <v>348</v>
      </c>
      <c r="K54" s="47"/>
      <c r="L54" s="47" t="s">
        <v>425</v>
      </c>
      <c r="M54" s="47" t="s">
        <v>226</v>
      </c>
      <c r="N54" s="47" t="s">
        <v>339</v>
      </c>
      <c r="O54" s="47" t="s">
        <v>340</v>
      </c>
      <c r="P54" s="47" t="s">
        <v>421</v>
      </c>
      <c r="Q54" s="47" t="s">
        <v>316</v>
      </c>
      <c r="R54" s="47" t="s">
        <v>412</v>
      </c>
      <c r="S54" s="47" t="s">
        <v>306</v>
      </c>
      <c r="T54" s="47" t="s">
        <v>422</v>
      </c>
      <c r="U54" s="47" t="s">
        <v>13</v>
      </c>
    </row>
    <row r="55" spans="1:21" s="43" customFormat="1" ht="165" x14ac:dyDescent="0.25">
      <c r="A55" s="56" t="s">
        <v>1035</v>
      </c>
      <c r="B55" s="49" t="str">
        <f>"NBLE"&amp;C55</f>
        <v>NBLE21LW000AZA</v>
      </c>
      <c r="C55" s="50" t="s">
        <v>426</v>
      </c>
      <c r="D55" s="51">
        <v>2001</v>
      </c>
      <c r="E55" s="48" t="str">
        <f>IF(F55="","",F55&amp;" , ")&amp;IF(G55="","",G55&amp;" , ")&amp;IF(H55="","",H55&amp;" , ")&amp;IF(I55="","",I55&amp;" , ")&amp;IF(J55="","",J55&amp;" , ")&amp;IF(K55="","",K55&amp;" , ")&amp;IF(L55="","",L55&amp;" , ")&amp;IF(M55="","",M55&amp;" , ")&amp;IF(N55="","",N55&amp;" , ")&amp;IF(O55="","",O55&amp;" , ")&amp;IF(P55="","",P55&amp;" , ")&amp;IF(Q55="","",Q55&amp;" , ")&amp;IF(R55="","",R55&amp;" , ")&amp;IF(S55="","",S55&amp;" , ")&amp;IF(T55="","",T55&amp;" , ")&amp;IF(U55="","",U55)</f>
        <v>ThinkPad X13 2-in-1 Gen 5 , 13.3" WUXGA (1920x1200) IPS 300nits Anti-glare, 100% sRGB, Touch , Intel® Core™ Ultra 7 155U, 12C (2P + 8E + 2LPE) / 14T, Max Turbo up to 4.8GHz, 12MB , 32GB soldered memory, not upgradable , 1TB SSD M.2 2280 PCIe® 4.0x4 NVMe® Opal 2.0 , Integrated Intel® Graphics, Integrated Intel® AI Boost, up to 11 TOPS , Windows® 11 Pro, English , Intel® Wi-Fi® 6E AX211, 802.11ax 2x2 + BT5.3 , Quectel EM061K-GL, 4G LTE CAT6, with Embedded eSIM , 1x USB-A (USB 5Gbps / USB 3.2 Gen 1), 1x USB-A (USB 5Gbps / USB 3.2 Gen 1), Always On, 2x USB-C® (Thunderbolt™ 4 / USB4® 40Gbps), with USB PD 3.0 and DisplayPort™ 2.1, 1x HDMI® 2.1, up to 4K/60Hz, 1x Headphone / microphone combo jack (3.5mm) , Black , Integrated 54.7Wh, 65W USB-C® (3-pin) , Backlit KB, Fingerprint reader Touch Style, Match-on-Chip, Integrated in Power Button , Stereo speakers, 2W x2, Dolby Audio™ Premium , 3 Year Premier Support</v>
      </c>
      <c r="F55" s="48" t="s">
        <v>416</v>
      </c>
      <c r="G55" s="48" t="s">
        <v>417</v>
      </c>
      <c r="H55" s="48" t="s">
        <v>263</v>
      </c>
      <c r="I55" s="48" t="s">
        <v>299</v>
      </c>
      <c r="J55" s="48" t="s">
        <v>348</v>
      </c>
      <c r="K55" s="48"/>
      <c r="L55" s="48" t="s">
        <v>425</v>
      </c>
      <c r="M55" s="48" t="s">
        <v>226</v>
      </c>
      <c r="N55" s="48" t="s">
        <v>339</v>
      </c>
      <c r="O55" s="48" t="s">
        <v>340</v>
      </c>
      <c r="P55" s="48" t="s">
        <v>421</v>
      </c>
      <c r="Q55" s="48" t="s">
        <v>316</v>
      </c>
      <c r="R55" s="48" t="s">
        <v>412</v>
      </c>
      <c r="S55" s="48" t="s">
        <v>306</v>
      </c>
      <c r="T55" s="48" t="s">
        <v>422</v>
      </c>
      <c r="U55" s="48" t="s">
        <v>13</v>
      </c>
    </row>
    <row r="56" spans="1:21" x14ac:dyDescent="0.25">
      <c r="A56" s="24" t="s">
        <v>427</v>
      </c>
      <c r="B56" s="36"/>
      <c r="C56" s="36"/>
      <c r="D56" s="36"/>
      <c r="E56" s="36"/>
      <c r="F56" s="36"/>
      <c r="G56" s="36"/>
      <c r="H56" s="36"/>
      <c r="I56" s="36"/>
      <c r="J56" s="36"/>
      <c r="K56" s="36"/>
      <c r="L56" s="36"/>
      <c r="M56" s="36"/>
      <c r="N56" s="36"/>
      <c r="O56" s="36"/>
      <c r="P56" s="36"/>
      <c r="Q56" s="36"/>
      <c r="R56" s="36"/>
      <c r="S56" s="36"/>
      <c r="T56" s="36"/>
      <c r="U56" s="36"/>
    </row>
    <row r="57" spans="1:21" s="43" customFormat="1" ht="165" x14ac:dyDescent="0.25">
      <c r="A57" s="58" t="s">
        <v>1033</v>
      </c>
      <c r="B57" s="52" t="str">
        <f t="shared" ref="B57:B59" si="6">"NBLE"&amp;C57</f>
        <v>NBLE21KC001HZA</v>
      </c>
      <c r="C57" s="53" t="s">
        <v>428</v>
      </c>
      <c r="D57" s="54">
        <v>2198</v>
      </c>
      <c r="E57" s="55" t="str">
        <f t="shared" ref="E57:E59" si="7">IF(F57="","",F57&amp;" , ")&amp;IF(G57="","",G57&amp;" , ")&amp;IF(H57="","",H57&amp;" , ")&amp;IF(I57="","",I57&amp;" , ")&amp;IF(J57="","",J57&amp;" , ")&amp;IF(K57="","",K57&amp;" , ")&amp;IF(L57="","",L57&amp;" , ")&amp;IF(M57="","",M57&amp;" , ")&amp;IF(N57="","",N57&amp;" , ")&amp;IF(O57="","",O57&amp;" , ")&amp;IF(P57="","",P57&amp;" , ")&amp;IF(Q57="","",Q57&amp;" , ")&amp;IF(R57="","",R57&amp;" , ")&amp;IF(S57="","",S57&amp;" , ")&amp;IF(T57="","",T57&amp;" , ")&amp;IF(U57="","",U57)</f>
        <v xml:space="preserve">ThinkPad X1 Carbon Gen 12 , 14" WUXGA (1920x1200) IPS 400nits Anti-glare, 100% sRGB, 60Hz, Low Power , Intel® Core™ Ultra 7 155U, 12C (2P + 8E + 2LPE) / 14T, Max Turbo up to 4.8GHz, 12MB , 16GB Soldered LPDDR5x-6400, not upgradable , 512GB SSD M.2 2280 PCIe® 4.0x4 Performance NVMe® Opal 2.0 , Integrated Intel® Graphics , Windows® 11 Pro, English , Intel® Wi-Fi® 6E AX211, 802.11ax 2x2 + BT5.3 , Quectel EM160R-GL, 4G LTE CAT16, with Embedded eSIM , 1x USB-A (USB 5Gbps / USB 3.2 Gen 1), 1x USB-A (USB 5Gbps / USB 3.2 Gen 1), Always On, 2x USB-C® (Thunderbolt™ 4 / USB4® 40Gbps), with USB PD 3.0 and DisplayPort™ 2.1, 1x HDMI® 2.1, up to 4K/60Hz, 1x Headphone / microphone combo jack (3.5mm) , Black, Paint , Integrated 57Wh, 65W USB-C® (3-pin) , Backlit KB, Fingerprint Reader , Stereo speakers, 2W x2, Dolby Atmos® , 3 Year Premier Support </v>
      </c>
      <c r="F57" s="55" t="s">
        <v>429</v>
      </c>
      <c r="G57" s="55" t="s">
        <v>388</v>
      </c>
      <c r="H57" s="55" t="s">
        <v>263</v>
      </c>
      <c r="I57" s="55" t="s">
        <v>430</v>
      </c>
      <c r="J57" s="55" t="s">
        <v>431</v>
      </c>
      <c r="K57" s="55"/>
      <c r="L57" s="55" t="s">
        <v>265</v>
      </c>
      <c r="M57" s="55" t="s">
        <v>226</v>
      </c>
      <c r="N57" s="55" t="s">
        <v>339</v>
      </c>
      <c r="O57" s="55" t="s">
        <v>432</v>
      </c>
      <c r="P57" s="55" t="s">
        <v>421</v>
      </c>
      <c r="Q57" s="55" t="s">
        <v>433</v>
      </c>
      <c r="R57" s="55" t="s">
        <v>324</v>
      </c>
      <c r="S57" s="55" t="s">
        <v>269</v>
      </c>
      <c r="T57" s="55" t="s">
        <v>434</v>
      </c>
      <c r="U57" s="55" t="s">
        <v>400</v>
      </c>
    </row>
    <row r="58" spans="1:21" s="43" customFormat="1" ht="165" x14ac:dyDescent="0.25">
      <c r="A58" s="57" t="s">
        <v>1033</v>
      </c>
      <c r="B58" s="44" t="str">
        <f>"NBLE"&amp;C58</f>
        <v>NBLE21KC009HZA</v>
      </c>
      <c r="C58" s="45" t="s">
        <v>435</v>
      </c>
      <c r="D58" s="46">
        <v>2253</v>
      </c>
      <c r="E58" s="47" t="str">
        <f>IF(F58="","",F58&amp;" , ")&amp;IF(G58="","",G58&amp;" , ")&amp;IF(H58="","",H58&amp;" , ")&amp;IF(I58="","",I58&amp;" , ")&amp;IF(J58="","",J58&amp;" , ")&amp;IF(K58="","",K58&amp;" , ")&amp;IF(L58="","",L58&amp;" , ")&amp;IF(M58="","",M58&amp;" , ")&amp;IF(N58="","",N58&amp;" , ")&amp;IF(O58="","",O58&amp;" , ")&amp;IF(P58="","",P58&amp;" , ")&amp;IF(Q58="","",Q58&amp;" , ")&amp;IF(R58="","",R58&amp;" , ")&amp;IF(S58="","",S58&amp;" , ")&amp;IF(T58="","",T58&amp;" , ")&amp;IF(U58="","",U58)</f>
        <v xml:space="preserve">ThinkPad X1 Carbon Gen 12 , 14" WUXGA (1920x1200) IPS 400nits Anti-glare, 100% sRGB, 60Hz, Low Power, Touch , Intel® Core™ Ultra 7 155U, 12C (2P + 8E + 2LPE) / 14T, Max Turbo up to 4.8GHz, 12MB , 16GB Soldered LPDDR5x-6400, not upgradable , 512GB SSD M.2 2280 PCIe® 4.0x4 Performance NVMe® Opal 2.0 , Integrated Intel® Graphics , Windows® 11 Pro, English , Intel® Wi-Fi® 6E AX211, 802.11ax 2x2 + BT5.3 , 	
Quectel EM160R-GL, 4G LTE CAT16, with Embedded eSIM , 1x USB-A (USB 5Gbps / USB 3.2 Gen 1), 1x USB-A (USB 5Gbps / USB 3.2 Gen 1), Always On, 2x USB-C® (Thunderbolt™ 4 / USB4® 40Gbps), with USB PD 3.0 and DisplayPort™ 2.1, 1x HDMI® 2.1, up to 4K/60Hz, 1x Headphone / microphone combo jack (3.5mm) , Black, Paint , Integrated 57Wh, 65W USB-C® (3-pin) , Backlit KB, Fingerprint Reader , Stereo speakers, 2W x2, Dolby Atmos® , 3 Year Premier Support </v>
      </c>
      <c r="F58" s="47" t="s">
        <v>429</v>
      </c>
      <c r="G58" s="47" t="s">
        <v>436</v>
      </c>
      <c r="H58" s="47" t="s">
        <v>263</v>
      </c>
      <c r="I58" s="47" t="s">
        <v>430</v>
      </c>
      <c r="J58" s="47" t="s">
        <v>431</v>
      </c>
      <c r="K58" s="47"/>
      <c r="L58" s="47" t="s">
        <v>265</v>
      </c>
      <c r="M58" s="47" t="s">
        <v>226</v>
      </c>
      <c r="N58" s="47" t="s">
        <v>339</v>
      </c>
      <c r="O58" s="47" t="s">
        <v>437</v>
      </c>
      <c r="P58" s="47" t="s">
        <v>421</v>
      </c>
      <c r="Q58" s="47" t="s">
        <v>433</v>
      </c>
      <c r="R58" s="47" t="s">
        <v>324</v>
      </c>
      <c r="S58" s="47" t="s">
        <v>269</v>
      </c>
      <c r="T58" s="47" t="s">
        <v>434</v>
      </c>
      <c r="U58" s="47" t="s">
        <v>400</v>
      </c>
    </row>
    <row r="59" spans="1:21" s="43" customFormat="1" ht="165" x14ac:dyDescent="0.25">
      <c r="A59" s="56" t="s">
        <v>1034</v>
      </c>
      <c r="B59" s="49" t="str">
        <f t="shared" si="6"/>
        <v>NBLE21KC001LZA</v>
      </c>
      <c r="C59" s="50" t="s">
        <v>438</v>
      </c>
      <c r="D59" s="51">
        <v>2339</v>
      </c>
      <c r="E59" s="48" t="str">
        <f t="shared" si="7"/>
        <v xml:space="preserve">ThinkPad X1 Carbon Gen 12 , 14" WUXGA (1920x1200) IPS 400nits Anti-glare, 100% sRGB, 60Hz, Low Power , Intel® Core™ Ultra 7 155U, 12C (2P + 8E + 2LPE) / 14T, Max Turbo up to 4.8GHz, 12MB , 32GB Soldered LPDDR5x-6400, not upgradable , 1TB SSD M.2 2280 PCIe® 4.0x4 Performance NVMe® Opal 2.0 , Integrated Intel® Graphics , Windows® 11 Pro, English , Intel® Wi-Fi® 6E AX211, 802.11ax 2x2 + BT5.3 , Quectel EM160R-GL, 4G LTE CAT16, with Embedded eSIM , 1x USB-A (USB 5Gbps / USB 3.2 Gen 1), 1x USB-A (USB 5Gbps / USB 3.2 Gen 1), Always On, 2x USB-C® (Thunderbolt™ 4 / USB4® 40Gbps), with USB PD 3.0 and DisplayPort™ 2.1, 1x HDMI® 2.1, up to 4K/60Hz, 1x Headphone / microphone combo jack (3.5mm) , Black, Paint , Integrated 57Wh, 65W USB-C® (3-pin) , Backlit KB, Fingerprint Reader , Stereo speakers, 2W x2, Dolby Atmos® , 3 Year Premier Support </v>
      </c>
      <c r="F59" s="48" t="s">
        <v>429</v>
      </c>
      <c r="G59" s="48" t="s">
        <v>388</v>
      </c>
      <c r="H59" s="48" t="s">
        <v>263</v>
      </c>
      <c r="I59" s="48" t="s">
        <v>439</v>
      </c>
      <c r="J59" s="48" t="s">
        <v>440</v>
      </c>
      <c r="K59" s="48"/>
      <c r="L59" s="48" t="s">
        <v>265</v>
      </c>
      <c r="M59" s="48" t="s">
        <v>226</v>
      </c>
      <c r="N59" s="48" t="s">
        <v>339</v>
      </c>
      <c r="O59" s="48" t="s">
        <v>432</v>
      </c>
      <c r="P59" s="48" t="s">
        <v>421</v>
      </c>
      <c r="Q59" s="48" t="s">
        <v>433</v>
      </c>
      <c r="R59" s="48" t="s">
        <v>324</v>
      </c>
      <c r="S59" s="48" t="s">
        <v>269</v>
      </c>
      <c r="T59" s="48" t="s">
        <v>434</v>
      </c>
      <c r="U59" s="48" t="s">
        <v>400</v>
      </c>
    </row>
    <row r="60" spans="1:21" x14ac:dyDescent="0.25">
      <c r="A60" s="24" t="s">
        <v>441</v>
      </c>
      <c r="B60" s="36"/>
      <c r="C60" s="36"/>
      <c r="D60" s="36"/>
      <c r="E60" s="36"/>
      <c r="F60" s="36"/>
      <c r="G60" s="36"/>
      <c r="H60" s="36"/>
      <c r="I60" s="36"/>
      <c r="J60" s="36"/>
      <c r="K60" s="36"/>
      <c r="L60" s="36"/>
      <c r="M60" s="36"/>
      <c r="N60" s="36"/>
      <c r="O60" s="36"/>
      <c r="P60" s="36"/>
      <c r="Q60" s="36"/>
      <c r="R60" s="36"/>
      <c r="S60" s="36"/>
      <c r="T60" s="36"/>
      <c r="U60" s="36"/>
    </row>
    <row r="61" spans="1:21" s="43" customFormat="1" ht="165" x14ac:dyDescent="0.25">
      <c r="A61" s="58" t="s">
        <v>1033</v>
      </c>
      <c r="B61" s="52" t="str">
        <f>"NBLE"&amp;C61</f>
        <v>NBLE21KE005HZA</v>
      </c>
      <c r="C61" s="53" t="s">
        <v>442</v>
      </c>
      <c r="D61" s="54">
        <v>2275</v>
      </c>
      <c r="E61" s="55" t="str">
        <f>IF(F61="","",F61&amp;" , ")&amp;IF(G61="","",G61&amp;" , ")&amp;IF(H61="","",H61&amp;" , ")&amp;IF(I61="","",I61&amp;" , ")&amp;IF(J61="","",J61&amp;" , ")&amp;IF(K61="","",K61&amp;" , ")&amp;IF(L61="","",L61&amp;" , ")&amp;IF(M61="","",M61&amp;" , ")&amp;IF(N61="","",N61&amp;" , ")&amp;IF(O61="","",O61&amp;" , ")&amp;IF(P61="","",P61&amp;" , ")&amp;IF(Q61="","",Q61&amp;" , ")&amp;IF(R61="","",R61&amp;" , ")&amp;IF(S61="","",S61&amp;" , ")&amp;IF(T61="","",T61&amp;" , ")&amp;IF(U61="","",U61)</f>
        <v xml:space="preserve">ThinkPad X1 2-in-1 Gen 9 , 14" WUXGA (1920x1200) IPS 400nits Anti-reflection / Anti-smudge, 100% sRGB, 60Hz, Low Power, Touch , Intel® Core™ Ultra 7 155U, 12C (2P + 8E + 2LPE) / 14T, Max Turbo up to 4.8GHz, 12MB , 16GB Soldered LPDDR5x-6400, not upgradable , 512GB SSD M.2 2280 PCIe® 4.0x4 Performance NVMe® Opal 2.0 , Integrated Intel® Graphics , Windows® 11 Pro, English , Intel® Wi-Fi® 6E AX211, 802.11ax 2x2 + BT5.3 , Quectel EM160R-GL, 4G LTE CAT16, with Embedded eSIM , 1x USB-A (USB 5Gbps / USB 3.2 Gen 1), 1x USB-A (USB 5Gbps / USB 3.2 Gen 1), Always On, 2x USB-C® (Thunderbolt™ 4 / USB4® 40Gbps), with USB PD 3.0 and DisplayPort™ 2.1, 1x HDMI® 2.1, up to 4K/60Hz, 1x Headphone / microphone combo jack (3.5mm) , Grey , Integrated 57Wh, 65W USB-C® (3-pin) , Backlit KB, Fingerprint Reader , Stereo speakers, 2W x2, Dolby Atmos® , 3 Year Premier Support </v>
      </c>
      <c r="F61" s="55" t="s">
        <v>443</v>
      </c>
      <c r="G61" s="55" t="s">
        <v>444</v>
      </c>
      <c r="H61" s="55" t="s">
        <v>263</v>
      </c>
      <c r="I61" s="55" t="s">
        <v>430</v>
      </c>
      <c r="J61" s="55" t="s">
        <v>431</v>
      </c>
      <c r="K61" s="55"/>
      <c r="L61" s="55" t="s">
        <v>265</v>
      </c>
      <c r="M61" s="55" t="s">
        <v>226</v>
      </c>
      <c r="N61" s="55" t="s">
        <v>339</v>
      </c>
      <c r="O61" s="55" t="s">
        <v>432</v>
      </c>
      <c r="P61" s="55" t="s">
        <v>421</v>
      </c>
      <c r="Q61" s="55" t="s">
        <v>445</v>
      </c>
      <c r="R61" s="55" t="s">
        <v>324</v>
      </c>
      <c r="S61" s="55" t="s">
        <v>269</v>
      </c>
      <c r="T61" s="55" t="s">
        <v>434</v>
      </c>
      <c r="U61" s="55" t="s">
        <v>400</v>
      </c>
    </row>
    <row r="62" spans="1:21" s="43" customFormat="1" ht="165" x14ac:dyDescent="0.25">
      <c r="A62" s="57" t="s">
        <v>1033</v>
      </c>
      <c r="B62" s="44" t="str">
        <f>"NBLE"&amp;C62</f>
        <v>NBLE21KE005EZA</v>
      </c>
      <c r="C62" s="45" t="s">
        <v>446</v>
      </c>
      <c r="D62" s="46">
        <v>2357</v>
      </c>
      <c r="E62" s="47" t="str">
        <f>IF(F62="","",F62&amp;" , ")&amp;IF(G62="","",G62&amp;" , ")&amp;IF(H62="","",H62&amp;" , ")&amp;IF(I62="","",I62&amp;" , ")&amp;IF(J62="","",J62&amp;" , ")&amp;IF(K62="","",K62&amp;" , ")&amp;IF(L62="","",L62&amp;" , ")&amp;IF(M62="","",M62&amp;" , ")&amp;IF(N62="","",N62&amp;" , ")&amp;IF(O62="","",O62&amp;" , ")&amp;IF(P62="","",P62&amp;" , ")&amp;IF(Q62="","",Q62&amp;" , ")&amp;IF(R62="","",R62&amp;" , ")&amp;IF(S62="","",S62&amp;" , ")&amp;IF(T62="","",T62&amp;" , ")&amp;IF(U62="","",U62)</f>
        <v xml:space="preserve">ThinkPad X1 2-in-1 Gen 9 , 14" WUXGA (1920x1200) IPS 400nits Anti-reflection / Anti-smudge, 100% sRGB, 60Hz, Low Power, Touch , Intel® Core™ Ultra 7 155U, 12C (2P + 8E + 2LPE) / 14T, Max Turbo up to 4.8GHz, 12MB , 16GB Soldered LPDDR5x-6400, not upgradable , 1TB SSD M.2 2280 PCIe® 4.0x4 Performance NVMe® Opal 2.0 , Integrated Intel® Graphics , Windows® 11 Pro, English , Intel® Wi-Fi® 6E AX211, 802.11ax 2x2 + BT5.3 , Quectel EM160R-GL, 4G LTE CAT16, with Embedded eSIM , 1x USB-A (USB 5Gbps / USB 3.2 Gen 1), 1x USB-A (USB 5Gbps / USB 3.2 Gen 1), Always On, 2x USB-C® (Thunderbolt™ 4 / USB4® 40Gbps), with USB PD 3.0 and DisplayPort™ 2.1, 1x HDMI® 2.1, up to 4K/60Hz, 1x Headphone / microphone combo jack (3.5mm) , Grey , Integrated 57Wh, 65W USB-C® (3-pin) , Backlit KB, Fingerprint Reader , Stereo speakers, 2W x2, Dolby Atmos® , 3 Year Premier Support </v>
      </c>
      <c r="F62" s="47" t="s">
        <v>443</v>
      </c>
      <c r="G62" s="47" t="s">
        <v>444</v>
      </c>
      <c r="H62" s="47" t="s">
        <v>263</v>
      </c>
      <c r="I62" s="47" t="s">
        <v>430</v>
      </c>
      <c r="J62" s="47" t="s">
        <v>440</v>
      </c>
      <c r="K62" s="47"/>
      <c r="L62" s="47" t="s">
        <v>265</v>
      </c>
      <c r="M62" s="47" t="s">
        <v>226</v>
      </c>
      <c r="N62" s="47" t="s">
        <v>339</v>
      </c>
      <c r="O62" s="47" t="s">
        <v>432</v>
      </c>
      <c r="P62" s="47" t="s">
        <v>421</v>
      </c>
      <c r="Q62" s="47" t="s">
        <v>445</v>
      </c>
      <c r="R62" s="47" t="s">
        <v>324</v>
      </c>
      <c r="S62" s="47" t="s">
        <v>269</v>
      </c>
      <c r="T62" s="47" t="s">
        <v>434</v>
      </c>
      <c r="U62" s="47" t="s">
        <v>400</v>
      </c>
    </row>
    <row r="63" spans="1:21" s="43" customFormat="1" ht="165" x14ac:dyDescent="0.25">
      <c r="A63" s="56" t="s">
        <v>1033</v>
      </c>
      <c r="B63" s="49" t="str">
        <f>"NBLE"&amp;C63</f>
        <v>NBLE21KE005CZA</v>
      </c>
      <c r="C63" s="50" t="s">
        <v>447</v>
      </c>
      <c r="D63" s="51">
        <v>2465</v>
      </c>
      <c r="E63" s="48" t="str">
        <f>IF(F63="","",F63&amp;" , ")&amp;IF(G63="","",G63&amp;" , ")&amp;IF(H63="","",H63&amp;" , ")&amp;IF(I63="","",I63&amp;" , ")&amp;IF(J63="","",J63&amp;" , ")&amp;IF(K63="","",K63&amp;" , ")&amp;IF(L63="","",L63&amp;" , ")&amp;IF(M63="","",M63&amp;" , ")&amp;IF(N63="","",N63&amp;" , ")&amp;IF(O63="","",O63&amp;" , ")&amp;IF(P63="","",P63&amp;" , ")&amp;IF(Q63="","",Q63&amp;" , ")&amp;IF(R63="","",R63&amp;" , ")&amp;IF(S63="","",S63&amp;" , ")&amp;IF(T63="","",T63&amp;" , ")&amp;IF(U63="","",U63)</f>
        <v>ThinkPad X1 2-in-1 Gen 9 , 14" WUXGA (1920x1200) IPS 400nits Anti-reflection / Anti-smudge, 100% sRGB, 60Hz, Low Power, Touch , Intel® Core™ Ultra 7 155U, 12C (2P + 8E + 2LPE) / 14T, Max Turbo up to 4.8GHz, 12MB , 32GB Soldered LPDDR5x-6400 , 1TB SSD M.2 2280 PCIe® 4.0x4 Performance NVMe® Opal 2.0 , Integrated Intel® Graphics , Windows® 11 Pro, English , Intel® Wi-Fi® 6E AX211, 802.11ax 2x2 + BT5.3 , Quectel EM160R-GL, 4G LTE CAT16, with Embedded eSIM , 1x USB-A (USB 5Gbps / USB 3.2 Gen 1), 1x USB-A (USB 5Gbps / USB 3.2 Gen 1), Always On, 2x USB-C® (Thunderbolt™ 4 / USB4® 40Gbps), with USB PD 3.0 and DisplayPort™ 2.1, 1x HDMI® 2.1, up to 4K/60Hz, 1x Headphone / microphone combo jack (3.5mm) , Grey , Integrated Intel® Graphics , Backlit KB, Fingerprint Reader , Stereo speakers, 2W x2, Dolby Atmos® , 3 Year Premier Support plus</v>
      </c>
      <c r="F63" s="48" t="s">
        <v>443</v>
      </c>
      <c r="G63" s="48" t="s">
        <v>444</v>
      </c>
      <c r="H63" s="48" t="s">
        <v>263</v>
      </c>
      <c r="I63" s="48" t="s">
        <v>448</v>
      </c>
      <c r="J63" s="48" t="s">
        <v>440</v>
      </c>
      <c r="K63" s="48"/>
      <c r="L63" s="48" t="s">
        <v>265</v>
      </c>
      <c r="M63" s="48" t="s">
        <v>226</v>
      </c>
      <c r="N63" s="48" t="s">
        <v>339</v>
      </c>
      <c r="O63" s="48" t="s">
        <v>432</v>
      </c>
      <c r="P63" s="48" t="s">
        <v>421</v>
      </c>
      <c r="Q63" s="48" t="s">
        <v>445</v>
      </c>
      <c r="R63" s="48" t="s">
        <v>265</v>
      </c>
      <c r="S63" s="48" t="s">
        <v>269</v>
      </c>
      <c r="T63" s="48" t="s">
        <v>434</v>
      </c>
      <c r="U63" s="48" t="s">
        <v>449</v>
      </c>
    </row>
    <row r="64" spans="1:21" x14ac:dyDescent="0.25">
      <c r="A64" s="20" t="s">
        <v>450</v>
      </c>
      <c r="B64" s="64"/>
      <c r="C64" s="64"/>
      <c r="D64" s="64"/>
      <c r="E64" s="64"/>
      <c r="F64" s="64"/>
      <c r="G64" s="64"/>
      <c r="H64" s="64"/>
      <c r="I64" s="64"/>
      <c r="J64" s="64"/>
      <c r="K64" s="64"/>
      <c r="L64" s="64"/>
      <c r="M64" s="64"/>
      <c r="N64" s="64"/>
      <c r="O64" s="64"/>
      <c r="P64" s="64"/>
      <c r="Q64" s="64"/>
      <c r="R64" s="64"/>
      <c r="S64" s="64"/>
      <c r="T64" s="64"/>
      <c r="U64" s="64"/>
    </row>
    <row r="65" spans="1:21" x14ac:dyDescent="0.25">
      <c r="A65" s="22" t="s">
        <v>451</v>
      </c>
      <c r="B65" s="35"/>
      <c r="C65" s="35"/>
      <c r="D65" s="35"/>
      <c r="E65" s="35"/>
      <c r="F65" s="35"/>
      <c r="G65" s="35"/>
      <c r="H65" s="35"/>
      <c r="I65" s="35"/>
      <c r="J65" s="35"/>
      <c r="K65" s="35"/>
      <c r="L65" s="35"/>
      <c r="M65" s="35"/>
      <c r="N65" s="35"/>
      <c r="O65" s="35"/>
      <c r="P65" s="35"/>
      <c r="Q65" s="35"/>
      <c r="R65" s="35"/>
      <c r="S65" s="35"/>
      <c r="T65" s="35"/>
      <c r="U65" s="35"/>
    </row>
    <row r="66" spans="1:21" x14ac:dyDescent="0.25">
      <c r="A66" s="24" t="s">
        <v>452</v>
      </c>
      <c r="B66" s="36"/>
      <c r="C66" s="36"/>
      <c r="D66" s="36"/>
      <c r="E66" s="36"/>
      <c r="F66" s="36"/>
      <c r="G66" s="36"/>
      <c r="H66" s="36"/>
      <c r="I66" s="36"/>
      <c r="J66" s="36"/>
      <c r="K66" s="36"/>
      <c r="L66" s="36"/>
      <c r="M66" s="36"/>
      <c r="N66" s="36"/>
      <c r="O66" s="36"/>
      <c r="P66" s="36"/>
      <c r="Q66" s="36"/>
      <c r="R66" s="36"/>
      <c r="S66" s="36"/>
      <c r="T66" s="36"/>
      <c r="U66" s="36"/>
    </row>
    <row r="67" spans="1:21" s="43" customFormat="1" ht="165" x14ac:dyDescent="0.25">
      <c r="A67" s="29" t="s">
        <v>234</v>
      </c>
      <c r="B67" s="52" t="str">
        <f>"NBLE"&amp;C67</f>
        <v>NBLE21FC0013ZA</v>
      </c>
      <c r="C67" s="53" t="s">
        <v>453</v>
      </c>
      <c r="D67" s="54">
        <v>1844</v>
      </c>
      <c r="E67" s="55" t="str">
        <f>IF(F67="","",F67&amp;" , ")&amp;IF(G67="","",G67&amp;" , ")&amp;IF(H67="","",H67&amp;" , ")&amp;IF(I67="","",I67&amp;" , ")&amp;IF(J67="","",J67&amp;" , ")&amp;IF(K67="","",K67&amp;" , ")&amp;IF(L67="","",L67&amp;" , ")&amp;IF(M67="","",M67&amp;" , ")&amp;IF(N67="","",N67&amp;" , ")&amp;IF(O67="","",O67&amp;" , ")&amp;IF(P67="","",P67&amp;" , ")&amp;IF(Q67="","",Q67&amp;" , ")&amp;IF(R67="","",R67&amp;" , ")&amp;IF(S67="","",S67&amp;" , ")&amp;IF(T67="","",T67&amp;" , ")&amp;IF(U67="","",U67)</f>
        <v>ThinkPad P16v Gen 1 (Intel) , 16" WUXGA (1920x1200) IPS 300nits Anti-glare, 45% NTSC , Intel® Core™ i7-13700H, 14C (6P + 8E) / 20T, P-core 2.4 / 5.0GHz, E-core 1.8 / 3.7GHz, 24MB , 1x 16GB SO-DIMM DDR5-5600 Non-ECC (Two DDR5 SO-DIMM slots, dual-channel capable) , 512GB SSD M.2 2280 PCIe® 4.0x4 Performance NVMe® Opal 2.0 , NVIDIA® RTX A500 4GB GDDR6 , Windows® 11 Pro, English , Intel® Wi-Fi® 6E AX211, 11ax 2x2 + BT5.1 , WWAN Upgradable to 4G , 2x USB 3.2 Gen 1 (one Always On), 2x Thunderbolt™ 4 / USB4® 40Gbps (support data transfer, Power Delivery 3.0 and DisplayPort™ 1.4), 1x HDMI® 2.1, up to 8K/60Hz, 1x Headphone / microphone combo jack (3.5mm), 1x SD Express 7.0 card reader, 1x Security keyhole , Thunder Black , Integrated 90Wh, 170W Slim Tip (3-pin) , Backlit KB, Fingerprint Reader , Stereo speakers, 2W x2, Dolby® Audio™ Premium , 3Y Premier Support</v>
      </c>
      <c r="F67" s="55" t="s">
        <v>454</v>
      </c>
      <c r="G67" s="55" t="s">
        <v>328</v>
      </c>
      <c r="H67" s="55" t="s">
        <v>455</v>
      </c>
      <c r="I67" s="55" t="s">
        <v>456</v>
      </c>
      <c r="J67" s="55" t="s">
        <v>431</v>
      </c>
      <c r="K67" s="55"/>
      <c r="L67" s="55" t="s">
        <v>457</v>
      </c>
      <c r="M67" s="55" t="s">
        <v>226</v>
      </c>
      <c r="N67" s="55" t="s">
        <v>458</v>
      </c>
      <c r="O67" s="55" t="s">
        <v>459</v>
      </c>
      <c r="P67" s="55" t="s">
        <v>460</v>
      </c>
      <c r="Q67" s="55" t="s">
        <v>461</v>
      </c>
      <c r="R67" s="55" t="s">
        <v>462</v>
      </c>
      <c r="S67" s="55" t="s">
        <v>269</v>
      </c>
      <c r="T67" s="55" t="s">
        <v>414</v>
      </c>
      <c r="U67" s="55" t="s">
        <v>63</v>
      </c>
    </row>
    <row r="68" spans="1:21" s="43" customFormat="1" ht="180" x14ac:dyDescent="0.25">
      <c r="A68" s="65" t="s">
        <v>234</v>
      </c>
      <c r="B68" s="44" t="str">
        <f>"NBLE"&amp;C68</f>
        <v>NBLE21KYS0JV00</v>
      </c>
      <c r="C68" s="45" t="s">
        <v>463</v>
      </c>
      <c r="D68" s="46">
        <v>1831</v>
      </c>
      <c r="E68" s="47" t="str">
        <f>IF(F68="","",F68&amp;" , ")&amp;IF(G68="","",G68&amp;" , ")&amp;IF(H68="","",H68&amp;" , ")&amp;IF(I68="","",I68&amp;" , ")&amp;IF(J68="","",J68&amp;" , ")&amp;IF(K68="","",K68&amp;" , ")&amp;IF(L68="","",L68&amp;" , ")&amp;IF(M68="","",M68&amp;" , ")&amp;IF(N68="","",N68&amp;" , ")&amp;IF(O68="","",O68&amp;" , ")&amp;IF(P68="","",P68&amp;" , ")&amp;IF(Q68="","",Q68&amp;" , ")&amp;IF(R68="","",R68&amp;" , ")&amp;IF(S68="","",S68&amp;" , ")&amp;IF(T68="","",T68&amp;" , ")&amp;IF(U68="","",U68)</f>
        <v>ThinkPad P16v Gen 2 (Intel) , 16" WUXGA (1920 x 1200), IPS, Anti-Glare, Non-Touch, 45%NTSC, 300 nits, 60Hz  ,  Intel ® Core™ Ultra 7 155H Processor (E-cores up to 3.80 GHz P-cores up to 4.80 GHz) , 32 GB DDR5-5600MHz (SODIMM) , 1 TB SSD M.2 2280 PCIe Gen4 TLC Opal , NVIDIA RTX™ 500 Ada Generation Laptop GPU 4GB GDDR6 , Windows 11 Pro 64 , Intel ® Wi-Fi 6E AX211 2x2 AX vPro® &amp; Bluetooth ® 5.1 (Windows 10) or Bluetooth® 5.3 (Windows 11) , 1x USB-A (USB 5Gbps / USB 3.2 Gen 1), Always On, 2x USB-C® (Thunderbolt™ 4 / USB4® 40Gbps), with USB PD 3.0 and DisplayPort™ 2.1, 1x HDMI® 2.1, up to 8K/60Hz, 1x Headphone / microphone combo jack (3.5mm), 1x Ethernet (RJ-45), 1x SD Express 7.0 card reader, 1x Security keyhole , Black , 4 Cell Li-Polymer 90Wh, 170W Slim 30% PCC 3pin AC Adapter - South Africa , Backlit KB Black with Number Pad - English (EU),  Fingerprint Reader , Stereo speakers, 2W x2, Dolby Audio™ Premium , 3 Year Onsite Warranty</v>
      </c>
      <c r="F68" s="47" t="s">
        <v>464</v>
      </c>
      <c r="G68" s="47" t="s">
        <v>465</v>
      </c>
      <c r="H68" s="47" t="s">
        <v>466</v>
      </c>
      <c r="I68" s="47" t="s">
        <v>467</v>
      </c>
      <c r="J68" s="47" t="s">
        <v>468</v>
      </c>
      <c r="K68" s="47"/>
      <c r="L68" s="47" t="s">
        <v>469</v>
      </c>
      <c r="M68" s="47" t="s">
        <v>470</v>
      </c>
      <c r="N68" s="47" t="s">
        <v>471</v>
      </c>
      <c r="O68" s="47"/>
      <c r="P68" s="47" t="s">
        <v>472</v>
      </c>
      <c r="Q68" s="47" t="s">
        <v>316</v>
      </c>
      <c r="R68" s="47" t="s">
        <v>473</v>
      </c>
      <c r="S68" s="47" t="s">
        <v>474</v>
      </c>
      <c r="T68" s="47" t="s">
        <v>422</v>
      </c>
      <c r="U68" s="47" t="s">
        <v>11</v>
      </c>
    </row>
    <row r="69" spans="1:21" s="43" customFormat="1" ht="180" x14ac:dyDescent="0.25">
      <c r="A69" s="57" t="s">
        <v>1033</v>
      </c>
      <c r="B69" s="44" t="str">
        <f>"NBLE"&amp;C69</f>
        <v>NBLE21KYS2K400</v>
      </c>
      <c r="C69" s="45" t="s">
        <v>475</v>
      </c>
      <c r="D69" s="46">
        <v>1921</v>
      </c>
      <c r="E69" s="47" t="str">
        <f>IF(F69="","",F69&amp;" , ")&amp;IF(G69="","",G69&amp;" , ")&amp;IF(H69="","",H69&amp;" , ")&amp;IF(I69="","",I69&amp;" , ")&amp;IF(J69="","",J69&amp;" , ")&amp;IF(K69="","",K69&amp;" , ")&amp;IF(L69="","",L69&amp;" , ")&amp;IF(M69="","",M69&amp;" , ")&amp;IF(N69="","",N69&amp;" , ")&amp;IF(O69="","",O69&amp;" , ")&amp;IF(P69="","",P69&amp;" , ")&amp;IF(Q69="","",Q69&amp;" , ")&amp;IF(R69="","",R69&amp;" , ")&amp;IF(S69="","",S69&amp;" , ")&amp;IF(T69="","",T69&amp;" , ")&amp;IF(U69="","",U69)</f>
        <v>ThinkPad P16v Gen 2 (Intel) , 16" WUXGA (1920 x 1200), IPS, Anti-Glare, Non-Touch, 45%NTSC, 300 nits, 60Hz  ,  Intel ® Core™ Ultra 7 155H Processor (E-cores up to 3.80 GHz P-cores up to 4.80 GHz) , 32 GB DDR5-5600MHz (SODIMM) , 1 TB SSD M.2 2280 PCIe Gen4 TLC Opal , NVIDIA RTX™ 500 Ada Generation Laptop GPU 4GB GDDR6 , Windows 11 Pro 64 , Intel ® Wi-Fi 6E AX211 2x2 AX vPro® &amp; Bluetooth ® 5.1 (Windows 10) or Bluetooth® 5.3 (Windows 11) , 1x USB-A (USB 5Gbps / USB 3.2 Gen 1), Always On, 2x USB-C® (Thunderbolt™ 4 / USB4® 40Gbps), with USB PD 3.0 and DisplayPort™ 2.1, 1x HDMI® 2.1, up to 8K/60Hz, 1x Headphone / microphone combo jack (3.5mm), 1x Ethernet (RJ-45), 1x SD Express 7.0 card reader, 1x Security keyhole , Black , 4 Cell Li-Polymer 90Wh, 170W Slim 30% PCC 3pin AC Adapter - South Africa , Backlit KB Black with Number Pad - English (EU),  Fingerprint Reader , Stereo speakers, 2W x2, Dolby Audio™ Premium , 3 Year Onsite Warranty</v>
      </c>
      <c r="F69" s="47" t="s">
        <v>464</v>
      </c>
      <c r="G69" s="47" t="s">
        <v>465</v>
      </c>
      <c r="H69" s="47" t="s">
        <v>466</v>
      </c>
      <c r="I69" s="47" t="s">
        <v>467</v>
      </c>
      <c r="J69" s="47" t="s">
        <v>468</v>
      </c>
      <c r="K69" s="47"/>
      <c r="L69" s="47" t="s">
        <v>469</v>
      </c>
      <c r="M69" s="47" t="s">
        <v>470</v>
      </c>
      <c r="N69" s="47" t="s">
        <v>471</v>
      </c>
      <c r="O69" s="47"/>
      <c r="P69" s="47" t="s">
        <v>472</v>
      </c>
      <c r="Q69" s="47" t="s">
        <v>316</v>
      </c>
      <c r="R69" s="47" t="s">
        <v>473</v>
      </c>
      <c r="S69" s="47" t="s">
        <v>474</v>
      </c>
      <c r="T69" s="47" t="s">
        <v>422</v>
      </c>
      <c r="U69" s="47" t="s">
        <v>11</v>
      </c>
    </row>
  </sheetData>
  <autoFilter ref="A2:V69" xr:uid="{9C47B8FE-E57A-4FB4-95B5-257C76122CC0}"/>
  <mergeCells count="20">
    <mergeCell ref="Q1:Q2"/>
    <mergeCell ref="R1:R2"/>
    <mergeCell ref="S1:S2"/>
    <mergeCell ref="T1:T2"/>
    <mergeCell ref="U1:U2"/>
    <mergeCell ref="V1:V2"/>
    <mergeCell ref="K1:K2"/>
    <mergeCell ref="L1:L2"/>
    <mergeCell ref="M1:M2"/>
    <mergeCell ref="N1:N2"/>
    <mergeCell ref="O1:O2"/>
    <mergeCell ref="P1:P2"/>
    <mergeCell ref="F1:F2"/>
    <mergeCell ref="G1:G2"/>
    <mergeCell ref="H1:H2"/>
    <mergeCell ref="I1:I2"/>
    <mergeCell ref="J1:J2"/>
    <mergeCell ref="B1:B2"/>
    <mergeCell ref="C1:C2"/>
    <mergeCell ref="D1:D2"/>
  </mergeCells>
  <conditionalFormatting sqref="C22">
    <cfRule type="duplicateValues" dxfId="329" priority="94"/>
  </conditionalFormatting>
  <conditionalFormatting sqref="C32">
    <cfRule type="duplicateValues" dxfId="328" priority="93"/>
  </conditionalFormatting>
  <conditionalFormatting sqref="C43">
    <cfRule type="duplicateValues" dxfId="327" priority="92"/>
  </conditionalFormatting>
  <conditionalFormatting sqref="C48">
    <cfRule type="duplicateValues" dxfId="326" priority="91"/>
  </conditionalFormatting>
  <conditionalFormatting sqref="C51">
    <cfRule type="duplicateValues" dxfId="325" priority="90"/>
  </conditionalFormatting>
  <conditionalFormatting sqref="C56">
    <cfRule type="duplicateValues" dxfId="324" priority="89"/>
  </conditionalFormatting>
  <conditionalFormatting sqref="C60">
    <cfRule type="duplicateValues" dxfId="323" priority="88"/>
  </conditionalFormatting>
  <conditionalFormatting sqref="C10">
    <cfRule type="duplicateValues" dxfId="322" priority="87"/>
  </conditionalFormatting>
  <conditionalFormatting sqref="C10">
    <cfRule type="duplicateValues" dxfId="321" priority="86"/>
  </conditionalFormatting>
  <conditionalFormatting sqref="C10">
    <cfRule type="duplicateValues" dxfId="320" priority="85"/>
  </conditionalFormatting>
  <conditionalFormatting sqref="C10">
    <cfRule type="duplicateValues" dxfId="319" priority="84"/>
  </conditionalFormatting>
  <conditionalFormatting sqref="C5">
    <cfRule type="duplicateValues" dxfId="318" priority="83"/>
  </conditionalFormatting>
  <conditionalFormatting sqref="C12">
    <cfRule type="duplicateValues" dxfId="317" priority="81"/>
  </conditionalFormatting>
  <conditionalFormatting sqref="C12">
    <cfRule type="duplicateValues" dxfId="316" priority="80"/>
  </conditionalFormatting>
  <conditionalFormatting sqref="C12">
    <cfRule type="duplicateValues" dxfId="315" priority="79"/>
  </conditionalFormatting>
  <conditionalFormatting sqref="C12">
    <cfRule type="duplicateValues" dxfId="314" priority="78"/>
  </conditionalFormatting>
  <conditionalFormatting sqref="C12">
    <cfRule type="duplicateValues" dxfId="313" priority="82"/>
  </conditionalFormatting>
  <conditionalFormatting sqref="A1 A56 A51 A12 A21:A22 A60 A48 A3:A5 A64:A65 A9:A10 A26 A43 A39:A40 A32">
    <cfRule type="containsText" dxfId="312" priority="77" operator="containsText" text="Stock">
      <formula>NOT(ISERROR(SEARCH("Stock",A1)))</formula>
    </cfRule>
  </conditionalFormatting>
  <conditionalFormatting sqref="C39">
    <cfRule type="duplicateValues" dxfId="311" priority="76"/>
  </conditionalFormatting>
  <conditionalFormatting sqref="C50">
    <cfRule type="duplicateValues" dxfId="310" priority="75"/>
  </conditionalFormatting>
  <conditionalFormatting sqref="A50">
    <cfRule type="containsText" dxfId="309" priority="74" operator="containsText" text="Stock">
      <formula>NOT(ISERROR(SEARCH("Stock",A50)))</formula>
    </cfRule>
  </conditionalFormatting>
  <conditionalFormatting sqref="A13 A20 A47:A49 A6 A24:A25">
    <cfRule type="containsText" dxfId="308" priority="73" operator="containsText" text="Stock">
      <formula>NOT(ISERROR(SEARCH("Stock",A6)))</formula>
    </cfRule>
  </conditionalFormatting>
  <conditionalFormatting sqref="C66">
    <cfRule type="duplicateValues" dxfId="307" priority="70"/>
  </conditionalFormatting>
  <conditionalFormatting sqref="C66">
    <cfRule type="duplicateValues" dxfId="306" priority="71"/>
  </conditionalFormatting>
  <conditionalFormatting sqref="A66">
    <cfRule type="containsText" dxfId="305" priority="69" operator="containsText" text="Stock">
      <formula>NOT(ISERROR(SEARCH("Stock",A66)))</formula>
    </cfRule>
  </conditionalFormatting>
  <conditionalFormatting sqref="C66">
    <cfRule type="duplicateValues" dxfId="304" priority="72"/>
  </conditionalFormatting>
  <conditionalFormatting sqref="C26">
    <cfRule type="duplicateValues" dxfId="303" priority="65"/>
  </conditionalFormatting>
  <conditionalFormatting sqref="C26">
    <cfRule type="duplicateValues" dxfId="302" priority="66"/>
  </conditionalFormatting>
  <conditionalFormatting sqref="C26">
    <cfRule type="duplicateValues" dxfId="301" priority="67"/>
  </conditionalFormatting>
  <conditionalFormatting sqref="C26">
    <cfRule type="duplicateValues" dxfId="300" priority="68"/>
  </conditionalFormatting>
  <conditionalFormatting sqref="C14">
    <cfRule type="duplicateValues" dxfId="299" priority="64"/>
  </conditionalFormatting>
  <conditionalFormatting sqref="C14">
    <cfRule type="duplicateValues" dxfId="298" priority="63"/>
  </conditionalFormatting>
  <conditionalFormatting sqref="C14">
    <cfRule type="duplicateValues" dxfId="297" priority="62"/>
  </conditionalFormatting>
  <conditionalFormatting sqref="C14">
    <cfRule type="duplicateValues" dxfId="296" priority="61"/>
  </conditionalFormatting>
  <conditionalFormatting sqref="A14">
    <cfRule type="containsText" dxfId="295" priority="60" operator="containsText" text="Stock">
      <formula>NOT(ISERROR(SEARCH("Stock",A14)))</formula>
    </cfRule>
  </conditionalFormatting>
  <conditionalFormatting sqref="C13">
    <cfRule type="duplicateValues" dxfId="294" priority="95"/>
  </conditionalFormatting>
  <conditionalFormatting sqref="C64:C65 C51 C48 C43 C21:C22 C9 C32 C53:C60 C3:C4">
    <cfRule type="duplicateValues" dxfId="293" priority="96"/>
  </conditionalFormatting>
  <conditionalFormatting sqref="C64:C65 C60 C48 C51 C56 C43 C21:C22 C9 C32 C3:C4">
    <cfRule type="duplicateValues" dxfId="292" priority="97"/>
  </conditionalFormatting>
  <conditionalFormatting sqref="C64:C65 C51 C48 C43 C21:C22 C32 C9:C10 C53:C60 C3:C4">
    <cfRule type="duplicateValues" dxfId="291" priority="98"/>
  </conditionalFormatting>
  <conditionalFormatting sqref="C40">
    <cfRule type="duplicateValues" dxfId="290" priority="55"/>
  </conditionalFormatting>
  <conditionalFormatting sqref="C40">
    <cfRule type="duplicateValues" dxfId="289" priority="56"/>
  </conditionalFormatting>
  <conditionalFormatting sqref="C40">
    <cfRule type="duplicateValues" dxfId="288" priority="57"/>
  </conditionalFormatting>
  <conditionalFormatting sqref="C40">
    <cfRule type="duplicateValues" dxfId="287" priority="58"/>
  </conditionalFormatting>
  <conditionalFormatting sqref="C41:C42">
    <cfRule type="duplicateValues" dxfId="286" priority="59"/>
  </conditionalFormatting>
  <conditionalFormatting sqref="C11">
    <cfRule type="duplicateValues" dxfId="285" priority="54"/>
  </conditionalFormatting>
  <conditionalFormatting sqref="A35">
    <cfRule type="containsText" dxfId="284" priority="53" operator="containsText" text="Stock">
      <formula>NOT(ISERROR(SEARCH("Stock",A35)))</formula>
    </cfRule>
  </conditionalFormatting>
  <conditionalFormatting sqref="C35">
    <cfRule type="duplicateValues" dxfId="283" priority="52"/>
  </conditionalFormatting>
  <conditionalFormatting sqref="C36:C38">
    <cfRule type="duplicateValues" dxfId="282" priority="51"/>
  </conditionalFormatting>
  <conditionalFormatting sqref="C44:C45 C47">
    <cfRule type="duplicateValues" dxfId="281" priority="50"/>
  </conditionalFormatting>
  <conditionalFormatting sqref="C49">
    <cfRule type="duplicateValues" dxfId="280" priority="49"/>
  </conditionalFormatting>
  <conditionalFormatting sqref="C27:C28">
    <cfRule type="duplicateValues" dxfId="279" priority="48"/>
  </conditionalFormatting>
  <conditionalFormatting sqref="C29">
    <cfRule type="duplicateValues" dxfId="278" priority="47"/>
  </conditionalFormatting>
  <conditionalFormatting sqref="C53:C55">
    <cfRule type="duplicateValues" dxfId="277" priority="46"/>
  </conditionalFormatting>
  <conditionalFormatting sqref="C57:C59">
    <cfRule type="duplicateValues" dxfId="276" priority="99"/>
  </conditionalFormatting>
  <conditionalFormatting sqref="C46">
    <cfRule type="duplicateValues" dxfId="275" priority="42"/>
  </conditionalFormatting>
  <conditionalFormatting sqref="A46">
    <cfRule type="containsText" dxfId="274" priority="41" operator="containsText" text="Stock">
      <formula>NOT(ISERROR(SEARCH("Stock",A46)))</formula>
    </cfRule>
  </conditionalFormatting>
  <conditionalFormatting sqref="C46">
    <cfRule type="duplicateValues" dxfId="273" priority="43"/>
  </conditionalFormatting>
  <conditionalFormatting sqref="C46">
    <cfRule type="duplicateValues" dxfId="272" priority="44"/>
  </conditionalFormatting>
  <conditionalFormatting sqref="C46">
    <cfRule type="duplicateValues" dxfId="271" priority="45"/>
  </conditionalFormatting>
  <conditionalFormatting sqref="C33:C34">
    <cfRule type="duplicateValues" dxfId="270" priority="100"/>
  </conditionalFormatting>
  <conditionalFormatting sqref="C20 C15 C17">
    <cfRule type="duplicateValues" dxfId="269" priority="101"/>
  </conditionalFormatting>
  <conditionalFormatting sqref="C30">
    <cfRule type="duplicateValues" dxfId="268" priority="36"/>
  </conditionalFormatting>
  <conditionalFormatting sqref="A30">
    <cfRule type="containsText" dxfId="267" priority="35" operator="containsText" text="Stock">
      <formula>NOT(ISERROR(SEARCH("Stock",A30)))</formula>
    </cfRule>
  </conditionalFormatting>
  <conditionalFormatting sqref="C30">
    <cfRule type="duplicateValues" dxfId="266" priority="37"/>
  </conditionalFormatting>
  <conditionalFormatting sqref="C30">
    <cfRule type="duplicateValues" dxfId="265" priority="38"/>
  </conditionalFormatting>
  <conditionalFormatting sqref="C30">
    <cfRule type="duplicateValues" dxfId="264" priority="39"/>
  </conditionalFormatting>
  <conditionalFormatting sqref="C31">
    <cfRule type="duplicateValues" dxfId="263" priority="34"/>
  </conditionalFormatting>
  <conditionalFormatting sqref="C52">
    <cfRule type="duplicateValues" dxfId="262" priority="102"/>
  </conditionalFormatting>
  <conditionalFormatting sqref="C61:C63">
    <cfRule type="duplicateValues" dxfId="261" priority="103"/>
  </conditionalFormatting>
  <conditionalFormatting sqref="C23 C25">
    <cfRule type="duplicateValues" dxfId="260" priority="104"/>
  </conditionalFormatting>
  <conditionalFormatting sqref="C19">
    <cfRule type="duplicateValues" dxfId="259" priority="33"/>
  </conditionalFormatting>
  <conditionalFormatting sqref="C19">
    <cfRule type="duplicateValues" dxfId="258" priority="32"/>
  </conditionalFormatting>
  <conditionalFormatting sqref="C19">
    <cfRule type="duplicateValues" dxfId="257" priority="31"/>
  </conditionalFormatting>
  <conditionalFormatting sqref="C19">
    <cfRule type="duplicateValues" dxfId="256" priority="30"/>
  </conditionalFormatting>
  <conditionalFormatting sqref="A19">
    <cfRule type="containsText" dxfId="255" priority="29" operator="containsText" text="Stock">
      <formula>NOT(ISERROR(SEARCH("Stock",A19)))</formula>
    </cfRule>
  </conditionalFormatting>
  <conditionalFormatting sqref="A11">
    <cfRule type="containsText" dxfId="254" priority="28" operator="containsText" text="Stock">
      <formula>NOT(ISERROR(SEARCH("Stock",A11)))</formula>
    </cfRule>
  </conditionalFormatting>
  <conditionalFormatting sqref="A28">
    <cfRule type="containsText" dxfId="253" priority="27" operator="containsText" text="Stock">
      <formula>NOT(ISERROR(SEARCH("Stock",A28)))</formula>
    </cfRule>
  </conditionalFormatting>
  <conditionalFormatting sqref="A29">
    <cfRule type="containsText" dxfId="252" priority="26" operator="containsText" text="Stock">
      <formula>NOT(ISERROR(SEARCH("Stock",A29)))</formula>
    </cfRule>
  </conditionalFormatting>
  <conditionalFormatting sqref="A31">
    <cfRule type="containsText" dxfId="251" priority="25" operator="containsText" text="Stock">
      <formula>NOT(ISERROR(SEARCH("Stock",A31)))</formula>
    </cfRule>
  </conditionalFormatting>
  <conditionalFormatting sqref="A33">
    <cfRule type="containsText" dxfId="250" priority="24" operator="containsText" text="Stock">
      <formula>NOT(ISERROR(SEARCH("Stock",A33)))</formula>
    </cfRule>
  </conditionalFormatting>
  <conditionalFormatting sqref="A34">
    <cfRule type="containsText" dxfId="249" priority="23" operator="containsText" text="Stock">
      <formula>NOT(ISERROR(SEARCH("Stock",A34)))</formula>
    </cfRule>
  </conditionalFormatting>
  <conditionalFormatting sqref="A37:A38">
    <cfRule type="containsText" dxfId="248" priority="22" operator="containsText" text="Stock">
      <formula>NOT(ISERROR(SEARCH("Stock",A37)))</formula>
    </cfRule>
  </conditionalFormatting>
  <conditionalFormatting sqref="A44">
    <cfRule type="containsText" dxfId="247" priority="21" operator="containsText" text="Stock">
      <formula>NOT(ISERROR(SEARCH("Stock",A44)))</formula>
    </cfRule>
  </conditionalFormatting>
  <conditionalFormatting sqref="A45">
    <cfRule type="containsText" dxfId="246" priority="20" operator="containsText" text="Stock">
      <formula>NOT(ISERROR(SEARCH("Stock",A45)))</formula>
    </cfRule>
  </conditionalFormatting>
  <conditionalFormatting sqref="A53">
    <cfRule type="containsText" dxfId="245" priority="19" operator="containsText" text="Stock">
      <formula>NOT(ISERROR(SEARCH("Stock",A53)))</formula>
    </cfRule>
  </conditionalFormatting>
  <conditionalFormatting sqref="A54">
    <cfRule type="containsText" dxfId="244" priority="18" operator="containsText" text="Stock">
      <formula>NOT(ISERROR(SEARCH("Stock",A54)))</formula>
    </cfRule>
  </conditionalFormatting>
  <conditionalFormatting sqref="A55">
    <cfRule type="containsText" dxfId="243" priority="17" operator="containsText" text="Stock">
      <formula>NOT(ISERROR(SEARCH("Stock",A55)))</formula>
    </cfRule>
  </conditionalFormatting>
  <conditionalFormatting sqref="A57">
    <cfRule type="containsText" dxfId="242" priority="16" operator="containsText" text="Stock">
      <formula>NOT(ISERROR(SEARCH("Stock",A57)))</formula>
    </cfRule>
  </conditionalFormatting>
  <conditionalFormatting sqref="A58">
    <cfRule type="containsText" dxfId="241" priority="15" operator="containsText" text="Stock">
      <formula>NOT(ISERROR(SEARCH("Stock",A58)))</formula>
    </cfRule>
  </conditionalFormatting>
  <conditionalFormatting sqref="A59">
    <cfRule type="containsText" dxfId="240" priority="14" operator="containsText" text="Stock">
      <formula>NOT(ISERROR(SEARCH("Stock",A59)))</formula>
    </cfRule>
  </conditionalFormatting>
  <conditionalFormatting sqref="A61">
    <cfRule type="containsText" dxfId="239" priority="13" operator="containsText" text="Stock">
      <formula>NOT(ISERROR(SEARCH("Stock",A61)))</formula>
    </cfRule>
  </conditionalFormatting>
  <conditionalFormatting sqref="A62">
    <cfRule type="containsText" dxfId="238" priority="12" operator="containsText" text="Stock">
      <formula>NOT(ISERROR(SEARCH("Stock",A62)))</formula>
    </cfRule>
  </conditionalFormatting>
  <conditionalFormatting sqref="A63">
    <cfRule type="containsText" dxfId="237" priority="11" operator="containsText" text="Stock">
      <formula>NOT(ISERROR(SEARCH("Stock",A63)))</formula>
    </cfRule>
  </conditionalFormatting>
  <conditionalFormatting sqref="A69">
    <cfRule type="containsText" dxfId="236" priority="10" operator="containsText" text="Stock">
      <formula>NOT(ISERROR(SEARCH("Stock",A69)))</formula>
    </cfRule>
  </conditionalFormatting>
  <conditionalFormatting sqref="C70">
    <cfRule type="duplicateValues" dxfId="235" priority="8"/>
  </conditionalFormatting>
  <conditionalFormatting sqref="A70">
    <cfRule type="containsText" dxfId="234" priority="7" operator="containsText" text="Stock">
      <formula>NOT(ISERROR(SEARCH("Stock",A70)))</formula>
    </cfRule>
  </conditionalFormatting>
  <conditionalFormatting sqref="C70">
    <cfRule type="duplicateValues" dxfId="233" priority="9"/>
  </conditionalFormatting>
  <conditionalFormatting sqref="C67:C69">
    <cfRule type="duplicateValues" dxfId="232" priority="105"/>
  </conditionalFormatting>
  <conditionalFormatting sqref="C6:C8">
    <cfRule type="duplicateValues" dxfId="231" priority="106"/>
  </conditionalFormatting>
  <conditionalFormatting sqref="C3:C65">
    <cfRule type="duplicateValues" dxfId="230" priority="107"/>
  </conditionalFormatting>
  <conditionalFormatting sqref="A8">
    <cfRule type="containsText" dxfId="229" priority="6" operator="containsText" text="Stock">
      <formula>NOT(ISERROR(SEARCH("Stock",A8)))</formula>
    </cfRule>
  </conditionalFormatting>
  <conditionalFormatting sqref="A16">
    <cfRule type="containsText" dxfId="228" priority="4" operator="containsText" text="Stock">
      <formula>NOT(ISERROR(SEARCH("Stock",A16)))</formula>
    </cfRule>
  </conditionalFormatting>
  <conditionalFormatting sqref="C16">
    <cfRule type="duplicateValues" dxfId="227" priority="5"/>
  </conditionalFormatting>
  <conditionalFormatting sqref="A18">
    <cfRule type="containsText" dxfId="226" priority="2" operator="containsText" text="Stock">
      <formula>NOT(ISERROR(SEARCH("Stock",A18)))</formula>
    </cfRule>
  </conditionalFormatting>
  <conditionalFormatting sqref="C18">
    <cfRule type="duplicateValues" dxfId="225" priority="3"/>
  </conditionalFormatting>
  <conditionalFormatting sqref="C24">
    <cfRule type="duplicateValues" dxfId="224" priority="1"/>
  </conditionalFormatting>
  <pageMargins left="0.7" right="0.7" top="0.75" bottom="0.75" header="0.3" footer="0.3"/>
  <pageSetup scale="2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68E6C-4B6C-4C2E-959F-66712FCC5C09}">
  <sheetPr codeName="Sheet7">
    <tabColor theme="7" tint="-0.499984740745262"/>
  </sheetPr>
  <dimension ref="A1:W22"/>
  <sheetViews>
    <sheetView showGridLines="0" zoomScale="85" zoomScaleNormal="85" workbookViewId="0">
      <pane xSplit="5" ySplit="2" topLeftCell="F3" activePane="bottomRight" state="frozenSplit"/>
      <selection pane="topRight"/>
      <selection pane="bottomLeft"/>
      <selection pane="bottomRight"/>
    </sheetView>
  </sheetViews>
  <sheetFormatPr defaultColWidth="0" defaultRowHeight="15" x14ac:dyDescent="0.25"/>
  <cols>
    <col min="1" max="1" width="20.7109375" customWidth="1"/>
    <col min="2" max="2" width="22.5703125" style="67" customWidth="1"/>
    <col min="3" max="3" width="18.5703125" style="67" customWidth="1"/>
    <col min="4" max="4" width="16.42578125" style="67" customWidth="1"/>
    <col min="5" max="5" width="78.5703125" style="67" customWidth="1"/>
    <col min="6" max="6" width="20.42578125" style="67" customWidth="1"/>
    <col min="7" max="7" width="24.5703125" style="67" customWidth="1"/>
    <col min="8" max="8" width="19.42578125" style="67" bestFit="1" customWidth="1"/>
    <col min="9" max="9" width="14.28515625" style="67" customWidth="1"/>
    <col min="10" max="10" width="17" style="67" customWidth="1"/>
    <col min="11" max="11" width="14.5703125" style="67" bestFit="1" customWidth="1"/>
    <col min="12" max="12" width="13.42578125" style="67" customWidth="1"/>
    <col min="13" max="13" width="14" style="67" bestFit="1" customWidth="1"/>
    <col min="14" max="14" width="9" style="67" bestFit="1" customWidth="1"/>
    <col min="15" max="15" width="11.5703125" style="67" bestFit="1" customWidth="1"/>
    <col min="16" max="16" width="19.5703125" style="67" customWidth="1"/>
    <col min="17" max="17" width="10.42578125" style="67" bestFit="1" customWidth="1"/>
    <col min="18" max="18" width="28.42578125" style="67" customWidth="1"/>
    <col min="19" max="19" width="12.5703125" style="67" bestFit="1" customWidth="1"/>
    <col min="20" max="20" width="2.42578125" hidden="1" customWidth="1"/>
    <col min="21" max="22" width="8.5703125" hidden="1"/>
    <col min="23" max="23" width="2.42578125" hidden="1"/>
    <col min="24" max="16384" width="8.5703125" hidden="1"/>
  </cols>
  <sheetData>
    <row r="1" spans="1:22" s="68" customFormat="1" ht="66" customHeight="1" x14ac:dyDescent="0.2">
      <c r="A1" s="16"/>
      <c r="B1" s="2" t="s">
        <v>0</v>
      </c>
      <c r="C1" s="2" t="s">
        <v>1</v>
      </c>
      <c r="D1" s="2" t="s">
        <v>2</v>
      </c>
      <c r="E1" s="17"/>
      <c r="F1" s="2" t="s">
        <v>198</v>
      </c>
      <c r="G1" s="2" t="s">
        <v>199</v>
      </c>
      <c r="H1" s="2" t="s">
        <v>200</v>
      </c>
      <c r="I1" s="2" t="s">
        <v>201</v>
      </c>
      <c r="J1" s="2" t="s">
        <v>202</v>
      </c>
      <c r="K1" s="2" t="s">
        <v>204</v>
      </c>
      <c r="L1" s="2" t="s">
        <v>205</v>
      </c>
      <c r="M1" s="2" t="s">
        <v>206</v>
      </c>
      <c r="N1" s="2" t="s">
        <v>476</v>
      </c>
      <c r="O1" s="2" t="s">
        <v>209</v>
      </c>
      <c r="P1" s="2" t="s">
        <v>210</v>
      </c>
      <c r="Q1" s="2" t="s">
        <v>477</v>
      </c>
      <c r="R1" s="2" t="s">
        <v>478</v>
      </c>
      <c r="S1" s="2" t="s">
        <v>213</v>
      </c>
      <c r="T1" s="2"/>
      <c r="U1" s="2"/>
      <c r="V1" s="3"/>
    </row>
    <row r="2" spans="1:22" s="69" customFormat="1" x14ac:dyDescent="0.25">
      <c r="A2" s="18" t="s">
        <v>214</v>
      </c>
      <c r="B2" s="2"/>
      <c r="C2" s="2"/>
      <c r="D2" s="2"/>
      <c r="E2" s="19" t="s">
        <v>215</v>
      </c>
      <c r="F2" s="2"/>
      <c r="G2" s="2"/>
      <c r="H2" s="2"/>
      <c r="I2" s="2"/>
      <c r="J2" s="2"/>
      <c r="K2" s="2"/>
      <c r="L2" s="2"/>
      <c r="M2" s="2"/>
      <c r="N2" s="2"/>
      <c r="O2" s="2"/>
      <c r="P2" s="2"/>
      <c r="Q2" s="2"/>
      <c r="R2" s="2"/>
      <c r="S2" s="2"/>
      <c r="T2" s="2"/>
      <c r="U2" s="2"/>
      <c r="V2" s="3"/>
    </row>
    <row r="3" spans="1:22" s="71" customFormat="1" x14ac:dyDescent="0.2">
      <c r="A3" s="70" t="s">
        <v>479</v>
      </c>
      <c r="B3" s="21"/>
      <c r="C3" s="21"/>
      <c r="D3" s="21"/>
      <c r="E3" s="21"/>
      <c r="F3" s="21"/>
      <c r="G3" s="21"/>
      <c r="H3" s="21"/>
      <c r="I3" s="21"/>
      <c r="J3" s="21"/>
      <c r="K3" s="21"/>
      <c r="L3" s="21"/>
      <c r="M3" s="21"/>
      <c r="N3" s="21"/>
      <c r="O3" s="21"/>
      <c r="P3" s="21"/>
      <c r="Q3" s="21"/>
      <c r="R3" s="21"/>
      <c r="S3" s="21"/>
      <c r="T3" s="21"/>
    </row>
    <row r="4" spans="1:22" s="71" customFormat="1" x14ac:dyDescent="0.2">
      <c r="A4" s="72" t="s">
        <v>480</v>
      </c>
      <c r="B4" s="23"/>
      <c r="C4" s="23"/>
      <c r="D4" s="23"/>
      <c r="E4" s="23"/>
      <c r="F4" s="23"/>
      <c r="G4" s="23"/>
      <c r="H4" s="23"/>
      <c r="I4" s="23"/>
      <c r="J4" s="23"/>
      <c r="K4" s="23"/>
      <c r="L4" s="23"/>
      <c r="M4" s="23"/>
      <c r="N4" s="23"/>
      <c r="O4" s="23"/>
      <c r="P4" s="23"/>
      <c r="Q4" s="23"/>
      <c r="R4" s="23"/>
      <c r="S4" s="23"/>
      <c r="T4" s="23"/>
    </row>
    <row r="5" spans="1:22" s="73" customFormat="1" x14ac:dyDescent="0.2">
      <c r="A5" s="26" t="s">
        <v>1035</v>
      </c>
      <c r="B5" s="9" t="str">
        <f>"TALE"&amp;C5</f>
        <v>TALEZAC50104ZA</v>
      </c>
      <c r="C5" s="10" t="s">
        <v>481</v>
      </c>
      <c r="D5" s="11">
        <v>130</v>
      </c>
      <c r="E5" s="12" t="str">
        <f>IF(F5="","",F5&amp;", ")&amp;IF(G5="","",G5&amp;", ")&amp;IF(H5="","",H5&amp;", ")&amp;IF(I5="","",I5&amp;", ")&amp;IF(J5="","",J5&amp;", ")&amp;IF(K5="","",K5&amp;", ")&amp;IF(L5="","",L5&amp;", ")&amp;IF(M5="","",M5&amp;", ")&amp;IF(N5="","",N5&amp;", ")&amp;IF(O5="","",O5&amp;", ")&amp;IF(P5="","",P5&amp;", ")&amp;IF(Q5="","",Q5&amp;", ")&amp;IF(R5="","",R5&amp;", ")&amp;IF(S5="","",S5)</f>
        <v>TAB M9 TB310XU Bundle Incl. Clear Case + Film, 9" HD (1340x800) IPS 400nits Anti-fingerprint, Touch, MediaTek Helio G80 (8C, 2x A75 @2.0GHz + 6x A55 @1.8GHz), 3GB Soldered, 32GB eMMC 5.1, microSD Card (up to 128GB, FAT32; 2TB, exFAT), Integrated ARM Mali-G52 MC2 GPU, Android™ 12 or Later, 11ac 1x1 + BT5.1, 4G-LTE, Arctic Grey, Metal (Back Cover), Integrated 5100mAh (Typ.), Voice Call, Front 2.0MP / Rear 8.0MP, 1-year, Carry-in with 1-year Battery</v>
      </c>
      <c r="F5" s="12" t="s">
        <v>482</v>
      </c>
      <c r="G5" s="12" t="s">
        <v>483</v>
      </c>
      <c r="H5" s="12" t="s">
        <v>484</v>
      </c>
      <c r="I5" s="12" t="s">
        <v>485</v>
      </c>
      <c r="J5" s="12" t="s">
        <v>486</v>
      </c>
      <c r="K5" s="12" t="s">
        <v>487</v>
      </c>
      <c r="L5" s="12" t="s">
        <v>488</v>
      </c>
      <c r="M5" s="27" t="s">
        <v>489</v>
      </c>
      <c r="N5" s="12" t="s">
        <v>490</v>
      </c>
      <c r="O5" s="12" t="s">
        <v>491</v>
      </c>
      <c r="P5" s="12" t="s">
        <v>492</v>
      </c>
      <c r="Q5" s="12" t="s">
        <v>493</v>
      </c>
      <c r="R5" s="12" t="s">
        <v>494</v>
      </c>
      <c r="S5" s="12" t="s">
        <v>495</v>
      </c>
      <c r="T5" s="12" t="s">
        <v>914</v>
      </c>
      <c r="U5" s="12"/>
      <c r="V5" s="12"/>
    </row>
    <row r="6" spans="1:22" s="73" customFormat="1" x14ac:dyDescent="0.2">
      <c r="A6" s="26" t="s">
        <v>1033</v>
      </c>
      <c r="B6" s="9" t="str">
        <f>"TALE"&amp;C6</f>
        <v>TALEZAC50135ZA</v>
      </c>
      <c r="C6" s="10" t="s">
        <v>496</v>
      </c>
      <c r="D6" s="11">
        <v>136</v>
      </c>
      <c r="E6" s="12" t="str">
        <f>IF(F6="","",F6&amp;", ")&amp;IF(G6="","",G6&amp;", ")&amp;IF(H6="","",H6&amp;", ")&amp;IF(I6="","",I6&amp;", ")&amp;IF(J6="","",J6&amp;", ")&amp;IF(K6="","",K6&amp;", ")&amp;IF(L6="","",L6&amp;", ")&amp;IF(M6="","",M6&amp;", ")&amp;IF(N6="","",N6&amp;", ")&amp;IF(O6="","",O6&amp;", ")&amp;IF(P6="","",P6&amp;", ")&amp;IF(Q6="","",Q6&amp;", ")&amp;IF(R6="","",R6&amp;", ")&amp;IF(S6="","",S6)</f>
        <v>TAB M9 TB310XU Bundle Incl. Clear Case + Film, 9" HD (1340x800) IPS 400nits Anti-fingerprint, Touch, MediaTek Helio G80 (8C, 2x A75 @2.0GHz + 6x A55 @1.8GHz), 4GB Soldered, 64GB eMMC 5.1, microSD Card (up to 128GB, FAT32; 2TB, exFAT), Integrated ARM Mali-G52 MC2 GPU, Android™ 12 or Later, 11ac 1x1 + BT5.1, 4G-LTE, Arctic Grey, Metal (Back Cover), Integrated 5100mAh (Typ.), Voice Call, Front 2.0MP / Rear 8.0MP, 1-year, Carry-in with 1-year Battery</v>
      </c>
      <c r="F6" s="12" t="s">
        <v>482</v>
      </c>
      <c r="G6" s="12" t="s">
        <v>483</v>
      </c>
      <c r="H6" s="12" t="s">
        <v>484</v>
      </c>
      <c r="I6" s="12" t="s">
        <v>497</v>
      </c>
      <c r="J6" s="12" t="s">
        <v>498</v>
      </c>
      <c r="K6" s="12" t="s">
        <v>487</v>
      </c>
      <c r="L6" s="12" t="s">
        <v>488</v>
      </c>
      <c r="M6" s="27" t="s">
        <v>489</v>
      </c>
      <c r="N6" s="12" t="s">
        <v>490</v>
      </c>
      <c r="O6" s="12" t="s">
        <v>491</v>
      </c>
      <c r="P6" s="12" t="s">
        <v>492</v>
      </c>
      <c r="Q6" s="12" t="s">
        <v>493</v>
      </c>
      <c r="R6" s="12" t="s">
        <v>494</v>
      </c>
      <c r="S6" s="12" t="s">
        <v>495</v>
      </c>
      <c r="T6" s="12" t="s">
        <v>914</v>
      </c>
      <c r="U6" s="12"/>
      <c r="V6" s="12"/>
    </row>
    <row r="7" spans="1:22" s="73" customFormat="1" x14ac:dyDescent="0.2">
      <c r="A7" s="74" t="s">
        <v>499</v>
      </c>
      <c r="B7" s="9" t="str">
        <f t="shared" ref="B7:B8" si="0">"TALE"&amp;C7</f>
        <v>TALEZAEJ0071ZA</v>
      </c>
      <c r="C7" s="10" t="s">
        <v>500</v>
      </c>
      <c r="D7" s="11">
        <v>147</v>
      </c>
      <c r="E7" s="12" t="str">
        <f t="shared" ref="E7:E8" si="1">IF(F7="","",F7&amp;", ")&amp;IF(G7="","",G7&amp;", ")&amp;IF(H7="","",H7&amp;", ")&amp;IF(I7="","",I7&amp;", ")&amp;IF(J7="","",J7&amp;", ")&amp;IF(K7="","",K7&amp;", ")&amp;IF(L7="","",L7&amp;", ")&amp;IF(M7="","",M7&amp;", ")&amp;IF(N7="","",N7&amp;", ")&amp;IF(O7="","",O7&amp;", ")&amp;IF(P7="","",P7&amp;", ")&amp;IF(Q7="","",Q7&amp;", ")&amp;IF(R7="","",R7&amp;", ")&amp;IF(S7="","",S7)</f>
        <v>Lenovo Tab TB311XU Bundle Incl. Clear Case, 10.1" WUXGA (1920x1200) TFT LCD (IPS) 400nits Anti-fingerprint, 72% NTSC, 60Hz, Touch, MediaTek Helio G85 (8C, 2x A75 @2.0GHz + 6x A55 @1.8GHz), 4GB Soldered, 64GB eMMC 5.1, microSD card, supports up to 1TB, Integrated Arm Mali-G52 MC2 GPU, Android™ 14 or Later, Wi-Fi® 5, 802.11ac 1x1 + BT5.3, 4G-LTE, Luna Grey, Integrated 5100mAh (Typ.), Voice Call, Front 5.0MP / Rear 8.0MP, 1-year, Carry-in</v>
      </c>
      <c r="F7" s="12" t="s">
        <v>501</v>
      </c>
      <c r="G7" s="12" t="s">
        <v>502</v>
      </c>
      <c r="H7" s="12" t="s">
        <v>503</v>
      </c>
      <c r="I7" s="12" t="s">
        <v>497</v>
      </c>
      <c r="J7" s="12" t="s">
        <v>504</v>
      </c>
      <c r="K7" s="12" t="s">
        <v>505</v>
      </c>
      <c r="L7" s="12" t="s">
        <v>506</v>
      </c>
      <c r="M7" s="27" t="s">
        <v>507</v>
      </c>
      <c r="N7" s="12" t="s">
        <v>490</v>
      </c>
      <c r="O7" s="12" t="s">
        <v>267</v>
      </c>
      <c r="P7" s="12" t="s">
        <v>492</v>
      </c>
      <c r="Q7" s="12" t="s">
        <v>493</v>
      </c>
      <c r="R7" s="12" t="s">
        <v>508</v>
      </c>
      <c r="S7" s="12" t="s">
        <v>509</v>
      </c>
      <c r="T7" s="12" t="s">
        <v>915</v>
      </c>
      <c r="U7" s="12"/>
      <c r="V7" s="12"/>
    </row>
    <row r="8" spans="1:22" s="73" customFormat="1" x14ac:dyDescent="0.2">
      <c r="A8" s="26" t="s">
        <v>1033</v>
      </c>
      <c r="B8" s="9" t="str">
        <f t="shared" si="0"/>
        <v>TALEZADB0000ZA</v>
      </c>
      <c r="C8" s="10" t="s">
        <v>510</v>
      </c>
      <c r="D8" s="11">
        <v>203</v>
      </c>
      <c r="E8" s="12" t="str">
        <f t="shared" si="1"/>
        <v>Tab M11 TB330XU Bundle Incl. Folio Case + Pen, 11" WUXGA (1920x1200) IPS 400nits Anti-fingerprint, 72% NTSC, 90Hz, Touch, MediaTek Helio G88 (8C, 2x A75 @2.0GHz + 6x A55 @1.8GHz), 4GB Soldered, 128GB eMMC 5.1 on systemboard, microSD card, supports up to 1TB (exFAT), Integrated ARM Mali-G52 MC2 GPU, Android™ 13 or Later, 11ac 1x1 + BT5.1, 4G-LTE, Luna Grey, Integrated 7040mAh (Typ.), Voice Call, Front 8.0MP / Rear 8.0MP, 1-year, Carry-in with 1-year Battery</v>
      </c>
      <c r="F8" s="12" t="s">
        <v>511</v>
      </c>
      <c r="G8" s="12" t="s">
        <v>512</v>
      </c>
      <c r="H8" s="12" t="s">
        <v>513</v>
      </c>
      <c r="I8" s="12" t="s">
        <v>497</v>
      </c>
      <c r="J8" s="12" t="s">
        <v>514</v>
      </c>
      <c r="K8" s="12" t="s">
        <v>487</v>
      </c>
      <c r="L8" s="12" t="s">
        <v>515</v>
      </c>
      <c r="M8" s="27" t="s">
        <v>489</v>
      </c>
      <c r="N8" s="12" t="s">
        <v>490</v>
      </c>
      <c r="O8" s="12" t="s">
        <v>267</v>
      </c>
      <c r="P8" s="12" t="s">
        <v>516</v>
      </c>
      <c r="Q8" s="12" t="s">
        <v>493</v>
      </c>
      <c r="R8" s="12" t="s">
        <v>517</v>
      </c>
      <c r="S8" s="12" t="s">
        <v>495</v>
      </c>
      <c r="T8" s="12" t="s">
        <v>914</v>
      </c>
      <c r="U8" s="12"/>
      <c r="V8" s="12"/>
    </row>
    <row r="9" spans="1:22" s="73" customFormat="1" x14ac:dyDescent="0.2">
      <c r="A9" s="26" t="s">
        <v>1033</v>
      </c>
      <c r="B9" s="9" t="str">
        <f>"TALE"&amp;C9</f>
        <v>TALEZAEC0008ZA</v>
      </c>
      <c r="C9" s="10" t="s">
        <v>518</v>
      </c>
      <c r="D9" s="11">
        <v>259</v>
      </c>
      <c r="E9" s="12" t="str">
        <f>IF(F9="","",F9&amp;", ")&amp;IF(G9="","",G9&amp;", ")&amp;IF(H9="","",H9&amp;", ")&amp;IF(I9="","",I9&amp;", ")&amp;IF(J9="","",J9&amp;", ")&amp;IF(K9="","",K9&amp;", ")&amp;IF(L9="","",L9&amp;", ")&amp;IF(M9="","",M9&amp;", ")&amp;IF(N9="","",N9&amp;", ")&amp;IF(O9="","",O9&amp;", ")&amp;IF(P9="","",P9&amp;", ")&amp;IF(Q9="","",Q9&amp;", ")&amp;IF(R9="","",R9&amp;", ")&amp;IF(S9="","",S9)</f>
        <v>Tab K11 (Enhanced Edition) Bundle Incl. K11 Folio Keyboard &amp; Tab pen, 11" WUXGA (1920x1200) IPS 400nits Anti-fingerprint, 72% NTSC, 90Hz, Touch, MediaTek Helio G88 (8C, 2x A75 @2.0GHz + 6x A55 @1.8GHz), 8GB Soldered, 128GB eMMC 5.1, microSD card, supports up to 1TB (exFAT), Integrated Arm Mali-G52 MC2 GPU, Android™ 13 or Later, Wi-Fi® 5, 802.11ac 1x1 + BT5.1, 4G-LTE, Luna Grey, Metal, Integrated 7040mAh (Typ.), Voice Call, Front 8.0MP / Rear 13.0MP with Flashlight, 1-year, Carry-in</v>
      </c>
      <c r="F9" s="12" t="s">
        <v>519</v>
      </c>
      <c r="G9" s="12" t="s">
        <v>512</v>
      </c>
      <c r="H9" s="12" t="s">
        <v>513</v>
      </c>
      <c r="I9" s="12" t="s">
        <v>520</v>
      </c>
      <c r="J9" s="12" t="s">
        <v>521</v>
      </c>
      <c r="K9" s="12" t="s">
        <v>505</v>
      </c>
      <c r="L9" s="12" t="s">
        <v>515</v>
      </c>
      <c r="M9" s="27" t="s">
        <v>522</v>
      </c>
      <c r="N9" s="12" t="s">
        <v>490</v>
      </c>
      <c r="O9" s="12" t="s">
        <v>523</v>
      </c>
      <c r="P9" s="12" t="s">
        <v>516</v>
      </c>
      <c r="Q9" s="12" t="s">
        <v>493</v>
      </c>
      <c r="R9" s="12" t="s">
        <v>524</v>
      </c>
      <c r="S9" s="12" t="s">
        <v>509</v>
      </c>
      <c r="T9" s="12" t="s">
        <v>914</v>
      </c>
      <c r="U9" s="12"/>
      <c r="V9" s="12"/>
    </row>
    <row r="10" spans="1:22" s="73" customFormat="1" ht="15.75" customHeight="1" x14ac:dyDescent="0.2">
      <c r="A10" s="26" t="s">
        <v>1035</v>
      </c>
      <c r="B10" s="75" t="str">
        <f>"CPLE"&amp;C10</f>
        <v>CPLE5WS8C04318</v>
      </c>
      <c r="C10" s="76" t="s">
        <v>525</v>
      </c>
      <c r="D10" s="77">
        <v>62</v>
      </c>
      <c r="E10" s="78" t="s">
        <v>902</v>
      </c>
      <c r="F10" s="12"/>
      <c r="G10" s="12"/>
      <c r="H10" s="12"/>
      <c r="I10" s="12"/>
      <c r="J10" s="12"/>
      <c r="K10" s="12"/>
      <c r="L10" s="12"/>
      <c r="M10" s="27"/>
      <c r="N10" s="12"/>
      <c r="O10" s="12"/>
      <c r="P10" s="12"/>
      <c r="Q10" s="12"/>
      <c r="R10" s="12"/>
      <c r="S10" s="12"/>
      <c r="T10" s="12" t="s">
        <v>915</v>
      </c>
      <c r="U10" s="12"/>
      <c r="V10" s="12"/>
    </row>
    <row r="11" spans="1:22" s="71" customFormat="1" x14ac:dyDescent="0.2">
      <c r="A11" s="72" t="s">
        <v>526</v>
      </c>
      <c r="B11" s="23"/>
      <c r="C11" s="23"/>
      <c r="D11" s="23"/>
      <c r="E11" s="23"/>
      <c r="F11" s="23"/>
      <c r="G11" s="23"/>
      <c r="H11" s="23"/>
      <c r="I11" s="23"/>
      <c r="J11" s="23"/>
      <c r="K11" s="23"/>
      <c r="L11" s="23"/>
      <c r="M11" s="23"/>
      <c r="N11" s="23"/>
      <c r="O11" s="23"/>
      <c r="P11" s="23"/>
      <c r="Q11" s="23"/>
      <c r="R11" s="23"/>
      <c r="S11" s="23"/>
      <c r="T11" s="23"/>
    </row>
    <row r="12" spans="1:22" s="73" customFormat="1" x14ac:dyDescent="0.2">
      <c r="A12" s="12" t="s">
        <v>527</v>
      </c>
      <c r="B12" s="9" t="str">
        <f t="shared" ref="B12:B22" si="2">"TALE"&amp;C12</f>
        <v>TALEZG38C04869</v>
      </c>
      <c r="C12" s="10" t="s">
        <v>528</v>
      </c>
      <c r="D12" s="11">
        <v>12</v>
      </c>
      <c r="E12" s="12" t="s">
        <v>903</v>
      </c>
      <c r="F12" s="12"/>
      <c r="G12" s="12"/>
      <c r="H12" s="12"/>
      <c r="I12" s="12"/>
      <c r="J12" s="12"/>
      <c r="K12" s="12"/>
      <c r="L12" s="12"/>
      <c r="M12" s="27"/>
      <c r="N12" s="12"/>
      <c r="O12" s="12"/>
      <c r="P12" s="12"/>
      <c r="Q12" s="12"/>
      <c r="R12" s="12"/>
      <c r="S12" s="12"/>
      <c r="T12" s="12" t="s">
        <v>915</v>
      </c>
      <c r="U12" s="12"/>
      <c r="V12" s="12"/>
    </row>
    <row r="13" spans="1:22" s="73" customFormat="1" x14ac:dyDescent="0.2">
      <c r="A13" s="12" t="s">
        <v>529</v>
      </c>
      <c r="B13" s="9" t="str">
        <f t="shared" si="2"/>
        <v>TALEZG38C05461</v>
      </c>
      <c r="C13" s="10" t="s">
        <v>530</v>
      </c>
      <c r="D13" s="11">
        <v>18</v>
      </c>
      <c r="E13" s="12" t="s">
        <v>904</v>
      </c>
      <c r="F13" s="12"/>
      <c r="G13" s="12"/>
      <c r="H13" s="12"/>
      <c r="I13" s="12"/>
      <c r="J13" s="12"/>
      <c r="K13" s="12"/>
      <c r="L13" s="12"/>
      <c r="M13" s="27"/>
      <c r="N13" s="12"/>
      <c r="O13" s="12"/>
      <c r="P13" s="12"/>
      <c r="Q13" s="12"/>
      <c r="R13" s="12"/>
      <c r="S13" s="12"/>
      <c r="T13" s="12" t="s">
        <v>915</v>
      </c>
      <c r="U13" s="12"/>
      <c r="V13" s="12"/>
    </row>
    <row r="14" spans="1:22" s="73" customFormat="1" x14ac:dyDescent="0.2">
      <c r="A14" s="12" t="s">
        <v>531</v>
      </c>
      <c r="B14" s="9" t="str">
        <f t="shared" si="2"/>
        <v>TALEZG38C05980</v>
      </c>
      <c r="C14" s="10" t="s">
        <v>532</v>
      </c>
      <c r="D14" s="11">
        <v>18</v>
      </c>
      <c r="E14" s="12" t="s">
        <v>905</v>
      </c>
      <c r="F14" s="12"/>
      <c r="G14" s="12"/>
      <c r="H14" s="12"/>
      <c r="I14" s="12"/>
      <c r="J14" s="12"/>
      <c r="K14" s="12"/>
      <c r="L14" s="12"/>
      <c r="M14" s="27"/>
      <c r="N14" s="12"/>
      <c r="O14" s="12"/>
      <c r="P14" s="12"/>
      <c r="Q14" s="12"/>
      <c r="R14" s="12"/>
      <c r="S14" s="12"/>
      <c r="T14" s="12" t="s">
        <v>915</v>
      </c>
      <c r="U14" s="12"/>
      <c r="V14" s="12"/>
    </row>
    <row r="15" spans="1:22" s="73" customFormat="1" x14ac:dyDescent="0.2">
      <c r="A15" s="12" t="s">
        <v>531</v>
      </c>
      <c r="B15" s="9" t="str">
        <f t="shared" si="2"/>
        <v>TALEZG38C05989</v>
      </c>
      <c r="C15" s="10" t="s">
        <v>533</v>
      </c>
      <c r="D15" s="11">
        <v>18</v>
      </c>
      <c r="E15" s="12" t="s">
        <v>906</v>
      </c>
      <c r="F15" s="12"/>
      <c r="G15" s="12"/>
      <c r="H15" s="12"/>
      <c r="I15" s="12"/>
      <c r="J15" s="12"/>
      <c r="K15" s="12"/>
      <c r="L15" s="12"/>
      <c r="M15" s="27"/>
      <c r="N15" s="12"/>
      <c r="O15" s="12"/>
      <c r="P15" s="12"/>
      <c r="Q15" s="12"/>
      <c r="R15" s="12"/>
      <c r="S15" s="12"/>
      <c r="T15" s="12" t="s">
        <v>915</v>
      </c>
      <c r="U15" s="12"/>
      <c r="V15" s="12"/>
    </row>
    <row r="16" spans="1:22" s="73" customFormat="1" x14ac:dyDescent="0.2">
      <c r="A16" s="12" t="s">
        <v>534</v>
      </c>
      <c r="B16" s="9" t="str">
        <f t="shared" si="2"/>
        <v>TALEZG38C05190</v>
      </c>
      <c r="C16" s="10" t="s">
        <v>535</v>
      </c>
      <c r="D16" s="11">
        <v>29</v>
      </c>
      <c r="E16" s="12" t="s">
        <v>907</v>
      </c>
      <c r="F16" s="12"/>
      <c r="G16" s="12"/>
      <c r="H16" s="12"/>
      <c r="I16" s="12"/>
      <c r="J16" s="12"/>
      <c r="K16" s="12"/>
      <c r="L16" s="12"/>
      <c r="M16" s="27"/>
      <c r="N16" s="12"/>
      <c r="O16" s="12"/>
      <c r="P16" s="12"/>
      <c r="Q16" s="12"/>
      <c r="R16" s="12"/>
      <c r="S16" s="12"/>
      <c r="T16" s="12" t="s">
        <v>915</v>
      </c>
    </row>
    <row r="17" spans="1:20" s="73" customFormat="1" x14ac:dyDescent="0.2">
      <c r="A17" s="12" t="s">
        <v>534</v>
      </c>
      <c r="B17" s="9" t="str">
        <f t="shared" si="2"/>
        <v>TALEZG38C05644</v>
      </c>
      <c r="C17" s="10" t="s">
        <v>536</v>
      </c>
      <c r="D17" s="11">
        <v>4</v>
      </c>
      <c r="E17" s="12" t="s">
        <v>908</v>
      </c>
      <c r="F17" s="12"/>
      <c r="G17" s="12"/>
      <c r="H17" s="12"/>
      <c r="I17" s="12"/>
      <c r="J17" s="12"/>
      <c r="K17" s="12"/>
      <c r="L17" s="12"/>
      <c r="M17" s="27"/>
      <c r="N17" s="12"/>
      <c r="O17" s="12"/>
      <c r="P17" s="12"/>
      <c r="Q17" s="12"/>
      <c r="R17" s="12"/>
      <c r="S17" s="12"/>
      <c r="T17" s="12" t="s">
        <v>915</v>
      </c>
    </row>
    <row r="18" spans="1:20" s="73" customFormat="1" x14ac:dyDescent="0.2">
      <c r="A18" s="12" t="s">
        <v>531</v>
      </c>
      <c r="B18" s="9" t="str">
        <f t="shared" si="2"/>
        <v>TALEZG38C06011</v>
      </c>
      <c r="C18" s="10" t="s">
        <v>537</v>
      </c>
      <c r="D18" s="11">
        <v>86</v>
      </c>
      <c r="E18" s="12" t="s">
        <v>909</v>
      </c>
      <c r="F18" s="12"/>
      <c r="G18" s="12"/>
      <c r="H18" s="12"/>
      <c r="I18" s="12"/>
      <c r="J18" s="12"/>
      <c r="K18" s="12"/>
      <c r="L18" s="12"/>
      <c r="M18" s="27"/>
      <c r="N18" s="12"/>
      <c r="O18" s="12"/>
      <c r="P18" s="12"/>
      <c r="Q18" s="12"/>
      <c r="R18" s="12"/>
      <c r="S18" s="12"/>
      <c r="T18" s="12" t="s">
        <v>915</v>
      </c>
    </row>
    <row r="19" spans="1:20" s="73" customFormat="1" x14ac:dyDescent="0.2">
      <c r="A19" s="12" t="s">
        <v>538</v>
      </c>
      <c r="B19" s="9" t="str">
        <f t="shared" si="2"/>
        <v>TALEZG38C06808</v>
      </c>
      <c r="C19" s="10" t="s">
        <v>539</v>
      </c>
      <c r="D19" s="11">
        <v>46</v>
      </c>
      <c r="E19" s="12" t="s">
        <v>910</v>
      </c>
      <c r="F19" s="12"/>
      <c r="G19" s="12"/>
      <c r="H19" s="12"/>
      <c r="I19" s="12"/>
      <c r="J19" s="12"/>
      <c r="K19" s="12"/>
      <c r="L19" s="12"/>
      <c r="M19" s="27"/>
      <c r="N19" s="12"/>
      <c r="O19" s="12"/>
      <c r="P19" s="12"/>
      <c r="Q19" s="12"/>
      <c r="R19" s="12"/>
      <c r="S19" s="12"/>
      <c r="T19" s="12" t="s">
        <v>915</v>
      </c>
    </row>
    <row r="20" spans="1:20" s="73" customFormat="1" x14ac:dyDescent="0.2">
      <c r="A20" s="12" t="s">
        <v>538</v>
      </c>
      <c r="B20" s="9" t="str">
        <f t="shared" si="2"/>
        <v>TALEZG38C06799</v>
      </c>
      <c r="C20" s="10" t="s">
        <v>540</v>
      </c>
      <c r="D20" s="11">
        <v>35</v>
      </c>
      <c r="E20" s="12" t="s">
        <v>911</v>
      </c>
      <c r="F20" s="12"/>
      <c r="G20" s="12"/>
      <c r="H20" s="12"/>
      <c r="I20" s="12"/>
      <c r="J20" s="12"/>
      <c r="K20" s="12"/>
      <c r="L20" s="12"/>
      <c r="M20" s="27"/>
      <c r="N20" s="12"/>
      <c r="O20" s="12"/>
      <c r="P20" s="12"/>
      <c r="Q20" s="12"/>
      <c r="R20" s="12"/>
      <c r="S20" s="12"/>
      <c r="T20" s="12" t="s">
        <v>915</v>
      </c>
    </row>
    <row r="21" spans="1:20" s="73" customFormat="1" x14ac:dyDescent="0.2">
      <c r="A21" s="12" t="s">
        <v>538</v>
      </c>
      <c r="B21" s="9" t="str">
        <f t="shared" si="2"/>
        <v>TALEZG38C06798</v>
      </c>
      <c r="C21" s="10" t="s">
        <v>541</v>
      </c>
      <c r="D21" s="11">
        <v>46</v>
      </c>
      <c r="E21" s="12" t="s">
        <v>912</v>
      </c>
      <c r="F21" s="12"/>
      <c r="G21" s="12"/>
      <c r="H21" s="12"/>
      <c r="I21" s="12"/>
      <c r="J21" s="12"/>
      <c r="K21" s="12"/>
      <c r="L21" s="12"/>
      <c r="M21" s="27"/>
      <c r="N21" s="12"/>
      <c r="O21" s="12"/>
      <c r="P21" s="12"/>
      <c r="Q21" s="12"/>
      <c r="R21" s="12"/>
      <c r="S21" s="12"/>
      <c r="T21" s="12" t="s">
        <v>915</v>
      </c>
    </row>
    <row r="22" spans="1:20" s="73" customFormat="1" x14ac:dyDescent="0.2">
      <c r="A22" s="12" t="s">
        <v>538</v>
      </c>
      <c r="B22" s="9" t="str">
        <f t="shared" si="2"/>
        <v>TALEZG38C06797</v>
      </c>
      <c r="C22" s="10" t="s">
        <v>542</v>
      </c>
      <c r="D22" s="11">
        <v>57</v>
      </c>
      <c r="E22" s="12" t="s">
        <v>913</v>
      </c>
      <c r="F22" s="12"/>
      <c r="G22" s="12"/>
      <c r="H22" s="12"/>
      <c r="I22" s="12"/>
      <c r="J22" s="12"/>
      <c r="K22" s="12"/>
      <c r="L22" s="12"/>
      <c r="M22" s="27"/>
      <c r="N22" s="12"/>
      <c r="O22" s="12"/>
      <c r="P22" s="12"/>
      <c r="Q22" s="12"/>
      <c r="R22" s="12"/>
      <c r="S22" s="12"/>
      <c r="T22" s="12" t="s">
        <v>915</v>
      </c>
    </row>
  </sheetData>
  <autoFilter ref="A2:T10" xr:uid="{CE730FB3-C8FD-4078-BA9D-5C66FFF2A267}"/>
  <mergeCells count="20">
    <mergeCell ref="Q1:Q2"/>
    <mergeCell ref="R1:R2"/>
    <mergeCell ref="S1:S2"/>
    <mergeCell ref="T1:T2"/>
    <mergeCell ref="U1:U2"/>
    <mergeCell ref="V1:V2"/>
    <mergeCell ref="K1:K2"/>
    <mergeCell ref="L1:L2"/>
    <mergeCell ref="M1:M2"/>
    <mergeCell ref="N1:N2"/>
    <mergeCell ref="O1:O2"/>
    <mergeCell ref="P1:P2"/>
    <mergeCell ref="F1:F2"/>
    <mergeCell ref="G1:G2"/>
    <mergeCell ref="H1:H2"/>
    <mergeCell ref="I1:I2"/>
    <mergeCell ref="J1:J2"/>
    <mergeCell ref="B1:B2"/>
    <mergeCell ref="C1:C2"/>
    <mergeCell ref="D1:D2"/>
  </mergeCells>
  <conditionalFormatting sqref="C3:C4">
    <cfRule type="duplicateValues" dxfId="223" priority="12"/>
  </conditionalFormatting>
  <conditionalFormatting sqref="C11">
    <cfRule type="duplicateValues" dxfId="222" priority="11"/>
  </conditionalFormatting>
  <conditionalFormatting sqref="A3:A4 A11">
    <cfRule type="containsText" dxfId="221" priority="10" operator="containsText" text="Stock">
      <formula>NOT(ISERROR(SEARCH("Stock",A3)))</formula>
    </cfRule>
  </conditionalFormatting>
  <conditionalFormatting sqref="C24:C1048576 C11 C3:C4">
    <cfRule type="duplicateValues" dxfId="220" priority="13"/>
  </conditionalFormatting>
  <conditionalFormatting sqref="A1">
    <cfRule type="containsText" dxfId="219" priority="8" operator="containsText" text="Stock">
      <formula>NOT(ISERROR(SEARCH("Stock",A1)))</formula>
    </cfRule>
  </conditionalFormatting>
  <conditionalFormatting sqref="A24">
    <cfRule type="duplicateValues" dxfId="218" priority="7"/>
  </conditionalFormatting>
  <conditionalFormatting sqref="A5:A10">
    <cfRule type="containsText" dxfId="217" priority="4" operator="containsText" text="Stock">
      <formula>NOT(ISERROR(SEARCH("Stock",A5)))</formula>
    </cfRule>
  </conditionalFormatting>
  <conditionalFormatting sqref="C5:C10">
    <cfRule type="duplicateValues" dxfId="216" priority="5"/>
  </conditionalFormatting>
  <conditionalFormatting sqref="C5:C10">
    <cfRule type="duplicateValues" dxfId="215" priority="6"/>
  </conditionalFormatting>
  <conditionalFormatting sqref="C23">
    <cfRule type="duplicateValues" dxfId="214" priority="2"/>
  </conditionalFormatting>
  <conditionalFormatting sqref="A23">
    <cfRule type="containsText" dxfId="213" priority="1" operator="containsText" text="Stock">
      <formula>NOT(ISERROR(SEARCH("Stock",A23)))</formula>
    </cfRule>
  </conditionalFormatting>
  <conditionalFormatting sqref="C23">
    <cfRule type="duplicateValues" dxfId="212" priority="3"/>
  </conditionalFormatting>
  <conditionalFormatting sqref="C12:C22">
    <cfRule type="duplicateValues" dxfId="211" priority="14"/>
  </conditionalFormatting>
  <pageMargins left="0.7" right="0.7" top="0.75" bottom="0.75" header="0.3" footer="0.3"/>
  <pageSetup paperSize="9" scale="1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5B6B1-49B4-4687-9A5E-C613DCF3C21D}">
  <sheetPr codeName="Sheet14">
    <tabColor theme="7" tint="0.39997558519241921"/>
  </sheetPr>
  <dimension ref="A1:AA29"/>
  <sheetViews>
    <sheetView showGridLines="0" zoomScale="85" zoomScaleNormal="85" workbookViewId="0">
      <pane xSplit="5" ySplit="2" topLeftCell="F3" activePane="bottomRight" state="frozen"/>
      <selection pane="topRight"/>
      <selection pane="bottomLeft"/>
      <selection pane="bottomRight"/>
    </sheetView>
  </sheetViews>
  <sheetFormatPr defaultColWidth="0" defaultRowHeight="15" x14ac:dyDescent="0.25"/>
  <cols>
    <col min="1" max="1" width="20.7109375" style="66" customWidth="1"/>
    <col min="2" max="2" width="22.5703125" style="67" customWidth="1"/>
    <col min="3" max="3" width="18.42578125" style="67" customWidth="1"/>
    <col min="4" max="4" width="16.42578125" style="67" customWidth="1"/>
    <col min="5" max="5" width="78.5703125" style="67" customWidth="1"/>
    <col min="6" max="6" width="14.5703125" style="67" bestFit="1" customWidth="1"/>
    <col min="7" max="7" width="20.42578125" style="67" bestFit="1" customWidth="1"/>
    <col min="8" max="8" width="21.42578125" style="67" customWidth="1"/>
    <col min="9" max="9" width="17.5703125" style="67" bestFit="1" customWidth="1"/>
    <col min="10" max="10" width="20.42578125" style="67" bestFit="1" customWidth="1"/>
    <col min="11" max="11" width="11.42578125" style="67" bestFit="1" customWidth="1"/>
    <col min="12" max="12" width="15.5703125" style="67" customWidth="1"/>
    <col min="13" max="13" width="13.5703125" style="67" bestFit="1" customWidth="1"/>
    <col min="14" max="14" width="36.28515625" style="67" customWidth="1"/>
    <col min="15" max="15" width="8.7109375" style="67" customWidth="1"/>
    <col min="16" max="16" width="44.42578125" style="67" customWidth="1"/>
    <col min="17" max="17" width="11.5703125" style="67" bestFit="1" customWidth="1"/>
    <col min="18" max="18" width="12.42578125" style="67" bestFit="1" customWidth="1"/>
    <col min="19" max="19" width="14.42578125" style="67" bestFit="1" customWidth="1"/>
    <col min="20" max="20" width="28.42578125" style="67" customWidth="1"/>
    <col min="21" max="21" width="16.5703125" style="67" customWidth="1"/>
    <col min="22" max="22" width="2.5703125" hidden="1" customWidth="1"/>
    <col min="23" max="23" width="0" hidden="1" customWidth="1"/>
    <col min="25" max="25" width="2.5703125" hidden="1"/>
    <col min="28" max="16384" width="8.5703125" hidden="1"/>
  </cols>
  <sheetData>
    <row r="1" spans="1:22" s="68" customFormat="1" ht="66" customHeight="1" x14ac:dyDescent="0.2">
      <c r="A1" s="16"/>
      <c r="B1" s="2" t="s">
        <v>0</v>
      </c>
      <c r="C1" s="2" t="s">
        <v>1</v>
      </c>
      <c r="D1" s="2" t="s">
        <v>2</v>
      </c>
      <c r="E1" s="17"/>
      <c r="F1" s="2" t="s">
        <v>198</v>
      </c>
      <c r="G1" s="2" t="s">
        <v>199</v>
      </c>
      <c r="H1" s="2" t="s">
        <v>200</v>
      </c>
      <c r="I1" s="2" t="s">
        <v>201</v>
      </c>
      <c r="J1" s="2" t="s">
        <v>202</v>
      </c>
      <c r="K1" s="2" t="s">
        <v>203</v>
      </c>
      <c r="L1" s="2" t="s">
        <v>204</v>
      </c>
      <c r="M1" s="2" t="s">
        <v>205</v>
      </c>
      <c r="N1" s="2" t="s">
        <v>206</v>
      </c>
      <c r="O1" s="2" t="s">
        <v>207</v>
      </c>
      <c r="P1" s="2" t="s">
        <v>208</v>
      </c>
      <c r="Q1" s="2" t="s">
        <v>209</v>
      </c>
      <c r="R1" s="2" t="s">
        <v>210</v>
      </c>
      <c r="S1" s="2" t="s">
        <v>211</v>
      </c>
      <c r="T1" s="2" t="s">
        <v>212</v>
      </c>
      <c r="U1" s="2" t="s">
        <v>213</v>
      </c>
      <c r="V1" s="3"/>
    </row>
    <row r="2" spans="1:22" s="69" customFormat="1" x14ac:dyDescent="0.25">
      <c r="A2" s="18" t="s">
        <v>214</v>
      </c>
      <c r="B2" s="2"/>
      <c r="C2" s="2"/>
      <c r="D2" s="2"/>
      <c r="E2" s="19" t="s">
        <v>215</v>
      </c>
      <c r="F2" s="2"/>
      <c r="G2" s="2"/>
      <c r="H2" s="2"/>
      <c r="I2" s="2"/>
      <c r="J2" s="2"/>
      <c r="K2" s="2"/>
      <c r="L2" s="2"/>
      <c r="M2" s="2"/>
      <c r="N2" s="2"/>
      <c r="O2" s="2"/>
      <c r="P2" s="2"/>
      <c r="Q2" s="2"/>
      <c r="R2" s="2"/>
      <c r="S2" s="2"/>
      <c r="T2" s="2"/>
      <c r="U2" s="2"/>
      <c r="V2" s="3"/>
    </row>
    <row r="3" spans="1:22" s="71" customFormat="1" x14ac:dyDescent="0.2">
      <c r="A3" s="20" t="s">
        <v>479</v>
      </c>
      <c r="B3" s="21"/>
      <c r="C3" s="21"/>
      <c r="D3" s="21"/>
      <c r="E3" s="21"/>
      <c r="F3" s="21"/>
      <c r="G3" s="21"/>
      <c r="H3" s="21"/>
      <c r="I3" s="21"/>
      <c r="J3" s="21"/>
      <c r="K3" s="21"/>
      <c r="L3" s="21"/>
      <c r="M3" s="21"/>
      <c r="N3" s="21"/>
      <c r="O3" s="21"/>
      <c r="P3" s="21"/>
      <c r="Q3" s="21"/>
      <c r="R3" s="21"/>
      <c r="S3" s="21"/>
      <c r="T3" s="21"/>
      <c r="U3" s="21"/>
      <c r="V3" s="21"/>
    </row>
    <row r="4" spans="1:22" x14ac:dyDescent="0.25">
      <c r="A4" s="79" t="s">
        <v>543</v>
      </c>
      <c r="B4" s="23"/>
      <c r="C4" s="23"/>
      <c r="D4" s="23"/>
      <c r="E4" s="23"/>
      <c r="F4" s="23"/>
      <c r="G4" s="23"/>
      <c r="H4" s="23"/>
      <c r="I4" s="23"/>
      <c r="J4" s="23"/>
      <c r="K4" s="23"/>
      <c r="L4" s="23"/>
      <c r="M4" s="23"/>
      <c r="N4" s="23"/>
      <c r="O4" s="23"/>
      <c r="P4" s="23"/>
      <c r="Q4" s="23"/>
      <c r="R4" s="23"/>
      <c r="S4" s="23"/>
      <c r="T4" s="23"/>
      <c r="U4" s="23"/>
      <c r="V4" s="35"/>
    </row>
    <row r="5" spans="1:22" x14ac:dyDescent="0.25">
      <c r="A5" s="24" t="s">
        <v>544</v>
      </c>
      <c r="B5" s="25"/>
      <c r="C5" s="25"/>
      <c r="D5" s="25"/>
      <c r="E5" s="25"/>
      <c r="F5" s="25"/>
      <c r="G5" s="25"/>
      <c r="H5" s="25"/>
      <c r="I5" s="25"/>
      <c r="J5" s="25"/>
      <c r="K5" s="25"/>
      <c r="L5" s="25"/>
      <c r="M5" s="25"/>
      <c r="N5" s="25"/>
      <c r="O5" s="25"/>
      <c r="P5" s="25"/>
      <c r="Q5" s="25"/>
      <c r="R5" s="25"/>
      <c r="S5" s="25"/>
      <c r="T5" s="25"/>
      <c r="U5" s="25"/>
      <c r="V5" s="25"/>
    </row>
    <row r="6" spans="1:22" s="73" customFormat="1" x14ac:dyDescent="0.2">
      <c r="A6" s="74" t="s">
        <v>1033</v>
      </c>
      <c r="B6" s="9" t="str">
        <f t="shared" ref="B6:B9" si="0">"NBLE"&amp;C6</f>
        <v>NBLE82LX00CHFU</v>
      </c>
      <c r="C6" s="10" t="s">
        <v>545</v>
      </c>
      <c r="D6" s="11">
        <v>313</v>
      </c>
      <c r="E6" s="12" t="str">
        <f t="shared" ref="E6:E9" si="1">IF(F6="","",F6&amp;", ")&amp;IF(G6="","",G6&amp;", ")&amp;IF(H6="","",H6&amp;", ")&amp;IF(I6="","",I6&amp;", ")&amp;IF(J6="","",J6&amp;", ")&amp;IF(K6="","",K6&amp;", ")&amp;IF(L6="","",L6&amp;", ")&amp;IF(M6="","",M6&amp;", ")&amp;IF(N6="","",N6&amp;", ")&amp;IF(O6="","",O6&amp;", ")&amp;IF(P6="","",P6&amp;", ")&amp;IF(Q6="","",Q6&amp;", ")&amp;IF(R6="","",R6&amp;", ")&amp;IF(S6="","",S6&amp;", ")&amp;IF(T6="","",T6&amp;", ")&amp;IF(U6="","",U6)</f>
        <v>IdeaPad 1, 15.6" FHD (1920x1080) TN 220nits Anti-glare, Intel® Celeron® N4500 (2C / 2T, 1.1 / 2.8GHz, 4MB), 8GB Soldered DDR4-2400, not upgradable, 256GB SSD M.2 2242 PCIe® 4.0x4 NVMe®, No ODD, Integrated Intel® UHD Graphics 600, Windows® 11 Home Single Language, English, Wi-Fi® 6, 11ax 2x2 + BT5.1, 1x USB 2.0, 1x USB 3.2 Gen 1, 1x USB-C® 3.2 Gen 1 (support data transfer only) 1x HDMI® 1.4b, 1x Card reader, 1x Headphone / microphone combo jack (3.5mm) 1x Power connector, No Ethernet, Cloud Grey, Integrated 42Wh, 45W Round Tip (3-pin), Non-backlit, English Keyboard, Stereo speakers, 1.5W x2, Dolby® Audio™, 1 Year Carry-in</v>
      </c>
      <c r="F6" s="12" t="s">
        <v>546</v>
      </c>
      <c r="G6" s="12" t="s">
        <v>547</v>
      </c>
      <c r="H6" s="12" t="s">
        <v>548</v>
      </c>
      <c r="I6" s="12" t="s">
        <v>549</v>
      </c>
      <c r="J6" s="12" t="s">
        <v>224</v>
      </c>
      <c r="K6" s="12" t="s">
        <v>550</v>
      </c>
      <c r="L6" s="12" t="s">
        <v>551</v>
      </c>
      <c r="M6" s="27" t="s">
        <v>552</v>
      </c>
      <c r="N6" s="12" t="s">
        <v>553</v>
      </c>
      <c r="O6" s="12"/>
      <c r="P6" s="12" t="s">
        <v>554</v>
      </c>
      <c r="Q6" s="12" t="s">
        <v>555</v>
      </c>
      <c r="R6" s="12" t="s">
        <v>556</v>
      </c>
      <c r="S6" s="12" t="s">
        <v>557</v>
      </c>
      <c r="T6" s="12" t="s">
        <v>232</v>
      </c>
      <c r="U6" s="12" t="s">
        <v>558</v>
      </c>
      <c r="V6" s="12" t="s">
        <v>914</v>
      </c>
    </row>
    <row r="7" spans="1:22" s="73" customFormat="1" x14ac:dyDescent="0.2">
      <c r="A7" s="74" t="s">
        <v>1033</v>
      </c>
      <c r="B7" s="9" t="str">
        <f t="shared" si="0"/>
        <v>NBLE82QD00G7FU</v>
      </c>
      <c r="C7" s="10" t="s">
        <v>559</v>
      </c>
      <c r="D7" s="11">
        <v>439</v>
      </c>
      <c r="E7" s="12" t="str">
        <f t="shared" si="1"/>
        <v>IdeaPad 1, 15.6" FHD (1920x1080) TN 220nits Anti-glare, Intel® Core™ i3-1215U, 6C (2P + 4E) / 8T, P-core 1.2 / 4.4GHz, E-core 0.9 / 3.3GHz, 10MB, 8GB Soldered DDR4-3200, dual-channel capable up to 16GB, 512GB SSD M.2 2242 PCIe® 4.0x4 NVMe®, No ODD, Integrated Intel® UHD Graphics, Windows® 11 Home Single Language, English, Wi-Fi® 6, 802.11ax 2x2 + BT5.2, 1x USB 2.0, 1x USB 3.2 Gen 1, 1x USB-C® 3.2 Gen 1 (support data transfer only), 1x HDMI® 1.4b, 1x Headphone / microphone combo jack (3.5mm), 1x Card reader, 1x Power connector, No Ethernet, Cloud Grey, Integrated 42Wh, 65W Round Tip (3-pin), Non-backlit, English, Stereo speakers, 1.5W x2, Dolby Audio™, 1 Year Carry-in</v>
      </c>
      <c r="F7" s="12" t="s">
        <v>546</v>
      </c>
      <c r="G7" s="12" t="s">
        <v>547</v>
      </c>
      <c r="H7" s="12" t="s">
        <v>560</v>
      </c>
      <c r="I7" s="12" t="s">
        <v>561</v>
      </c>
      <c r="J7" s="12" t="s">
        <v>238</v>
      </c>
      <c r="K7" s="12" t="s">
        <v>550</v>
      </c>
      <c r="L7" s="12" t="s">
        <v>225</v>
      </c>
      <c r="M7" s="27" t="s">
        <v>552</v>
      </c>
      <c r="N7" s="12" t="s">
        <v>227</v>
      </c>
      <c r="O7" s="12"/>
      <c r="P7" s="12" t="s">
        <v>562</v>
      </c>
      <c r="Q7" s="12" t="s">
        <v>555</v>
      </c>
      <c r="R7" s="12" t="s">
        <v>563</v>
      </c>
      <c r="S7" s="12" t="s">
        <v>564</v>
      </c>
      <c r="T7" s="12" t="s">
        <v>242</v>
      </c>
      <c r="U7" s="12" t="s">
        <v>558</v>
      </c>
      <c r="V7" s="12" t="s">
        <v>914</v>
      </c>
    </row>
    <row r="8" spans="1:22" s="73" customFormat="1" x14ac:dyDescent="0.2">
      <c r="A8" s="74" t="s">
        <v>1033</v>
      </c>
      <c r="B8" s="9" t="str">
        <f t="shared" si="0"/>
        <v>NBLE83ER00GSFU</v>
      </c>
      <c r="C8" s="10" t="s">
        <v>565</v>
      </c>
      <c r="D8" s="11">
        <v>543</v>
      </c>
      <c r="E8" s="12" t="str">
        <f t="shared" si="1"/>
        <v>IdeaPad Slim 3, 15.6" FHD (1920x1080) TN 250nits Anti-glare, Intel® Core™ i5-12450H, 8C (4P + 4E) / 12T, P-core 2.0 / 4.4GHz, E-core 1.5 / 3.3GHz, 12MB, 8GB Soldered LPDDR5-4800, not upgradable, 512GB SSD M.2 2242 PCIe® 4.0x4 NVMe®, No ODD, Integrated Intel® UHD Graphics, Windows® 11 Home Single Language, English, Wi-Fi® 6, 802.11ax 2x2 + BT5.2, 2x USB 3.2 Gen 1, 1x USB-C® 3.2 Gen 1 (support data transfer, Power Delivery and DisplayPort™ 1.2), 1x HDMI® 1.4, 1x Headphone / microphone combo jack (3.5mm), 1x Card reader, 1x Power connector, No Ethernet, Arctic Grey, Integrated 47Wh, 65W Round Tip (3-pin), Non-backlit, English, User-facing stereo speakers, 1.5W x2, optimized with Dolby Audio™, 1 Year Carry-in</v>
      </c>
      <c r="F8" s="12" t="s">
        <v>566</v>
      </c>
      <c r="G8" s="12" t="s">
        <v>567</v>
      </c>
      <c r="H8" s="12" t="s">
        <v>568</v>
      </c>
      <c r="I8" s="12" t="s">
        <v>569</v>
      </c>
      <c r="J8" s="12" t="s">
        <v>238</v>
      </c>
      <c r="K8" s="12" t="s">
        <v>550</v>
      </c>
      <c r="L8" s="12" t="s">
        <v>225</v>
      </c>
      <c r="M8" s="27" t="s">
        <v>552</v>
      </c>
      <c r="N8" s="12" t="s">
        <v>227</v>
      </c>
      <c r="O8" s="12"/>
      <c r="P8" s="12" t="s">
        <v>570</v>
      </c>
      <c r="Q8" s="12" t="s">
        <v>254</v>
      </c>
      <c r="R8" s="12" t="s">
        <v>571</v>
      </c>
      <c r="S8" s="12" t="s">
        <v>564</v>
      </c>
      <c r="T8" s="12" t="s">
        <v>572</v>
      </c>
      <c r="U8" s="12" t="s">
        <v>558</v>
      </c>
      <c r="V8" s="12" t="s">
        <v>914</v>
      </c>
    </row>
    <row r="9" spans="1:22" s="73" customFormat="1" x14ac:dyDescent="0.2">
      <c r="A9" s="74" t="s">
        <v>1033</v>
      </c>
      <c r="B9" s="9" t="str">
        <f t="shared" si="0"/>
        <v>NBLE83EM00CLFU</v>
      </c>
      <c r="C9" s="10" t="s">
        <v>573</v>
      </c>
      <c r="D9" s="11">
        <v>680</v>
      </c>
      <c r="E9" s="12" t="str">
        <f t="shared" si="1"/>
        <v>IdeaPad Slim 3, 15.6" FHD (1920x1080) TN 250nits Anti-glare, Intel® Core™ i7-13620H, 10C (6P + 4E) / 16T, P-core 2.4 / 4.9GHz, E-core 1.8 / 3.6GHz, 24MB, 16GB Soldered LPDDR5-4800, not upgradable, 512GB SSD M.2 2242 PCIe® 4.0x4 NVMe®, No ODD, Integrated Intel® UHD Graphics, Windows® 11 Home Single Language, English, Wi-Fi® 6, 802.11ax 2x2 + BT5.2, 2x USB 3.2 Gen 1, 1x USB-C® 3.2 Gen 1 (support data transfer, Power Delivery and DisplayPort™ 1.2), 1x HDMI® 1.4, 1x Headphone / microphone combo jack (3.5mm), 1x Card reader, 1x Power connector, No Ethernet, Arctic Grey, Integrated 47Wh, 65W Round Tip (3-pin), Non-backlit, English, User-facing stereo speakers, 1.5W x2, optimized with Dolby Audio™, 1 Year Carry-in</v>
      </c>
      <c r="F9" s="12" t="s">
        <v>566</v>
      </c>
      <c r="G9" s="12" t="s">
        <v>567</v>
      </c>
      <c r="H9" s="12" t="s">
        <v>574</v>
      </c>
      <c r="I9" s="12" t="s">
        <v>407</v>
      </c>
      <c r="J9" s="12" t="s">
        <v>238</v>
      </c>
      <c r="K9" s="12" t="s">
        <v>550</v>
      </c>
      <c r="L9" s="12" t="s">
        <v>225</v>
      </c>
      <c r="M9" s="27" t="s">
        <v>552</v>
      </c>
      <c r="N9" s="12" t="s">
        <v>227</v>
      </c>
      <c r="O9" s="12"/>
      <c r="P9" s="12" t="s">
        <v>575</v>
      </c>
      <c r="Q9" s="12" t="s">
        <v>254</v>
      </c>
      <c r="R9" s="12" t="s">
        <v>571</v>
      </c>
      <c r="S9" s="12" t="s">
        <v>564</v>
      </c>
      <c r="T9" s="12" t="s">
        <v>572</v>
      </c>
      <c r="U9" s="12" t="s">
        <v>558</v>
      </c>
      <c r="V9" s="12" t="s">
        <v>914</v>
      </c>
    </row>
    <row r="10" spans="1:22" s="73" customFormat="1" ht="15.75" customHeight="1" x14ac:dyDescent="0.2">
      <c r="A10" s="26" t="s">
        <v>1035</v>
      </c>
      <c r="B10" s="75" t="str">
        <f>"CPLE"&amp;C10</f>
        <v>CPLE5WS0K75663</v>
      </c>
      <c r="C10" s="76" t="s">
        <v>576</v>
      </c>
      <c r="D10" s="77">
        <v>46</v>
      </c>
      <c r="E10" s="78" t="s">
        <v>916</v>
      </c>
      <c r="F10" s="12"/>
      <c r="G10" s="12"/>
      <c r="H10" s="12"/>
      <c r="I10" s="12"/>
      <c r="J10" s="12"/>
      <c r="K10" s="12"/>
      <c r="L10" s="12"/>
      <c r="M10" s="27"/>
      <c r="N10" s="12"/>
      <c r="O10" s="12"/>
      <c r="P10" s="12"/>
      <c r="Q10" s="12"/>
      <c r="R10" s="12"/>
      <c r="S10" s="12"/>
      <c r="T10" s="12"/>
      <c r="U10" s="12"/>
      <c r="V10" s="12" t="s">
        <v>915</v>
      </c>
    </row>
    <row r="11" spans="1:22" s="73" customFormat="1" ht="15.75" customHeight="1" x14ac:dyDescent="0.2">
      <c r="A11" s="26" t="s">
        <v>1035</v>
      </c>
      <c r="B11" s="75" t="str">
        <f>"CPLE"&amp;C11</f>
        <v>CPLE5WS0T73714</v>
      </c>
      <c r="C11" s="76" t="s">
        <v>577</v>
      </c>
      <c r="D11" s="77">
        <v>56</v>
      </c>
      <c r="E11" s="78" t="s">
        <v>917</v>
      </c>
      <c r="F11" s="12"/>
      <c r="G11" s="12"/>
      <c r="H11" s="12"/>
      <c r="I11" s="12"/>
      <c r="J11" s="12"/>
      <c r="K11" s="12"/>
      <c r="L11" s="12"/>
      <c r="M11" s="27"/>
      <c r="N11" s="12"/>
      <c r="O11" s="12"/>
      <c r="P11" s="12"/>
      <c r="Q11" s="12"/>
      <c r="R11" s="12"/>
      <c r="S11" s="12"/>
      <c r="T11" s="12"/>
      <c r="U11" s="12"/>
      <c r="V11" s="12" t="s">
        <v>915</v>
      </c>
    </row>
    <row r="12" spans="1:22" x14ac:dyDescent="0.25">
      <c r="A12" s="24" t="s">
        <v>578</v>
      </c>
      <c r="B12" s="25"/>
      <c r="C12" s="25"/>
      <c r="D12" s="25"/>
      <c r="E12" s="25"/>
      <c r="F12" s="25"/>
      <c r="G12" s="25"/>
      <c r="H12" s="25"/>
      <c r="I12" s="25"/>
      <c r="J12" s="25"/>
      <c r="K12" s="25"/>
      <c r="L12" s="25"/>
      <c r="M12" s="25"/>
      <c r="N12" s="25"/>
      <c r="O12" s="25"/>
      <c r="P12" s="25"/>
      <c r="Q12" s="25"/>
      <c r="R12" s="25"/>
      <c r="S12" s="25"/>
      <c r="T12" s="25"/>
      <c r="U12" s="25"/>
      <c r="V12" s="80"/>
    </row>
    <row r="13" spans="1:22" s="73" customFormat="1" x14ac:dyDescent="0.2">
      <c r="A13" s="74" t="s">
        <v>1033</v>
      </c>
      <c r="B13" s="9" t="str">
        <f>"NBLE"&amp;C13</f>
        <v>NBLE83DT0054SA</v>
      </c>
      <c r="C13" s="10" t="s">
        <v>579</v>
      </c>
      <c r="D13" s="11">
        <v>827</v>
      </c>
      <c r="E13" s="12" t="str">
        <f>IF(F13="","",F13&amp;", ")&amp;IF(G13="","",G13&amp;", ")&amp;IF(H13="","",H13&amp;", ")&amp;IF(I13="","",I13&amp;", ")&amp;IF(J13="","",J13&amp;", ")&amp;IF(K13="","",K13&amp;", ")&amp;IF(L13="","",L13&amp;", ")&amp;IF(M13="","",M13&amp;", ")&amp;IF(N13="","",N13&amp;", ")&amp;IF(O13="","",O13&amp;", ")&amp;IF(P13="","",P13&amp;", ")&amp;IF(Q13="","",Q13&amp;", ")&amp;IF(R13="","",R13&amp;", ")&amp;IF(S13="","",S13&amp;", ")&amp;IF(T13="","",T13&amp;", ")&amp;IF(U13="","",U13)</f>
        <v>IdeaPad 5 2-in-1, 14" WUXGA (1920x1200) IPS 300nits Glossy, 45% NTSC, 60Hz, TÜV Low Blue Light, Glass, Touch, Intel® Core™ 5 120U, 10C (2P + 8E) / 12T, P-core 1.4 / 5.0GHz, E-core 0.9 / 3.8GHz, 12MB, 16GB Soldered LPDDR5x-5200, not upgradable, 512GB SSD M.2 2242 PCIe® 4.0x4 NVMe®, No ODD, Integrated Intel® Graphics, Windows® 11 Home Single Language, English, Wi-Fi® 6E, 802.11ax 2x2 + BT5.3, 1x USB-A (USB 5Gbps / USB 3.2 Gen 1), 1x USB-A (USB 5Gbps / USB 3.2 Gen 1), Always On, 2x USB-C® (USB 10Gbps / USB 3.2 Gen 2), with USB PD 3.1 and DisplayPort™ 1.4, 1x HDMI® 1.4b, 1x Headphone / microphone combo jack (3.5mm), 1x microSD card reader, No Ethernet, Luna Grey, Integrated 57Wh, 65W USB-C® (3-pin), Backlit, English, Stereo speakers, 2W x2, optimized with Dolby Audio™, 1 Year Carry-in, Incl. Lenovo® Digital Pen 2</v>
      </c>
      <c r="F13" s="12" t="s">
        <v>580</v>
      </c>
      <c r="G13" s="12" t="s">
        <v>581</v>
      </c>
      <c r="H13" s="12" t="s">
        <v>582</v>
      </c>
      <c r="I13" s="12" t="s">
        <v>583</v>
      </c>
      <c r="J13" s="12" t="s">
        <v>238</v>
      </c>
      <c r="K13" s="12" t="s">
        <v>550</v>
      </c>
      <c r="L13" s="12" t="s">
        <v>265</v>
      </c>
      <c r="M13" s="27" t="s">
        <v>552</v>
      </c>
      <c r="N13" s="12" t="s">
        <v>279</v>
      </c>
      <c r="O13" s="12"/>
      <c r="P13" s="12" t="s">
        <v>584</v>
      </c>
      <c r="Q13" s="12" t="s">
        <v>267</v>
      </c>
      <c r="R13" s="12" t="s">
        <v>324</v>
      </c>
      <c r="S13" s="12" t="s">
        <v>585</v>
      </c>
      <c r="T13" s="12" t="s">
        <v>586</v>
      </c>
      <c r="U13" s="12" t="s">
        <v>587</v>
      </c>
      <c r="V13" s="12" t="s">
        <v>914</v>
      </c>
    </row>
    <row r="14" spans="1:22" s="73" customFormat="1" x14ac:dyDescent="0.2">
      <c r="A14" s="74" t="s">
        <v>1033</v>
      </c>
      <c r="B14" s="9" t="str">
        <f>"NBLE"&amp;C14</f>
        <v>NBLE83DT0050SA</v>
      </c>
      <c r="C14" s="10" t="s">
        <v>588</v>
      </c>
      <c r="D14" s="11">
        <v>927</v>
      </c>
      <c r="E14" s="12" t="str">
        <f>IF(F14="","",F14&amp;", ")&amp;IF(G14="","",G14&amp;", ")&amp;IF(H14="","",H14&amp;", ")&amp;IF(I14="","",I14&amp;", ")&amp;IF(J14="","",J14&amp;", ")&amp;IF(K14="","",K14&amp;", ")&amp;IF(L14="","",L14&amp;", ")&amp;IF(M14="","",M14&amp;", ")&amp;IF(N14="","",N14&amp;", ")&amp;IF(O14="","",O14&amp;", ")&amp;IF(P14="","",P14&amp;", ")&amp;IF(Q14="","",Q14&amp;", ")&amp;IF(R14="","",R14&amp;", ")&amp;IF(S14="","",S14&amp;", ")&amp;IF(T14="","",T14&amp;", ")&amp;IF(U14="","",U14)</f>
        <v>IdeaPad 5 2-in-1, 14" WUXGA (1920x1200) IPS 300nits Glossy, 45% NTSC, 60Hz, TÜV Low Blue Light, Glass, Touch, Intel® Core™ 7 150U, 10C (2P + 8E) / 12T, P-core 1.8 / 5.4GHz, E-core 1.2 / 4.0GHz, 12MB, 16GB Soldered LPDDR5x-5200, not upgradable, 512GB SSD M.2 2242 PCIe® 4.0x4 NVMe®, No ODD, Integrated Intel® Graphics, Windows® 11 Home Single Language, English, Wi-Fi® 6E, 802.11ax 2x2 + BT5.3, 1x USB-A (USB 5Gbps / USB 3.2 Gen 1), 1x USB-A (USB 5Gbps / USB 3.2 Gen 1), Always On, 2x USB-C® (USB 10Gbps / USB 3.2 Gen 2), with USB PD 3.1 and DisplayPort™ 1.4, 1x HDMI® 1.4b, 1x Headphone / microphone combo jack (3.5mm), 1x microSD card reader, No Ethernet, Luna Grey, Integrated 57Wh, 65W USB-C® (3-pin), Backlit, English, Stereo speakers, 2W x2, optimized with Dolby Audio™, 1 Year Carry-in, Incl. Lenovo® Digital Pen 2</v>
      </c>
      <c r="F14" s="12" t="s">
        <v>580</v>
      </c>
      <c r="G14" s="12" t="s">
        <v>581</v>
      </c>
      <c r="H14" s="12" t="s">
        <v>589</v>
      </c>
      <c r="I14" s="12" t="s">
        <v>583</v>
      </c>
      <c r="J14" s="12" t="s">
        <v>238</v>
      </c>
      <c r="K14" s="12" t="s">
        <v>550</v>
      </c>
      <c r="L14" s="12" t="s">
        <v>265</v>
      </c>
      <c r="M14" s="27" t="s">
        <v>552</v>
      </c>
      <c r="N14" s="12" t="s">
        <v>279</v>
      </c>
      <c r="O14" s="12"/>
      <c r="P14" s="12" t="s">
        <v>590</v>
      </c>
      <c r="Q14" s="12" t="s">
        <v>267</v>
      </c>
      <c r="R14" s="12" t="s">
        <v>324</v>
      </c>
      <c r="S14" s="12" t="s">
        <v>585</v>
      </c>
      <c r="T14" s="12" t="s">
        <v>586</v>
      </c>
      <c r="U14" s="12" t="s">
        <v>587</v>
      </c>
      <c r="V14" s="12" t="s">
        <v>914</v>
      </c>
    </row>
    <row r="15" spans="1:22" s="73" customFormat="1" ht="15.75" customHeight="1" x14ac:dyDescent="0.2">
      <c r="A15" s="26" t="s">
        <v>1035</v>
      </c>
      <c r="B15" s="75" t="str">
        <f>"CPLE"&amp;C15</f>
        <v>CPLE5WS0K75704</v>
      </c>
      <c r="C15" s="76" t="s">
        <v>591</v>
      </c>
      <c r="D15" s="77">
        <v>48</v>
      </c>
      <c r="E15" s="78" t="s">
        <v>918</v>
      </c>
      <c r="F15" s="12"/>
      <c r="G15" s="12"/>
      <c r="H15" s="12"/>
      <c r="I15" s="12"/>
      <c r="J15" s="12"/>
      <c r="K15" s="12"/>
      <c r="L15" s="12"/>
      <c r="M15" s="27"/>
      <c r="N15" s="12"/>
      <c r="O15" s="12"/>
      <c r="P15" s="12"/>
      <c r="Q15" s="12"/>
      <c r="R15" s="12"/>
      <c r="S15" s="12"/>
      <c r="T15" s="12"/>
      <c r="U15" s="12"/>
      <c r="V15" s="12" t="s">
        <v>915</v>
      </c>
    </row>
    <row r="16" spans="1:22" s="73" customFormat="1" ht="15.75" customHeight="1" x14ac:dyDescent="0.2">
      <c r="A16" s="26" t="s">
        <v>1035</v>
      </c>
      <c r="B16" s="75" t="str">
        <f>"CPLE"&amp;C16</f>
        <v>CPLE5WS0T73723</v>
      </c>
      <c r="C16" s="76" t="s">
        <v>592</v>
      </c>
      <c r="D16" s="77">
        <v>47</v>
      </c>
      <c r="E16" s="78" t="s">
        <v>919</v>
      </c>
      <c r="F16" s="12"/>
      <c r="G16" s="12"/>
      <c r="H16" s="12"/>
      <c r="I16" s="12"/>
      <c r="J16" s="12"/>
      <c r="K16" s="12"/>
      <c r="L16" s="12"/>
      <c r="M16" s="27"/>
      <c r="N16" s="12"/>
      <c r="O16" s="12"/>
      <c r="P16" s="12"/>
      <c r="Q16" s="12"/>
      <c r="R16" s="12"/>
      <c r="S16" s="12"/>
      <c r="T16" s="12"/>
      <c r="U16" s="12"/>
      <c r="V16" s="12" t="s">
        <v>915</v>
      </c>
    </row>
    <row r="17" spans="1:22" x14ac:dyDescent="0.25">
      <c r="A17" s="24" t="s">
        <v>593</v>
      </c>
      <c r="B17" s="25"/>
      <c r="C17" s="25"/>
      <c r="D17" s="25"/>
      <c r="E17" s="25"/>
      <c r="F17" s="25"/>
      <c r="G17" s="25"/>
      <c r="H17" s="25"/>
      <c r="I17" s="25"/>
      <c r="J17" s="25"/>
      <c r="K17" s="25"/>
      <c r="L17" s="25"/>
      <c r="M17" s="25"/>
      <c r="N17" s="25"/>
      <c r="O17" s="25"/>
      <c r="P17" s="25"/>
      <c r="Q17" s="25"/>
      <c r="R17" s="25"/>
      <c r="S17" s="25"/>
      <c r="T17" s="25"/>
      <c r="U17" s="25"/>
      <c r="V17" s="80"/>
    </row>
    <row r="18" spans="1:22" s="73" customFormat="1" x14ac:dyDescent="0.2">
      <c r="A18" s="29" t="s">
        <v>234</v>
      </c>
      <c r="B18" s="9" t="str">
        <f>"NBLE"&amp;C18</f>
        <v>NBLE83E200C9SA</v>
      </c>
      <c r="C18" s="10" t="s">
        <v>594</v>
      </c>
      <c r="D18" s="11">
        <v>1840</v>
      </c>
      <c r="E18" s="12" t="str">
        <f>IF(F18="","",F18&amp;", ")&amp;IF(G18="","",G18&amp;", ")&amp;IF(H18="","",H18&amp;", ")&amp;IF(I18="","",I18&amp;", ")&amp;IF(J18="","",J18&amp;", ")&amp;IF(K18="","",K18&amp;", ")&amp;IF(L18="","",L18&amp;", ")&amp;IF(M18="","",M18&amp;", ")&amp;IF(N18="","",N18&amp;", ")&amp;IF(O18="","",O18&amp;", ")&amp;IF(P18="","",P18&amp;", ")&amp;IF(Q18="","",Q18&amp;", ")&amp;IF(R18="","",R18&amp;", ")&amp;IF(S18="","",S18&amp;", ")&amp;IF(T18="","",T18&amp;", ")&amp;IF(U18="","",U18)</f>
        <v>Yoga Pro 7, 14.5" 2.8K (2880x1800) OLED 400nits Glossy, 100% P3, 120Hz, Eyesafe®, Dolby Vision®, DisplayHDR™ True Black 500, Glass, Intel® Core™ Ultra 7 155H, 16C (6P + 8E + 2LPE) / 22T, Max Turbo up to 4.8GHz, 24MB, Intel® AI Boost, up to 11 TOPS, 32GB Soldered LPDDR5x-7467, not upgradable, 1TB SSD M.2 2242 PCIe® 4.0x4 NVMe®, No ODD, NVIDIA® GeForce RTX™ 4050 6GB GDDR6, Windows® 11 Pro, English, Wi-Fi® 6E, 802.11ax 2x2 + BT5.3, 1x USB-A (USB 5Gbps / USB 3.2 Gen 1), Always On, 1x USB-C® (USB 10Gbps / USB 3.2 Gen 2), with USB PD 3.0 and DisplayPort™ 1.4, 1x USB-C® (Thunderbolt™ 4 / USB4® 40Gbps), with USB PD 3.0 and DisplayPort™ 1.4, 1x HDMI® 2.1, up to 4K/60Hz, 1x Headphone / microphone combo jack (3.5mm), No Ethernet, Luna Grey, Integrated 73Wh, 140W USB-C® Slim (3-pin), Backlit, English, 4 stereo speakers, 2W x2 (woofers), 2W x2 (tweeters), optimized with Dolby Atmos®, Amplifier (AMP), 3Y Premium Care with Onsite</v>
      </c>
      <c r="F18" s="12" t="s">
        <v>595</v>
      </c>
      <c r="G18" s="12" t="s">
        <v>596</v>
      </c>
      <c r="H18" s="12" t="s">
        <v>597</v>
      </c>
      <c r="I18" s="12" t="s">
        <v>598</v>
      </c>
      <c r="J18" s="12" t="s">
        <v>599</v>
      </c>
      <c r="K18" s="12" t="s">
        <v>550</v>
      </c>
      <c r="L18" s="12" t="s">
        <v>600</v>
      </c>
      <c r="M18" s="27" t="s">
        <v>226</v>
      </c>
      <c r="N18" s="12" t="s">
        <v>279</v>
      </c>
      <c r="O18" s="12"/>
      <c r="P18" s="12" t="s">
        <v>601</v>
      </c>
      <c r="Q18" s="12" t="s">
        <v>267</v>
      </c>
      <c r="R18" s="12" t="s">
        <v>602</v>
      </c>
      <c r="S18" s="12" t="s">
        <v>585</v>
      </c>
      <c r="T18" s="12" t="s">
        <v>603</v>
      </c>
      <c r="U18" s="12" t="s">
        <v>604</v>
      </c>
      <c r="V18" s="12" t="s">
        <v>914</v>
      </c>
    </row>
    <row r="19" spans="1:22" s="73" customFormat="1" ht="15.75" customHeight="1" x14ac:dyDescent="0.2">
      <c r="A19" s="26" t="s">
        <v>1035</v>
      </c>
      <c r="B19" s="75" t="str">
        <f>"CPLE"&amp;C19</f>
        <v>CPLE5WS1C83298</v>
      </c>
      <c r="C19" s="76" t="s">
        <v>605</v>
      </c>
      <c r="D19" s="77">
        <v>52</v>
      </c>
      <c r="E19" s="78" t="s">
        <v>920</v>
      </c>
      <c r="F19" s="12"/>
      <c r="G19" s="12"/>
      <c r="H19" s="12"/>
      <c r="I19" s="12"/>
      <c r="J19" s="12"/>
      <c r="K19" s="12"/>
      <c r="L19" s="12"/>
      <c r="M19" s="27"/>
      <c r="N19" s="12"/>
      <c r="O19" s="12"/>
      <c r="P19" s="12"/>
      <c r="Q19" s="12"/>
      <c r="R19" s="12"/>
      <c r="S19" s="12"/>
      <c r="T19" s="12"/>
      <c r="U19" s="12"/>
      <c r="V19" s="12" t="s">
        <v>915</v>
      </c>
    </row>
    <row r="20" spans="1:22" x14ac:dyDescent="0.25">
      <c r="A20" s="24" t="s">
        <v>606</v>
      </c>
      <c r="B20" s="25"/>
      <c r="C20" s="25"/>
      <c r="D20" s="25"/>
      <c r="E20" s="25"/>
      <c r="F20" s="25"/>
      <c r="G20" s="25"/>
      <c r="H20" s="25"/>
      <c r="I20" s="25"/>
      <c r="J20" s="25"/>
      <c r="K20" s="25"/>
      <c r="L20" s="25"/>
      <c r="M20" s="25"/>
      <c r="N20" s="25"/>
      <c r="O20" s="25"/>
      <c r="P20" s="25"/>
      <c r="Q20" s="25"/>
      <c r="R20" s="25"/>
      <c r="S20" s="25"/>
      <c r="T20" s="25"/>
      <c r="U20" s="25"/>
      <c r="V20" s="80"/>
    </row>
    <row r="21" spans="1:22" s="73" customFormat="1" x14ac:dyDescent="0.2">
      <c r="A21" s="29" t="s">
        <v>234</v>
      </c>
      <c r="B21" s="9" t="str">
        <f>"NBLE"&amp;C21</f>
        <v>NBLE83AC0043SA</v>
      </c>
      <c r="C21" s="10" t="s">
        <v>607</v>
      </c>
      <c r="D21" s="11">
        <v>1885</v>
      </c>
      <c r="E21" s="12" t="str">
        <f>IF(F21="","",F21&amp;", ")&amp;IF(G21="","",G21&amp;", ")&amp;IF(H21="","",H21&amp;", ")&amp;IF(I21="","",I21&amp;", ")&amp;IF(J21="","",J21&amp;", ")&amp;IF(K21="","",K21&amp;", ")&amp;IF(L21="","",L21&amp;", ")&amp;IF(M21="","",M21&amp;", ")&amp;IF(N21="","",N21&amp;", ")&amp;IF(O21="","",O21&amp;", ")&amp;IF(P21="","",P21&amp;", ")&amp;IF(Q21="","",Q21&amp;", ")&amp;IF(R21="","",R21&amp;", ")&amp;IF(S21="","",S21&amp;", ")&amp;IF(T21="","",T21&amp;", ")&amp;IF(U21="","",U21)</f>
        <v>Yoga 9 2-in-1, 14" 2.8K (2880x1800) OLED 400nits Glossy / Anti-fingerprint, 100% DCI-P3, 120Hz, Eyesafe®, Dolby Vision®, DisplayHDR™ 500, Glass, Touch, Intel® Core™ Ultra 7 155H, 16C (6P + 8E + 2LPE) / 22T, Max Turbo up to 4.8GHz, 24MB, Intel® AI Boost, up to 11 TOPS, 16GB Soldered LPDDR5x-7467, not upgradable, 1TB SSD M.2 2242 PCIe® 4.0x4 NVMe®, No ODD, Integrated Intel® Arc™ Graphics, Windows® 11 Pro, English, Wi-Fi® 6E, 802.11ax 2x2 + BT5.3, 1x USB-A (USB 10Gbps / USB 3.2 Gen 2), Always On, 1x USB-C® (USB 10Gbps / USB 3.2 Gen 2), with USB PD 3.0 and DisplayPort™ 1.4, 2x USB-C® (Thunderbolt™ 4 / USB4® 40Gbps), with USB PD 3.0 and DisplayPort™ 1.4, 1x Headphone / microphone combo jack (3.5mm), No Ethernet, Luna Grey, Integrated 75Wh, 65W USB-C® (3-pin), Backlit, English, 4 stereo speakers, 2W x2 (woofers on the side), 2W x2 (front-facing tweeters on hinge bar), optimized with Dolby Atmos®, Smart Amplifier (AMP), audio by Bowers &amp; Wilkins, 2Y Premium Care with Onsite, Incl. USB-C® 3-in-1 Hub + Lenovo® Yoga® 14-inch Sleeve + Slim Pen</v>
      </c>
      <c r="F21" s="12" t="s">
        <v>608</v>
      </c>
      <c r="G21" s="12" t="s">
        <v>609</v>
      </c>
      <c r="H21" s="12" t="s">
        <v>597</v>
      </c>
      <c r="I21" s="12" t="s">
        <v>610</v>
      </c>
      <c r="J21" s="12" t="s">
        <v>599</v>
      </c>
      <c r="K21" s="12" t="s">
        <v>550</v>
      </c>
      <c r="L21" s="12" t="s">
        <v>611</v>
      </c>
      <c r="M21" s="27" t="s">
        <v>226</v>
      </c>
      <c r="N21" s="12" t="s">
        <v>279</v>
      </c>
      <c r="O21" s="12"/>
      <c r="P21" s="12" t="s">
        <v>612</v>
      </c>
      <c r="Q21" s="12" t="s">
        <v>267</v>
      </c>
      <c r="R21" s="12" t="s">
        <v>613</v>
      </c>
      <c r="S21" s="12" t="s">
        <v>585</v>
      </c>
      <c r="T21" s="12" t="s">
        <v>614</v>
      </c>
      <c r="U21" s="12" t="s">
        <v>615</v>
      </c>
      <c r="V21" s="12" t="s">
        <v>914</v>
      </c>
    </row>
    <row r="22" spans="1:22" s="73" customFormat="1" ht="15.75" customHeight="1" x14ac:dyDescent="0.2">
      <c r="A22" s="26" t="s">
        <v>1035</v>
      </c>
      <c r="B22" s="75" t="str">
        <f>"CPLE"&amp;C22</f>
        <v>CPLE5WS1C83323</v>
      </c>
      <c r="C22" s="76" t="s">
        <v>616</v>
      </c>
      <c r="D22" s="77">
        <v>46</v>
      </c>
      <c r="E22" s="78" t="s">
        <v>921</v>
      </c>
      <c r="F22" s="12"/>
      <c r="G22" s="12"/>
      <c r="H22" s="12"/>
      <c r="I22" s="12"/>
      <c r="J22" s="12"/>
      <c r="K22" s="12"/>
      <c r="L22" s="12"/>
      <c r="M22" s="27"/>
      <c r="N22" s="12"/>
      <c r="O22" s="12"/>
      <c r="P22" s="12"/>
      <c r="Q22" s="12"/>
      <c r="R22" s="12"/>
      <c r="S22" s="12"/>
      <c r="T22" s="12"/>
      <c r="U22" s="12"/>
      <c r="V22" s="12" t="s">
        <v>915</v>
      </c>
    </row>
    <row r="23" spans="1:22" x14ac:dyDescent="0.25">
      <c r="A23" s="24" t="s">
        <v>617</v>
      </c>
      <c r="B23" s="25"/>
      <c r="C23" s="25"/>
      <c r="D23" s="25"/>
      <c r="E23" s="25"/>
      <c r="F23" s="25"/>
      <c r="G23" s="25"/>
      <c r="H23" s="25"/>
      <c r="I23" s="25"/>
      <c r="J23" s="25"/>
      <c r="K23" s="25"/>
      <c r="L23" s="25"/>
      <c r="M23" s="25"/>
      <c r="N23" s="25"/>
      <c r="O23" s="25"/>
      <c r="P23" s="25"/>
      <c r="Q23" s="25"/>
      <c r="R23" s="25"/>
      <c r="S23" s="25"/>
      <c r="T23" s="25"/>
      <c r="U23" s="25"/>
      <c r="V23" s="80"/>
    </row>
    <row r="24" spans="1:22" s="73" customFormat="1" x14ac:dyDescent="0.2">
      <c r="A24" s="74" t="s">
        <v>1033</v>
      </c>
      <c r="B24" s="9" t="str">
        <f t="shared" ref="B24" si="2">"NBLE"&amp;C24</f>
        <v>NBLE83DV00QJFU</v>
      </c>
      <c r="C24" s="10" t="s">
        <v>618</v>
      </c>
      <c r="D24" s="11">
        <v>952</v>
      </c>
      <c r="E24" s="12" t="str">
        <f t="shared" ref="E24" si="3">IF(F24="","",F24&amp;", ")&amp;IF(G24="","",G24&amp;", ")&amp;IF(H24="","",H24&amp;", ")&amp;IF(I24="","",I24&amp;", ")&amp;IF(J24="","",J24&amp;", ")&amp;IF(K24="","",K24&amp;", ")&amp;IF(L24="","",L24&amp;", ")&amp;IF(M24="","",M24&amp;", ")&amp;IF(N24="","",N24&amp;", ")&amp;IF(O24="","",O24&amp;", ")&amp;IF(P24="","",P24&amp;", ")&amp;IF(Q24="","",Q24&amp;", ")&amp;IF(R24="","",R24&amp;", ")&amp;IF(S24="","",S24&amp;", ")&amp;IF(T24="","",T24&amp;", ")&amp;IF(U24="","",U24)</f>
        <v>LOQ Gaming, 15.6" FHD (1920x1080) IPS 300nits Anti-glare, 100% sRGB, 144Hz, G-SYNC®, Intel® Core™ i7-13650HX, 14C (6P + 8E) / 20T, P-core 2.6 / 4.9GHz, E-core 1.9 / 3.6GHz, 24MB, 1x 16GB SO-DIMM DDR5-4800, dual-channel capable up to 32GB, 512GB SSD M.2 2242 PCIe® 4.0x4 NVMe®, No ODD, NVIDIA® GeForce RTX™ 3050 6GB GDDR6, Boost Clock 1732MHz, TGP 95W, 142 AI TOPS, Windows® 11 Home Single Language, English, Wi-Fi® 6, 802.11ax 2x2 + BT5.2, 3x USB-A (USB 5Gbps / USB 3.2 Gen 1), 1x USB-C® (USB 10Gbps / USB 3.2 Gen 2), with Lenovo® PD 140W and DisplayPort™ 1.4, 1x HDMI® 2.1, up to 8K/60Hz, 1x Headphone / microphone combo jack (3.5mm), 1x Ethernet (RJ-45), 1x Power connector, Luna Grey, Integrated 60Wh, 170W Slim Tip (3-pin), White Backlit, English, Stereo speakers, 2W x2, optimized with Nahimic Audio, 1 Year Carry-in, Incl. Lenovo® LOQ M100 RGB Mouse</v>
      </c>
      <c r="F24" s="12" t="s">
        <v>619</v>
      </c>
      <c r="G24" s="12" t="s">
        <v>620</v>
      </c>
      <c r="H24" s="12" t="s">
        <v>621</v>
      </c>
      <c r="I24" s="12" t="s">
        <v>622</v>
      </c>
      <c r="J24" s="12" t="s">
        <v>238</v>
      </c>
      <c r="K24" s="12" t="s">
        <v>550</v>
      </c>
      <c r="L24" s="12" t="s">
        <v>623</v>
      </c>
      <c r="M24" s="27" t="s">
        <v>552</v>
      </c>
      <c r="N24" s="12" t="s">
        <v>227</v>
      </c>
      <c r="O24" s="12"/>
      <c r="P24" s="12" t="s">
        <v>624</v>
      </c>
      <c r="Q24" s="12" t="s">
        <v>267</v>
      </c>
      <c r="R24" s="12" t="s">
        <v>625</v>
      </c>
      <c r="S24" s="12" t="s">
        <v>626</v>
      </c>
      <c r="T24" s="12" t="s">
        <v>627</v>
      </c>
      <c r="U24" s="12" t="s">
        <v>628</v>
      </c>
      <c r="V24" s="12" t="s">
        <v>914</v>
      </c>
    </row>
    <row r="25" spans="1:22" s="73" customFormat="1" ht="15.75" customHeight="1" x14ac:dyDescent="0.2">
      <c r="A25" s="26" t="s">
        <v>1035</v>
      </c>
      <c r="B25" s="75" t="str">
        <f>"CPLE"&amp;C25</f>
        <v>CPLE5WS0K75663</v>
      </c>
      <c r="C25" s="76" t="s">
        <v>576</v>
      </c>
      <c r="D25" s="77">
        <v>46</v>
      </c>
      <c r="E25" s="78" t="s">
        <v>916</v>
      </c>
      <c r="F25" s="12"/>
      <c r="G25" s="12"/>
      <c r="H25" s="12"/>
      <c r="I25" s="12"/>
      <c r="J25" s="12"/>
      <c r="K25" s="12"/>
      <c r="L25" s="12"/>
      <c r="M25" s="27"/>
      <c r="N25" s="12"/>
      <c r="O25" s="12"/>
      <c r="P25" s="12"/>
      <c r="Q25" s="12"/>
      <c r="R25" s="12"/>
      <c r="S25" s="12"/>
      <c r="T25" s="12"/>
      <c r="U25" s="12"/>
      <c r="V25" s="12" t="s">
        <v>915</v>
      </c>
    </row>
    <row r="26" spans="1:22" s="73" customFormat="1" ht="15.75" customHeight="1" x14ac:dyDescent="0.2">
      <c r="A26" s="26" t="s">
        <v>1035</v>
      </c>
      <c r="B26" s="75" t="str">
        <f>"CPLE"&amp;C26</f>
        <v>CPLE5WS0T73714</v>
      </c>
      <c r="C26" s="76" t="s">
        <v>577</v>
      </c>
      <c r="D26" s="77">
        <v>56</v>
      </c>
      <c r="E26" s="78" t="s">
        <v>917</v>
      </c>
      <c r="F26" s="12"/>
      <c r="G26" s="12"/>
      <c r="H26" s="12"/>
      <c r="I26" s="12"/>
      <c r="J26" s="12"/>
      <c r="K26" s="12"/>
      <c r="L26" s="12"/>
      <c r="M26" s="27"/>
      <c r="N26" s="12"/>
      <c r="O26" s="12"/>
      <c r="P26" s="12"/>
      <c r="Q26" s="12"/>
      <c r="R26" s="12"/>
      <c r="S26" s="12"/>
      <c r="T26" s="12"/>
      <c r="U26" s="12"/>
      <c r="V26" s="12" t="s">
        <v>915</v>
      </c>
    </row>
    <row r="27" spans="1:22" x14ac:dyDescent="0.25">
      <c r="A27" s="24" t="s">
        <v>629</v>
      </c>
      <c r="B27" s="25"/>
      <c r="C27" s="25"/>
      <c r="D27" s="25"/>
      <c r="E27" s="25"/>
      <c r="F27" s="25"/>
      <c r="G27" s="25"/>
      <c r="H27" s="25"/>
      <c r="I27" s="25"/>
      <c r="J27" s="25"/>
      <c r="K27" s="25"/>
      <c r="L27" s="25"/>
      <c r="M27" s="25"/>
      <c r="N27" s="25"/>
      <c r="O27" s="25"/>
      <c r="P27" s="25"/>
      <c r="Q27" s="25"/>
      <c r="R27" s="25"/>
      <c r="S27" s="25"/>
      <c r="T27" s="25"/>
      <c r="U27" s="25"/>
      <c r="V27" s="80"/>
    </row>
    <row r="28" spans="1:22" s="73" customFormat="1" x14ac:dyDescent="0.2">
      <c r="A28" s="74" t="s">
        <v>1033</v>
      </c>
      <c r="B28" s="9" t="str">
        <f t="shared" ref="B28" si="4">"NBLE"&amp;C28</f>
        <v>NBLE83DF00CCSA</v>
      </c>
      <c r="C28" s="10" t="s">
        <v>630</v>
      </c>
      <c r="D28" s="11">
        <v>1544</v>
      </c>
      <c r="E28" s="12" t="str">
        <f t="shared" ref="E28" si="5">IF(F28="","",F28&amp;", ")&amp;IF(G28="","",G28&amp;", ")&amp;IF(H28="","",H28&amp;", ")&amp;IF(I28="","",I28&amp;", ")&amp;IF(J28="","",J28&amp;", ")&amp;IF(K28="","",K28&amp;", ")&amp;IF(L28="","",L28&amp;", ")&amp;IF(M28="","",M28&amp;", ")&amp;IF(N28="","",N28&amp;", ")&amp;IF(O28="","",O28&amp;", ")&amp;IF(P28="","",P28&amp;", ")&amp;IF(Q28="","",Q28&amp;", ")&amp;IF(R28="","",R28&amp;", ")&amp;IF(S28="","",S28&amp;", ")&amp;IF(T28="","",T28&amp;", ")&amp;IF(U28="","",U28)</f>
        <v>Legion Pro 5, 16" WQXGA (2560x1600) IPS 300nits Anti-glare, 100% sRGB, 165Hz, Dolby Vision®, G-SYNC®, Low Blue Light, High Gaming Performance, Intel® Core™ i7-14650HX, 16C (8P + 8E) / 24T, P-core 2.2 / 5.2GHz, E-core 1.6 / 3.7GHz, 30MB, 1x 16GB SO-DIMM DDR5-5600, dual-channel capable up to 32GB, 1TB SSD M.2 2280 PCIe® 4.0x4 NVMe®, No ODD, NVIDIA® GeForce RTX™ 4060 8GB GDDR6, Boost Clock 2370MHz, TGP 140W, 233 AI TOPS, Windows® 11 Home Single Language, English, Wi-Fi® 6E, 802.11ax 2x2 + BT5.2, 1x USB-A (USB 5Gbps / USB 3.2 Gen 1), Always On, 3x USB-A (USB 5Gbps / USB 3.2 Gen 1), 1x USB-C® (USB 10Gbps / USB 3.2 Gen 2), with Lenovo® PD 140W and DisplayPort™ 1.4, 1x USB-C® (USB 10Gbps / USB 3.2 Gen 2), with DisplayPort™ 1.4, 1x HDMI® 2.1, up to 8K/60Hz, 1x Headphone / microphone combo jack (3.5mm), 1x Ethernet (RJ-45), 1x Power connector, Onyx Grey, Integrated 80Wh, 300W Slim Tip (3-pin), 4-Zone RGB Backlit, English, Stereo speakers, 2W x2, optimized with Nahimic Audio, 1 Year Carry-in, Incl.Lenovo® Legion™ Gaming Speed Mouse Pad M</v>
      </c>
      <c r="F28" s="12" t="s">
        <v>631</v>
      </c>
      <c r="G28" s="12" t="s">
        <v>632</v>
      </c>
      <c r="H28" s="12" t="s">
        <v>633</v>
      </c>
      <c r="I28" s="12" t="s">
        <v>634</v>
      </c>
      <c r="J28" s="12" t="s">
        <v>635</v>
      </c>
      <c r="K28" s="12" t="s">
        <v>550</v>
      </c>
      <c r="L28" s="12" t="s">
        <v>636</v>
      </c>
      <c r="M28" s="27" t="s">
        <v>552</v>
      </c>
      <c r="N28" s="12" t="s">
        <v>637</v>
      </c>
      <c r="O28" s="12"/>
      <c r="P28" s="12" t="s">
        <v>638</v>
      </c>
      <c r="Q28" s="12" t="s">
        <v>639</v>
      </c>
      <c r="R28" s="12" t="s">
        <v>640</v>
      </c>
      <c r="S28" s="12" t="s">
        <v>641</v>
      </c>
      <c r="T28" s="12" t="s">
        <v>627</v>
      </c>
      <c r="U28" s="12" t="s">
        <v>642</v>
      </c>
      <c r="V28" s="12" t="s">
        <v>914</v>
      </c>
    </row>
    <row r="29" spans="1:22" s="73" customFormat="1" ht="15.75" customHeight="1" x14ac:dyDescent="0.2">
      <c r="A29" s="26" t="s">
        <v>1035</v>
      </c>
      <c r="B29" s="75" t="str">
        <f>"CPLE"&amp;C29</f>
        <v>CPLE5WS0T73723</v>
      </c>
      <c r="C29" s="76" t="s">
        <v>592</v>
      </c>
      <c r="D29" s="77">
        <v>47</v>
      </c>
      <c r="E29" s="78" t="s">
        <v>919</v>
      </c>
      <c r="F29" s="12"/>
      <c r="G29" s="12"/>
      <c r="H29" s="12"/>
      <c r="I29" s="12"/>
      <c r="J29" s="12"/>
      <c r="K29" s="12"/>
      <c r="L29" s="12"/>
      <c r="M29" s="27"/>
      <c r="N29" s="12"/>
      <c r="O29" s="12"/>
      <c r="P29" s="12"/>
      <c r="Q29" s="12"/>
      <c r="R29" s="12"/>
      <c r="S29" s="12"/>
      <c r="T29" s="12"/>
      <c r="U29" s="12"/>
      <c r="V29" s="12" t="s">
        <v>915</v>
      </c>
    </row>
  </sheetData>
  <autoFilter ref="A2:W29" xr:uid="{1AA80497-AFE2-445A-925F-90EA4FDB6B62}"/>
  <mergeCells count="20">
    <mergeCell ref="Q1:Q2"/>
    <mergeCell ref="R1:R2"/>
    <mergeCell ref="S1:S2"/>
    <mergeCell ref="T1:T2"/>
    <mergeCell ref="U1:U2"/>
    <mergeCell ref="V1:V2"/>
    <mergeCell ref="K1:K2"/>
    <mergeCell ref="L1:L2"/>
    <mergeCell ref="M1:M2"/>
    <mergeCell ref="N1:N2"/>
    <mergeCell ref="O1:O2"/>
    <mergeCell ref="P1:P2"/>
    <mergeCell ref="F1:F2"/>
    <mergeCell ref="G1:G2"/>
    <mergeCell ref="H1:H2"/>
    <mergeCell ref="I1:I2"/>
    <mergeCell ref="J1:J2"/>
    <mergeCell ref="B1:B2"/>
    <mergeCell ref="C1:C2"/>
    <mergeCell ref="D1:D2"/>
  </mergeCells>
  <conditionalFormatting sqref="C4">
    <cfRule type="duplicateValues" dxfId="210" priority="59"/>
  </conditionalFormatting>
  <conditionalFormatting sqref="A12 A3:A4">
    <cfRule type="containsText" dxfId="209" priority="58" operator="containsText" text="Stock">
      <formula>NOT(ISERROR(SEARCH("Stock",A3)))</formula>
    </cfRule>
  </conditionalFormatting>
  <conditionalFormatting sqref="C3">
    <cfRule type="duplicateValues" dxfId="208" priority="60"/>
  </conditionalFormatting>
  <conditionalFormatting sqref="A12">
    <cfRule type="containsText" dxfId="207" priority="57" operator="containsText" text="Stock">
      <formula>NOT(ISERROR(SEARCH("Stock",A12)))</formula>
    </cfRule>
  </conditionalFormatting>
  <conditionalFormatting sqref="C3">
    <cfRule type="duplicateValues" dxfId="206" priority="61"/>
  </conditionalFormatting>
  <conditionalFormatting sqref="C12">
    <cfRule type="duplicateValues" dxfId="205" priority="56"/>
  </conditionalFormatting>
  <conditionalFormatting sqref="C12">
    <cfRule type="duplicateValues" dxfId="204" priority="54"/>
    <cfRule type="duplicateValues" dxfId="203" priority="55"/>
  </conditionalFormatting>
  <conditionalFormatting sqref="A23">
    <cfRule type="containsText" dxfId="202" priority="49" operator="containsText" text="Stock">
      <formula>NOT(ISERROR(SEARCH("Stock",A23)))</formula>
    </cfRule>
  </conditionalFormatting>
  <conditionalFormatting sqref="C23">
    <cfRule type="duplicateValues" dxfId="201" priority="53"/>
  </conditionalFormatting>
  <conditionalFormatting sqref="C23">
    <cfRule type="duplicateValues" dxfId="200" priority="50"/>
    <cfRule type="duplicateValues" dxfId="199" priority="51"/>
  </conditionalFormatting>
  <conditionalFormatting sqref="C23">
    <cfRule type="duplicateValues" dxfId="198" priority="52"/>
  </conditionalFormatting>
  <conditionalFormatting sqref="C23">
    <cfRule type="duplicateValues" dxfId="197" priority="48"/>
  </conditionalFormatting>
  <conditionalFormatting sqref="A23">
    <cfRule type="containsText" dxfId="196" priority="47" operator="containsText" text="Stock">
      <formula>NOT(ISERROR(SEARCH("Stock",A23)))</formula>
    </cfRule>
  </conditionalFormatting>
  <conditionalFormatting sqref="A20">
    <cfRule type="containsText" dxfId="195" priority="46" operator="containsText" text="Stock">
      <formula>NOT(ISERROR(SEARCH("Stock",A20)))</formula>
    </cfRule>
  </conditionalFormatting>
  <conditionalFormatting sqref="A20">
    <cfRule type="containsText" dxfId="194" priority="45" operator="containsText" text="Stock">
      <formula>NOT(ISERROR(SEARCH("Stock",A20)))</formula>
    </cfRule>
  </conditionalFormatting>
  <conditionalFormatting sqref="C17">
    <cfRule type="duplicateValues" dxfId="193" priority="43"/>
  </conditionalFormatting>
  <conditionalFormatting sqref="A17">
    <cfRule type="containsText" dxfId="192" priority="42" operator="containsText" text="Stock">
      <formula>NOT(ISERROR(SEARCH("Stock",A17)))</formula>
    </cfRule>
  </conditionalFormatting>
  <conditionalFormatting sqref="A17">
    <cfRule type="containsText" dxfId="191" priority="41" operator="containsText" text="Stock">
      <formula>NOT(ISERROR(SEARCH("Stock",A17)))</formula>
    </cfRule>
  </conditionalFormatting>
  <conditionalFormatting sqref="C27">
    <cfRule type="duplicateValues" dxfId="190" priority="40"/>
  </conditionalFormatting>
  <conditionalFormatting sqref="A27">
    <cfRule type="containsText" dxfId="189" priority="39" operator="containsText" text="Stock">
      <formula>NOT(ISERROR(SEARCH("Stock",A27)))</formula>
    </cfRule>
  </conditionalFormatting>
  <conditionalFormatting sqref="A27">
    <cfRule type="containsText" dxfId="188" priority="38" operator="containsText" text="Stock">
      <formula>NOT(ISERROR(SEARCH("Stock",A27)))</formula>
    </cfRule>
  </conditionalFormatting>
  <conditionalFormatting sqref="A1">
    <cfRule type="containsText" dxfId="187" priority="37" operator="containsText" text="Stock">
      <formula>NOT(ISERROR(SEARCH("Stock",A1)))</formula>
    </cfRule>
  </conditionalFormatting>
  <conditionalFormatting sqref="A6:A9">
    <cfRule type="containsText" dxfId="186" priority="36" operator="containsText" text="Stock">
      <formula>NOT(ISERROR(SEARCH("Stock",A6)))</formula>
    </cfRule>
  </conditionalFormatting>
  <conditionalFormatting sqref="A13:A14">
    <cfRule type="containsText" dxfId="185" priority="33" operator="containsText" text="Stock">
      <formula>NOT(ISERROR(SEARCH("Stock",A13)))</formula>
    </cfRule>
  </conditionalFormatting>
  <conditionalFormatting sqref="C13:C14">
    <cfRule type="duplicateValues" dxfId="184" priority="34"/>
  </conditionalFormatting>
  <conditionalFormatting sqref="C13:C14">
    <cfRule type="duplicateValues" dxfId="183" priority="35"/>
  </conditionalFormatting>
  <conditionalFormatting sqref="C21">
    <cfRule type="duplicateValues" dxfId="182" priority="31"/>
  </conditionalFormatting>
  <conditionalFormatting sqref="C21">
    <cfRule type="duplicateValues" dxfId="181" priority="32"/>
  </conditionalFormatting>
  <conditionalFormatting sqref="A24">
    <cfRule type="containsText" dxfId="180" priority="28" operator="containsText" text="Stock">
      <formula>NOT(ISERROR(SEARCH("Stock",A24)))</formula>
    </cfRule>
  </conditionalFormatting>
  <conditionalFormatting sqref="C24">
    <cfRule type="duplicateValues" dxfId="179" priority="29"/>
  </conditionalFormatting>
  <conditionalFormatting sqref="C24">
    <cfRule type="duplicateValues" dxfId="178" priority="30"/>
  </conditionalFormatting>
  <conditionalFormatting sqref="A28">
    <cfRule type="containsText" dxfId="177" priority="25" operator="containsText" text="Stock">
      <formula>NOT(ISERROR(SEARCH("Stock",A28)))</formula>
    </cfRule>
  </conditionalFormatting>
  <conditionalFormatting sqref="C28">
    <cfRule type="duplicateValues" dxfId="176" priority="26"/>
  </conditionalFormatting>
  <conditionalFormatting sqref="C28">
    <cfRule type="duplicateValues" dxfId="175" priority="27"/>
  </conditionalFormatting>
  <conditionalFormatting sqref="A10:A11">
    <cfRule type="containsText" dxfId="174" priority="22" operator="containsText" text="Stock">
      <formula>NOT(ISERROR(SEARCH("Stock",A10)))</formula>
    </cfRule>
  </conditionalFormatting>
  <conditionalFormatting sqref="C10:C11">
    <cfRule type="duplicateValues" dxfId="173" priority="23"/>
  </conditionalFormatting>
  <conditionalFormatting sqref="C10:C11">
    <cfRule type="duplicateValues" dxfId="172" priority="24"/>
  </conditionalFormatting>
  <conditionalFormatting sqref="A15:A16">
    <cfRule type="containsText" dxfId="171" priority="19" operator="containsText" text="Stock">
      <formula>NOT(ISERROR(SEARCH("Stock",A15)))</formula>
    </cfRule>
  </conditionalFormatting>
  <conditionalFormatting sqref="C15:C16">
    <cfRule type="duplicateValues" dxfId="170" priority="20"/>
  </conditionalFormatting>
  <conditionalFormatting sqref="C15:C16">
    <cfRule type="duplicateValues" dxfId="169" priority="21"/>
  </conditionalFormatting>
  <conditionalFormatting sqref="A19">
    <cfRule type="containsText" dxfId="168" priority="16" operator="containsText" text="Stock">
      <formula>NOT(ISERROR(SEARCH("Stock",A19)))</formula>
    </cfRule>
  </conditionalFormatting>
  <conditionalFormatting sqref="C19">
    <cfRule type="duplicateValues" dxfId="167" priority="17"/>
  </conditionalFormatting>
  <conditionalFormatting sqref="C19">
    <cfRule type="duplicateValues" dxfId="166" priority="18"/>
  </conditionalFormatting>
  <conditionalFormatting sqref="A22">
    <cfRule type="containsText" dxfId="165" priority="13" operator="containsText" text="Stock">
      <formula>NOT(ISERROR(SEARCH("Stock",A22)))</formula>
    </cfRule>
  </conditionalFormatting>
  <conditionalFormatting sqref="C22">
    <cfRule type="duplicateValues" dxfId="164" priority="14"/>
  </conditionalFormatting>
  <conditionalFormatting sqref="C22">
    <cfRule type="duplicateValues" dxfId="163" priority="15"/>
  </conditionalFormatting>
  <conditionalFormatting sqref="A25:A26">
    <cfRule type="containsText" dxfId="162" priority="10" operator="containsText" text="Stock">
      <formula>NOT(ISERROR(SEARCH("Stock",A25)))</formula>
    </cfRule>
  </conditionalFormatting>
  <conditionalFormatting sqref="C25:C26">
    <cfRule type="duplicateValues" dxfId="161" priority="11"/>
  </conditionalFormatting>
  <conditionalFormatting sqref="C25:C26">
    <cfRule type="duplicateValues" dxfId="160" priority="12"/>
  </conditionalFormatting>
  <conditionalFormatting sqref="A29">
    <cfRule type="containsText" dxfId="159" priority="7" operator="containsText" text="Stock">
      <formula>NOT(ISERROR(SEARCH("Stock",A29)))</formula>
    </cfRule>
  </conditionalFormatting>
  <conditionalFormatting sqref="C29">
    <cfRule type="duplicateValues" dxfId="158" priority="8"/>
  </conditionalFormatting>
  <conditionalFormatting sqref="C29">
    <cfRule type="duplicateValues" dxfId="157" priority="9"/>
  </conditionalFormatting>
  <conditionalFormatting sqref="C6:C9">
    <cfRule type="duplicateValues" dxfId="156" priority="62"/>
  </conditionalFormatting>
  <conditionalFormatting sqref="C5">
    <cfRule type="duplicateValues" dxfId="155" priority="5"/>
  </conditionalFormatting>
  <conditionalFormatting sqref="A5">
    <cfRule type="containsText" dxfId="154" priority="4" operator="containsText" text="Stock">
      <formula>NOT(ISERROR(SEARCH("Stock",A5)))</formula>
    </cfRule>
  </conditionalFormatting>
  <conditionalFormatting sqref="C5">
    <cfRule type="duplicateValues" dxfId="153" priority="6"/>
  </conditionalFormatting>
  <conditionalFormatting sqref="C30">
    <cfRule type="duplicateValues" dxfId="152" priority="2"/>
  </conditionalFormatting>
  <conditionalFormatting sqref="A30">
    <cfRule type="containsText" dxfId="151" priority="1" operator="containsText" text="Stock">
      <formula>NOT(ISERROR(SEARCH("Stock",A30)))</formula>
    </cfRule>
  </conditionalFormatting>
  <conditionalFormatting sqref="C30">
    <cfRule type="duplicateValues" dxfId="150" priority="3"/>
  </conditionalFormatting>
  <conditionalFormatting sqref="C20">
    <cfRule type="duplicateValues" dxfId="149" priority="63"/>
  </conditionalFormatting>
  <conditionalFormatting sqref="C27 C3 C17 C20">
    <cfRule type="duplicateValues" dxfId="148" priority="64"/>
  </conditionalFormatting>
  <conditionalFormatting sqref="C27 C17 C20 C3:C4">
    <cfRule type="duplicateValues" dxfId="147" priority="65"/>
    <cfRule type="duplicateValues" dxfId="146" priority="66"/>
  </conditionalFormatting>
  <conditionalFormatting sqref="C18">
    <cfRule type="duplicateValues" dxfId="145" priority="67"/>
  </conditionalFormatting>
  <pageMargins left="0.7" right="0.7" top="0.75" bottom="0.75" header="0.3" footer="0.3"/>
  <pageSetup scale="2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4E396-FFAC-4312-93FD-8C77C742337B}">
  <sheetPr codeName="Sheet29">
    <tabColor theme="7" tint="0.79998168889431442"/>
  </sheetPr>
  <dimension ref="A1:F112"/>
  <sheetViews>
    <sheetView showGridLines="0" zoomScale="85" zoomScaleNormal="85" workbookViewId="0">
      <pane ySplit="3" topLeftCell="A13" activePane="bottomLeft" state="frozen"/>
      <selection pane="bottomLeft"/>
    </sheetView>
  </sheetViews>
  <sheetFormatPr defaultColWidth="0" defaultRowHeight="15" x14ac:dyDescent="0.25"/>
  <cols>
    <col min="1" max="1" width="20.7109375" style="82" customWidth="1"/>
    <col min="2" max="2" width="23.42578125" style="83" customWidth="1"/>
    <col min="3" max="3" width="16.5703125" style="84" customWidth="1"/>
    <col min="4" max="4" width="16" style="85" customWidth="1"/>
    <col min="5" max="5" width="78.5703125" style="86" customWidth="1"/>
    <col min="6" max="6" width="46.28515625" style="82" customWidth="1"/>
    <col min="7" max="7" width="0" style="82" hidden="1" customWidth="1"/>
    <col min="8" max="16384" width="0" style="82" hidden="1"/>
  </cols>
  <sheetData>
    <row r="1" spans="1:6" s="68" customFormat="1" ht="66" customHeight="1" x14ac:dyDescent="0.2">
      <c r="A1" s="16"/>
      <c r="B1" s="2" t="s">
        <v>0</v>
      </c>
      <c r="C1" s="2" t="s">
        <v>1</v>
      </c>
      <c r="D1" s="2" t="s">
        <v>2</v>
      </c>
      <c r="E1" s="17"/>
      <c r="F1" s="81" t="s">
        <v>643</v>
      </c>
    </row>
    <row r="2" spans="1:6" s="69" customFormat="1" x14ac:dyDescent="0.25">
      <c r="A2" s="18" t="s">
        <v>214</v>
      </c>
      <c r="B2" s="2"/>
      <c r="C2" s="2"/>
      <c r="D2" s="2"/>
      <c r="E2" s="19" t="s">
        <v>215</v>
      </c>
      <c r="F2" s="19" t="s">
        <v>644</v>
      </c>
    </row>
    <row r="3" spans="1:6" customFormat="1" x14ac:dyDescent="0.25">
      <c r="A3" s="20" t="s">
        <v>526</v>
      </c>
      <c r="B3" s="21"/>
      <c r="C3" s="21"/>
      <c r="D3" s="21"/>
      <c r="E3" s="21"/>
      <c r="F3" s="21"/>
    </row>
    <row r="4" spans="1:6" customFormat="1" x14ac:dyDescent="0.25">
      <c r="A4" s="24" t="s">
        <v>201</v>
      </c>
      <c r="B4" s="25"/>
      <c r="C4" s="25"/>
      <c r="D4" s="25"/>
      <c r="E4" s="25"/>
      <c r="F4" s="25"/>
    </row>
    <row r="5" spans="1:6" x14ac:dyDescent="0.25">
      <c r="A5" s="74" t="s">
        <v>1033</v>
      </c>
      <c r="B5" s="9" t="str">
        <f t="shared" ref="B5:B10" si="0">"NBLE"&amp;C5</f>
        <v>NBLE4X71D09532</v>
      </c>
      <c r="C5" s="10" t="s">
        <v>645</v>
      </c>
      <c r="D5" s="11">
        <v>35</v>
      </c>
      <c r="E5" s="12" t="s">
        <v>922</v>
      </c>
    </row>
    <row r="6" spans="1:6" x14ac:dyDescent="0.25">
      <c r="A6" s="74" t="s">
        <v>1033</v>
      </c>
      <c r="B6" s="9" t="str">
        <f t="shared" si="0"/>
        <v>NBLE4X71M23184</v>
      </c>
      <c r="C6" s="10" t="s">
        <v>646</v>
      </c>
      <c r="D6" s="11">
        <v>36</v>
      </c>
      <c r="E6" s="12" t="s">
        <v>923</v>
      </c>
    </row>
    <row r="7" spans="1:6" x14ac:dyDescent="0.25">
      <c r="A7" s="74" t="s">
        <v>1034</v>
      </c>
      <c r="B7" s="9" t="str">
        <f t="shared" si="0"/>
        <v>NBLE4X70Z90845</v>
      </c>
      <c r="C7" s="10" t="s">
        <v>647</v>
      </c>
      <c r="D7" s="11">
        <v>143</v>
      </c>
      <c r="E7" s="12" t="s">
        <v>924</v>
      </c>
    </row>
    <row r="8" spans="1:6" x14ac:dyDescent="0.25">
      <c r="A8" s="74" t="s">
        <v>1035</v>
      </c>
      <c r="B8" s="9" t="str">
        <f t="shared" si="0"/>
        <v>NBLE4X71M23186</v>
      </c>
      <c r="C8" s="10" t="s">
        <v>648</v>
      </c>
      <c r="D8" s="11">
        <v>143</v>
      </c>
      <c r="E8" s="12" t="s">
        <v>925</v>
      </c>
    </row>
    <row r="9" spans="1:6" x14ac:dyDescent="0.25">
      <c r="A9" s="74" t="s">
        <v>1033</v>
      </c>
      <c r="B9" s="9" t="str">
        <f>"NBLE"&amp;C9</f>
        <v>NBLE4X71D09536</v>
      </c>
      <c r="C9" s="10" t="s">
        <v>649</v>
      </c>
      <c r="D9" s="11">
        <v>256</v>
      </c>
      <c r="E9" s="12" t="s">
        <v>926</v>
      </c>
    </row>
    <row r="10" spans="1:6" x14ac:dyDescent="0.25">
      <c r="A10" s="74" t="s">
        <v>1033</v>
      </c>
      <c r="B10" s="9" t="str">
        <f t="shared" si="0"/>
        <v>NBLE4X71M23188</v>
      </c>
      <c r="C10" s="10" t="s">
        <v>650</v>
      </c>
      <c r="D10" s="11">
        <v>295</v>
      </c>
      <c r="E10" s="12" t="s">
        <v>927</v>
      </c>
    </row>
    <row r="11" spans="1:6" customFormat="1" x14ac:dyDescent="0.25">
      <c r="A11" s="24" t="s">
        <v>651</v>
      </c>
      <c r="B11" s="25"/>
      <c r="C11" s="25"/>
      <c r="D11" s="25"/>
      <c r="E11" s="25"/>
      <c r="F11" s="25"/>
    </row>
    <row r="12" spans="1:6" x14ac:dyDescent="0.25">
      <c r="A12" s="74" t="s">
        <v>1035</v>
      </c>
      <c r="B12" s="9" t="str">
        <f>"NBLE"&amp;C12</f>
        <v>NBLE4X90X21427</v>
      </c>
      <c r="C12" s="10" t="s">
        <v>652</v>
      </c>
      <c r="D12" s="11">
        <v>29</v>
      </c>
      <c r="E12" s="12" t="s">
        <v>928</v>
      </c>
    </row>
    <row r="13" spans="1:6" x14ac:dyDescent="0.25">
      <c r="A13" s="74" t="s">
        <v>1033</v>
      </c>
      <c r="B13" s="9" t="str">
        <f>"NBLE"&amp;C13</f>
        <v>NBLE40AU0065SA</v>
      </c>
      <c r="C13" s="10" t="s">
        <v>653</v>
      </c>
      <c r="D13" s="11">
        <v>114</v>
      </c>
      <c r="E13" s="12" t="s">
        <v>929</v>
      </c>
    </row>
    <row r="14" spans="1:6" x14ac:dyDescent="0.25">
      <c r="A14" s="74" t="s">
        <v>1033</v>
      </c>
      <c r="B14" s="9" t="str">
        <f>"NBLE"&amp;C14</f>
        <v>NBLE40AY0090SA</v>
      </c>
      <c r="C14" s="10" t="s">
        <v>654</v>
      </c>
      <c r="D14" s="11">
        <v>178</v>
      </c>
      <c r="E14" s="12" t="s">
        <v>930</v>
      </c>
    </row>
    <row r="15" spans="1:6" x14ac:dyDescent="0.25">
      <c r="A15" s="74" t="s">
        <v>1034</v>
      </c>
      <c r="B15" s="9" t="str">
        <f>"NBLE"&amp;C15</f>
        <v>NBLE40B90100SA</v>
      </c>
      <c r="C15" s="10" t="s">
        <v>655</v>
      </c>
      <c r="D15" s="11">
        <v>102</v>
      </c>
      <c r="E15" s="12" t="s">
        <v>931</v>
      </c>
    </row>
    <row r="16" spans="1:6" x14ac:dyDescent="0.25">
      <c r="A16" s="74" t="s">
        <v>1033</v>
      </c>
      <c r="B16" s="9" t="str">
        <f t="shared" ref="B16:B17" si="1">"NBLE"&amp;C16</f>
        <v>NBLE40AF0135SA</v>
      </c>
      <c r="C16" s="10" t="s">
        <v>656</v>
      </c>
      <c r="D16" s="11">
        <v>222</v>
      </c>
      <c r="E16" s="12" t="s">
        <v>932</v>
      </c>
    </row>
    <row r="17" spans="1:6" x14ac:dyDescent="0.25">
      <c r="A17" s="74" t="s">
        <v>1033</v>
      </c>
      <c r="B17" s="9" t="str">
        <f t="shared" si="1"/>
        <v>NBLE40B00135SA</v>
      </c>
      <c r="C17" s="10" t="s">
        <v>657</v>
      </c>
      <c r="D17" s="11">
        <v>268</v>
      </c>
      <c r="E17" s="12" t="s">
        <v>933</v>
      </c>
    </row>
    <row r="18" spans="1:6" x14ac:dyDescent="0.25">
      <c r="A18" s="74" t="s">
        <v>1033</v>
      </c>
      <c r="B18" s="9" t="str">
        <f>"NBLE"&amp;C18</f>
        <v>NBLE40B00300SA</v>
      </c>
      <c r="C18" s="10" t="s">
        <v>658</v>
      </c>
      <c r="D18" s="11">
        <v>363</v>
      </c>
      <c r="E18" s="12" t="s">
        <v>934</v>
      </c>
    </row>
    <row r="19" spans="1:6" x14ac:dyDescent="0.25">
      <c r="A19" s="74" t="s">
        <v>1033</v>
      </c>
      <c r="B19" s="9" t="str">
        <f>"NBLE"&amp;C19</f>
        <v>NBLE40B00135EU</v>
      </c>
      <c r="C19" s="10" t="s">
        <v>659</v>
      </c>
      <c r="D19" s="11">
        <v>290</v>
      </c>
      <c r="E19" s="12" t="s">
        <v>935</v>
      </c>
    </row>
    <row r="20" spans="1:6" customFormat="1" x14ac:dyDescent="0.25">
      <c r="A20" s="24" t="s">
        <v>660</v>
      </c>
      <c r="B20" s="25"/>
      <c r="C20" s="25"/>
      <c r="D20" s="25"/>
      <c r="E20" s="25"/>
      <c r="F20" s="25"/>
    </row>
    <row r="21" spans="1:6" x14ac:dyDescent="0.25">
      <c r="A21" s="74" t="s">
        <v>1035</v>
      </c>
      <c r="B21" s="9" t="str">
        <f t="shared" ref="B21:B30" si="2">"NBLE"&amp;C21</f>
        <v>NBLE4X20M26259</v>
      </c>
      <c r="C21" s="10" t="s">
        <v>661</v>
      </c>
      <c r="D21" s="11">
        <v>28</v>
      </c>
      <c r="E21" s="12" t="s">
        <v>936</v>
      </c>
    </row>
    <row r="22" spans="1:6" x14ac:dyDescent="0.25">
      <c r="A22" s="74" t="s">
        <v>1034</v>
      </c>
      <c r="B22" s="9" t="str">
        <f t="shared" si="2"/>
        <v>NBLE40AK0065WW</v>
      </c>
      <c r="C22" s="10" t="s">
        <v>662</v>
      </c>
      <c r="D22" s="11">
        <v>48</v>
      </c>
      <c r="E22" s="12" t="s">
        <v>937</v>
      </c>
    </row>
    <row r="23" spans="1:6" x14ac:dyDescent="0.25">
      <c r="A23" s="74">
        <v>45776</v>
      </c>
      <c r="B23" s="9" t="str">
        <f t="shared" si="2"/>
        <v>NBLE4X20M26275</v>
      </c>
      <c r="C23" s="10" t="s">
        <v>663</v>
      </c>
      <c r="D23" s="11">
        <v>30</v>
      </c>
      <c r="E23" s="12" t="s">
        <v>938</v>
      </c>
    </row>
    <row r="24" spans="1:6" x14ac:dyDescent="0.25">
      <c r="A24" s="74" t="s">
        <v>1035</v>
      </c>
      <c r="B24" s="9" t="str">
        <f t="shared" si="2"/>
        <v>NBLE4X20V24681</v>
      </c>
      <c r="C24" s="10" t="s">
        <v>664</v>
      </c>
      <c r="D24" s="11">
        <v>39</v>
      </c>
      <c r="E24" s="12" t="s">
        <v>939</v>
      </c>
    </row>
    <row r="25" spans="1:6" x14ac:dyDescent="0.25">
      <c r="A25" s="74" t="s">
        <v>1034</v>
      </c>
      <c r="B25" s="9" t="str">
        <f t="shared" si="2"/>
        <v>NBLEGX20K78591</v>
      </c>
      <c r="C25" s="10" t="s">
        <v>665</v>
      </c>
      <c r="D25" s="11">
        <v>15</v>
      </c>
      <c r="E25" s="12" t="s">
        <v>940</v>
      </c>
    </row>
    <row r="26" spans="1:6" x14ac:dyDescent="0.25">
      <c r="A26" s="74" t="s">
        <v>1035</v>
      </c>
      <c r="B26" s="9" t="str">
        <f t="shared" si="2"/>
        <v>NBLE0A36265</v>
      </c>
      <c r="C26" s="10" t="s">
        <v>666</v>
      </c>
      <c r="D26" s="11">
        <v>29</v>
      </c>
      <c r="E26" s="12" t="s">
        <v>941</v>
      </c>
    </row>
    <row r="27" spans="1:6" x14ac:dyDescent="0.25">
      <c r="A27" s="74" t="s">
        <v>1035</v>
      </c>
      <c r="B27" s="9" t="str">
        <f>"NBLE"&amp;C27</f>
        <v>NBLE4X21M37472</v>
      </c>
      <c r="C27" s="10" t="s">
        <v>667</v>
      </c>
      <c r="D27" s="11">
        <v>32</v>
      </c>
      <c r="E27" s="12" t="s">
        <v>942</v>
      </c>
    </row>
    <row r="28" spans="1:6" x14ac:dyDescent="0.25">
      <c r="A28" s="74" t="s">
        <v>1035</v>
      </c>
      <c r="B28" s="9" t="str">
        <f t="shared" si="2"/>
        <v>NBLE4X20E50564</v>
      </c>
      <c r="C28" s="10" t="s">
        <v>668</v>
      </c>
      <c r="D28" s="11">
        <v>50</v>
      </c>
      <c r="E28" s="12" t="s">
        <v>943</v>
      </c>
    </row>
    <row r="29" spans="1:6" x14ac:dyDescent="0.25">
      <c r="A29" s="74" t="s">
        <v>1035</v>
      </c>
      <c r="B29" s="9" t="str">
        <f t="shared" si="2"/>
        <v>NBLE4X20S56704</v>
      </c>
      <c r="C29" s="10" t="s">
        <v>669</v>
      </c>
      <c r="D29" s="11">
        <v>63</v>
      </c>
      <c r="E29" s="12" t="s">
        <v>944</v>
      </c>
    </row>
    <row r="30" spans="1:6" x14ac:dyDescent="0.25">
      <c r="A30" s="74" t="s">
        <v>1035</v>
      </c>
      <c r="B30" s="9" t="str">
        <f t="shared" si="2"/>
        <v>NBLE4X20S56720</v>
      </c>
      <c r="C30" s="10" t="s">
        <v>670</v>
      </c>
      <c r="D30" s="11">
        <v>97</v>
      </c>
      <c r="E30" s="12" t="s">
        <v>945</v>
      </c>
    </row>
    <row r="31" spans="1:6" customFormat="1" x14ac:dyDescent="0.25">
      <c r="A31" s="24" t="s">
        <v>671</v>
      </c>
      <c r="B31" s="25"/>
      <c r="C31" s="25"/>
      <c r="D31" s="25"/>
      <c r="E31" s="25"/>
      <c r="F31" s="25"/>
    </row>
    <row r="32" spans="1:6" x14ac:dyDescent="0.25">
      <c r="A32" s="74" t="s">
        <v>672</v>
      </c>
      <c r="B32" s="9" t="str">
        <f>"NBLE"&amp;C32</f>
        <v>NBLE4X40T84059</v>
      </c>
      <c r="C32" s="10" t="s">
        <v>673</v>
      </c>
      <c r="D32" s="11">
        <v>11</v>
      </c>
      <c r="E32" s="12" t="s">
        <v>946</v>
      </c>
    </row>
    <row r="33" spans="1:6" x14ac:dyDescent="0.25">
      <c r="A33" s="74" t="s">
        <v>1033</v>
      </c>
      <c r="B33" s="9" t="str">
        <f>"NBLE"&amp;C33</f>
        <v>NBLE4X41Q27245</v>
      </c>
      <c r="C33" s="10" t="s">
        <v>674</v>
      </c>
      <c r="D33" s="11">
        <v>11</v>
      </c>
      <c r="E33" s="12" t="s">
        <v>947</v>
      </c>
    </row>
    <row r="34" spans="1:6" x14ac:dyDescent="0.25">
      <c r="A34" s="74">
        <v>45769</v>
      </c>
      <c r="B34" s="9" t="str">
        <f>"NBLE"&amp;C34</f>
        <v>NBLEGX40Q17229</v>
      </c>
      <c r="C34" s="10" t="s">
        <v>675</v>
      </c>
      <c r="D34" s="11">
        <v>12</v>
      </c>
      <c r="E34" s="12" t="s">
        <v>948</v>
      </c>
    </row>
    <row r="35" spans="1:6" x14ac:dyDescent="0.25">
      <c r="A35" s="74" t="s">
        <v>1035</v>
      </c>
      <c r="B35" s="9" t="str">
        <f t="shared" ref="B35:B40" si="3">"NBLE"&amp;C35</f>
        <v>NBLE4X40N18008</v>
      </c>
      <c r="C35" s="10" t="s">
        <v>676</v>
      </c>
      <c r="D35" s="11">
        <v>30</v>
      </c>
      <c r="E35" s="12" t="s">
        <v>949</v>
      </c>
    </row>
    <row r="36" spans="1:6" x14ac:dyDescent="0.25">
      <c r="A36" s="74" t="s">
        <v>1035</v>
      </c>
      <c r="B36" s="9" t="str">
        <f t="shared" si="3"/>
        <v>NBLE4X40N18010</v>
      </c>
      <c r="C36" s="10" t="s">
        <v>677</v>
      </c>
      <c r="D36" s="11">
        <v>36</v>
      </c>
      <c r="E36" s="12" t="s">
        <v>950</v>
      </c>
    </row>
    <row r="37" spans="1:6" x14ac:dyDescent="0.25">
      <c r="A37" s="74" t="s">
        <v>1033</v>
      </c>
      <c r="B37" s="9" t="str">
        <f t="shared" si="3"/>
        <v>NBLE4X41C12468</v>
      </c>
      <c r="C37" s="10" t="s">
        <v>678</v>
      </c>
      <c r="D37" s="11">
        <v>45</v>
      </c>
      <c r="E37" s="12" t="s">
        <v>951</v>
      </c>
    </row>
    <row r="38" spans="1:6" x14ac:dyDescent="0.25">
      <c r="A38" s="74" t="s">
        <v>1035</v>
      </c>
      <c r="B38" s="9" t="str">
        <f>"NBLE"&amp;C38</f>
        <v>NBLEGX41L44751</v>
      </c>
      <c r="C38" s="10" t="s">
        <v>679</v>
      </c>
      <c r="D38" s="11">
        <v>32</v>
      </c>
      <c r="E38" s="12" t="s">
        <v>952</v>
      </c>
    </row>
    <row r="39" spans="1:6" x14ac:dyDescent="0.25">
      <c r="A39" s="74" t="s">
        <v>1035</v>
      </c>
      <c r="B39" s="9" t="str">
        <f t="shared" si="3"/>
        <v>NBLE4X40N18009</v>
      </c>
      <c r="C39" s="10" t="s">
        <v>680</v>
      </c>
      <c r="D39" s="11">
        <v>36</v>
      </c>
      <c r="E39" s="12" t="s">
        <v>953</v>
      </c>
    </row>
    <row r="40" spans="1:6" x14ac:dyDescent="0.25">
      <c r="A40" s="74" t="s">
        <v>1035</v>
      </c>
      <c r="B40" s="9" t="str">
        <f t="shared" si="3"/>
        <v>NBLE4X40K09936</v>
      </c>
      <c r="C40" s="10" t="s">
        <v>681</v>
      </c>
      <c r="D40" s="11">
        <v>29</v>
      </c>
      <c r="E40" s="12" t="s">
        <v>954</v>
      </c>
    </row>
    <row r="41" spans="1:6" x14ac:dyDescent="0.25">
      <c r="A41" s="74" t="s">
        <v>1035</v>
      </c>
      <c r="B41" s="9" t="str">
        <f>"NBLE"&amp;C41</f>
        <v>NBLEGX40Q17225</v>
      </c>
      <c r="C41" s="10" t="s">
        <v>682</v>
      </c>
      <c r="D41" s="11">
        <v>12</v>
      </c>
      <c r="E41" s="12" t="s">
        <v>955</v>
      </c>
    </row>
    <row r="42" spans="1:6" x14ac:dyDescent="0.25">
      <c r="A42" s="74" t="s">
        <v>1035</v>
      </c>
      <c r="B42" s="9" t="str">
        <f>"NBLE"&amp;C42</f>
        <v>NBLEGX41C86982</v>
      </c>
      <c r="C42" s="10" t="s">
        <v>683</v>
      </c>
      <c r="D42" s="11">
        <v>54</v>
      </c>
      <c r="E42" s="12" t="s">
        <v>956</v>
      </c>
    </row>
    <row r="43" spans="1:6" x14ac:dyDescent="0.25">
      <c r="A43" s="74" t="s">
        <v>1035</v>
      </c>
      <c r="B43" s="9" t="str">
        <f>"NBLE"&amp;C43</f>
        <v>NBLEGX40V10007</v>
      </c>
      <c r="C43" s="10" t="s">
        <v>684</v>
      </c>
      <c r="D43" s="11">
        <v>73</v>
      </c>
      <c r="E43" s="12" t="s">
        <v>957</v>
      </c>
    </row>
    <row r="44" spans="1:6" x14ac:dyDescent="0.25">
      <c r="A44" s="74" t="s">
        <v>1033</v>
      </c>
      <c r="B44" s="9" t="str">
        <f>"NBLE"&amp;C44</f>
        <v>NBLE4X41Q27250</v>
      </c>
      <c r="C44" s="10" t="s">
        <v>685</v>
      </c>
      <c r="D44" s="11">
        <v>104</v>
      </c>
      <c r="E44" s="12" t="s">
        <v>958</v>
      </c>
    </row>
    <row r="45" spans="1:6" customFormat="1" x14ac:dyDescent="0.25">
      <c r="A45" s="24" t="s">
        <v>686</v>
      </c>
      <c r="B45" s="25"/>
      <c r="C45" s="25"/>
      <c r="D45" s="25"/>
      <c r="E45" s="25"/>
      <c r="F45" s="25"/>
    </row>
    <row r="46" spans="1:6" x14ac:dyDescent="0.25">
      <c r="A46" s="74" t="s">
        <v>1033</v>
      </c>
      <c r="B46" s="9" t="str">
        <f>"NBLE"&amp;C46</f>
        <v>NBLE4Y51M70369</v>
      </c>
      <c r="C46" s="10" t="s">
        <v>687</v>
      </c>
      <c r="D46" s="11">
        <v>7</v>
      </c>
      <c r="E46" s="12" t="s">
        <v>959</v>
      </c>
    </row>
    <row r="47" spans="1:6" x14ac:dyDescent="0.25">
      <c r="A47" s="74">
        <v>45769</v>
      </c>
      <c r="B47" s="9" t="str">
        <f>"NBLE"&amp;C47</f>
        <v>NBLEGX30K79401</v>
      </c>
      <c r="C47" s="10" t="s">
        <v>688</v>
      </c>
      <c r="D47" s="11">
        <v>8</v>
      </c>
      <c r="E47" s="12" t="s">
        <v>960</v>
      </c>
    </row>
    <row r="48" spans="1:6" x14ac:dyDescent="0.25">
      <c r="A48" s="74" t="s">
        <v>1035</v>
      </c>
      <c r="B48" s="9" t="str">
        <f>"NBLE"&amp;C48</f>
        <v>NBLEGY50R91293</v>
      </c>
      <c r="C48" s="10" t="s">
        <v>689</v>
      </c>
      <c r="D48" s="11">
        <v>9</v>
      </c>
      <c r="E48" s="12" t="s">
        <v>961</v>
      </c>
    </row>
    <row r="49" spans="1:6" x14ac:dyDescent="0.25">
      <c r="A49" s="74" t="s">
        <v>1035</v>
      </c>
      <c r="B49" s="9" t="str">
        <f>"DTLE"&amp;C49</f>
        <v>DTLE4Y50R20863</v>
      </c>
      <c r="C49" s="10" t="s">
        <v>690</v>
      </c>
      <c r="D49" s="11">
        <v>8</v>
      </c>
      <c r="E49" s="12" t="s">
        <v>962</v>
      </c>
    </row>
    <row r="50" spans="1:6" x14ac:dyDescent="0.25">
      <c r="A50" s="74" t="s">
        <v>1035</v>
      </c>
      <c r="B50" s="9" t="str">
        <f t="shared" ref="B50:B57" si="4">"NBLE"&amp;C50</f>
        <v>NBLE4X30M56887</v>
      </c>
      <c r="C50" s="10" t="s">
        <v>691</v>
      </c>
      <c r="D50" s="11">
        <v>16</v>
      </c>
      <c r="E50" s="12" t="s">
        <v>963</v>
      </c>
    </row>
    <row r="51" spans="1:6" x14ac:dyDescent="0.25">
      <c r="A51" s="74" t="s">
        <v>1035</v>
      </c>
      <c r="B51" s="9" t="str">
        <f t="shared" si="4"/>
        <v>NBLE4X80U90631</v>
      </c>
      <c r="C51" s="10" t="s">
        <v>692</v>
      </c>
      <c r="D51" s="11">
        <v>37</v>
      </c>
      <c r="E51" s="12" t="s">
        <v>964</v>
      </c>
    </row>
    <row r="52" spans="1:6" x14ac:dyDescent="0.25">
      <c r="A52" s="74" t="s">
        <v>1035</v>
      </c>
      <c r="B52" s="9" t="str">
        <f t="shared" si="4"/>
        <v>NBLE4X80R38451</v>
      </c>
      <c r="C52" s="10" t="s">
        <v>693</v>
      </c>
      <c r="D52" s="11">
        <v>37</v>
      </c>
      <c r="E52" s="12" t="s">
        <v>965</v>
      </c>
    </row>
    <row r="53" spans="1:6" x14ac:dyDescent="0.25">
      <c r="A53" s="74" t="s">
        <v>1035</v>
      </c>
      <c r="B53" s="9" t="str">
        <f t="shared" si="4"/>
        <v>NBLE4Y50R20864</v>
      </c>
      <c r="C53" s="10" t="s">
        <v>694</v>
      </c>
      <c r="D53" s="11">
        <v>14</v>
      </c>
      <c r="E53" s="12" t="s">
        <v>966</v>
      </c>
    </row>
    <row r="54" spans="1:6" x14ac:dyDescent="0.25">
      <c r="A54" s="74" t="s">
        <v>1035</v>
      </c>
      <c r="B54" s="9" t="str">
        <f t="shared" si="4"/>
        <v>NBLE4X30H56886</v>
      </c>
      <c r="C54" s="10" t="s">
        <v>695</v>
      </c>
      <c r="D54" s="11">
        <v>28</v>
      </c>
      <c r="E54" s="12" t="s">
        <v>967</v>
      </c>
    </row>
    <row r="55" spans="1:6" x14ac:dyDescent="0.25">
      <c r="A55" s="74" t="s">
        <v>1035</v>
      </c>
      <c r="B55" s="9" t="str">
        <f t="shared" si="4"/>
        <v>NBLE4Y50X88822</v>
      </c>
      <c r="C55" s="10" t="s">
        <v>696</v>
      </c>
      <c r="D55" s="11">
        <v>25</v>
      </c>
      <c r="E55" s="12" t="s">
        <v>968</v>
      </c>
    </row>
    <row r="56" spans="1:6" x14ac:dyDescent="0.25">
      <c r="A56" s="74" t="s">
        <v>1034</v>
      </c>
      <c r="B56" s="9" t="str">
        <f t="shared" si="4"/>
        <v>NBLE4Y50X88824</v>
      </c>
      <c r="C56" s="10" t="s">
        <v>697</v>
      </c>
      <c r="D56" s="11">
        <v>25</v>
      </c>
      <c r="E56" s="12" t="s">
        <v>969</v>
      </c>
    </row>
    <row r="57" spans="1:6" x14ac:dyDescent="0.25">
      <c r="A57" s="74" t="s">
        <v>1033</v>
      </c>
      <c r="B57" s="9" t="str">
        <f t="shared" si="4"/>
        <v>NBLE4Y51C21216</v>
      </c>
      <c r="C57" s="10" t="s">
        <v>698</v>
      </c>
      <c r="D57" s="11">
        <v>37</v>
      </c>
      <c r="E57" s="12" t="s">
        <v>970</v>
      </c>
    </row>
    <row r="58" spans="1:6" x14ac:dyDescent="0.25">
      <c r="A58" s="74" t="s">
        <v>1035</v>
      </c>
      <c r="B58" s="9" t="str">
        <f>"NBLE"&amp;C58</f>
        <v>NBLE4Y51C33792</v>
      </c>
      <c r="C58" s="10" t="s">
        <v>699</v>
      </c>
      <c r="D58" s="11">
        <v>52</v>
      </c>
      <c r="E58" s="12" t="s">
        <v>971</v>
      </c>
    </row>
    <row r="59" spans="1:6" x14ac:dyDescent="0.25">
      <c r="A59" s="74" t="s">
        <v>1035</v>
      </c>
      <c r="B59" s="9" t="str">
        <f>"NBLE"&amp;C59</f>
        <v>NBLE4X81D34327</v>
      </c>
      <c r="C59" s="10" t="s">
        <v>700</v>
      </c>
      <c r="D59" s="11">
        <v>37</v>
      </c>
      <c r="E59" s="12" t="s">
        <v>972</v>
      </c>
    </row>
    <row r="60" spans="1:6" x14ac:dyDescent="0.25">
      <c r="A60" s="74" t="s">
        <v>1035</v>
      </c>
      <c r="B60" s="9" t="str">
        <f>"NBLE"&amp;C60</f>
        <v>NBLE4X81P44052</v>
      </c>
      <c r="C60" s="10" t="s">
        <v>701</v>
      </c>
      <c r="D60" s="11">
        <v>47</v>
      </c>
      <c r="E60" s="12" t="s">
        <v>973</v>
      </c>
    </row>
    <row r="61" spans="1:6" customFormat="1" x14ac:dyDescent="0.25">
      <c r="A61" s="24" t="s">
        <v>702</v>
      </c>
      <c r="B61" s="25"/>
      <c r="C61" s="25"/>
      <c r="D61" s="25"/>
      <c r="E61" s="25"/>
      <c r="F61" s="25"/>
    </row>
    <row r="62" spans="1:6" x14ac:dyDescent="0.25">
      <c r="A62" s="74" t="s">
        <v>1033</v>
      </c>
      <c r="B62" s="9" t="str">
        <f t="shared" ref="B62:B69" si="5">"NBLE"&amp;C62</f>
        <v>NBLE4X31N94475</v>
      </c>
      <c r="C62" s="10" t="s">
        <v>703</v>
      </c>
      <c r="D62" s="11">
        <v>17</v>
      </c>
      <c r="E62" s="12" t="s">
        <v>974</v>
      </c>
    </row>
    <row r="63" spans="1:6" x14ac:dyDescent="0.25">
      <c r="A63" s="74" t="s">
        <v>1034</v>
      </c>
      <c r="B63" s="9" t="str">
        <f t="shared" si="5"/>
        <v>NBLEGX30M39606</v>
      </c>
      <c r="C63" s="10" t="s">
        <v>704</v>
      </c>
      <c r="D63" s="11">
        <v>18</v>
      </c>
      <c r="E63" s="12" t="s">
        <v>975</v>
      </c>
    </row>
    <row r="64" spans="1:6" x14ac:dyDescent="0.25">
      <c r="A64" s="74">
        <v>45769</v>
      </c>
      <c r="B64" s="9" t="str">
        <f t="shared" si="5"/>
        <v>NBLEGX30N81776</v>
      </c>
      <c r="C64" s="10" t="s">
        <v>705</v>
      </c>
      <c r="D64" s="11">
        <v>29</v>
      </c>
      <c r="E64" s="12" t="s">
        <v>976</v>
      </c>
    </row>
    <row r="65" spans="1:6" x14ac:dyDescent="0.25">
      <c r="A65" s="74" t="s">
        <v>1035</v>
      </c>
      <c r="B65" s="9" t="str">
        <f t="shared" si="5"/>
        <v>NBLE4X30L79883</v>
      </c>
      <c r="C65" s="10" t="s">
        <v>706</v>
      </c>
      <c r="D65" s="11">
        <v>35</v>
      </c>
      <c r="E65" s="12" t="s">
        <v>977</v>
      </c>
    </row>
    <row r="66" spans="1:6" x14ac:dyDescent="0.25">
      <c r="A66" s="74" t="s">
        <v>1035</v>
      </c>
      <c r="B66" s="9" t="str">
        <f t="shared" si="5"/>
        <v>NBLE4X30M86879</v>
      </c>
      <c r="C66" s="10" t="s">
        <v>707</v>
      </c>
      <c r="D66" s="11">
        <v>36</v>
      </c>
      <c r="E66" s="12" t="s">
        <v>978</v>
      </c>
    </row>
    <row r="67" spans="1:6" x14ac:dyDescent="0.25">
      <c r="A67" s="74" t="s">
        <v>1035</v>
      </c>
      <c r="B67" s="9" t="str">
        <f t="shared" si="5"/>
        <v>NBLE4X31N50708</v>
      </c>
      <c r="C67" s="10" t="s">
        <v>708</v>
      </c>
      <c r="D67" s="11">
        <v>45</v>
      </c>
      <c r="E67" s="12" t="s">
        <v>979</v>
      </c>
    </row>
    <row r="68" spans="1:6" x14ac:dyDescent="0.25">
      <c r="A68" s="74" t="s">
        <v>1035</v>
      </c>
      <c r="B68" s="9" t="str">
        <f t="shared" si="5"/>
        <v>NBLE4X31K03931</v>
      </c>
      <c r="C68" s="10" t="s">
        <v>709</v>
      </c>
      <c r="D68" s="11">
        <v>75</v>
      </c>
      <c r="E68" s="12" t="s">
        <v>980</v>
      </c>
    </row>
    <row r="69" spans="1:6" x14ac:dyDescent="0.25">
      <c r="A69" s="74" t="s">
        <v>1035</v>
      </c>
      <c r="B69" s="9" t="str">
        <f t="shared" si="5"/>
        <v>NBLE4Y41C33748</v>
      </c>
      <c r="C69" s="10" t="s">
        <v>710</v>
      </c>
      <c r="D69" s="11">
        <v>100</v>
      </c>
      <c r="E69" s="12" t="s">
        <v>981</v>
      </c>
    </row>
    <row r="70" spans="1:6" customFormat="1" x14ac:dyDescent="0.25">
      <c r="A70" s="24" t="s">
        <v>711</v>
      </c>
      <c r="B70" s="25"/>
      <c r="C70" s="25"/>
      <c r="D70" s="25"/>
      <c r="E70" s="25"/>
      <c r="F70" s="25"/>
    </row>
    <row r="71" spans="1:6" x14ac:dyDescent="0.25">
      <c r="A71" s="74" t="s">
        <v>1035</v>
      </c>
      <c r="B71" s="9" t="str">
        <f>"NBLE"&amp;C71</f>
        <v>NBLEGXD1J77354</v>
      </c>
      <c r="C71" s="10" t="s">
        <v>712</v>
      </c>
      <c r="D71" s="11">
        <v>7</v>
      </c>
      <c r="E71" s="12" t="s">
        <v>982</v>
      </c>
    </row>
    <row r="72" spans="1:6" x14ac:dyDescent="0.25">
      <c r="A72" s="74" t="s">
        <v>1035</v>
      </c>
      <c r="B72" s="9" t="str">
        <f>"NBLE"&amp;C72</f>
        <v>NBLE4XD0K25030</v>
      </c>
      <c r="C72" s="10" t="s">
        <v>713</v>
      </c>
      <c r="D72" s="11">
        <v>20</v>
      </c>
      <c r="E72" s="12" t="s">
        <v>983</v>
      </c>
    </row>
    <row r="73" spans="1:6" x14ac:dyDescent="0.25">
      <c r="A73" s="74" t="s">
        <v>1033</v>
      </c>
      <c r="B73" s="9" t="str">
        <f t="shared" ref="B73:B74" si="6">"NBLE"&amp;C73</f>
        <v>NBLE4XD1B61617</v>
      </c>
      <c r="C73" s="10" t="s">
        <v>714</v>
      </c>
      <c r="D73" s="11">
        <v>31</v>
      </c>
      <c r="E73" s="12" t="s">
        <v>984</v>
      </c>
    </row>
    <row r="74" spans="1:6" x14ac:dyDescent="0.25">
      <c r="A74" s="74" t="s">
        <v>1035</v>
      </c>
      <c r="B74" s="9" t="str">
        <f t="shared" si="6"/>
        <v>NBLE4XD0X88524</v>
      </c>
      <c r="C74" s="10" t="s">
        <v>715</v>
      </c>
      <c r="D74" s="11">
        <v>33</v>
      </c>
      <c r="E74" s="12" t="s">
        <v>985</v>
      </c>
    </row>
    <row r="75" spans="1:6" x14ac:dyDescent="0.25">
      <c r="A75" s="74" t="s">
        <v>1033</v>
      </c>
      <c r="B75" s="9" t="str">
        <f>"NBLE"&amp;C75</f>
        <v>NBLE4XD1Q30302</v>
      </c>
      <c r="C75" s="10" t="s">
        <v>716</v>
      </c>
      <c r="D75" s="11">
        <v>45</v>
      </c>
      <c r="E75" s="12" t="s">
        <v>986</v>
      </c>
    </row>
    <row r="76" spans="1:6" x14ac:dyDescent="0.25">
      <c r="A76" s="74">
        <v>45776</v>
      </c>
      <c r="B76" s="9" t="str">
        <f>"NBLE"&amp;C76</f>
        <v>NBLE4XD1M80020</v>
      </c>
      <c r="C76" s="10" t="s">
        <v>717</v>
      </c>
      <c r="D76" s="11">
        <v>74</v>
      </c>
      <c r="E76" s="12" t="s">
        <v>987</v>
      </c>
    </row>
    <row r="77" spans="1:6" x14ac:dyDescent="0.25">
      <c r="A77" s="74" t="s">
        <v>1035</v>
      </c>
      <c r="B77" s="9" t="str">
        <f>"NBLE"&amp;C77</f>
        <v>NBLEGXD1A39963</v>
      </c>
      <c r="C77" s="10" t="s">
        <v>718</v>
      </c>
      <c r="D77" s="11">
        <v>112</v>
      </c>
      <c r="E77" s="12" t="s">
        <v>988</v>
      </c>
    </row>
    <row r="78" spans="1:6" customFormat="1" x14ac:dyDescent="0.25">
      <c r="A78" s="24" t="s">
        <v>719</v>
      </c>
      <c r="B78" s="25"/>
      <c r="C78" s="25"/>
      <c r="D78" s="25"/>
      <c r="E78" s="25"/>
      <c r="F78" s="25"/>
    </row>
    <row r="79" spans="1:6" x14ac:dyDescent="0.25">
      <c r="A79" s="74" t="s">
        <v>1033</v>
      </c>
      <c r="B79" s="9" t="str">
        <f t="shared" ref="B79:B84" si="7">"NBLE"&amp;C79</f>
        <v>NBLE4X90K86567</v>
      </c>
      <c r="C79" s="10" t="s">
        <v>720</v>
      </c>
      <c r="D79" s="11">
        <v>33</v>
      </c>
      <c r="E79" s="12" t="s">
        <v>989</v>
      </c>
    </row>
    <row r="80" spans="1:6" x14ac:dyDescent="0.25">
      <c r="A80" s="74" t="s">
        <v>1035</v>
      </c>
      <c r="B80" s="9" t="str">
        <f t="shared" si="7"/>
        <v>NBLE45J7915</v>
      </c>
      <c r="C80" s="10" t="s">
        <v>721</v>
      </c>
      <c r="D80" s="11">
        <v>32</v>
      </c>
      <c r="E80" s="12" t="s">
        <v>990</v>
      </c>
    </row>
    <row r="81" spans="1:5" x14ac:dyDescent="0.25">
      <c r="A81" s="74" t="s">
        <v>1033</v>
      </c>
      <c r="B81" s="9" t="str">
        <f t="shared" si="7"/>
        <v>NBLE0B47069</v>
      </c>
      <c r="C81" s="10" t="s">
        <v>722</v>
      </c>
      <c r="D81" s="11">
        <v>25</v>
      </c>
      <c r="E81" s="12" t="s">
        <v>991</v>
      </c>
    </row>
    <row r="82" spans="1:5" x14ac:dyDescent="0.25">
      <c r="A82" s="74" t="s">
        <v>1035</v>
      </c>
      <c r="B82" s="9" t="str">
        <f t="shared" si="7"/>
        <v>NBLE4X90S91831</v>
      </c>
      <c r="C82" s="10" t="s">
        <v>723</v>
      </c>
      <c r="D82" s="11">
        <v>27</v>
      </c>
      <c r="E82" s="12" t="s">
        <v>992</v>
      </c>
    </row>
    <row r="83" spans="1:5" x14ac:dyDescent="0.25">
      <c r="A83" s="74" t="s">
        <v>1035</v>
      </c>
      <c r="B83" s="9" t="str">
        <f t="shared" si="7"/>
        <v>NBLE4X90M42956</v>
      </c>
      <c r="C83" s="10" t="s">
        <v>724</v>
      </c>
      <c r="D83" s="11">
        <v>28</v>
      </c>
      <c r="E83" s="12" t="s">
        <v>993</v>
      </c>
    </row>
    <row r="84" spans="1:5" x14ac:dyDescent="0.25">
      <c r="A84" s="74" t="s">
        <v>1035</v>
      </c>
      <c r="B84" s="9" t="str">
        <f t="shared" si="7"/>
        <v>NBLE57Y4393</v>
      </c>
      <c r="C84" s="10" t="s">
        <v>725</v>
      </c>
      <c r="D84" s="11">
        <v>44</v>
      </c>
      <c r="E84" s="12" t="s">
        <v>994</v>
      </c>
    </row>
    <row r="85" spans="1:5" x14ac:dyDescent="0.25">
      <c r="A85" s="74" t="s">
        <v>1035</v>
      </c>
      <c r="B85" s="9" t="str">
        <f>"NBLE"&amp;C85</f>
        <v>NBLE4X90Q59481</v>
      </c>
      <c r="C85" s="10" t="s">
        <v>726</v>
      </c>
      <c r="D85" s="11">
        <v>15</v>
      </c>
      <c r="E85" s="12" t="s">
        <v>995</v>
      </c>
    </row>
    <row r="86" spans="1:5" x14ac:dyDescent="0.25">
      <c r="A86" s="74" t="s">
        <v>1035</v>
      </c>
      <c r="B86" s="9" t="str">
        <f t="shared" ref="B86:B100" si="8">"NBLE"&amp;C86</f>
        <v>NBLE0B47070</v>
      </c>
      <c r="C86" s="10" t="s">
        <v>727</v>
      </c>
      <c r="D86" s="11">
        <v>17</v>
      </c>
      <c r="E86" s="12" t="s">
        <v>996</v>
      </c>
    </row>
    <row r="87" spans="1:5" x14ac:dyDescent="0.25">
      <c r="A87" s="74" t="s">
        <v>1035</v>
      </c>
      <c r="B87" s="9" t="str">
        <f t="shared" si="8"/>
        <v>NBLE0B47072</v>
      </c>
      <c r="C87" s="10" t="s">
        <v>728</v>
      </c>
      <c r="D87" s="11">
        <v>82</v>
      </c>
      <c r="E87" s="12" t="s">
        <v>997</v>
      </c>
    </row>
    <row r="88" spans="1:5" x14ac:dyDescent="0.25">
      <c r="A88" s="74" t="s">
        <v>1035</v>
      </c>
      <c r="B88" s="9" t="str">
        <f t="shared" si="8"/>
        <v>NBLE0B47091</v>
      </c>
      <c r="C88" s="10" t="s">
        <v>729</v>
      </c>
      <c r="D88" s="11">
        <v>16</v>
      </c>
      <c r="E88" s="12" t="s">
        <v>998</v>
      </c>
    </row>
    <row r="89" spans="1:5" x14ac:dyDescent="0.25">
      <c r="A89" s="74" t="s">
        <v>1035</v>
      </c>
      <c r="B89" s="9" t="str">
        <f t="shared" si="8"/>
        <v>NBLE0B47397</v>
      </c>
      <c r="C89" s="10" t="s">
        <v>730</v>
      </c>
      <c r="D89" s="11">
        <v>12</v>
      </c>
      <c r="E89" s="12" t="s">
        <v>999</v>
      </c>
    </row>
    <row r="90" spans="1:5" x14ac:dyDescent="0.25">
      <c r="A90" s="74" t="s">
        <v>1033</v>
      </c>
      <c r="B90" s="9" t="str">
        <f t="shared" si="8"/>
        <v>NBLE0A36537</v>
      </c>
      <c r="C90" s="10" t="s">
        <v>731</v>
      </c>
      <c r="D90" s="11">
        <v>17</v>
      </c>
      <c r="E90" s="12" t="s">
        <v>1000</v>
      </c>
    </row>
    <row r="91" spans="1:5" x14ac:dyDescent="0.25">
      <c r="A91" s="74" t="s">
        <v>1035</v>
      </c>
      <c r="B91" s="9" t="str">
        <f t="shared" si="8"/>
        <v>NBLE0B47092</v>
      </c>
      <c r="C91" s="10" t="s">
        <v>732</v>
      </c>
      <c r="D91" s="11">
        <v>92</v>
      </c>
      <c r="E91" s="12" t="s">
        <v>1001</v>
      </c>
    </row>
    <row r="92" spans="1:5" x14ac:dyDescent="0.25">
      <c r="A92" s="74" t="s">
        <v>1035</v>
      </c>
      <c r="B92" s="9" t="str">
        <f t="shared" si="8"/>
        <v>NBLE0B47089</v>
      </c>
      <c r="C92" s="10" t="s">
        <v>733</v>
      </c>
      <c r="D92" s="11">
        <v>16</v>
      </c>
      <c r="E92" s="12" t="s">
        <v>1002</v>
      </c>
    </row>
    <row r="93" spans="1:5" x14ac:dyDescent="0.25">
      <c r="A93" s="74" t="s">
        <v>1035</v>
      </c>
      <c r="B93" s="9" t="str">
        <f t="shared" si="8"/>
        <v>NBLE4X90L13971</v>
      </c>
      <c r="C93" s="10" t="s">
        <v>734</v>
      </c>
      <c r="D93" s="11">
        <v>12</v>
      </c>
      <c r="E93" s="12" t="s">
        <v>1003</v>
      </c>
    </row>
    <row r="94" spans="1:5" x14ac:dyDescent="0.25">
      <c r="A94" s="74" t="s">
        <v>1033</v>
      </c>
      <c r="B94" s="9" t="str">
        <f t="shared" si="8"/>
        <v>NBLE4X90S91830</v>
      </c>
      <c r="C94" s="10" t="s">
        <v>735</v>
      </c>
      <c r="D94" s="11">
        <v>20</v>
      </c>
      <c r="E94" s="12" t="s">
        <v>1004</v>
      </c>
    </row>
    <row r="95" spans="1:5" x14ac:dyDescent="0.25">
      <c r="A95" s="74" t="s">
        <v>1035</v>
      </c>
      <c r="B95" s="9" t="str">
        <f t="shared" si="8"/>
        <v>NBLE4X90H20061</v>
      </c>
      <c r="C95" s="10" t="s">
        <v>736</v>
      </c>
      <c r="D95" s="11">
        <v>89</v>
      </c>
      <c r="E95" s="12" t="s">
        <v>1005</v>
      </c>
    </row>
    <row r="96" spans="1:5" x14ac:dyDescent="0.25">
      <c r="A96" s="74" t="s">
        <v>1035</v>
      </c>
      <c r="B96" s="9" t="str">
        <f t="shared" si="8"/>
        <v>NBLE4X90J31021</v>
      </c>
      <c r="C96" s="10" t="s">
        <v>737</v>
      </c>
      <c r="D96" s="11">
        <v>104</v>
      </c>
      <c r="E96" s="12" t="s">
        <v>1006</v>
      </c>
    </row>
    <row r="97" spans="1:6" x14ac:dyDescent="0.25">
      <c r="A97" s="74" t="s">
        <v>1035</v>
      </c>
      <c r="B97" s="9" t="str">
        <f t="shared" si="8"/>
        <v>NBLE4X90Q84427</v>
      </c>
      <c r="C97" s="10" t="s">
        <v>738</v>
      </c>
      <c r="D97" s="11">
        <v>31</v>
      </c>
      <c r="E97" s="12" t="s">
        <v>1007</v>
      </c>
    </row>
    <row r="98" spans="1:6" x14ac:dyDescent="0.25">
      <c r="A98" s="74" t="s">
        <v>1035</v>
      </c>
      <c r="B98" s="9" t="str">
        <f t="shared" si="8"/>
        <v>NBLE4X90Q93303</v>
      </c>
      <c r="C98" s="10" t="s">
        <v>739</v>
      </c>
      <c r="D98" s="11">
        <v>34</v>
      </c>
      <c r="E98" s="12" t="s">
        <v>1008</v>
      </c>
    </row>
    <row r="99" spans="1:6" x14ac:dyDescent="0.25">
      <c r="A99" s="74" t="s">
        <v>1035</v>
      </c>
      <c r="B99" s="9" t="str">
        <f t="shared" si="8"/>
        <v>NBLE4X91A30366</v>
      </c>
      <c r="C99" s="10" t="s">
        <v>740</v>
      </c>
      <c r="D99" s="11">
        <v>63</v>
      </c>
      <c r="E99" s="12" t="s">
        <v>1009</v>
      </c>
    </row>
    <row r="100" spans="1:6" x14ac:dyDescent="0.25">
      <c r="A100" s="74" t="s">
        <v>1035</v>
      </c>
      <c r="B100" s="9" t="str">
        <f t="shared" si="8"/>
        <v>NBLE4X90R61023</v>
      </c>
      <c r="C100" s="10" t="s">
        <v>741</v>
      </c>
      <c r="D100" s="11">
        <v>25</v>
      </c>
      <c r="E100" s="12" t="s">
        <v>1010</v>
      </c>
    </row>
    <row r="101" spans="1:6" customFormat="1" x14ac:dyDescent="0.25">
      <c r="A101" s="24" t="s">
        <v>742</v>
      </c>
      <c r="B101" s="25"/>
      <c r="C101" s="25"/>
      <c r="D101" s="25"/>
      <c r="E101" s="25"/>
      <c r="F101" s="25"/>
    </row>
    <row r="102" spans="1:6" x14ac:dyDescent="0.25">
      <c r="A102" s="74" t="s">
        <v>1033</v>
      </c>
      <c r="B102" s="9" t="str">
        <f>"NBLE"&amp;C102</f>
        <v>NBLE4XE1F30276</v>
      </c>
      <c r="C102" s="10" t="s">
        <v>743</v>
      </c>
      <c r="D102" s="11">
        <v>27</v>
      </c>
      <c r="E102" s="12" t="s">
        <v>1011</v>
      </c>
    </row>
    <row r="103" spans="1:6" x14ac:dyDescent="0.25">
      <c r="A103" s="74" t="s">
        <v>1033</v>
      </c>
      <c r="B103" s="9" t="str">
        <f>"NBLE"&amp;C103</f>
        <v>NBLE57Y4303</v>
      </c>
      <c r="C103" s="10" t="s">
        <v>744</v>
      </c>
      <c r="D103" s="11">
        <v>33</v>
      </c>
      <c r="E103" s="12" t="s">
        <v>1012</v>
      </c>
    </row>
    <row r="104" spans="1:6" x14ac:dyDescent="0.25">
      <c r="A104" s="74" t="s">
        <v>1033</v>
      </c>
      <c r="B104" s="9" t="str">
        <f>"NBLE"&amp;C104</f>
        <v>NBLE4XE1F30278</v>
      </c>
      <c r="C104" s="10" t="s">
        <v>745</v>
      </c>
      <c r="D104" s="11">
        <v>37</v>
      </c>
      <c r="E104" s="12" t="s">
        <v>1013</v>
      </c>
    </row>
    <row r="105" spans="1:6" x14ac:dyDescent="0.25">
      <c r="A105" s="74" t="s">
        <v>1033</v>
      </c>
      <c r="B105" s="9" t="str">
        <f>"NBLE"&amp;C105</f>
        <v>NBLE4XE1F30277</v>
      </c>
      <c r="C105" s="10" t="s">
        <v>746</v>
      </c>
      <c r="D105" s="11">
        <v>40</v>
      </c>
      <c r="E105" s="12" t="s">
        <v>1014</v>
      </c>
    </row>
    <row r="106" spans="1:6" x14ac:dyDescent="0.25">
      <c r="A106" s="74" t="s">
        <v>1035</v>
      </c>
      <c r="B106" s="9" t="str">
        <f>"NBLE"&amp;C106</f>
        <v>NBLE4XE1L51710</v>
      </c>
      <c r="C106" s="10" t="s">
        <v>747</v>
      </c>
      <c r="D106" s="11">
        <v>43</v>
      </c>
      <c r="E106" s="12" t="s">
        <v>1015</v>
      </c>
    </row>
    <row r="107" spans="1:6" x14ac:dyDescent="0.25">
      <c r="A107" s="74" t="s">
        <v>1035</v>
      </c>
      <c r="B107" s="9" t="str">
        <f t="shared" ref="B107" si="9">"NBLE"&amp;C107</f>
        <v>NBLE4XE0N80915</v>
      </c>
      <c r="C107" s="10" t="s">
        <v>748</v>
      </c>
      <c r="D107" s="11">
        <v>74</v>
      </c>
      <c r="E107" s="12" t="s">
        <v>1016</v>
      </c>
    </row>
    <row r="108" spans="1:6" customFormat="1" x14ac:dyDescent="0.25">
      <c r="A108" s="24" t="s">
        <v>749</v>
      </c>
      <c r="B108" s="25"/>
      <c r="C108" s="25"/>
      <c r="D108" s="25"/>
      <c r="E108" s="25"/>
      <c r="F108" s="25"/>
    </row>
    <row r="109" spans="1:6" x14ac:dyDescent="0.25">
      <c r="A109" s="74" t="s">
        <v>1033</v>
      </c>
      <c r="B109" s="9" t="str">
        <f>CONCATENATE("NBLE",C109)</f>
        <v>NBLEGXF0X02619</v>
      </c>
      <c r="C109" s="10" t="s">
        <v>750</v>
      </c>
      <c r="D109" s="11">
        <v>15</v>
      </c>
      <c r="E109" s="12" t="s">
        <v>1017</v>
      </c>
    </row>
    <row r="110" spans="1:6" customFormat="1" x14ac:dyDescent="0.25">
      <c r="A110" s="24" t="s">
        <v>751</v>
      </c>
      <c r="B110" s="25"/>
      <c r="C110" s="25"/>
      <c r="D110" s="25"/>
      <c r="E110" s="25"/>
      <c r="F110" s="25"/>
    </row>
    <row r="111" spans="1:6" x14ac:dyDescent="0.25">
      <c r="A111" s="74" t="s">
        <v>1033</v>
      </c>
      <c r="B111" s="9" t="str">
        <f>"NBLE"&amp;C111</f>
        <v>NBLE40ALLG1WWW</v>
      </c>
      <c r="C111" s="10" t="s">
        <v>752</v>
      </c>
      <c r="D111" s="11">
        <v>63</v>
      </c>
      <c r="E111" s="12" t="s">
        <v>1018</v>
      </c>
    </row>
    <row r="112" spans="1:6" x14ac:dyDescent="0.25">
      <c r="A112" s="74" t="s">
        <v>1035</v>
      </c>
      <c r="B112" s="9" t="str">
        <f>"NBLE"&amp;C112</f>
        <v>NBLE40ALLG2WWW</v>
      </c>
      <c r="C112" s="10" t="s">
        <v>753</v>
      </c>
      <c r="D112" s="11">
        <v>90</v>
      </c>
      <c r="E112" s="12" t="s">
        <v>1019</v>
      </c>
    </row>
  </sheetData>
  <autoFilter ref="A2:F112" xr:uid="{E32DFF08-E3E9-41EF-B0AA-1E447C0D3A07}"/>
  <mergeCells count="3">
    <mergeCell ref="B1:B2"/>
    <mergeCell ref="C1:C2"/>
    <mergeCell ref="D1:D2"/>
  </mergeCells>
  <conditionalFormatting sqref="A114:A1048576">
    <cfRule type="containsText" dxfId="144" priority="31" operator="containsText" text="Stock">
      <formula>NOT(ISERROR(SEARCH("Stock",A114)))</formula>
    </cfRule>
  </conditionalFormatting>
  <conditionalFormatting sqref="C114:C1048576">
    <cfRule type="duplicateValues" dxfId="143" priority="30"/>
  </conditionalFormatting>
  <conditionalFormatting sqref="A1">
    <cfRule type="containsText" dxfId="142" priority="29" operator="containsText" text="Stock">
      <formula>NOT(ISERROR(SEARCH("Stock",A1)))</formula>
    </cfRule>
  </conditionalFormatting>
  <conditionalFormatting sqref="A3">
    <cfRule type="containsText" dxfId="141" priority="24" operator="containsText" text="Stock">
      <formula>NOT(ISERROR(SEARCH("Stock",A3)))</formula>
    </cfRule>
  </conditionalFormatting>
  <conditionalFormatting sqref="C3">
    <cfRule type="duplicateValues" dxfId="140" priority="25"/>
  </conditionalFormatting>
  <conditionalFormatting sqref="C3">
    <cfRule type="duplicateValues" dxfId="139" priority="26"/>
  </conditionalFormatting>
  <conditionalFormatting sqref="C3">
    <cfRule type="duplicateValues" dxfId="138" priority="27"/>
  </conditionalFormatting>
  <conditionalFormatting sqref="C3">
    <cfRule type="duplicateValues" dxfId="137" priority="28"/>
  </conditionalFormatting>
  <conditionalFormatting sqref="C4">
    <cfRule type="duplicateValues" dxfId="136" priority="21"/>
  </conditionalFormatting>
  <conditionalFormatting sqref="A4">
    <cfRule type="containsText" dxfId="135" priority="20" operator="containsText" text="Stock">
      <formula>NOT(ISERROR(SEARCH("Stock",A4)))</formula>
    </cfRule>
  </conditionalFormatting>
  <conditionalFormatting sqref="C4">
    <cfRule type="duplicateValues" dxfId="134" priority="22"/>
  </conditionalFormatting>
  <conditionalFormatting sqref="C11">
    <cfRule type="duplicateValues" dxfId="133" priority="18"/>
  </conditionalFormatting>
  <conditionalFormatting sqref="A11">
    <cfRule type="containsText" dxfId="132" priority="17" operator="containsText" text="Stock">
      <formula>NOT(ISERROR(SEARCH("Stock",A11)))</formula>
    </cfRule>
  </conditionalFormatting>
  <conditionalFormatting sqref="C11">
    <cfRule type="duplicateValues" dxfId="131" priority="19"/>
  </conditionalFormatting>
  <conditionalFormatting sqref="A5:A10 A62:A69">
    <cfRule type="containsText" dxfId="130" priority="15" operator="containsText" text="Stock">
      <formula>NOT(ISERROR(SEARCH("Stock",A5)))</formula>
    </cfRule>
  </conditionalFormatting>
  <conditionalFormatting sqref="C5:C10">
    <cfRule type="duplicateValues" dxfId="129" priority="16"/>
  </conditionalFormatting>
  <conditionalFormatting sqref="A12:A19 A21:A30 A32:A44 A46:A60 A71:A77 A79:A100 A102:A107 A109 A111:A112">
    <cfRule type="containsText" dxfId="128" priority="13" operator="containsText" text="Stock">
      <formula>NOT(ISERROR(SEARCH("Stock",A12)))</formula>
    </cfRule>
  </conditionalFormatting>
  <conditionalFormatting sqref="C71:C77 C12:C19 C21:C30 C32:C44 C46:C60 C62:C69 C79:C100 C102:C107 C109 C111:C112">
    <cfRule type="duplicateValues" dxfId="127" priority="14"/>
  </conditionalFormatting>
  <conditionalFormatting sqref="C20">
    <cfRule type="duplicateValues" dxfId="126" priority="11"/>
  </conditionalFormatting>
  <conditionalFormatting sqref="A20">
    <cfRule type="containsText" dxfId="125" priority="10" operator="containsText" text="Stock">
      <formula>NOT(ISERROR(SEARCH("Stock",A20)))</formula>
    </cfRule>
  </conditionalFormatting>
  <conditionalFormatting sqref="C20">
    <cfRule type="duplicateValues" dxfId="124" priority="12"/>
  </conditionalFormatting>
  <conditionalFormatting sqref="C31">
    <cfRule type="duplicateValues" dxfId="123" priority="8"/>
  </conditionalFormatting>
  <conditionalFormatting sqref="A31">
    <cfRule type="containsText" dxfId="122" priority="7" operator="containsText" text="Stock">
      <formula>NOT(ISERROR(SEARCH("Stock",A31)))</formula>
    </cfRule>
  </conditionalFormatting>
  <conditionalFormatting sqref="C31">
    <cfRule type="duplicateValues" dxfId="121" priority="9"/>
  </conditionalFormatting>
  <conditionalFormatting sqref="C110 C108 C101 C78 C70 C61 C45">
    <cfRule type="duplicateValues" dxfId="120" priority="5"/>
  </conditionalFormatting>
  <conditionalFormatting sqref="A110 A108 A101 A78 A70 A61 A45">
    <cfRule type="containsText" dxfId="119" priority="4" operator="containsText" text="Stock">
      <formula>NOT(ISERROR(SEARCH("Stock",A45)))</formula>
    </cfRule>
  </conditionalFormatting>
  <conditionalFormatting sqref="C110">
    <cfRule type="duplicateValues" dxfId="118" priority="6"/>
  </conditionalFormatting>
  <conditionalFormatting sqref="C113">
    <cfRule type="duplicateValues" dxfId="117" priority="2"/>
  </conditionalFormatting>
  <conditionalFormatting sqref="A113">
    <cfRule type="containsText" dxfId="116" priority="1" operator="containsText" text="Stock">
      <formula>NOT(ISERROR(SEARCH("Stock",A113)))</formula>
    </cfRule>
  </conditionalFormatting>
  <conditionalFormatting sqref="C113">
    <cfRule type="duplicateValues" dxfId="115" priority="3"/>
  </conditionalFormatting>
  <hyperlinks>
    <hyperlink ref="F2" r:id="rId1" display="Lenovo SmartFind" xr:uid="{6D4993A3-A469-433D-9DB4-7AA7263B9610}"/>
  </hyperlinks>
  <pageMargins left="0.7" right="0.7" top="0.75" bottom="0.75" header="0.3" footer="0.3"/>
  <pageSetup scale="54"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C9B13-4447-48D9-BB5F-4DFCCD2C661A}">
  <sheetPr codeName="Sheet5">
    <tabColor theme="9" tint="-0.249977111117893"/>
  </sheetPr>
  <dimension ref="A1:V22"/>
  <sheetViews>
    <sheetView showGridLines="0" zoomScale="85" zoomScaleNormal="85" workbookViewId="0">
      <pane xSplit="5" ySplit="2" topLeftCell="F3" activePane="bottomRight" state="frozen"/>
      <selection pane="topRight"/>
      <selection pane="bottomLeft"/>
      <selection pane="bottomRight"/>
    </sheetView>
  </sheetViews>
  <sheetFormatPr defaultColWidth="0" defaultRowHeight="15" x14ac:dyDescent="0.25"/>
  <cols>
    <col min="1" max="1" width="20.5703125" customWidth="1"/>
    <col min="2" max="2" width="22.7109375" customWidth="1"/>
    <col min="3" max="3" width="18.5703125" customWidth="1"/>
    <col min="4" max="4" width="16.5703125" customWidth="1"/>
    <col min="5" max="5" width="78.5703125" customWidth="1"/>
    <col min="6" max="6" width="19.42578125" customWidth="1"/>
    <col min="7" max="7" width="19.5703125" customWidth="1"/>
    <col min="8" max="8" width="18.42578125" bestFit="1" customWidth="1"/>
    <col min="9" max="9" width="18.5703125" bestFit="1" customWidth="1"/>
    <col min="10" max="10" width="11.28515625" bestFit="1" customWidth="1"/>
    <col min="11" max="11" width="17.28515625" bestFit="1" customWidth="1"/>
    <col min="12" max="12" width="16.5703125" bestFit="1" customWidth="1"/>
    <col min="13" max="13" width="17.28515625" bestFit="1" customWidth="1"/>
    <col min="14" max="14" width="41.42578125" customWidth="1"/>
    <col min="15" max="15" width="17.5703125" bestFit="1" customWidth="1"/>
    <col min="16" max="16" width="39.7109375" customWidth="1"/>
    <col min="17" max="17" width="12.42578125" bestFit="1" customWidth="1"/>
    <col min="18" max="18" width="14.5703125" bestFit="1" customWidth="1"/>
    <col min="19" max="16384" width="8.5703125" hidden="1"/>
  </cols>
  <sheetData>
    <row r="1" spans="1:22" s="4" customFormat="1" ht="66" customHeight="1" x14ac:dyDescent="0.25">
      <c r="A1" s="16"/>
      <c r="B1" s="2" t="s">
        <v>0</v>
      </c>
      <c r="C1" s="2" t="s">
        <v>1</v>
      </c>
      <c r="D1" s="2" t="s">
        <v>2</v>
      </c>
      <c r="E1" s="17"/>
      <c r="F1" s="2" t="s">
        <v>198</v>
      </c>
      <c r="G1" s="2" t="s">
        <v>200</v>
      </c>
      <c r="H1" s="2" t="s">
        <v>201</v>
      </c>
      <c r="I1" s="2" t="s">
        <v>754</v>
      </c>
      <c r="J1" s="2" t="s">
        <v>203</v>
      </c>
      <c r="K1" s="2" t="s">
        <v>204</v>
      </c>
      <c r="L1" s="2" t="s">
        <v>205</v>
      </c>
      <c r="M1" s="2" t="s">
        <v>755</v>
      </c>
      <c r="N1" s="2" t="s">
        <v>208</v>
      </c>
      <c r="O1" s="2" t="s">
        <v>756</v>
      </c>
      <c r="P1" s="2" t="s">
        <v>757</v>
      </c>
      <c r="Q1" s="2" t="s">
        <v>213</v>
      </c>
      <c r="R1" s="2" t="s">
        <v>758</v>
      </c>
      <c r="S1" s="2"/>
      <c r="T1" s="2"/>
      <c r="U1" s="2"/>
      <c r="V1" s="3"/>
    </row>
    <row r="2" spans="1:22" s="5" customFormat="1" x14ac:dyDescent="0.25">
      <c r="A2" s="18" t="s">
        <v>214</v>
      </c>
      <c r="B2" s="2"/>
      <c r="C2" s="2"/>
      <c r="D2" s="2"/>
      <c r="E2" s="19" t="s">
        <v>215</v>
      </c>
      <c r="F2" s="2"/>
      <c r="G2" s="2"/>
      <c r="H2" s="2"/>
      <c r="I2" s="2"/>
      <c r="J2" s="2"/>
      <c r="K2" s="2"/>
      <c r="L2" s="2"/>
      <c r="M2" s="2"/>
      <c r="N2" s="2"/>
      <c r="O2" s="2"/>
      <c r="P2" s="2"/>
      <c r="Q2" s="2"/>
      <c r="R2" s="2"/>
      <c r="S2" s="2"/>
      <c r="T2" s="2"/>
      <c r="U2" s="2"/>
      <c r="V2" s="3"/>
    </row>
    <row r="3" spans="1:22" x14ac:dyDescent="0.25">
      <c r="A3" s="20" t="s">
        <v>216</v>
      </c>
      <c r="B3" s="21"/>
      <c r="C3" s="21"/>
      <c r="D3" s="21"/>
      <c r="E3" s="21"/>
      <c r="F3" s="21"/>
      <c r="G3" s="21"/>
      <c r="H3" s="21"/>
      <c r="I3" s="21"/>
      <c r="J3" s="21"/>
      <c r="K3" s="21"/>
      <c r="L3" s="21"/>
      <c r="M3" s="21"/>
      <c r="N3" s="21"/>
      <c r="O3" s="21"/>
      <c r="P3" s="21"/>
      <c r="Q3" s="21"/>
      <c r="R3" s="21"/>
      <c r="S3" s="21"/>
      <c r="T3" s="21"/>
      <c r="U3" s="21"/>
      <c r="V3" s="21"/>
    </row>
    <row r="4" spans="1:22" x14ac:dyDescent="0.25">
      <c r="A4" s="22" t="s">
        <v>759</v>
      </c>
      <c r="B4" s="23"/>
      <c r="C4" s="23"/>
      <c r="D4" s="23"/>
      <c r="E4" s="23"/>
      <c r="F4" s="23"/>
      <c r="G4" s="23"/>
      <c r="H4" s="23"/>
      <c r="I4" s="23"/>
      <c r="J4" s="23"/>
      <c r="K4" s="23"/>
      <c r="L4" s="23"/>
      <c r="M4" s="23"/>
      <c r="N4" s="23"/>
      <c r="O4" s="23"/>
      <c r="P4" s="23"/>
      <c r="Q4" s="23"/>
      <c r="R4" s="23"/>
      <c r="S4" s="23"/>
      <c r="T4" s="23"/>
      <c r="U4" s="23"/>
      <c r="V4" s="23"/>
    </row>
    <row r="5" spans="1:22" x14ac:dyDescent="0.25">
      <c r="A5" s="24" t="s">
        <v>760</v>
      </c>
      <c r="B5" s="25"/>
      <c r="C5" s="25"/>
      <c r="D5" s="25"/>
      <c r="E5" s="25"/>
      <c r="F5" s="25"/>
      <c r="G5" s="25"/>
      <c r="H5" s="25"/>
      <c r="I5" s="25"/>
      <c r="J5" s="25"/>
      <c r="K5" s="25"/>
      <c r="L5" s="25"/>
      <c r="M5" s="25"/>
      <c r="N5" s="25"/>
      <c r="O5" s="25"/>
      <c r="P5" s="25"/>
      <c r="Q5" s="25"/>
      <c r="R5" s="25"/>
      <c r="S5" s="25"/>
      <c r="T5" s="25"/>
      <c r="U5" s="25"/>
      <c r="V5" s="25"/>
    </row>
    <row r="6" spans="1:22" s="73" customFormat="1" x14ac:dyDescent="0.2">
      <c r="A6" s="29" t="s">
        <v>234</v>
      </c>
      <c r="B6" s="9" t="str">
        <f>CONCATENATE("DTLE",C6)</f>
        <v>DTLE12JH004WSA</v>
      </c>
      <c r="C6" s="10" t="s">
        <v>761</v>
      </c>
      <c r="D6" s="11">
        <v>475</v>
      </c>
      <c r="E6" s="12" t="str">
        <f>IF(F6="","",F6&amp;", ")&amp;IF(G6="","",G6&amp;", ")&amp;IF(H6="","",H6&amp;", ")&amp;IF(I6="","",I6&amp;", ")&amp;IF(J6="","",J6&amp;", ")&amp;IF(K6="","",K6&amp;", ")&amp;IF(L6="","",L6&amp;", ")&amp;IF(M6="","",M6&amp;", ")&amp;IF(N6="","",N6&amp;", ")&amp;IF(O6="","",O6&amp;", ")&amp;IF(P6="","",P6&amp;", ")&amp;IF(Q6="","",Q6&amp;", ")</f>
        <v xml:space="preserve">ThinkCentre Neo 50s Gen 4, Intel Core i3-13100, 4C (4P + 0E) / 8T, P-core 3.4 / 4.5GHz, 12MB, 1x 8GB UDIMM DDR4-3200 (Two DDR4 UDIMM slots, dual-channel capable, up to 64GB DDR4-3200), 512GB SSD M.2 2280 PCIe 4.0x4 NVMe Opal 2.0 (Up to two drives, 1x 3.5" HDD + 1x M.2 SSD) , DVD±RW, Integrated Intel UHD Graphics 730, Windows 11 Pro 64, English, Integrated 100/1000M, Intel Wi-Fi 6 AX201, 11ax 2x2 + BT5.1, Front ports: 1x USB-C 3.2 Gen 1 (support data transfer and 5V@3A charging), 2x USB 3.2 Gen 1, 1x headphone / microphone combo jack (3.5mm), 1x microphone (3.5mm). Rear ports: 2x USB 2.0, 2x USB 3.2 Gen 1 (one supports Smart Power On), 1x HDMI 2.1 TMDS, 1x DisplayPort 1.4, 1x VGA, 1x Ethernet (RJ-45), 1x line-out (3.5mm), One PCIe 4.0 x16, low-profie (length &lt; 167.65mm, height &lt; 68.90mm), One PCIe 3.0 x1, low-profie (length &lt; 167.65mm, height &lt; 68.90mm), Two M.2 slots (one for WLAN, one for SSD), USB Calliope Keyboard, Black, English (EU), USB Calliope Mouse, Black, 1 Year Carry-in Warranty, </v>
      </c>
      <c r="F6" s="12" t="s">
        <v>762</v>
      </c>
      <c r="G6" s="12" t="s">
        <v>763</v>
      </c>
      <c r="H6" s="12" t="s">
        <v>764</v>
      </c>
      <c r="I6" s="12" t="s">
        <v>765</v>
      </c>
      <c r="J6" s="12" t="s">
        <v>766</v>
      </c>
      <c r="K6" s="12" t="s">
        <v>767</v>
      </c>
      <c r="L6" s="12" t="s">
        <v>768</v>
      </c>
      <c r="M6" s="27" t="s">
        <v>769</v>
      </c>
      <c r="N6" s="12" t="s">
        <v>770</v>
      </c>
      <c r="O6" s="12" t="s">
        <v>771</v>
      </c>
      <c r="P6" s="12" t="s">
        <v>772</v>
      </c>
      <c r="Q6" s="12" t="s">
        <v>233</v>
      </c>
      <c r="R6" s="12" t="s">
        <v>773</v>
      </c>
      <c r="S6" s="12"/>
      <c r="T6" s="12"/>
      <c r="U6" s="12"/>
      <c r="V6" s="12"/>
    </row>
    <row r="7" spans="1:22" s="73" customFormat="1" x14ac:dyDescent="0.2">
      <c r="A7" s="74" t="s">
        <v>1033</v>
      </c>
      <c r="B7" s="9" t="str">
        <f>CONCATENATE("DTLE",C7)</f>
        <v>DTLE12JFS0AM00</v>
      </c>
      <c r="C7" s="10" t="s">
        <v>774</v>
      </c>
      <c r="D7" s="11">
        <v>503</v>
      </c>
      <c r="E7" s="12" t="str">
        <f>IF(F7="","",F7&amp;", ")&amp;IF(G7="","",G7&amp;", ")&amp;IF(H7="","",H7&amp;", ")&amp;IF(I7="","",I7&amp;", ")&amp;IF(J7="","",J7&amp;", ")&amp;IF(K7="","",K7&amp;", ")&amp;IF(L7="","",L7&amp;", ")&amp;IF(M7="","",M7&amp;", ")&amp;IF(N7="","",N7&amp;", ")&amp;IF(O7="","",O7&amp;", ")&amp;IF(P7="","",P7&amp;", ")&amp;IF(Q7="","",Q7&amp;", ")</f>
        <v xml:space="preserve">ThinkCentre Neo 50s Gen 4, Intel Core i3-13100, 4C (4P + 0E) / 8T, P-core 3.4 / 4.5GHz, 12MB, 1x 8GB UDIMM DDR4-3200 (Two DDR4 UDIMM slots, dual-channel capable, up to 64GB DDR4-3200), 512GB SSD M.2 2280 NVMe G4, DVD±RW, Integrated Intel UHD Graphics 730, Windows 11 Pro 64, English, Integrated 100/1000M, Intel Wi-Fi 6 AX201, 11ax 2x2 + BT5.1, Front ports: 1x USB-C® 3.2 Gen 1 (support data transfer and 5V@3A charging), 2x USB 3.2 Gen 1, 1x headphone / microphone combo jack (3.5mm), 1x microphone (3.5mm).  Rear ports: 2x USB 2.0, 2x USB 3.2 Gen 1 (one supports Smart Power On), 1x HDMI® 2.1 TMDS, 1x DisplayPort™ 1.4, 1x VGA, 1x Ethernet (RJ-45), 1x line-out (3.5mm), One PCIe 4.0 x16, low-profie (length &lt; 167.65mm, height &lt; 68.90mm), One PCIe 3.0 x1, low-profie (length &lt; 167.65mm, height &lt; 68.90mm), Two M.2 slots (one for WLAN, one for SSD), USB Calliope Keyboard, Black, English (EU), USB Calliope Mouse, Black, 3 Year Onsite Warranty, </v>
      </c>
      <c r="F7" s="12" t="s">
        <v>762</v>
      </c>
      <c r="G7" s="12" t="s">
        <v>763</v>
      </c>
      <c r="H7" s="12" t="s">
        <v>764</v>
      </c>
      <c r="I7" s="12" t="s">
        <v>775</v>
      </c>
      <c r="J7" s="12" t="s">
        <v>766</v>
      </c>
      <c r="K7" s="12" t="s">
        <v>767</v>
      </c>
      <c r="L7" s="12" t="s">
        <v>768</v>
      </c>
      <c r="M7" s="27" t="s">
        <v>769</v>
      </c>
      <c r="N7" s="12" t="s">
        <v>776</v>
      </c>
      <c r="O7" s="12" t="s">
        <v>771</v>
      </c>
      <c r="P7" s="12" t="s">
        <v>772</v>
      </c>
      <c r="Q7" s="12" t="s">
        <v>11</v>
      </c>
      <c r="R7" s="12" t="s">
        <v>773</v>
      </c>
      <c r="S7" s="12"/>
      <c r="T7" s="12"/>
      <c r="U7" s="12"/>
      <c r="V7" s="12"/>
    </row>
    <row r="8" spans="1:22" s="73" customFormat="1" x14ac:dyDescent="0.2">
      <c r="A8" s="29" t="s">
        <v>234</v>
      </c>
      <c r="B8" s="9" t="str">
        <f t="shared" ref="B8" si="0">CONCATENATE("DTLE",C8)</f>
        <v>DTLE12JH0052SA</v>
      </c>
      <c r="C8" s="10" t="s">
        <v>777</v>
      </c>
      <c r="D8" s="11">
        <v>550</v>
      </c>
      <c r="E8" s="12" t="str">
        <f t="shared" ref="E8" si="1">IF(F8="","",F8&amp;", ")&amp;IF(G8="","",G8&amp;", ")&amp;IF(H8="","",H8&amp;", ")&amp;IF(I8="","",I8&amp;", ")&amp;IF(J8="","",J8&amp;", ")&amp;IF(K8="","",K8&amp;", ")&amp;IF(L8="","",L8&amp;", ")&amp;IF(M8="","",M8&amp;", ")&amp;IF(N8="","",N8&amp;", ")&amp;IF(O8="","",O8&amp;", ")&amp;IF(P8="","",P8&amp;", ")&amp;IF(Q8="","",Q8&amp;", ")</f>
        <v xml:space="preserve">ThinkCentre Neo 50s Gen 4, Intel Core i5-13400, 10C (6P + 4E) / 16T, P-core 2.5 / 4.6GHz, E-core 1.8 / 3.3GHz, 20MB, 1x 8GB UDIMM DDR4-3200 (Two DDR4 UDIMM slots, dual-channel capable, up to 64GB DDR4-3200), 512GB SSD M.2 2280 PCIe 4.0x4 NVMe Opal 2.0 (Up to two drives, 1x 3.5" HDD + 1x M.2 SSD) , DVD±RW, Integrated Intel UHD Graphics 730, Windows 11 Pro, English, Integrated 100/1000M, Intel Wi-Fi 6 AX201, 11ax 2x2 + BT5.1, Front port: 1x USB-C 3.2 Gen 1 (support data transfer and 5V@3A charging), 2x USB 3.2 Gen 1, 1x headphone / microphone combo jack (3.5mm), 1x microphone (3.5mm).  Rear Ports: 2x USB 2.0, 2x USB 3.2 Gen 1 (one supports Smart Power On), 1x HDMI 2.1 TMDS, 1x DisplayPort 1.4, 1x VGA, 1x Ethernet (RJ-45), 1x line-out (3.5mm), One PCIe 4.0 x16, low-profie (length &lt; 167.65mm, height &lt; 68.90mm), One PCIe 3.0 x1, low-profie (length &lt; 167.65mm, height &lt; 68.90mm), Two M.2 slots (one for WLAN, one for SSD), USB Calliope Keyboard, Black, English (EU), USB Calliope Mouse, Black, 1 Year Carry-in Warranty, </v>
      </c>
      <c r="F8" s="12" t="s">
        <v>762</v>
      </c>
      <c r="G8" s="12" t="s">
        <v>778</v>
      </c>
      <c r="H8" s="12" t="s">
        <v>764</v>
      </c>
      <c r="I8" s="12" t="s">
        <v>765</v>
      </c>
      <c r="J8" s="12" t="s">
        <v>766</v>
      </c>
      <c r="K8" s="12" t="s">
        <v>767</v>
      </c>
      <c r="L8" s="12" t="s">
        <v>779</v>
      </c>
      <c r="M8" s="27" t="s">
        <v>769</v>
      </c>
      <c r="N8" s="12" t="s">
        <v>780</v>
      </c>
      <c r="O8" s="12" t="s">
        <v>771</v>
      </c>
      <c r="P8" s="12" t="s">
        <v>772</v>
      </c>
      <c r="Q8" s="12" t="s">
        <v>233</v>
      </c>
      <c r="R8" s="12" t="s">
        <v>773</v>
      </c>
      <c r="S8" s="12"/>
      <c r="T8" s="12"/>
      <c r="U8" s="12"/>
      <c r="V8" s="12"/>
    </row>
    <row r="9" spans="1:22" s="73" customFormat="1" x14ac:dyDescent="0.2">
      <c r="A9" s="74" t="s">
        <v>1033</v>
      </c>
      <c r="B9" s="9" t="str">
        <f>CONCATENATE("DTLE",C9)</f>
        <v>DTLE12JFS0AN00</v>
      </c>
      <c r="C9" s="10" t="s">
        <v>781</v>
      </c>
      <c r="D9" s="11">
        <v>589</v>
      </c>
      <c r="E9" s="12" t="str">
        <f>IF(F9="","",F9&amp;", ")&amp;IF(G9="","",G9&amp;", ")&amp;IF(H9="","",H9&amp;", ")&amp;IF(I9="","",I9&amp;", ")&amp;IF(J9="","",J9&amp;", ")&amp;IF(K9="","",K9&amp;", ")&amp;IF(L9="","",L9&amp;", ")&amp;IF(M9="","",M9&amp;", ")&amp;IF(N9="","",N9&amp;", ")&amp;IF(O9="","",O9&amp;", ")&amp;IF(P9="","",P9&amp;", ")&amp;IF(Q9="","",Q9&amp;", ")</f>
        <v xml:space="preserve">ThinkCentre Neo 50s Gen 4, Intel Core i5-13400, 10C (6P + 4E) / 16T, P-core 2.5 / 4.6GHz, E-core 1.8 / 3.3GHz, 20MB, 1x 16GB UDIMM DDR4-3200 (Two DDR4 UDIMM slots, dual-channel capable, up to 64GB DDR4-3200), 512GB SSD M.2 2280 NVMe G4, DVD±RW, Integrated Intel UHD Graphics 730, Windows 11 Pro 64, English, Integrated 100/1000M, Intel Wi-Fi 6 AX201, 11ax 2x2 + BT5.1, Front ports: 1x USB-C® 3.2 Gen 1 (support data transfer and 5V@3A charging), 2x USB 3.2 Gen 1, 1x headphone / microphone combo jack (3.5mm), 1x microphone (3.5mm).  Rear ports: 2x USB 2.0, 2x USB 3.2 Gen 1 (one supports Smart Power On), 1x HDMI® 2.1 TMDS, 1x DisplayPort™ 1.4, 1x VGA, 1x Ethernet (RJ-45), 1x line-out (3.5mm), One PCIe 4.0 x16, low-profie (length &lt; 167.65mm, height &lt; 68.90mm), One PCIe 3.0 x1, low-profie (length &lt; 167.65mm, height &lt; 68.90mm), Two M.2 slots (one for WLAN, one for SSD), USB Calliope Keyboard, Black, English (EU), USB Calliope Mouse, Black, 3 Year Onsite Warranty, </v>
      </c>
      <c r="F9" s="12" t="s">
        <v>762</v>
      </c>
      <c r="G9" s="12" t="s">
        <v>778</v>
      </c>
      <c r="H9" s="12" t="s">
        <v>782</v>
      </c>
      <c r="I9" s="12" t="s">
        <v>775</v>
      </c>
      <c r="J9" s="12" t="s">
        <v>766</v>
      </c>
      <c r="K9" s="12" t="s">
        <v>767</v>
      </c>
      <c r="L9" s="12" t="s">
        <v>768</v>
      </c>
      <c r="M9" s="27" t="s">
        <v>769</v>
      </c>
      <c r="N9" s="12" t="s">
        <v>776</v>
      </c>
      <c r="O9" s="12" t="s">
        <v>771</v>
      </c>
      <c r="P9" s="12" t="s">
        <v>772</v>
      </c>
      <c r="Q9" s="12" t="s">
        <v>11</v>
      </c>
      <c r="R9" s="12" t="s">
        <v>773</v>
      </c>
      <c r="S9" s="12"/>
      <c r="T9" s="12"/>
      <c r="U9" s="12"/>
      <c r="V9" s="12"/>
    </row>
    <row r="10" spans="1:22" s="73" customFormat="1" x14ac:dyDescent="0.2">
      <c r="A10" s="29" t="s">
        <v>234</v>
      </c>
      <c r="B10" s="9" t="str">
        <f>CONCATENATE("DTLE",C10)</f>
        <v>DTLE12JH003YSA</v>
      </c>
      <c r="C10" s="10" t="s">
        <v>783</v>
      </c>
      <c r="D10" s="11">
        <v>719</v>
      </c>
      <c r="E10" s="12" t="str">
        <f>IF(F10="","",F10&amp;", ")&amp;IF(G10="","",G10&amp;", ")&amp;IF(H10="","",H10&amp;", ")&amp;IF(I10="","",I10&amp;", ")&amp;IF(J10="","",J10&amp;", ")&amp;IF(K10="","",K10&amp;", ")&amp;IF(L10="","",L10&amp;", ")&amp;IF(M10="","",M10&amp;", ")&amp;IF(N10="","",N10&amp;", ")&amp;IF(O10="","",O10&amp;", ")&amp;IF(P10="","",P10&amp;", ")&amp;IF(Q10="","",Q10&amp;", ")</f>
        <v xml:space="preserve">ThinkCentre Neo 50s Gen 4, Intel Core i7-13700, 16C (8P + 8E) / 24T, Max Turbo up to 5.2GHz, P-core 2.1 / 5.1GHz, E-core 1.5 / 4.1GHz, 30MB, 1x 8GB UDIMM DDR4-3200 (Two DDR4 UDIMM slots, dual-channel capable, up to 64GB DDR4-3200), 512GB SSD M.2 2280 PCIe 4.0x4 NVMe Opal 2.0 (Up to two drives, 1x 3.5" HDD + 1x M.2 SSD), DVD±RW, Integrated Intel UHD Graphics 770, Windows 11 Pro, English, Integrated 100/1000M, Intel Wi-Fi 6 AX201, 11ax 2x2 + BT5.1, Front ports: 1x USB-C 3.2 Gen 1 (support data transfer and 5V@3A charging), 2x USB 3.2 Gen 1, 1x headphone / microphone combo jack (3.5mm), 1x microphone (3.5mm).  Rear ports: 2x USB 2.0, 2x USB 3.2 Gen 1 (one supports Smart Power On), 1x HDMI 2.1 TMDS, 1x DisplayPort 1.4, 1x VGA, 1x Ethernet (RJ-45), 1x line-out (3.5mm), One PCIe 4.0 x16, low-profie (length &lt; 167.65mm, height &lt; 68.90mm), One PCIe 3.0 x1, low-profie (length &lt; 167.65mm, height &lt; 68.90mm), Two M.2 slots (one for WLAN, one for SSD), USB Calliope Keyboard, Black, English (EU), USB Calliope Mouse, Black, 1 Year Carry-in Warranty, </v>
      </c>
      <c r="F10" s="12" t="s">
        <v>762</v>
      </c>
      <c r="G10" s="12" t="s">
        <v>784</v>
      </c>
      <c r="H10" s="12" t="s">
        <v>764</v>
      </c>
      <c r="I10" s="12" t="s">
        <v>785</v>
      </c>
      <c r="J10" s="12" t="s">
        <v>766</v>
      </c>
      <c r="K10" s="12" t="s">
        <v>786</v>
      </c>
      <c r="L10" s="12" t="s">
        <v>779</v>
      </c>
      <c r="M10" s="27" t="s">
        <v>769</v>
      </c>
      <c r="N10" s="12" t="s">
        <v>787</v>
      </c>
      <c r="O10" s="12" t="s">
        <v>771</v>
      </c>
      <c r="P10" s="12" t="s">
        <v>772</v>
      </c>
      <c r="Q10" s="12" t="s">
        <v>233</v>
      </c>
      <c r="R10" s="12" t="s">
        <v>773</v>
      </c>
      <c r="S10" s="12"/>
      <c r="T10" s="12"/>
      <c r="U10" s="12"/>
      <c r="V10" s="12"/>
    </row>
    <row r="11" spans="1:22" s="25" customFormat="1" x14ac:dyDescent="0.25">
      <c r="A11" s="24" t="s">
        <v>788</v>
      </c>
      <c r="S11" s="24"/>
    </row>
    <row r="12" spans="1:22" s="73" customFormat="1" x14ac:dyDescent="0.2">
      <c r="A12" s="74" t="s">
        <v>1033</v>
      </c>
      <c r="B12" s="9" t="str">
        <f>CONCATENATE("DTLE",C12)</f>
        <v>DTLE12LN0025SA</v>
      </c>
      <c r="C12" s="10" t="s">
        <v>789</v>
      </c>
      <c r="D12" s="11">
        <v>542</v>
      </c>
      <c r="E12" s="12" t="str">
        <f>IF(F12="","",F12&amp;", ")&amp;IF(G12="","",G12&amp;", ")&amp;IF(H12="","",H12&amp;", ")&amp;IF(I12="","",I12&amp;", ")&amp;IF(J12="","",J12&amp;", ")&amp;IF(K12="","",K12&amp;", ")&amp;IF(L12="","",L12&amp;", ")&amp;IF(M12="","",M12&amp;", ")&amp;IF(N12="","",N12&amp;", ")&amp;IF(O12="","",O12&amp;", ")&amp;IF(P12="","",P12&amp;", ")&amp;IF(Q12="","",Q12&amp;", ")</f>
        <v xml:space="preserve">ThinkCentre Neo 50q Gen 4, Intel Core i5-13420H, 8C (4P + 4E) / 12T, P-core 2.1 / 4.6GHz, E-core 1.5 / 3.4GHz, 12MB, 1x 8GB SO-DIMM DDR4-3200 (Two DDR4 SO-DIMM slots, dual-channel capable, Up to 32GB DDR4-3200), 512GB SSD M.2 2280 PCIe 4.0x4 NVMe Opal 2.0, None, Integrated Intel UHD Graphics, Windows 11 Pro, English, Integrated 100/1000M, Intel Wi-Fi 6 AX201, 802.11ax 2x2 + BT5.2, Front ports: 1x USB-C 3.2 Gen 2 (support data transfer and 5V@0.9A charging), 1x USB 3.2 Gen 2 (Always On and 5V@2.1A charging), 1x headphone / microphone combo jack (3.5mm).  Rear ports: 2x USB 2.0, 2x USB 3.2 Gen 2, 1x HDMI 2.1 TMDS, 1x DisplayPort 1.4, 1x Ethernet (RJ-45), Two M.2 slots (one for WLAN, one for SSD), USB Calliope Keyboard, Black, English (EU), USB Calliope Mouse, Black, 3 Year Onsite Warranty, </v>
      </c>
      <c r="F12" s="12" t="s">
        <v>790</v>
      </c>
      <c r="G12" s="12" t="s">
        <v>791</v>
      </c>
      <c r="H12" s="12" t="s">
        <v>792</v>
      </c>
      <c r="I12" s="12" t="s">
        <v>793</v>
      </c>
      <c r="J12" s="12" t="s">
        <v>794</v>
      </c>
      <c r="K12" s="12" t="s">
        <v>795</v>
      </c>
      <c r="L12" s="12" t="s">
        <v>779</v>
      </c>
      <c r="M12" s="27" t="s">
        <v>796</v>
      </c>
      <c r="N12" s="12" t="s">
        <v>797</v>
      </c>
      <c r="O12" s="12" t="s">
        <v>798</v>
      </c>
      <c r="P12" s="12" t="s">
        <v>772</v>
      </c>
      <c r="Q12" s="12" t="s">
        <v>11</v>
      </c>
      <c r="R12" s="12" t="s">
        <v>773</v>
      </c>
      <c r="S12" s="12"/>
      <c r="T12" s="12"/>
      <c r="U12" s="12"/>
      <c r="V12" s="12"/>
    </row>
    <row r="13" spans="1:22" s="25" customFormat="1" x14ac:dyDescent="0.25">
      <c r="A13" s="24" t="s">
        <v>799</v>
      </c>
      <c r="S13" s="24"/>
    </row>
    <row r="14" spans="1:22" s="73" customFormat="1" x14ac:dyDescent="0.2">
      <c r="A14" s="74" t="s">
        <v>1033</v>
      </c>
      <c r="B14" s="9" t="str">
        <f>CONCATENATE("DTLE",C14)</f>
        <v>DTLE12W1001VSA</v>
      </c>
      <c r="C14" s="10" t="s">
        <v>800</v>
      </c>
      <c r="D14" s="11">
        <v>1829</v>
      </c>
      <c r="E14" s="12" t="str">
        <f>IF(F14="","",F14&amp;", ")&amp;IF(G14="","",G14&amp;", ")&amp;IF(H14="","",H14&amp;", ")&amp;IF(I14="","",I14&amp;", ")&amp;IF(J14="","",J14&amp;", ")&amp;IF(K14="","",K14&amp;", ")&amp;IF(L14="","",L14&amp;", ")&amp;IF(M14="","",M14&amp;", ")&amp;IF(N14="","",N14&amp;", ")&amp;IF(O14="","",O14&amp;", ")&amp;IF(P14="","",P14&amp;", ")&amp;IF(Q14="","",Q14&amp;", ")</f>
        <v xml:space="preserve">ThinkCentre Neo Ultra, Intel Core i7-14700, 20C (8P + 12E) / 28T, Max Turbo up to 5.4GHz, P-core 2.1 / 5.3GHz, E-core 1.5 / 4.2GHz, 33MB, 1x 16GB SO-DIMM DDR5-5600 (Two DDR5 SO-DIMM slots, dual-channel capable, Up to 64GB DDR5-5200), 512GB SSD M.2 2280 PCIe 4.0x4 NVMe Opal 2.0, NVIDIA GeForce RTX 4060 8GB GDDR6 + Discrete NPU card, Windows 11 Pro, English, Integrated 100/1000M, Intel Wi-Fi 6E AX211, 802.11ax 2x2 + BT5.3, vPro, Front ports: 1x USB-C (USB 20Gbps / USB 3.2 Gen 2x2), data transfer only, 2x USB-A (USB 10Gbps / USB 3.2 Gen 2), one supports 5V@2.1A charging, 1x headphone / microphone combo jack (3.5mm). Rear ports: 1x HDMI 2.1a FRL, 4x DisplayPort 1.4a, 2x USB-A (USB 10Gbps / USB 3.2 Gen 2), 2x USB-A (USB 5Gbps / USB 3.2 Gen 1), 1x HDMI 2.1 TMDS, 1x Ethernet (GbE RJ-45), Four M.2 slots (one for WLAN, one for AI Card, two for SSD), USB Calliope Keyboard, Black, English (EU), USB Calliope Mouse, Black, 3 Year Onsite Warranty, </v>
      </c>
      <c r="F14" s="12" t="s">
        <v>799</v>
      </c>
      <c r="G14" s="12" t="s">
        <v>801</v>
      </c>
      <c r="H14" s="12" t="s">
        <v>802</v>
      </c>
      <c r="I14" s="12" t="s">
        <v>793</v>
      </c>
      <c r="J14" s="12"/>
      <c r="K14" s="12" t="s">
        <v>803</v>
      </c>
      <c r="L14" s="12" t="s">
        <v>779</v>
      </c>
      <c r="M14" s="27" t="s">
        <v>804</v>
      </c>
      <c r="N14" s="12" t="s">
        <v>805</v>
      </c>
      <c r="O14" s="12" t="s">
        <v>806</v>
      </c>
      <c r="P14" s="12" t="s">
        <v>772</v>
      </c>
      <c r="Q14" s="12" t="s">
        <v>11</v>
      </c>
      <c r="R14" s="12" t="s">
        <v>773</v>
      </c>
      <c r="S14" s="12"/>
      <c r="T14" s="12"/>
      <c r="U14" s="12"/>
      <c r="V14" s="12"/>
    </row>
    <row r="15" spans="1:22" s="25" customFormat="1" x14ac:dyDescent="0.25">
      <c r="A15" s="24" t="s">
        <v>807</v>
      </c>
      <c r="S15" s="24"/>
    </row>
    <row r="16" spans="1:22" s="73" customFormat="1" x14ac:dyDescent="0.2">
      <c r="A16" s="74" t="s">
        <v>1033</v>
      </c>
      <c r="B16" s="9" t="str">
        <f>CONCATENATE("DTLE",C16)</f>
        <v>DTLE12E90010SA</v>
      </c>
      <c r="C16" s="10" t="s">
        <v>808</v>
      </c>
      <c r="D16" s="11">
        <v>992</v>
      </c>
      <c r="E16" s="12" t="str">
        <f>IF(F16="","",F16&amp;", ")&amp;IF(G16="","",G16&amp;", ")&amp;IF(H16="","",H16&amp;", ")&amp;IF(I16="","",I16&amp;", ")&amp;IF(J16="","",J16&amp;", ")&amp;IF(K16="","",K16&amp;", ")&amp;IF(L16="","",L16&amp;", ")&amp;IF(M16="","",M16&amp;", ")&amp;IF(N16="","",N16&amp;", ")&amp;IF(O16="","",O16&amp;", ")&amp;IF(P16="","",P16&amp;", ")&amp;IF(Q16="","",Q16&amp;", ")</f>
        <v xml:space="preserve">ThinkCentre M80q Gen 4, Intel® Core™ i7-13700T, 16C (8P + 8E) / 24T, Max Turbo up to 4.9GHz, P-core 1.4 / 4.8GHz, E-core 1.0 / 3.6GHz, 30MB, 1x 8GB SO-DIMM DDR5-5600 (Two DDR5 SO-DIMM slots, dual-channel capable, Up to 64GB (2x 32GB DDR5 SO-DIMM)), 512GB SSD M.2 2280 PCIe® 4.0x4 NVMe® Opal 2.0, Integrated Intel® UHD Graphics 770, Windows® 11 Pro, English, Integrated 100/1000M, Intel® Wi-Fi® 6E AX211, 802.11ax 2x2 + BT5.3, vPro®, Front ports: 1x USB-C® 3.2 Gen 2 (support data transfer), 1x USB 3.2 Gen 2 (Always On and 5V@2.1A charging), 1x USB 3.2 Gen 2, 1x headphone / microphone combo jack (3.5mm).  Rear ports: 2x USB 3.2 Gen 1 (one supports Smart Power On), 2x USB 3.2 Gen 2, 1x HDMI® 2.1 TMDS, 1x DisplayPort™ 1.4a (HBR2, DSC), 1x Ethernet (RJ-45), Two M.2 PCIe® Gen 4x4 slots (for SSD), One M.2 slot (for WLAN), USB Traditional Keyboard, Black, English (EU), USB Calliope Mouse, Black, 3 Year Onsite Warranty, </v>
      </c>
      <c r="F16" s="12" t="s">
        <v>809</v>
      </c>
      <c r="G16" s="12" t="s">
        <v>810</v>
      </c>
      <c r="H16" s="12" t="s">
        <v>811</v>
      </c>
      <c r="I16" s="12" t="s">
        <v>338</v>
      </c>
      <c r="J16" s="12"/>
      <c r="K16" s="12" t="s">
        <v>812</v>
      </c>
      <c r="L16" s="12" t="s">
        <v>226</v>
      </c>
      <c r="M16" s="27" t="s">
        <v>813</v>
      </c>
      <c r="N16" s="12" t="s">
        <v>814</v>
      </c>
      <c r="O16" s="12" t="s">
        <v>815</v>
      </c>
      <c r="P16" s="12" t="s">
        <v>816</v>
      </c>
      <c r="Q16" s="12" t="s">
        <v>11</v>
      </c>
      <c r="R16" s="12" t="s">
        <v>773</v>
      </c>
      <c r="S16" s="12"/>
      <c r="T16" s="12"/>
      <c r="U16" s="12"/>
      <c r="V16" s="12"/>
    </row>
    <row r="17" spans="1:18" x14ac:dyDescent="0.25">
      <c r="A17" s="35" t="s">
        <v>817</v>
      </c>
      <c r="B17" s="35"/>
      <c r="C17" s="35"/>
      <c r="D17" s="35"/>
      <c r="E17" s="35"/>
      <c r="F17" s="35"/>
      <c r="G17" s="35"/>
      <c r="H17" s="35"/>
      <c r="I17" s="35"/>
      <c r="J17" s="35"/>
      <c r="K17" s="35"/>
      <c r="L17" s="35"/>
      <c r="M17" s="35"/>
      <c r="N17" s="35"/>
      <c r="O17" s="35"/>
      <c r="P17" s="35"/>
      <c r="Q17" s="35"/>
      <c r="R17" s="35"/>
    </row>
    <row r="18" spans="1:18" s="25" customFormat="1" x14ac:dyDescent="0.25">
      <c r="A18" s="24" t="s">
        <v>818</v>
      </c>
    </row>
    <row r="19" spans="1:18" s="73" customFormat="1" x14ac:dyDescent="0.2">
      <c r="A19" s="74">
        <v>0</v>
      </c>
      <c r="B19" s="9" t="str">
        <f>CONCATENATE("DTLE",C19)</f>
        <v>DTLE12SD0011SA</v>
      </c>
      <c r="C19" s="10" t="s">
        <v>819</v>
      </c>
      <c r="D19" s="11">
        <v>776</v>
      </c>
      <c r="E19" s="12" t="str">
        <f>IF(F19="","",F19&amp;", ")&amp;IF(G19="","",G19&amp;", ")&amp;IF(H19="","",H19&amp;", ")&amp;IF(I19="","",I19&amp;", ")&amp;IF(J19="","",J19&amp;", ")&amp;IF(K19="","",K19&amp;", ")&amp;IF(L19="","",L19&amp;", ")&amp;IF(M19="","",M19&amp;", ")&amp;IF(N19="","",N19&amp;", ")&amp;IF(O19="","",O19&amp;", ")&amp;IF(P19="","",P19&amp;", ")&amp;IF(Q19="","",Q19&amp;", ")</f>
        <v xml:space="preserve">ThinkCentre Neo 50a 24 Gen 5, Intel Core i5-13420H, 8C (4P + 4E) / 12T, P-core 2.1 / 4.6GHz, E-core 1.5 / 3.4GHz, 12MB, 1x 16GB SO-DIMM DDR5-5200, 512GB SSD M.2 2280 PCIe 4.0x4 NVMe Opal 2.0, 23.8" FHD (1920x1080) IPS Anti-glare 250nits, 99% sRGB, Windows 11 Pro, English, Intel Wi-Fi 6 AX201, 802.11ax 2x2 + BT5.2, 1x USB-A (USB 10Gbps / USB 3.2 Gen 2), 2x USB-A (Hi-Speed USB / USB 2.0), 1x HDMI-in 1.4, 1x HDMI-out 2.1 TMDS, 1x Ethernet (RJ-45), 1x power connector, 1x USB-C (USB 10Gbps / USB 3.2 Gen 2), data transfer only, 1x headphone / microphone combo jack (3.5mm), Two M.2 slots (one for WLAN, one for SSD), USB Calliope Keyboard, Black, English (EU), USB Calliope Mouse, Black, 2 Year Carry-In Warranty , </v>
      </c>
      <c r="F19" s="12" t="s">
        <v>820</v>
      </c>
      <c r="G19" s="12" t="s">
        <v>791</v>
      </c>
      <c r="H19" s="12" t="s">
        <v>821</v>
      </c>
      <c r="I19" s="12" t="s">
        <v>793</v>
      </c>
      <c r="J19" s="12"/>
      <c r="K19" s="12" t="s">
        <v>822</v>
      </c>
      <c r="L19" s="12" t="s">
        <v>779</v>
      </c>
      <c r="M19" s="27" t="s">
        <v>823</v>
      </c>
      <c r="N19" s="12" t="s">
        <v>824</v>
      </c>
      <c r="O19" s="12" t="s">
        <v>798</v>
      </c>
      <c r="P19" s="12" t="s">
        <v>772</v>
      </c>
      <c r="Q19" s="12" t="s">
        <v>825</v>
      </c>
      <c r="R19" s="12" t="s">
        <v>773</v>
      </c>
    </row>
    <row r="20" spans="1:18" s="73" customFormat="1" x14ac:dyDescent="0.2">
      <c r="A20" s="74">
        <v>0</v>
      </c>
      <c r="B20" s="9" t="str">
        <f>CONCATENATE("DTLE",C20)</f>
        <v>DTLE12SD0013SA</v>
      </c>
      <c r="C20" s="10" t="s">
        <v>826</v>
      </c>
      <c r="D20" s="11">
        <v>923</v>
      </c>
      <c r="E20" s="12" t="str">
        <f>IF(F20="","",F20&amp;", ")&amp;IF(G20="","",G20&amp;", ")&amp;IF(H20="","",H20&amp;", ")&amp;IF(I20="","",I20&amp;", ")&amp;IF(J20="","",J20&amp;", ")&amp;IF(K20="","",K20&amp;", ")&amp;IF(L20="","",L20&amp;", ")&amp;IF(M20="","",M20&amp;", ")&amp;IF(N20="","",N20&amp;", ")&amp;IF(O20="","",O20&amp;", ")&amp;IF(P20="","",P20&amp;", ")&amp;IF(Q20="","",Q20&amp;", ")</f>
        <v xml:space="preserve">ThinkCentre Neo 50a 24 Gen 5, Intel Core i7-13620H, 10C (6P + 4E) / 16T, P-core 2.4 / 4.9GHz, E-core 1.8 / 3.6GHz, 24MB, 1x 16GB SO-DIMM DDR5-5200, 512GB SSD M.2 2280 PCIe 4.0x4 NVMe Opal 2.0, 23.8" FHD (1920x1080) IPS Anti-glare 250nits, 99% sRGB, Windows 11 Pro, English, Intel Wi-Fi 6 AX201, 11ax 2x2 + BT5.2, 1x USB-A (USB 10Gbps / USB 3.2 Gen 2), 2x USB-A (Hi-Speed USB / USB 2.0), 1x HDMI-in 1.4, 1x HDMI-out 2.1 TMDS, 1x Ethernet (RJ-45), 1x power connector, 1x USB-C (USB 10Gbps / USB 3.2 Gen 2), data transfer only, 1x headphone / microphone combo jack (3.5mm), Two M.2 slots (one for WLAN, one for SSD), USB Calliope Keyboard, Black, English (EU), USB Calliope Mouse, Black, 2 Year Carry-In Warranty , </v>
      </c>
      <c r="F20" s="12" t="s">
        <v>820</v>
      </c>
      <c r="G20" s="12" t="s">
        <v>827</v>
      </c>
      <c r="H20" s="12" t="s">
        <v>821</v>
      </c>
      <c r="I20" s="12" t="s">
        <v>793</v>
      </c>
      <c r="J20" s="12"/>
      <c r="K20" s="12" t="s">
        <v>822</v>
      </c>
      <c r="L20" s="12" t="s">
        <v>779</v>
      </c>
      <c r="M20" s="27" t="s">
        <v>828</v>
      </c>
      <c r="N20" s="12" t="s">
        <v>824</v>
      </c>
      <c r="O20" s="12" t="s">
        <v>798</v>
      </c>
      <c r="P20" s="12" t="s">
        <v>772</v>
      </c>
      <c r="Q20" s="12" t="s">
        <v>825</v>
      </c>
      <c r="R20" s="12" t="s">
        <v>773</v>
      </c>
    </row>
    <row r="21" spans="1:18" s="25" customFormat="1" x14ac:dyDescent="0.25">
      <c r="A21" s="24" t="s">
        <v>829</v>
      </c>
    </row>
    <row r="22" spans="1:18" s="73" customFormat="1" x14ac:dyDescent="0.2">
      <c r="A22" s="74" t="s">
        <v>1033</v>
      </c>
      <c r="B22" s="9" t="str">
        <f t="shared" ref="B22" si="2">CONCATENATE("DTLE",C22)</f>
        <v>DTLE12SB0013SA</v>
      </c>
      <c r="C22" s="10" t="s">
        <v>830</v>
      </c>
      <c r="D22" s="11">
        <v>979</v>
      </c>
      <c r="E22" s="12" t="str">
        <f t="shared" ref="E22" si="3">IF(F22="","",F22&amp;", ")&amp;IF(G22="","",G22&amp;", ")&amp;IF(H22="","",H22&amp;", ")&amp;IF(I22="","",I22&amp;", ")&amp;IF(J22="","",J22&amp;", ")&amp;IF(K22="","",K22&amp;", ")&amp;IF(L22="","",L22&amp;", ")&amp;IF(M22="","",M22&amp;", ")&amp;IF(N22="","",N22&amp;", ")&amp;IF(O22="","",O22&amp;", ")&amp;IF(P22="","",P22&amp;", ")&amp;IF(Q22="","",Q22&amp;", ")</f>
        <v xml:space="preserve">ThinkCentre Neo 50a 27 Gen 5, Intel® Core™ i7-13620H, 10C (6P + 4E) / 16T, P-core 2.4 / 4.9GHz, E-core 1.8 / 3.6GHz, 24MB, 1x 16GB SO-DIMM DDR5-5200 (Two DDR5 SO-DIMM slots, dual-channel capable, Up to 32GB DDR5-5200), 512GB SSD M.2 2280 PCIe® 4.0x4 NVMe® Opal 2.0, 27" FHD (1920x1080) IPS Anti-glare 300nits, 99% sRGB, Windows® 11 Pro, English, Integrated 100/1000M, Intel® Wi-Fi® 6 AX201, 802.11ax 2x2 + BT5.2, Rear ports: 1x USB-A (USB 10Gbps / USB 3.2 Gen 2), 2x USB-A (Hi-Speed USB / USB 2.0), 1x HDMI®-in 1.4, 1x HDMI®-out 2.1 TMDS, 1x Ethernet (RJ-45), 1x power connector.  Left ports: 1x USB-C® (USB 10Gbps / USB 3.2 Gen 2), data transfer only, 1x headphone / microphone combo jack (3.5mm), Two M.2 slots (one for WLAN, one for SSD), USB Calliope Keyboard, Black, English (EU), USB Calliope Mouse, Black, 2 Year Carry-In Warranty , </v>
      </c>
      <c r="F22" s="12" t="s">
        <v>831</v>
      </c>
      <c r="G22" s="12" t="s">
        <v>574</v>
      </c>
      <c r="H22" s="12" t="s">
        <v>832</v>
      </c>
      <c r="I22" s="12" t="s">
        <v>338</v>
      </c>
      <c r="J22" s="12"/>
      <c r="K22" s="12" t="s">
        <v>833</v>
      </c>
      <c r="L22" s="12" t="s">
        <v>226</v>
      </c>
      <c r="M22" s="27" t="s">
        <v>834</v>
      </c>
      <c r="N22" s="12" t="s">
        <v>835</v>
      </c>
      <c r="O22" s="12" t="s">
        <v>798</v>
      </c>
      <c r="P22" s="12" t="s">
        <v>772</v>
      </c>
      <c r="Q22" s="12" t="s">
        <v>825</v>
      </c>
      <c r="R22" s="12" t="s">
        <v>773</v>
      </c>
    </row>
  </sheetData>
  <autoFilter ref="A2:V22" xr:uid="{91846F3F-47D3-4247-AA21-F10ED67EBE55}"/>
  <mergeCells count="20">
    <mergeCell ref="Q1:Q2"/>
    <mergeCell ref="R1:R2"/>
    <mergeCell ref="S1:S2"/>
    <mergeCell ref="T1:T2"/>
    <mergeCell ref="U1:U2"/>
    <mergeCell ref="V1:V2"/>
    <mergeCell ref="K1:K2"/>
    <mergeCell ref="L1:L2"/>
    <mergeCell ref="M1:M2"/>
    <mergeCell ref="N1:N2"/>
    <mergeCell ref="O1:O2"/>
    <mergeCell ref="P1:P2"/>
    <mergeCell ref="F1:F2"/>
    <mergeCell ref="G1:G2"/>
    <mergeCell ref="H1:H2"/>
    <mergeCell ref="I1:I2"/>
    <mergeCell ref="J1:J2"/>
    <mergeCell ref="B1:B2"/>
    <mergeCell ref="C1:C2"/>
    <mergeCell ref="D1:D2"/>
  </mergeCells>
  <conditionalFormatting sqref="C17">
    <cfRule type="duplicateValues" dxfId="114" priority="45"/>
  </conditionalFormatting>
  <conditionalFormatting sqref="A17">
    <cfRule type="containsText" dxfId="113" priority="44" operator="containsText" text="Stock">
      <formula>NOT(ISERROR(SEARCH("Stock",A17)))</formula>
    </cfRule>
  </conditionalFormatting>
  <conditionalFormatting sqref="A7 A19:A20 A9">
    <cfRule type="containsText" dxfId="112" priority="41" operator="containsText" text="Stock">
      <formula>NOT(ISERROR(SEARCH("Stock",A7)))</formula>
    </cfRule>
  </conditionalFormatting>
  <conditionalFormatting sqref="C6:C10">
    <cfRule type="duplicateValues" dxfId="111" priority="42"/>
  </conditionalFormatting>
  <conditionalFormatting sqref="C6:C10">
    <cfRule type="duplicateValues" dxfId="110" priority="43"/>
  </conditionalFormatting>
  <conditionalFormatting sqref="A16">
    <cfRule type="containsText" dxfId="109" priority="38" operator="containsText" text="Stock">
      <formula>NOT(ISERROR(SEARCH("Stock",A16)))</formula>
    </cfRule>
  </conditionalFormatting>
  <conditionalFormatting sqref="C16">
    <cfRule type="duplicateValues" dxfId="108" priority="39"/>
  </conditionalFormatting>
  <conditionalFormatting sqref="C16">
    <cfRule type="duplicateValues" dxfId="107" priority="40"/>
  </conditionalFormatting>
  <conditionalFormatting sqref="A22">
    <cfRule type="containsText" dxfId="106" priority="35" operator="containsText" text="Stock">
      <formula>NOT(ISERROR(SEARCH("Stock",A22)))</formula>
    </cfRule>
  </conditionalFormatting>
  <conditionalFormatting sqref="C22">
    <cfRule type="duplicateValues" dxfId="105" priority="36"/>
  </conditionalFormatting>
  <conditionalFormatting sqref="C22">
    <cfRule type="duplicateValues" dxfId="104" priority="37"/>
  </conditionalFormatting>
  <conditionalFormatting sqref="A1">
    <cfRule type="containsText" dxfId="103" priority="34" operator="containsText" text="Stock">
      <formula>NOT(ISERROR(SEARCH("Stock",A1)))</formula>
    </cfRule>
  </conditionalFormatting>
  <conditionalFormatting sqref="A3:A4">
    <cfRule type="containsText" dxfId="102" priority="29" operator="containsText" text="Stock">
      <formula>NOT(ISERROR(SEARCH("Stock",A3)))</formula>
    </cfRule>
  </conditionalFormatting>
  <conditionalFormatting sqref="C3:C4">
    <cfRule type="duplicateValues" dxfId="101" priority="30"/>
  </conditionalFormatting>
  <conditionalFormatting sqref="C3:C4">
    <cfRule type="duplicateValues" dxfId="100" priority="31"/>
  </conditionalFormatting>
  <conditionalFormatting sqref="C3:C4">
    <cfRule type="duplicateValues" dxfId="99" priority="32"/>
  </conditionalFormatting>
  <conditionalFormatting sqref="C3:C4">
    <cfRule type="duplicateValues" dxfId="98" priority="33"/>
  </conditionalFormatting>
  <conditionalFormatting sqref="C5">
    <cfRule type="duplicateValues" dxfId="97" priority="26"/>
  </conditionalFormatting>
  <conditionalFormatting sqref="A5">
    <cfRule type="containsText" dxfId="96" priority="25" operator="containsText" text="Stock">
      <formula>NOT(ISERROR(SEARCH("Stock",A5)))</formula>
    </cfRule>
  </conditionalFormatting>
  <conditionalFormatting sqref="C5">
    <cfRule type="duplicateValues" dxfId="95" priority="27"/>
  </conditionalFormatting>
  <conditionalFormatting sqref="C11 U11 AQ11 BM11 CI11 DE11 EA11 EW11 FS11 GO11 HK11 IG11 JC11 JY11 KU11 LQ11 MM11 NI11 OE11 PA11 PW11 QS11 RO11 SK11 TG11 UC11 UY11 VU11 WQ11 XM11 YI11 ZE11 AAA11 AAW11 ABS11 ACO11 ADK11 AEG11 AFC11 AFY11 AGU11 AHQ11 AIM11 AJI11 AKE11 ALA11 ALW11 AMS11 ANO11 AOK11 APG11 AQC11 AQY11 ARU11 ASQ11 ATM11 AUI11 AVE11 AWA11 AWW11 AXS11 AYO11 AZK11 BAG11 BBC11 BBY11 BCU11 BDQ11 BEM11 BFI11 BGE11 BHA11 BHW11 BIS11 BJO11 BKK11 BLG11 BMC11 BMY11 BNU11 BOQ11 BPM11 BQI11 BRE11 BSA11 BSW11 BTS11 BUO11 BVK11 BWG11 BXC11 BXY11 BYU11 BZQ11 CAM11 CBI11 CCE11 CDA11 CDW11 CES11 CFO11 CGK11 CHG11 CIC11 CIY11 CJU11 CKQ11 CLM11 CMI11 CNE11 COA11 COW11 CPS11 CQO11 CRK11 CSG11 CTC11 CTY11 CUU11 CVQ11 CWM11 CXI11 CYE11 CZA11 CZW11 DAS11 DBO11 DCK11 DDG11 DEC11 DEY11 DFU11 DGQ11 DHM11 DII11 DJE11 DKA11 DKW11 DLS11 DMO11 DNK11 DOG11 DPC11 DPY11 DQU11 DRQ11 DSM11 DTI11 DUE11 DVA11 DVW11 DWS11 DXO11 DYK11 DZG11 EAC11 EAY11 EBU11 ECQ11 EDM11 EEI11 EFE11 EGA11 EGW11 EHS11 EIO11 EJK11 EKG11 ELC11 ELY11 EMU11 ENQ11 EOM11 EPI11 EQE11 ERA11 ERW11 ESS11 ETO11 EUK11 EVG11 EWC11 EWY11 EXU11 EYQ11 EZM11 FAI11 FBE11 FCA11 FCW11 FDS11 FEO11 FFK11 FGG11 FHC11 FHY11 FIU11 FJQ11 FKM11 FLI11 FME11 FNA11 FNW11 FOS11 FPO11 FQK11 FRG11 FSC11 FSY11 FTU11 FUQ11 FVM11 FWI11 FXE11 FYA11 FYW11 FZS11 GAO11 GBK11 GCG11 GDC11 GDY11 GEU11 GFQ11 GGM11 GHI11 GIE11 GJA11 GJW11 GKS11 GLO11 GMK11 GNG11 GOC11 GOY11 GPU11 GQQ11 GRM11 GSI11 GTE11 GUA11 GUW11 GVS11 GWO11 GXK11 GYG11 GZC11 GZY11 HAU11 HBQ11 HCM11 HDI11 HEE11 HFA11 HFW11 HGS11 HHO11 HIK11 HJG11 HKC11 HKY11 HLU11 HMQ11 HNM11 HOI11 HPE11 HQA11 HQW11 HRS11 HSO11 HTK11 HUG11 HVC11 HVY11 HWU11 HXQ11 HYM11 HZI11 IAE11 IBA11 IBW11 ICS11 IDO11 IEK11 IFG11 IGC11 IGY11 IHU11 IIQ11 IJM11 IKI11 ILE11 IMA11 IMW11 INS11 IOO11 IPK11 IQG11 IRC11 IRY11 ISU11 ITQ11 IUM11 IVI11 IWE11 IXA11 IXW11 IYS11 IZO11 JAK11 JBG11 JCC11 JCY11 JDU11 JEQ11 JFM11 JGI11 JHE11 JIA11 JIW11 JJS11 JKO11 JLK11 JMG11 JNC11 JNY11 JOU11 JPQ11 JQM11 JRI11 JSE11 JTA11 JTW11 JUS11 JVO11 JWK11 JXG11 JYC11 JYY11 JZU11 KAQ11 KBM11 KCI11 KDE11 KEA11 KEW11 KFS11 KGO11 KHK11 KIG11 KJC11 KJY11 KKU11 KLQ11 KMM11 KNI11 KOE11 KPA11 KPW11 KQS11 KRO11 KSK11 KTG11 KUC11 KUY11 KVU11 KWQ11 KXM11 KYI11 KZE11 LAA11 LAW11 LBS11 LCO11 LDK11 LEG11 LFC11 LFY11 LGU11 LHQ11 LIM11 LJI11 LKE11 LLA11 LLW11 LMS11 LNO11 LOK11 LPG11 LQC11 LQY11 LRU11 LSQ11 LTM11 LUI11 LVE11 LWA11 LWW11 LXS11 LYO11 LZK11 MAG11 MBC11 MBY11 MCU11 MDQ11 MEM11 MFI11 MGE11 MHA11 MHW11 MIS11 MJO11 MKK11 MLG11 MMC11 MMY11 MNU11 MOQ11 MPM11 MQI11 MRE11 MSA11 MSW11 MTS11 MUO11 MVK11 MWG11 MXC11 MXY11 MYU11 MZQ11 NAM11 NBI11 NCE11 NDA11 NDW11 NES11 NFO11 NGK11 NHG11 NIC11 NIY11 NJU11 NKQ11 NLM11 NMI11 NNE11 NOA11 NOW11 NPS11 NQO11 NRK11 NSG11 NTC11 NTY11 NUU11 NVQ11 NWM11 NXI11 NYE11 NZA11 NZW11 OAS11 OBO11 OCK11 ODG11 OEC11 OEY11 OFU11 OGQ11 OHM11 OII11 OJE11 OKA11 OKW11 OLS11 OMO11 ONK11 OOG11 OPC11 OPY11 OQU11 ORQ11 OSM11 OTI11 OUE11 OVA11 OVW11 OWS11 OXO11 OYK11 OZG11 PAC11 PAY11 PBU11 PCQ11 PDM11 PEI11 PFE11 PGA11 PGW11 PHS11 PIO11 PJK11 PKG11 PLC11 PLY11 PMU11 PNQ11 POM11 PPI11 PQE11 PRA11 PRW11 PSS11 PTO11 PUK11 PVG11 PWC11 PWY11 PXU11 PYQ11 PZM11 QAI11 QBE11 QCA11 QCW11 QDS11 QEO11 QFK11 QGG11 QHC11 QHY11 QIU11 QJQ11 QKM11 QLI11 QME11 QNA11 QNW11 QOS11 QPO11 QQK11 QRG11 QSC11 QSY11 QTU11 QUQ11 QVM11 QWI11 QXE11 QYA11 QYW11 QZS11 RAO11 RBK11 RCG11 RDC11 RDY11 REU11 RFQ11 RGM11 RHI11 RIE11 RJA11 RJW11 RKS11 RLO11 RMK11 RNG11 ROC11 ROY11 RPU11 RQQ11 RRM11 RSI11 RTE11 RUA11 RUW11 RVS11 RWO11 RXK11 RYG11 RZC11 RZY11 SAU11 SBQ11 SCM11 SDI11 SEE11 SFA11 SFW11 SGS11 SHO11 SIK11 SJG11 SKC11 SKY11 SLU11 SMQ11 SNM11 SOI11 SPE11 SQA11 SQW11 SRS11 SSO11 STK11 SUG11 SVC11 SVY11 SWU11 SXQ11 SYM11 SZI11 TAE11 TBA11 TBW11 TCS11 TDO11 TEK11 TFG11 TGC11 TGY11 THU11 TIQ11 TJM11 TKI11 TLE11 TMA11 TMW11 TNS11 TOO11 TPK11 TQG11 TRC11 TRY11 TSU11 TTQ11 TUM11 TVI11 TWE11 TXA11 TXW11 TYS11 TZO11 UAK11 UBG11 UCC11 UCY11 UDU11 UEQ11 UFM11 UGI11 UHE11 UIA11 UIW11 UJS11 UKO11 ULK11 UMG11 UNC11 UNY11 UOU11 UPQ11 UQM11 URI11 USE11 UTA11 UTW11 UUS11 UVO11 UWK11 UXG11 UYC11 UYY11 UZU11 VAQ11 VBM11 VCI11 VDE11 VEA11 VEW11 VFS11 VGO11 VHK11 VIG11 VJC11 VJY11 VKU11 VLQ11 VMM11 VNI11 VOE11 VPA11 VPW11 VQS11 VRO11 VSK11 VTG11 VUC11 VUY11 VVU11 VWQ11 VXM11 VYI11 VZE11 WAA11 WAW11 WBS11 WCO11 WDK11 WEG11 WFC11 WFY11 WGU11 WHQ11 WIM11 WJI11 WKE11 WLA11 WLW11 WMS11 WNO11 WOK11 WPG11 WQC11 WQY11 WRU11 WSQ11 WTM11 WUI11 WVE11 WWA11 WWW11 WXS11 WYO11 WZK11 XAG11 XBC11 XBY11 XCU11 XDQ11 XEM11">
    <cfRule type="duplicateValues" dxfId="94" priority="23"/>
  </conditionalFormatting>
  <conditionalFormatting sqref="A11 S11 AO11 BK11 CG11 DC11 DY11 EU11 FQ11 GM11 HI11 IE11 JA11 JW11 KS11 LO11 MK11 NG11 OC11 OY11 PU11 QQ11 RM11 SI11 TE11 UA11 UW11 VS11 WO11 XK11 YG11 ZC11 ZY11 AAU11 ABQ11 ACM11 ADI11 AEE11 AFA11 AFW11 AGS11 AHO11 AIK11 AJG11 AKC11 AKY11 ALU11 AMQ11 ANM11 AOI11 APE11 AQA11 AQW11 ARS11 ASO11 ATK11 AUG11 AVC11 AVY11 AWU11 AXQ11 AYM11 AZI11 BAE11 BBA11 BBW11 BCS11 BDO11 BEK11 BFG11 BGC11 BGY11 BHU11 BIQ11 BJM11 BKI11 BLE11 BMA11 BMW11 BNS11 BOO11 BPK11 BQG11 BRC11 BRY11 BSU11 BTQ11 BUM11 BVI11 BWE11 BXA11 BXW11 BYS11 BZO11 CAK11 CBG11 CCC11 CCY11 CDU11 CEQ11 CFM11 CGI11 CHE11 CIA11 CIW11 CJS11 CKO11 CLK11 CMG11 CNC11 CNY11 COU11 CPQ11 CQM11 CRI11 CSE11 CTA11 CTW11 CUS11 CVO11 CWK11 CXG11 CYC11 CYY11 CZU11 DAQ11 DBM11 DCI11 DDE11 DEA11 DEW11 DFS11 DGO11 DHK11 DIG11 DJC11 DJY11 DKU11 DLQ11 DMM11 DNI11 DOE11 DPA11 DPW11 DQS11 DRO11 DSK11 DTG11 DUC11 DUY11 DVU11 DWQ11 DXM11 DYI11 DZE11 EAA11 EAW11 EBS11 ECO11 EDK11 EEG11 EFC11 EFY11 EGU11 EHQ11 EIM11 EJI11 EKE11 ELA11 ELW11 EMS11 ENO11 EOK11 EPG11 EQC11 EQY11 ERU11 ESQ11 ETM11 EUI11 EVE11 EWA11 EWW11 EXS11 EYO11 EZK11 FAG11 FBC11 FBY11 FCU11 FDQ11 FEM11 FFI11 FGE11 FHA11 FHW11 FIS11 FJO11 FKK11 FLG11 FMC11 FMY11 FNU11 FOQ11 FPM11 FQI11 FRE11 FSA11 FSW11 FTS11 FUO11 FVK11 FWG11 FXC11 FXY11 FYU11 FZQ11 GAM11 GBI11 GCE11 GDA11 GDW11 GES11 GFO11 GGK11 GHG11 GIC11 GIY11 GJU11 GKQ11 GLM11 GMI11 GNE11 GOA11 GOW11 GPS11 GQO11 GRK11 GSG11 GTC11 GTY11 GUU11 GVQ11 GWM11 GXI11 GYE11 GZA11 GZW11 HAS11 HBO11 HCK11 HDG11 HEC11 HEY11 HFU11 HGQ11 HHM11 HII11 HJE11 HKA11 HKW11 HLS11 HMO11 HNK11 HOG11 HPC11 HPY11 HQU11 HRQ11 HSM11 HTI11 HUE11 HVA11 HVW11 HWS11 HXO11 HYK11 HZG11 IAC11 IAY11 IBU11 ICQ11 IDM11 IEI11 IFE11 IGA11 IGW11 IHS11 IIO11 IJK11 IKG11 ILC11 ILY11 IMU11 INQ11 IOM11 IPI11 IQE11 IRA11 IRW11 ISS11 ITO11 IUK11 IVG11 IWC11 IWY11 IXU11 IYQ11 IZM11 JAI11 JBE11 JCA11 JCW11 JDS11 JEO11 JFK11 JGG11 JHC11 JHY11 JIU11 JJQ11 JKM11 JLI11 JME11 JNA11 JNW11 JOS11 JPO11 JQK11 JRG11 JSC11 JSY11 JTU11 JUQ11 JVM11 JWI11 JXE11 JYA11 JYW11 JZS11 KAO11 KBK11 KCG11 KDC11 KDY11 KEU11 KFQ11 KGM11 KHI11 KIE11 KJA11 KJW11 KKS11 KLO11 KMK11 KNG11 KOC11 KOY11 KPU11 KQQ11 KRM11 KSI11 KTE11 KUA11 KUW11 KVS11 KWO11 KXK11 KYG11 KZC11 KZY11 LAU11 LBQ11 LCM11 LDI11 LEE11 LFA11 LFW11 LGS11 LHO11 LIK11 LJG11 LKC11 LKY11 LLU11 LMQ11 LNM11 LOI11 LPE11 LQA11 LQW11 LRS11 LSO11 LTK11 LUG11 LVC11 LVY11 LWU11 LXQ11 LYM11 LZI11 MAE11 MBA11 MBW11 MCS11 MDO11 MEK11 MFG11 MGC11 MGY11 MHU11 MIQ11 MJM11 MKI11 MLE11 MMA11 MMW11 MNS11 MOO11 MPK11 MQG11 MRC11 MRY11 MSU11 MTQ11 MUM11 MVI11 MWE11 MXA11 MXW11 MYS11 MZO11 NAK11 NBG11 NCC11 NCY11 NDU11 NEQ11 NFM11 NGI11 NHE11 NIA11 NIW11 NJS11 NKO11 NLK11 NMG11 NNC11 NNY11 NOU11 NPQ11 NQM11 NRI11 NSE11 NTA11 NTW11 NUS11 NVO11 NWK11 NXG11 NYC11 NYY11 NZU11 OAQ11 OBM11 OCI11 ODE11 OEA11 OEW11 OFS11 OGO11 OHK11 OIG11 OJC11 OJY11 OKU11 OLQ11 OMM11 ONI11 OOE11 OPA11 OPW11 OQS11 ORO11 OSK11 OTG11 OUC11 OUY11 OVU11 OWQ11 OXM11 OYI11 OZE11 PAA11 PAW11 PBS11 PCO11 PDK11 PEG11 PFC11 PFY11 PGU11 PHQ11 PIM11 PJI11 PKE11 PLA11 PLW11 PMS11 PNO11 POK11 PPG11 PQC11 PQY11 PRU11 PSQ11 PTM11 PUI11 PVE11 PWA11 PWW11 PXS11 PYO11 PZK11 QAG11 QBC11 QBY11 QCU11 QDQ11 QEM11 QFI11 QGE11 QHA11 QHW11 QIS11 QJO11 QKK11 QLG11 QMC11 QMY11 QNU11 QOQ11 QPM11 QQI11 QRE11 QSA11 QSW11 QTS11 QUO11 QVK11 QWG11 QXC11 QXY11 QYU11 QZQ11 RAM11 RBI11 RCE11 RDA11 RDW11 RES11 RFO11 RGK11 RHG11 RIC11 RIY11 RJU11 RKQ11 RLM11 RMI11 RNE11 ROA11 ROW11 RPS11 RQO11 RRK11 RSG11 RTC11 RTY11 RUU11 RVQ11 RWM11 RXI11 RYE11 RZA11 RZW11 SAS11 SBO11 SCK11 SDG11 SEC11 SEY11 SFU11 SGQ11 SHM11 SII11 SJE11 SKA11 SKW11 SLS11 SMO11 SNK11 SOG11 SPC11 SPY11 SQU11 SRQ11 SSM11 STI11 SUE11 SVA11 SVW11 SWS11 SXO11 SYK11 SZG11 TAC11 TAY11 TBU11 TCQ11 TDM11 TEI11 TFE11 TGA11 TGW11 THS11 TIO11 TJK11 TKG11 TLC11 TLY11 TMU11 TNQ11 TOM11 TPI11 TQE11 TRA11 TRW11 TSS11 TTO11 TUK11 TVG11 TWC11 TWY11 TXU11 TYQ11 TZM11 UAI11 UBE11 UCA11 UCW11 UDS11 UEO11 UFK11 UGG11 UHC11 UHY11 UIU11 UJQ11 UKM11 ULI11 UME11 UNA11 UNW11 UOS11 UPO11 UQK11 URG11 USC11 USY11 UTU11 UUQ11 UVM11 UWI11 UXE11 UYA11 UYW11 UZS11 VAO11 VBK11 VCG11 VDC11 VDY11 VEU11 VFQ11 VGM11 VHI11 VIE11 VJA11 VJW11 VKS11 VLO11 VMK11 VNG11 VOC11 VOY11 VPU11 VQQ11 VRM11 VSI11 VTE11 VUA11 VUW11 VVS11 VWO11 VXK11 VYG11 VZC11 VZY11 WAU11 WBQ11 WCM11 WDI11 WEE11 WFA11 WFW11 WGS11 WHO11 WIK11 WJG11 WKC11 WKY11 WLU11 WMQ11 WNM11 WOI11 WPE11 WQA11 WQW11 WRS11 WSO11 WTK11 WUG11 WVC11 WVY11 WWU11 WXQ11 WYM11 WZI11 XAE11 XBA11 XBW11 XCS11 XDO11 XEK11">
    <cfRule type="containsText" dxfId="93" priority="22" operator="containsText" text="Stock">
      <formula>NOT(ISERROR(SEARCH("Stock",A11)))</formula>
    </cfRule>
  </conditionalFormatting>
  <conditionalFormatting sqref="C11 U11 AQ11 BM11 CI11 DE11 EA11 EW11 FS11 GO11 HK11 IG11 JC11 JY11 KU11 LQ11 MM11 NI11 OE11 PA11 PW11 QS11 RO11 SK11 TG11 UC11 UY11 VU11 WQ11 XM11 YI11 ZE11 AAA11 AAW11 ABS11 ACO11 ADK11 AEG11 AFC11 AFY11 AGU11 AHQ11 AIM11 AJI11 AKE11 ALA11 ALW11 AMS11 ANO11 AOK11 APG11 AQC11 AQY11 ARU11 ASQ11 ATM11 AUI11 AVE11 AWA11 AWW11 AXS11 AYO11 AZK11 BAG11 BBC11 BBY11 BCU11 BDQ11 BEM11 BFI11 BGE11 BHA11 BHW11 BIS11 BJO11 BKK11 BLG11 BMC11 BMY11 BNU11 BOQ11 BPM11 BQI11 BRE11 BSA11 BSW11 BTS11 BUO11 BVK11 BWG11 BXC11 BXY11 BYU11 BZQ11 CAM11 CBI11 CCE11 CDA11 CDW11 CES11 CFO11 CGK11 CHG11 CIC11 CIY11 CJU11 CKQ11 CLM11 CMI11 CNE11 COA11 COW11 CPS11 CQO11 CRK11 CSG11 CTC11 CTY11 CUU11 CVQ11 CWM11 CXI11 CYE11 CZA11 CZW11 DAS11 DBO11 DCK11 DDG11 DEC11 DEY11 DFU11 DGQ11 DHM11 DII11 DJE11 DKA11 DKW11 DLS11 DMO11 DNK11 DOG11 DPC11 DPY11 DQU11 DRQ11 DSM11 DTI11 DUE11 DVA11 DVW11 DWS11 DXO11 DYK11 DZG11 EAC11 EAY11 EBU11 ECQ11 EDM11 EEI11 EFE11 EGA11 EGW11 EHS11 EIO11 EJK11 EKG11 ELC11 ELY11 EMU11 ENQ11 EOM11 EPI11 EQE11 ERA11 ERW11 ESS11 ETO11 EUK11 EVG11 EWC11 EWY11 EXU11 EYQ11 EZM11 FAI11 FBE11 FCA11 FCW11 FDS11 FEO11 FFK11 FGG11 FHC11 FHY11 FIU11 FJQ11 FKM11 FLI11 FME11 FNA11 FNW11 FOS11 FPO11 FQK11 FRG11 FSC11 FSY11 FTU11 FUQ11 FVM11 FWI11 FXE11 FYA11 FYW11 FZS11 GAO11 GBK11 GCG11 GDC11 GDY11 GEU11 GFQ11 GGM11 GHI11 GIE11 GJA11 GJW11 GKS11 GLO11 GMK11 GNG11 GOC11 GOY11 GPU11 GQQ11 GRM11 GSI11 GTE11 GUA11 GUW11 GVS11 GWO11 GXK11 GYG11 GZC11 GZY11 HAU11 HBQ11 HCM11 HDI11 HEE11 HFA11 HFW11 HGS11 HHO11 HIK11 HJG11 HKC11 HKY11 HLU11 HMQ11 HNM11 HOI11 HPE11 HQA11 HQW11 HRS11 HSO11 HTK11 HUG11 HVC11 HVY11 HWU11 HXQ11 HYM11 HZI11 IAE11 IBA11 IBW11 ICS11 IDO11 IEK11 IFG11 IGC11 IGY11 IHU11 IIQ11 IJM11 IKI11 ILE11 IMA11 IMW11 INS11 IOO11 IPK11 IQG11 IRC11 IRY11 ISU11 ITQ11 IUM11 IVI11 IWE11 IXA11 IXW11 IYS11 IZO11 JAK11 JBG11 JCC11 JCY11 JDU11 JEQ11 JFM11 JGI11 JHE11 JIA11 JIW11 JJS11 JKO11 JLK11 JMG11 JNC11 JNY11 JOU11 JPQ11 JQM11 JRI11 JSE11 JTA11 JTW11 JUS11 JVO11 JWK11 JXG11 JYC11 JYY11 JZU11 KAQ11 KBM11 KCI11 KDE11 KEA11 KEW11 KFS11 KGO11 KHK11 KIG11 KJC11 KJY11 KKU11 KLQ11 KMM11 KNI11 KOE11 KPA11 KPW11 KQS11 KRO11 KSK11 KTG11 KUC11 KUY11 KVU11 KWQ11 KXM11 KYI11 KZE11 LAA11 LAW11 LBS11 LCO11 LDK11 LEG11 LFC11 LFY11 LGU11 LHQ11 LIM11 LJI11 LKE11 LLA11 LLW11 LMS11 LNO11 LOK11 LPG11 LQC11 LQY11 LRU11 LSQ11 LTM11 LUI11 LVE11 LWA11 LWW11 LXS11 LYO11 LZK11 MAG11 MBC11 MBY11 MCU11 MDQ11 MEM11 MFI11 MGE11 MHA11 MHW11 MIS11 MJO11 MKK11 MLG11 MMC11 MMY11 MNU11 MOQ11 MPM11 MQI11 MRE11 MSA11 MSW11 MTS11 MUO11 MVK11 MWG11 MXC11 MXY11 MYU11 MZQ11 NAM11 NBI11 NCE11 NDA11 NDW11 NES11 NFO11 NGK11 NHG11 NIC11 NIY11 NJU11 NKQ11 NLM11 NMI11 NNE11 NOA11 NOW11 NPS11 NQO11 NRK11 NSG11 NTC11 NTY11 NUU11 NVQ11 NWM11 NXI11 NYE11 NZA11 NZW11 OAS11 OBO11 OCK11 ODG11 OEC11 OEY11 OFU11 OGQ11 OHM11 OII11 OJE11 OKA11 OKW11 OLS11 OMO11 ONK11 OOG11 OPC11 OPY11 OQU11 ORQ11 OSM11 OTI11 OUE11 OVA11 OVW11 OWS11 OXO11 OYK11 OZG11 PAC11 PAY11 PBU11 PCQ11 PDM11 PEI11 PFE11 PGA11 PGW11 PHS11 PIO11 PJK11 PKG11 PLC11 PLY11 PMU11 PNQ11 POM11 PPI11 PQE11 PRA11 PRW11 PSS11 PTO11 PUK11 PVG11 PWC11 PWY11 PXU11 PYQ11 PZM11 QAI11 QBE11 QCA11 QCW11 QDS11 QEO11 QFK11 QGG11 QHC11 QHY11 QIU11 QJQ11 QKM11 QLI11 QME11 QNA11 QNW11 QOS11 QPO11 QQK11 QRG11 QSC11 QSY11 QTU11 QUQ11 QVM11 QWI11 QXE11 QYA11 QYW11 QZS11 RAO11 RBK11 RCG11 RDC11 RDY11 REU11 RFQ11 RGM11 RHI11 RIE11 RJA11 RJW11 RKS11 RLO11 RMK11 RNG11 ROC11 ROY11 RPU11 RQQ11 RRM11 RSI11 RTE11 RUA11 RUW11 RVS11 RWO11 RXK11 RYG11 RZC11 RZY11 SAU11 SBQ11 SCM11 SDI11 SEE11 SFA11 SFW11 SGS11 SHO11 SIK11 SJG11 SKC11 SKY11 SLU11 SMQ11 SNM11 SOI11 SPE11 SQA11 SQW11 SRS11 SSO11 STK11 SUG11 SVC11 SVY11 SWU11 SXQ11 SYM11 SZI11 TAE11 TBA11 TBW11 TCS11 TDO11 TEK11 TFG11 TGC11 TGY11 THU11 TIQ11 TJM11 TKI11 TLE11 TMA11 TMW11 TNS11 TOO11 TPK11 TQG11 TRC11 TRY11 TSU11 TTQ11 TUM11 TVI11 TWE11 TXA11 TXW11 TYS11 TZO11 UAK11 UBG11 UCC11 UCY11 UDU11 UEQ11 UFM11 UGI11 UHE11 UIA11 UIW11 UJS11 UKO11 ULK11 UMG11 UNC11 UNY11 UOU11 UPQ11 UQM11 URI11 USE11 UTA11 UTW11 UUS11 UVO11 UWK11 UXG11 UYC11 UYY11 UZU11 VAQ11 VBM11 VCI11 VDE11 VEA11 VEW11 VFS11 VGO11 VHK11 VIG11 VJC11 VJY11 VKU11 VLQ11 VMM11 VNI11 VOE11 VPA11 VPW11 VQS11 VRO11 VSK11 VTG11 VUC11 VUY11 VVU11 VWQ11 VXM11 VYI11 VZE11 WAA11 WAW11 WBS11 WCO11 WDK11 WEG11 WFC11 WFY11 WGU11 WHQ11 WIM11 WJI11 WKE11 WLA11 WLW11 WMS11 WNO11 WOK11 WPG11 WQC11 WQY11 WRU11 WSQ11 WTM11 WUI11 WVE11 WWA11 WWW11 WXS11 WYO11 WZK11 XAG11 XBC11 XBY11 XCU11 XDQ11 XEM11">
    <cfRule type="duplicateValues" dxfId="92" priority="24"/>
  </conditionalFormatting>
  <conditionalFormatting sqref="C13 U13 AQ13 BM13 CI13 DE13 EA13 EW13 FS13 GO13 HK13 IG13 JC13 JY13 KU13 LQ13 MM13 NI13 OE13 PA13 PW13 QS13 RO13 SK13 TG13 UC13 UY13 VU13 WQ13 XM13 YI13 ZE13 AAA13 AAW13 ABS13 ACO13 ADK13 AEG13 AFC13 AFY13 AGU13 AHQ13 AIM13 AJI13 AKE13 ALA13 ALW13 AMS13 ANO13 AOK13 APG13 AQC13 AQY13 ARU13 ASQ13 ATM13 AUI13 AVE13 AWA13 AWW13 AXS13 AYO13 AZK13 BAG13 BBC13 BBY13 BCU13 BDQ13 BEM13 BFI13 BGE13 BHA13 BHW13 BIS13 BJO13 BKK13 BLG13 BMC13 BMY13 BNU13 BOQ13 BPM13 BQI13 BRE13 BSA13 BSW13 BTS13 BUO13 BVK13 BWG13 BXC13 BXY13 BYU13 BZQ13 CAM13 CBI13 CCE13 CDA13 CDW13 CES13 CFO13 CGK13 CHG13 CIC13 CIY13 CJU13 CKQ13 CLM13 CMI13 CNE13 COA13 COW13 CPS13 CQO13 CRK13 CSG13 CTC13 CTY13 CUU13 CVQ13 CWM13 CXI13 CYE13 CZA13 CZW13 DAS13 DBO13 DCK13 DDG13 DEC13 DEY13 DFU13 DGQ13 DHM13 DII13 DJE13 DKA13 DKW13 DLS13 DMO13 DNK13 DOG13 DPC13 DPY13 DQU13 DRQ13 DSM13 DTI13 DUE13 DVA13 DVW13 DWS13 DXO13 DYK13 DZG13 EAC13 EAY13 EBU13 ECQ13 EDM13 EEI13 EFE13 EGA13 EGW13 EHS13 EIO13 EJK13 EKG13 ELC13 ELY13 EMU13 ENQ13 EOM13 EPI13 EQE13 ERA13 ERW13 ESS13 ETO13 EUK13 EVG13 EWC13 EWY13 EXU13 EYQ13 EZM13 FAI13 FBE13 FCA13 FCW13 FDS13 FEO13 FFK13 FGG13 FHC13 FHY13 FIU13 FJQ13 FKM13 FLI13 FME13 FNA13 FNW13 FOS13 FPO13 FQK13 FRG13 FSC13 FSY13 FTU13 FUQ13 FVM13 FWI13 FXE13 FYA13 FYW13 FZS13 GAO13 GBK13 GCG13 GDC13 GDY13 GEU13 GFQ13 GGM13 GHI13 GIE13 GJA13 GJW13 GKS13 GLO13 GMK13 GNG13 GOC13 GOY13 GPU13 GQQ13 GRM13 GSI13 GTE13 GUA13 GUW13 GVS13 GWO13 GXK13 GYG13 GZC13 GZY13 HAU13 HBQ13 HCM13 HDI13 HEE13 HFA13 HFW13 HGS13 HHO13 HIK13 HJG13 HKC13 HKY13 HLU13 HMQ13 HNM13 HOI13 HPE13 HQA13 HQW13 HRS13 HSO13 HTK13 HUG13 HVC13 HVY13 HWU13 HXQ13 HYM13 HZI13 IAE13 IBA13 IBW13 ICS13 IDO13 IEK13 IFG13 IGC13 IGY13 IHU13 IIQ13 IJM13 IKI13 ILE13 IMA13 IMW13 INS13 IOO13 IPK13 IQG13 IRC13 IRY13 ISU13 ITQ13 IUM13 IVI13 IWE13 IXA13 IXW13 IYS13 IZO13 JAK13 JBG13 JCC13 JCY13 JDU13 JEQ13 JFM13 JGI13 JHE13 JIA13 JIW13 JJS13 JKO13 JLK13 JMG13 JNC13 JNY13 JOU13 JPQ13 JQM13 JRI13 JSE13 JTA13 JTW13 JUS13 JVO13 JWK13 JXG13 JYC13 JYY13 JZU13 KAQ13 KBM13 KCI13 KDE13 KEA13 KEW13 KFS13 KGO13 KHK13 KIG13 KJC13 KJY13 KKU13 KLQ13 KMM13 KNI13 KOE13 KPA13 KPW13 KQS13 KRO13 KSK13 KTG13 KUC13 KUY13 KVU13 KWQ13 KXM13 KYI13 KZE13 LAA13 LAW13 LBS13 LCO13 LDK13 LEG13 LFC13 LFY13 LGU13 LHQ13 LIM13 LJI13 LKE13 LLA13 LLW13 LMS13 LNO13 LOK13 LPG13 LQC13 LQY13 LRU13 LSQ13 LTM13 LUI13 LVE13 LWA13 LWW13 LXS13 LYO13 LZK13 MAG13 MBC13 MBY13 MCU13 MDQ13 MEM13 MFI13 MGE13 MHA13 MHW13 MIS13 MJO13 MKK13 MLG13 MMC13 MMY13 MNU13 MOQ13 MPM13 MQI13 MRE13 MSA13 MSW13 MTS13 MUO13 MVK13 MWG13 MXC13 MXY13 MYU13 MZQ13 NAM13 NBI13 NCE13 NDA13 NDW13 NES13 NFO13 NGK13 NHG13 NIC13 NIY13 NJU13 NKQ13 NLM13 NMI13 NNE13 NOA13 NOW13 NPS13 NQO13 NRK13 NSG13 NTC13 NTY13 NUU13 NVQ13 NWM13 NXI13 NYE13 NZA13 NZW13 OAS13 OBO13 OCK13 ODG13 OEC13 OEY13 OFU13 OGQ13 OHM13 OII13 OJE13 OKA13 OKW13 OLS13 OMO13 ONK13 OOG13 OPC13 OPY13 OQU13 ORQ13 OSM13 OTI13 OUE13 OVA13 OVW13 OWS13 OXO13 OYK13 OZG13 PAC13 PAY13 PBU13 PCQ13 PDM13 PEI13 PFE13 PGA13 PGW13 PHS13 PIO13 PJK13 PKG13 PLC13 PLY13 PMU13 PNQ13 POM13 PPI13 PQE13 PRA13 PRW13 PSS13 PTO13 PUK13 PVG13 PWC13 PWY13 PXU13 PYQ13 PZM13 QAI13 QBE13 QCA13 QCW13 QDS13 QEO13 QFK13 QGG13 QHC13 QHY13 QIU13 QJQ13 QKM13 QLI13 QME13 QNA13 QNW13 QOS13 QPO13 QQK13 QRG13 QSC13 QSY13 QTU13 QUQ13 QVM13 QWI13 QXE13 QYA13 QYW13 QZS13 RAO13 RBK13 RCG13 RDC13 RDY13 REU13 RFQ13 RGM13 RHI13 RIE13 RJA13 RJW13 RKS13 RLO13 RMK13 RNG13 ROC13 ROY13 RPU13 RQQ13 RRM13 RSI13 RTE13 RUA13 RUW13 RVS13 RWO13 RXK13 RYG13 RZC13 RZY13 SAU13 SBQ13 SCM13 SDI13 SEE13 SFA13 SFW13 SGS13 SHO13 SIK13 SJG13 SKC13 SKY13 SLU13 SMQ13 SNM13 SOI13 SPE13 SQA13 SQW13 SRS13 SSO13 STK13 SUG13 SVC13 SVY13 SWU13 SXQ13 SYM13 SZI13 TAE13 TBA13 TBW13 TCS13 TDO13 TEK13 TFG13 TGC13 TGY13 THU13 TIQ13 TJM13 TKI13 TLE13 TMA13 TMW13 TNS13 TOO13 TPK13 TQG13 TRC13 TRY13 TSU13 TTQ13 TUM13 TVI13 TWE13 TXA13 TXW13 TYS13 TZO13 UAK13 UBG13 UCC13 UCY13 UDU13 UEQ13 UFM13 UGI13 UHE13 UIA13 UIW13 UJS13 UKO13 ULK13 UMG13 UNC13 UNY13 UOU13 UPQ13 UQM13 URI13 USE13 UTA13 UTW13 UUS13 UVO13 UWK13 UXG13 UYC13 UYY13 UZU13 VAQ13 VBM13 VCI13 VDE13 VEA13 VEW13 VFS13 VGO13 VHK13 VIG13 VJC13 VJY13 VKU13 VLQ13 VMM13 VNI13 VOE13 VPA13 VPW13 VQS13 VRO13 VSK13 VTG13 VUC13 VUY13 VVU13 VWQ13 VXM13 VYI13 VZE13 WAA13 WAW13 WBS13 WCO13 WDK13 WEG13 WFC13 WFY13 WGU13 WHQ13 WIM13 WJI13 WKE13 WLA13 WLW13 WMS13 WNO13 WOK13 WPG13 WQC13 WQY13 WRU13 WSQ13 WTM13 WUI13 WVE13 WWA13 WWW13 WXS13 WYO13 WZK13 XAG13 XBC13 XBY13 XCU13 XDQ13 XEM13">
    <cfRule type="duplicateValues" dxfId="91" priority="20"/>
  </conditionalFormatting>
  <conditionalFormatting sqref="A13 S13 AO13 BK13 CG13 DC13 DY13 EU13 FQ13 GM13 HI13 IE13 JA13 JW13 KS13 LO13 MK13 NG13 OC13 OY13 PU13 QQ13 RM13 SI13 TE13 UA13 UW13 VS13 WO13 XK13 YG13 ZC13 ZY13 AAU13 ABQ13 ACM13 ADI13 AEE13 AFA13 AFW13 AGS13 AHO13 AIK13 AJG13 AKC13 AKY13 ALU13 AMQ13 ANM13 AOI13 APE13 AQA13 AQW13 ARS13 ASO13 ATK13 AUG13 AVC13 AVY13 AWU13 AXQ13 AYM13 AZI13 BAE13 BBA13 BBW13 BCS13 BDO13 BEK13 BFG13 BGC13 BGY13 BHU13 BIQ13 BJM13 BKI13 BLE13 BMA13 BMW13 BNS13 BOO13 BPK13 BQG13 BRC13 BRY13 BSU13 BTQ13 BUM13 BVI13 BWE13 BXA13 BXW13 BYS13 BZO13 CAK13 CBG13 CCC13 CCY13 CDU13 CEQ13 CFM13 CGI13 CHE13 CIA13 CIW13 CJS13 CKO13 CLK13 CMG13 CNC13 CNY13 COU13 CPQ13 CQM13 CRI13 CSE13 CTA13 CTW13 CUS13 CVO13 CWK13 CXG13 CYC13 CYY13 CZU13 DAQ13 DBM13 DCI13 DDE13 DEA13 DEW13 DFS13 DGO13 DHK13 DIG13 DJC13 DJY13 DKU13 DLQ13 DMM13 DNI13 DOE13 DPA13 DPW13 DQS13 DRO13 DSK13 DTG13 DUC13 DUY13 DVU13 DWQ13 DXM13 DYI13 DZE13 EAA13 EAW13 EBS13 ECO13 EDK13 EEG13 EFC13 EFY13 EGU13 EHQ13 EIM13 EJI13 EKE13 ELA13 ELW13 EMS13 ENO13 EOK13 EPG13 EQC13 EQY13 ERU13 ESQ13 ETM13 EUI13 EVE13 EWA13 EWW13 EXS13 EYO13 EZK13 FAG13 FBC13 FBY13 FCU13 FDQ13 FEM13 FFI13 FGE13 FHA13 FHW13 FIS13 FJO13 FKK13 FLG13 FMC13 FMY13 FNU13 FOQ13 FPM13 FQI13 FRE13 FSA13 FSW13 FTS13 FUO13 FVK13 FWG13 FXC13 FXY13 FYU13 FZQ13 GAM13 GBI13 GCE13 GDA13 GDW13 GES13 GFO13 GGK13 GHG13 GIC13 GIY13 GJU13 GKQ13 GLM13 GMI13 GNE13 GOA13 GOW13 GPS13 GQO13 GRK13 GSG13 GTC13 GTY13 GUU13 GVQ13 GWM13 GXI13 GYE13 GZA13 GZW13 HAS13 HBO13 HCK13 HDG13 HEC13 HEY13 HFU13 HGQ13 HHM13 HII13 HJE13 HKA13 HKW13 HLS13 HMO13 HNK13 HOG13 HPC13 HPY13 HQU13 HRQ13 HSM13 HTI13 HUE13 HVA13 HVW13 HWS13 HXO13 HYK13 HZG13 IAC13 IAY13 IBU13 ICQ13 IDM13 IEI13 IFE13 IGA13 IGW13 IHS13 IIO13 IJK13 IKG13 ILC13 ILY13 IMU13 INQ13 IOM13 IPI13 IQE13 IRA13 IRW13 ISS13 ITO13 IUK13 IVG13 IWC13 IWY13 IXU13 IYQ13 IZM13 JAI13 JBE13 JCA13 JCW13 JDS13 JEO13 JFK13 JGG13 JHC13 JHY13 JIU13 JJQ13 JKM13 JLI13 JME13 JNA13 JNW13 JOS13 JPO13 JQK13 JRG13 JSC13 JSY13 JTU13 JUQ13 JVM13 JWI13 JXE13 JYA13 JYW13 JZS13 KAO13 KBK13 KCG13 KDC13 KDY13 KEU13 KFQ13 KGM13 KHI13 KIE13 KJA13 KJW13 KKS13 KLO13 KMK13 KNG13 KOC13 KOY13 KPU13 KQQ13 KRM13 KSI13 KTE13 KUA13 KUW13 KVS13 KWO13 KXK13 KYG13 KZC13 KZY13 LAU13 LBQ13 LCM13 LDI13 LEE13 LFA13 LFW13 LGS13 LHO13 LIK13 LJG13 LKC13 LKY13 LLU13 LMQ13 LNM13 LOI13 LPE13 LQA13 LQW13 LRS13 LSO13 LTK13 LUG13 LVC13 LVY13 LWU13 LXQ13 LYM13 LZI13 MAE13 MBA13 MBW13 MCS13 MDO13 MEK13 MFG13 MGC13 MGY13 MHU13 MIQ13 MJM13 MKI13 MLE13 MMA13 MMW13 MNS13 MOO13 MPK13 MQG13 MRC13 MRY13 MSU13 MTQ13 MUM13 MVI13 MWE13 MXA13 MXW13 MYS13 MZO13 NAK13 NBG13 NCC13 NCY13 NDU13 NEQ13 NFM13 NGI13 NHE13 NIA13 NIW13 NJS13 NKO13 NLK13 NMG13 NNC13 NNY13 NOU13 NPQ13 NQM13 NRI13 NSE13 NTA13 NTW13 NUS13 NVO13 NWK13 NXG13 NYC13 NYY13 NZU13 OAQ13 OBM13 OCI13 ODE13 OEA13 OEW13 OFS13 OGO13 OHK13 OIG13 OJC13 OJY13 OKU13 OLQ13 OMM13 ONI13 OOE13 OPA13 OPW13 OQS13 ORO13 OSK13 OTG13 OUC13 OUY13 OVU13 OWQ13 OXM13 OYI13 OZE13 PAA13 PAW13 PBS13 PCO13 PDK13 PEG13 PFC13 PFY13 PGU13 PHQ13 PIM13 PJI13 PKE13 PLA13 PLW13 PMS13 PNO13 POK13 PPG13 PQC13 PQY13 PRU13 PSQ13 PTM13 PUI13 PVE13 PWA13 PWW13 PXS13 PYO13 PZK13 QAG13 QBC13 QBY13 QCU13 QDQ13 QEM13 QFI13 QGE13 QHA13 QHW13 QIS13 QJO13 QKK13 QLG13 QMC13 QMY13 QNU13 QOQ13 QPM13 QQI13 QRE13 QSA13 QSW13 QTS13 QUO13 QVK13 QWG13 QXC13 QXY13 QYU13 QZQ13 RAM13 RBI13 RCE13 RDA13 RDW13 RES13 RFO13 RGK13 RHG13 RIC13 RIY13 RJU13 RKQ13 RLM13 RMI13 RNE13 ROA13 ROW13 RPS13 RQO13 RRK13 RSG13 RTC13 RTY13 RUU13 RVQ13 RWM13 RXI13 RYE13 RZA13 RZW13 SAS13 SBO13 SCK13 SDG13 SEC13 SEY13 SFU13 SGQ13 SHM13 SII13 SJE13 SKA13 SKW13 SLS13 SMO13 SNK13 SOG13 SPC13 SPY13 SQU13 SRQ13 SSM13 STI13 SUE13 SVA13 SVW13 SWS13 SXO13 SYK13 SZG13 TAC13 TAY13 TBU13 TCQ13 TDM13 TEI13 TFE13 TGA13 TGW13 THS13 TIO13 TJK13 TKG13 TLC13 TLY13 TMU13 TNQ13 TOM13 TPI13 TQE13 TRA13 TRW13 TSS13 TTO13 TUK13 TVG13 TWC13 TWY13 TXU13 TYQ13 TZM13 UAI13 UBE13 UCA13 UCW13 UDS13 UEO13 UFK13 UGG13 UHC13 UHY13 UIU13 UJQ13 UKM13 ULI13 UME13 UNA13 UNW13 UOS13 UPO13 UQK13 URG13 USC13 USY13 UTU13 UUQ13 UVM13 UWI13 UXE13 UYA13 UYW13 UZS13 VAO13 VBK13 VCG13 VDC13 VDY13 VEU13 VFQ13 VGM13 VHI13 VIE13 VJA13 VJW13 VKS13 VLO13 VMK13 VNG13 VOC13 VOY13 VPU13 VQQ13 VRM13 VSI13 VTE13 VUA13 VUW13 VVS13 VWO13 VXK13 VYG13 VZC13 VZY13 WAU13 WBQ13 WCM13 WDI13 WEE13 WFA13 WFW13 WGS13 WHO13 WIK13 WJG13 WKC13 WKY13 WLU13 WMQ13 WNM13 WOI13 WPE13 WQA13 WQW13 WRS13 WSO13 WTK13 WUG13 WVC13 WVY13 WWU13 WXQ13 WYM13 WZI13 XAE13 XBA13 XBW13 XCS13 XDO13 XEK13">
    <cfRule type="containsText" dxfId="90" priority="19" operator="containsText" text="Stock">
      <formula>NOT(ISERROR(SEARCH("Stock",A13)))</formula>
    </cfRule>
  </conditionalFormatting>
  <conditionalFormatting sqref="C13 U13 AQ13 BM13 CI13 DE13 EA13 EW13 FS13 GO13 HK13 IG13 JC13 JY13 KU13 LQ13 MM13 NI13 OE13 PA13 PW13 QS13 RO13 SK13 TG13 UC13 UY13 VU13 WQ13 XM13 YI13 ZE13 AAA13 AAW13 ABS13 ACO13 ADK13 AEG13 AFC13 AFY13 AGU13 AHQ13 AIM13 AJI13 AKE13 ALA13 ALW13 AMS13 ANO13 AOK13 APG13 AQC13 AQY13 ARU13 ASQ13 ATM13 AUI13 AVE13 AWA13 AWW13 AXS13 AYO13 AZK13 BAG13 BBC13 BBY13 BCU13 BDQ13 BEM13 BFI13 BGE13 BHA13 BHW13 BIS13 BJO13 BKK13 BLG13 BMC13 BMY13 BNU13 BOQ13 BPM13 BQI13 BRE13 BSA13 BSW13 BTS13 BUO13 BVK13 BWG13 BXC13 BXY13 BYU13 BZQ13 CAM13 CBI13 CCE13 CDA13 CDW13 CES13 CFO13 CGK13 CHG13 CIC13 CIY13 CJU13 CKQ13 CLM13 CMI13 CNE13 COA13 COW13 CPS13 CQO13 CRK13 CSG13 CTC13 CTY13 CUU13 CVQ13 CWM13 CXI13 CYE13 CZA13 CZW13 DAS13 DBO13 DCK13 DDG13 DEC13 DEY13 DFU13 DGQ13 DHM13 DII13 DJE13 DKA13 DKW13 DLS13 DMO13 DNK13 DOG13 DPC13 DPY13 DQU13 DRQ13 DSM13 DTI13 DUE13 DVA13 DVW13 DWS13 DXO13 DYK13 DZG13 EAC13 EAY13 EBU13 ECQ13 EDM13 EEI13 EFE13 EGA13 EGW13 EHS13 EIO13 EJK13 EKG13 ELC13 ELY13 EMU13 ENQ13 EOM13 EPI13 EQE13 ERA13 ERW13 ESS13 ETO13 EUK13 EVG13 EWC13 EWY13 EXU13 EYQ13 EZM13 FAI13 FBE13 FCA13 FCW13 FDS13 FEO13 FFK13 FGG13 FHC13 FHY13 FIU13 FJQ13 FKM13 FLI13 FME13 FNA13 FNW13 FOS13 FPO13 FQK13 FRG13 FSC13 FSY13 FTU13 FUQ13 FVM13 FWI13 FXE13 FYA13 FYW13 FZS13 GAO13 GBK13 GCG13 GDC13 GDY13 GEU13 GFQ13 GGM13 GHI13 GIE13 GJA13 GJW13 GKS13 GLO13 GMK13 GNG13 GOC13 GOY13 GPU13 GQQ13 GRM13 GSI13 GTE13 GUA13 GUW13 GVS13 GWO13 GXK13 GYG13 GZC13 GZY13 HAU13 HBQ13 HCM13 HDI13 HEE13 HFA13 HFW13 HGS13 HHO13 HIK13 HJG13 HKC13 HKY13 HLU13 HMQ13 HNM13 HOI13 HPE13 HQA13 HQW13 HRS13 HSO13 HTK13 HUG13 HVC13 HVY13 HWU13 HXQ13 HYM13 HZI13 IAE13 IBA13 IBW13 ICS13 IDO13 IEK13 IFG13 IGC13 IGY13 IHU13 IIQ13 IJM13 IKI13 ILE13 IMA13 IMW13 INS13 IOO13 IPK13 IQG13 IRC13 IRY13 ISU13 ITQ13 IUM13 IVI13 IWE13 IXA13 IXW13 IYS13 IZO13 JAK13 JBG13 JCC13 JCY13 JDU13 JEQ13 JFM13 JGI13 JHE13 JIA13 JIW13 JJS13 JKO13 JLK13 JMG13 JNC13 JNY13 JOU13 JPQ13 JQM13 JRI13 JSE13 JTA13 JTW13 JUS13 JVO13 JWK13 JXG13 JYC13 JYY13 JZU13 KAQ13 KBM13 KCI13 KDE13 KEA13 KEW13 KFS13 KGO13 KHK13 KIG13 KJC13 KJY13 KKU13 KLQ13 KMM13 KNI13 KOE13 KPA13 KPW13 KQS13 KRO13 KSK13 KTG13 KUC13 KUY13 KVU13 KWQ13 KXM13 KYI13 KZE13 LAA13 LAW13 LBS13 LCO13 LDK13 LEG13 LFC13 LFY13 LGU13 LHQ13 LIM13 LJI13 LKE13 LLA13 LLW13 LMS13 LNO13 LOK13 LPG13 LQC13 LQY13 LRU13 LSQ13 LTM13 LUI13 LVE13 LWA13 LWW13 LXS13 LYO13 LZK13 MAG13 MBC13 MBY13 MCU13 MDQ13 MEM13 MFI13 MGE13 MHA13 MHW13 MIS13 MJO13 MKK13 MLG13 MMC13 MMY13 MNU13 MOQ13 MPM13 MQI13 MRE13 MSA13 MSW13 MTS13 MUO13 MVK13 MWG13 MXC13 MXY13 MYU13 MZQ13 NAM13 NBI13 NCE13 NDA13 NDW13 NES13 NFO13 NGK13 NHG13 NIC13 NIY13 NJU13 NKQ13 NLM13 NMI13 NNE13 NOA13 NOW13 NPS13 NQO13 NRK13 NSG13 NTC13 NTY13 NUU13 NVQ13 NWM13 NXI13 NYE13 NZA13 NZW13 OAS13 OBO13 OCK13 ODG13 OEC13 OEY13 OFU13 OGQ13 OHM13 OII13 OJE13 OKA13 OKW13 OLS13 OMO13 ONK13 OOG13 OPC13 OPY13 OQU13 ORQ13 OSM13 OTI13 OUE13 OVA13 OVW13 OWS13 OXO13 OYK13 OZG13 PAC13 PAY13 PBU13 PCQ13 PDM13 PEI13 PFE13 PGA13 PGW13 PHS13 PIO13 PJK13 PKG13 PLC13 PLY13 PMU13 PNQ13 POM13 PPI13 PQE13 PRA13 PRW13 PSS13 PTO13 PUK13 PVG13 PWC13 PWY13 PXU13 PYQ13 PZM13 QAI13 QBE13 QCA13 QCW13 QDS13 QEO13 QFK13 QGG13 QHC13 QHY13 QIU13 QJQ13 QKM13 QLI13 QME13 QNA13 QNW13 QOS13 QPO13 QQK13 QRG13 QSC13 QSY13 QTU13 QUQ13 QVM13 QWI13 QXE13 QYA13 QYW13 QZS13 RAO13 RBK13 RCG13 RDC13 RDY13 REU13 RFQ13 RGM13 RHI13 RIE13 RJA13 RJW13 RKS13 RLO13 RMK13 RNG13 ROC13 ROY13 RPU13 RQQ13 RRM13 RSI13 RTE13 RUA13 RUW13 RVS13 RWO13 RXK13 RYG13 RZC13 RZY13 SAU13 SBQ13 SCM13 SDI13 SEE13 SFA13 SFW13 SGS13 SHO13 SIK13 SJG13 SKC13 SKY13 SLU13 SMQ13 SNM13 SOI13 SPE13 SQA13 SQW13 SRS13 SSO13 STK13 SUG13 SVC13 SVY13 SWU13 SXQ13 SYM13 SZI13 TAE13 TBA13 TBW13 TCS13 TDO13 TEK13 TFG13 TGC13 TGY13 THU13 TIQ13 TJM13 TKI13 TLE13 TMA13 TMW13 TNS13 TOO13 TPK13 TQG13 TRC13 TRY13 TSU13 TTQ13 TUM13 TVI13 TWE13 TXA13 TXW13 TYS13 TZO13 UAK13 UBG13 UCC13 UCY13 UDU13 UEQ13 UFM13 UGI13 UHE13 UIA13 UIW13 UJS13 UKO13 ULK13 UMG13 UNC13 UNY13 UOU13 UPQ13 UQM13 URI13 USE13 UTA13 UTW13 UUS13 UVO13 UWK13 UXG13 UYC13 UYY13 UZU13 VAQ13 VBM13 VCI13 VDE13 VEA13 VEW13 VFS13 VGO13 VHK13 VIG13 VJC13 VJY13 VKU13 VLQ13 VMM13 VNI13 VOE13 VPA13 VPW13 VQS13 VRO13 VSK13 VTG13 VUC13 VUY13 VVU13 VWQ13 VXM13 VYI13 VZE13 WAA13 WAW13 WBS13 WCO13 WDK13 WEG13 WFC13 WFY13 WGU13 WHQ13 WIM13 WJI13 WKE13 WLA13 WLW13 WMS13 WNO13 WOK13 WPG13 WQC13 WQY13 WRU13 WSQ13 WTM13 WUI13 WVE13 WWA13 WWW13 WXS13 WYO13 WZK13 XAG13 XBC13 XBY13 XCU13 XDQ13 XEM13">
    <cfRule type="duplicateValues" dxfId="89" priority="21"/>
  </conditionalFormatting>
  <conditionalFormatting sqref="C15 U15 AQ15 BM15 CI15 DE15 EA15 EW15 FS15 GO15 HK15 IG15 JC15 JY15 KU15 LQ15 MM15 NI15 OE15 PA15 PW15 QS15 RO15 SK15 TG15 UC15 UY15 VU15 WQ15 XM15 YI15 ZE15 AAA15 AAW15 ABS15 ACO15 ADK15 AEG15 AFC15 AFY15 AGU15 AHQ15 AIM15 AJI15 AKE15 ALA15 ALW15 AMS15 ANO15 AOK15 APG15 AQC15 AQY15 ARU15 ASQ15 ATM15 AUI15 AVE15 AWA15 AWW15 AXS15 AYO15 AZK15 BAG15 BBC15 BBY15 BCU15 BDQ15 BEM15 BFI15 BGE15 BHA15 BHW15 BIS15 BJO15 BKK15 BLG15 BMC15 BMY15 BNU15 BOQ15 BPM15 BQI15 BRE15 BSA15 BSW15 BTS15 BUO15 BVK15 BWG15 BXC15 BXY15 BYU15 BZQ15 CAM15 CBI15 CCE15 CDA15 CDW15 CES15 CFO15 CGK15 CHG15 CIC15 CIY15 CJU15 CKQ15 CLM15 CMI15 CNE15 COA15 COW15 CPS15 CQO15 CRK15 CSG15 CTC15 CTY15 CUU15 CVQ15 CWM15 CXI15 CYE15 CZA15 CZW15 DAS15 DBO15 DCK15 DDG15 DEC15 DEY15 DFU15 DGQ15 DHM15 DII15 DJE15 DKA15 DKW15 DLS15 DMO15 DNK15 DOG15 DPC15 DPY15 DQU15 DRQ15 DSM15 DTI15 DUE15 DVA15 DVW15 DWS15 DXO15 DYK15 DZG15 EAC15 EAY15 EBU15 ECQ15 EDM15 EEI15 EFE15 EGA15 EGW15 EHS15 EIO15 EJK15 EKG15 ELC15 ELY15 EMU15 ENQ15 EOM15 EPI15 EQE15 ERA15 ERW15 ESS15 ETO15 EUK15 EVG15 EWC15 EWY15 EXU15 EYQ15 EZM15 FAI15 FBE15 FCA15 FCW15 FDS15 FEO15 FFK15 FGG15 FHC15 FHY15 FIU15 FJQ15 FKM15 FLI15 FME15 FNA15 FNW15 FOS15 FPO15 FQK15 FRG15 FSC15 FSY15 FTU15 FUQ15 FVM15 FWI15 FXE15 FYA15 FYW15 FZS15 GAO15 GBK15 GCG15 GDC15 GDY15 GEU15 GFQ15 GGM15 GHI15 GIE15 GJA15 GJW15 GKS15 GLO15 GMK15 GNG15 GOC15 GOY15 GPU15 GQQ15 GRM15 GSI15 GTE15 GUA15 GUW15 GVS15 GWO15 GXK15 GYG15 GZC15 GZY15 HAU15 HBQ15 HCM15 HDI15 HEE15 HFA15 HFW15 HGS15 HHO15 HIK15 HJG15 HKC15 HKY15 HLU15 HMQ15 HNM15 HOI15 HPE15 HQA15 HQW15 HRS15 HSO15 HTK15 HUG15 HVC15 HVY15 HWU15 HXQ15 HYM15 HZI15 IAE15 IBA15 IBW15 ICS15 IDO15 IEK15 IFG15 IGC15 IGY15 IHU15 IIQ15 IJM15 IKI15 ILE15 IMA15 IMW15 INS15 IOO15 IPK15 IQG15 IRC15 IRY15 ISU15 ITQ15 IUM15 IVI15 IWE15 IXA15 IXW15 IYS15 IZO15 JAK15 JBG15 JCC15 JCY15 JDU15 JEQ15 JFM15 JGI15 JHE15 JIA15 JIW15 JJS15 JKO15 JLK15 JMG15 JNC15 JNY15 JOU15 JPQ15 JQM15 JRI15 JSE15 JTA15 JTW15 JUS15 JVO15 JWK15 JXG15 JYC15 JYY15 JZU15 KAQ15 KBM15 KCI15 KDE15 KEA15 KEW15 KFS15 KGO15 KHK15 KIG15 KJC15 KJY15 KKU15 KLQ15 KMM15 KNI15 KOE15 KPA15 KPW15 KQS15 KRO15 KSK15 KTG15 KUC15 KUY15 KVU15 KWQ15 KXM15 KYI15 KZE15 LAA15 LAW15 LBS15 LCO15 LDK15 LEG15 LFC15 LFY15 LGU15 LHQ15 LIM15 LJI15 LKE15 LLA15 LLW15 LMS15 LNO15 LOK15 LPG15 LQC15 LQY15 LRU15 LSQ15 LTM15 LUI15 LVE15 LWA15 LWW15 LXS15 LYO15 LZK15 MAG15 MBC15 MBY15 MCU15 MDQ15 MEM15 MFI15 MGE15 MHA15 MHW15 MIS15 MJO15 MKK15 MLG15 MMC15 MMY15 MNU15 MOQ15 MPM15 MQI15 MRE15 MSA15 MSW15 MTS15 MUO15 MVK15 MWG15 MXC15 MXY15 MYU15 MZQ15 NAM15 NBI15 NCE15 NDA15 NDW15 NES15 NFO15 NGK15 NHG15 NIC15 NIY15 NJU15 NKQ15 NLM15 NMI15 NNE15 NOA15 NOW15 NPS15 NQO15 NRK15 NSG15 NTC15 NTY15 NUU15 NVQ15 NWM15 NXI15 NYE15 NZA15 NZW15 OAS15 OBO15 OCK15 ODG15 OEC15 OEY15 OFU15 OGQ15 OHM15 OII15 OJE15 OKA15 OKW15 OLS15 OMO15 ONK15 OOG15 OPC15 OPY15 OQU15 ORQ15 OSM15 OTI15 OUE15 OVA15 OVW15 OWS15 OXO15 OYK15 OZG15 PAC15 PAY15 PBU15 PCQ15 PDM15 PEI15 PFE15 PGA15 PGW15 PHS15 PIO15 PJK15 PKG15 PLC15 PLY15 PMU15 PNQ15 POM15 PPI15 PQE15 PRA15 PRW15 PSS15 PTO15 PUK15 PVG15 PWC15 PWY15 PXU15 PYQ15 PZM15 QAI15 QBE15 QCA15 QCW15 QDS15 QEO15 QFK15 QGG15 QHC15 QHY15 QIU15 QJQ15 QKM15 QLI15 QME15 QNA15 QNW15 QOS15 QPO15 QQK15 QRG15 QSC15 QSY15 QTU15 QUQ15 QVM15 QWI15 QXE15 QYA15 QYW15 QZS15 RAO15 RBK15 RCG15 RDC15 RDY15 REU15 RFQ15 RGM15 RHI15 RIE15 RJA15 RJW15 RKS15 RLO15 RMK15 RNG15 ROC15 ROY15 RPU15 RQQ15 RRM15 RSI15 RTE15 RUA15 RUW15 RVS15 RWO15 RXK15 RYG15 RZC15 RZY15 SAU15 SBQ15 SCM15 SDI15 SEE15 SFA15 SFW15 SGS15 SHO15 SIK15 SJG15 SKC15 SKY15 SLU15 SMQ15 SNM15 SOI15 SPE15 SQA15 SQW15 SRS15 SSO15 STK15 SUG15 SVC15 SVY15 SWU15 SXQ15 SYM15 SZI15 TAE15 TBA15 TBW15 TCS15 TDO15 TEK15 TFG15 TGC15 TGY15 THU15 TIQ15 TJM15 TKI15 TLE15 TMA15 TMW15 TNS15 TOO15 TPK15 TQG15 TRC15 TRY15 TSU15 TTQ15 TUM15 TVI15 TWE15 TXA15 TXW15 TYS15 TZO15 UAK15 UBG15 UCC15 UCY15 UDU15 UEQ15 UFM15 UGI15 UHE15 UIA15 UIW15 UJS15 UKO15 ULK15 UMG15 UNC15 UNY15 UOU15 UPQ15 UQM15 URI15 USE15 UTA15 UTW15 UUS15 UVO15 UWK15 UXG15 UYC15 UYY15 UZU15 VAQ15 VBM15 VCI15 VDE15 VEA15 VEW15 VFS15 VGO15 VHK15 VIG15 VJC15 VJY15 VKU15 VLQ15 VMM15 VNI15 VOE15 VPA15 VPW15 VQS15 VRO15 VSK15 VTG15 VUC15 VUY15 VVU15 VWQ15 VXM15 VYI15 VZE15 WAA15 WAW15 WBS15 WCO15 WDK15 WEG15 WFC15 WFY15 WGU15 WHQ15 WIM15 WJI15 WKE15 WLA15 WLW15 WMS15 WNO15 WOK15 WPG15 WQC15 WQY15 WRU15 WSQ15 WTM15 WUI15 WVE15 WWA15 WWW15 WXS15 WYO15 WZK15 XAG15 XBC15 XBY15 XCU15 XDQ15 XEM15">
    <cfRule type="duplicateValues" dxfId="88" priority="17"/>
  </conditionalFormatting>
  <conditionalFormatting sqref="A15 S15 AO15 BK15 CG15 DC15 DY15 EU15 FQ15 GM15 HI15 IE15 JA15 JW15 KS15 LO15 MK15 NG15 OC15 OY15 PU15 QQ15 RM15 SI15 TE15 UA15 UW15 VS15 WO15 XK15 YG15 ZC15 ZY15 AAU15 ABQ15 ACM15 ADI15 AEE15 AFA15 AFW15 AGS15 AHO15 AIK15 AJG15 AKC15 AKY15 ALU15 AMQ15 ANM15 AOI15 APE15 AQA15 AQW15 ARS15 ASO15 ATK15 AUG15 AVC15 AVY15 AWU15 AXQ15 AYM15 AZI15 BAE15 BBA15 BBW15 BCS15 BDO15 BEK15 BFG15 BGC15 BGY15 BHU15 BIQ15 BJM15 BKI15 BLE15 BMA15 BMW15 BNS15 BOO15 BPK15 BQG15 BRC15 BRY15 BSU15 BTQ15 BUM15 BVI15 BWE15 BXA15 BXW15 BYS15 BZO15 CAK15 CBG15 CCC15 CCY15 CDU15 CEQ15 CFM15 CGI15 CHE15 CIA15 CIW15 CJS15 CKO15 CLK15 CMG15 CNC15 CNY15 COU15 CPQ15 CQM15 CRI15 CSE15 CTA15 CTW15 CUS15 CVO15 CWK15 CXG15 CYC15 CYY15 CZU15 DAQ15 DBM15 DCI15 DDE15 DEA15 DEW15 DFS15 DGO15 DHK15 DIG15 DJC15 DJY15 DKU15 DLQ15 DMM15 DNI15 DOE15 DPA15 DPW15 DQS15 DRO15 DSK15 DTG15 DUC15 DUY15 DVU15 DWQ15 DXM15 DYI15 DZE15 EAA15 EAW15 EBS15 ECO15 EDK15 EEG15 EFC15 EFY15 EGU15 EHQ15 EIM15 EJI15 EKE15 ELA15 ELW15 EMS15 ENO15 EOK15 EPG15 EQC15 EQY15 ERU15 ESQ15 ETM15 EUI15 EVE15 EWA15 EWW15 EXS15 EYO15 EZK15 FAG15 FBC15 FBY15 FCU15 FDQ15 FEM15 FFI15 FGE15 FHA15 FHW15 FIS15 FJO15 FKK15 FLG15 FMC15 FMY15 FNU15 FOQ15 FPM15 FQI15 FRE15 FSA15 FSW15 FTS15 FUO15 FVK15 FWG15 FXC15 FXY15 FYU15 FZQ15 GAM15 GBI15 GCE15 GDA15 GDW15 GES15 GFO15 GGK15 GHG15 GIC15 GIY15 GJU15 GKQ15 GLM15 GMI15 GNE15 GOA15 GOW15 GPS15 GQO15 GRK15 GSG15 GTC15 GTY15 GUU15 GVQ15 GWM15 GXI15 GYE15 GZA15 GZW15 HAS15 HBO15 HCK15 HDG15 HEC15 HEY15 HFU15 HGQ15 HHM15 HII15 HJE15 HKA15 HKW15 HLS15 HMO15 HNK15 HOG15 HPC15 HPY15 HQU15 HRQ15 HSM15 HTI15 HUE15 HVA15 HVW15 HWS15 HXO15 HYK15 HZG15 IAC15 IAY15 IBU15 ICQ15 IDM15 IEI15 IFE15 IGA15 IGW15 IHS15 IIO15 IJK15 IKG15 ILC15 ILY15 IMU15 INQ15 IOM15 IPI15 IQE15 IRA15 IRW15 ISS15 ITO15 IUK15 IVG15 IWC15 IWY15 IXU15 IYQ15 IZM15 JAI15 JBE15 JCA15 JCW15 JDS15 JEO15 JFK15 JGG15 JHC15 JHY15 JIU15 JJQ15 JKM15 JLI15 JME15 JNA15 JNW15 JOS15 JPO15 JQK15 JRG15 JSC15 JSY15 JTU15 JUQ15 JVM15 JWI15 JXE15 JYA15 JYW15 JZS15 KAO15 KBK15 KCG15 KDC15 KDY15 KEU15 KFQ15 KGM15 KHI15 KIE15 KJA15 KJW15 KKS15 KLO15 KMK15 KNG15 KOC15 KOY15 KPU15 KQQ15 KRM15 KSI15 KTE15 KUA15 KUW15 KVS15 KWO15 KXK15 KYG15 KZC15 KZY15 LAU15 LBQ15 LCM15 LDI15 LEE15 LFA15 LFW15 LGS15 LHO15 LIK15 LJG15 LKC15 LKY15 LLU15 LMQ15 LNM15 LOI15 LPE15 LQA15 LQW15 LRS15 LSO15 LTK15 LUG15 LVC15 LVY15 LWU15 LXQ15 LYM15 LZI15 MAE15 MBA15 MBW15 MCS15 MDO15 MEK15 MFG15 MGC15 MGY15 MHU15 MIQ15 MJM15 MKI15 MLE15 MMA15 MMW15 MNS15 MOO15 MPK15 MQG15 MRC15 MRY15 MSU15 MTQ15 MUM15 MVI15 MWE15 MXA15 MXW15 MYS15 MZO15 NAK15 NBG15 NCC15 NCY15 NDU15 NEQ15 NFM15 NGI15 NHE15 NIA15 NIW15 NJS15 NKO15 NLK15 NMG15 NNC15 NNY15 NOU15 NPQ15 NQM15 NRI15 NSE15 NTA15 NTW15 NUS15 NVO15 NWK15 NXG15 NYC15 NYY15 NZU15 OAQ15 OBM15 OCI15 ODE15 OEA15 OEW15 OFS15 OGO15 OHK15 OIG15 OJC15 OJY15 OKU15 OLQ15 OMM15 ONI15 OOE15 OPA15 OPW15 OQS15 ORO15 OSK15 OTG15 OUC15 OUY15 OVU15 OWQ15 OXM15 OYI15 OZE15 PAA15 PAW15 PBS15 PCO15 PDK15 PEG15 PFC15 PFY15 PGU15 PHQ15 PIM15 PJI15 PKE15 PLA15 PLW15 PMS15 PNO15 POK15 PPG15 PQC15 PQY15 PRU15 PSQ15 PTM15 PUI15 PVE15 PWA15 PWW15 PXS15 PYO15 PZK15 QAG15 QBC15 QBY15 QCU15 QDQ15 QEM15 QFI15 QGE15 QHA15 QHW15 QIS15 QJO15 QKK15 QLG15 QMC15 QMY15 QNU15 QOQ15 QPM15 QQI15 QRE15 QSA15 QSW15 QTS15 QUO15 QVK15 QWG15 QXC15 QXY15 QYU15 QZQ15 RAM15 RBI15 RCE15 RDA15 RDW15 RES15 RFO15 RGK15 RHG15 RIC15 RIY15 RJU15 RKQ15 RLM15 RMI15 RNE15 ROA15 ROW15 RPS15 RQO15 RRK15 RSG15 RTC15 RTY15 RUU15 RVQ15 RWM15 RXI15 RYE15 RZA15 RZW15 SAS15 SBO15 SCK15 SDG15 SEC15 SEY15 SFU15 SGQ15 SHM15 SII15 SJE15 SKA15 SKW15 SLS15 SMO15 SNK15 SOG15 SPC15 SPY15 SQU15 SRQ15 SSM15 STI15 SUE15 SVA15 SVW15 SWS15 SXO15 SYK15 SZG15 TAC15 TAY15 TBU15 TCQ15 TDM15 TEI15 TFE15 TGA15 TGW15 THS15 TIO15 TJK15 TKG15 TLC15 TLY15 TMU15 TNQ15 TOM15 TPI15 TQE15 TRA15 TRW15 TSS15 TTO15 TUK15 TVG15 TWC15 TWY15 TXU15 TYQ15 TZM15 UAI15 UBE15 UCA15 UCW15 UDS15 UEO15 UFK15 UGG15 UHC15 UHY15 UIU15 UJQ15 UKM15 ULI15 UME15 UNA15 UNW15 UOS15 UPO15 UQK15 URG15 USC15 USY15 UTU15 UUQ15 UVM15 UWI15 UXE15 UYA15 UYW15 UZS15 VAO15 VBK15 VCG15 VDC15 VDY15 VEU15 VFQ15 VGM15 VHI15 VIE15 VJA15 VJW15 VKS15 VLO15 VMK15 VNG15 VOC15 VOY15 VPU15 VQQ15 VRM15 VSI15 VTE15 VUA15 VUW15 VVS15 VWO15 VXK15 VYG15 VZC15 VZY15 WAU15 WBQ15 WCM15 WDI15 WEE15 WFA15 WFW15 WGS15 WHO15 WIK15 WJG15 WKC15 WKY15 WLU15 WMQ15 WNM15 WOI15 WPE15 WQA15 WQW15 WRS15 WSO15 WTK15 WUG15 WVC15 WVY15 WWU15 WXQ15 WYM15 WZI15 XAE15 XBA15 XBW15 XCS15 XDO15 XEK15">
    <cfRule type="containsText" dxfId="87" priority="16" operator="containsText" text="Stock">
      <formula>NOT(ISERROR(SEARCH("Stock",A15)))</formula>
    </cfRule>
  </conditionalFormatting>
  <conditionalFormatting sqref="C15 U15 AQ15 BM15 CI15 DE15 EA15 EW15 FS15 GO15 HK15 IG15 JC15 JY15 KU15 LQ15 MM15 NI15 OE15 PA15 PW15 QS15 RO15 SK15 TG15 UC15 UY15 VU15 WQ15 XM15 YI15 ZE15 AAA15 AAW15 ABS15 ACO15 ADK15 AEG15 AFC15 AFY15 AGU15 AHQ15 AIM15 AJI15 AKE15 ALA15 ALW15 AMS15 ANO15 AOK15 APG15 AQC15 AQY15 ARU15 ASQ15 ATM15 AUI15 AVE15 AWA15 AWW15 AXS15 AYO15 AZK15 BAG15 BBC15 BBY15 BCU15 BDQ15 BEM15 BFI15 BGE15 BHA15 BHW15 BIS15 BJO15 BKK15 BLG15 BMC15 BMY15 BNU15 BOQ15 BPM15 BQI15 BRE15 BSA15 BSW15 BTS15 BUO15 BVK15 BWG15 BXC15 BXY15 BYU15 BZQ15 CAM15 CBI15 CCE15 CDA15 CDW15 CES15 CFO15 CGK15 CHG15 CIC15 CIY15 CJU15 CKQ15 CLM15 CMI15 CNE15 COA15 COW15 CPS15 CQO15 CRK15 CSG15 CTC15 CTY15 CUU15 CVQ15 CWM15 CXI15 CYE15 CZA15 CZW15 DAS15 DBO15 DCK15 DDG15 DEC15 DEY15 DFU15 DGQ15 DHM15 DII15 DJE15 DKA15 DKW15 DLS15 DMO15 DNK15 DOG15 DPC15 DPY15 DQU15 DRQ15 DSM15 DTI15 DUE15 DVA15 DVW15 DWS15 DXO15 DYK15 DZG15 EAC15 EAY15 EBU15 ECQ15 EDM15 EEI15 EFE15 EGA15 EGW15 EHS15 EIO15 EJK15 EKG15 ELC15 ELY15 EMU15 ENQ15 EOM15 EPI15 EQE15 ERA15 ERW15 ESS15 ETO15 EUK15 EVG15 EWC15 EWY15 EXU15 EYQ15 EZM15 FAI15 FBE15 FCA15 FCW15 FDS15 FEO15 FFK15 FGG15 FHC15 FHY15 FIU15 FJQ15 FKM15 FLI15 FME15 FNA15 FNW15 FOS15 FPO15 FQK15 FRG15 FSC15 FSY15 FTU15 FUQ15 FVM15 FWI15 FXE15 FYA15 FYW15 FZS15 GAO15 GBK15 GCG15 GDC15 GDY15 GEU15 GFQ15 GGM15 GHI15 GIE15 GJA15 GJW15 GKS15 GLO15 GMK15 GNG15 GOC15 GOY15 GPU15 GQQ15 GRM15 GSI15 GTE15 GUA15 GUW15 GVS15 GWO15 GXK15 GYG15 GZC15 GZY15 HAU15 HBQ15 HCM15 HDI15 HEE15 HFA15 HFW15 HGS15 HHO15 HIK15 HJG15 HKC15 HKY15 HLU15 HMQ15 HNM15 HOI15 HPE15 HQA15 HQW15 HRS15 HSO15 HTK15 HUG15 HVC15 HVY15 HWU15 HXQ15 HYM15 HZI15 IAE15 IBA15 IBW15 ICS15 IDO15 IEK15 IFG15 IGC15 IGY15 IHU15 IIQ15 IJM15 IKI15 ILE15 IMA15 IMW15 INS15 IOO15 IPK15 IQG15 IRC15 IRY15 ISU15 ITQ15 IUM15 IVI15 IWE15 IXA15 IXW15 IYS15 IZO15 JAK15 JBG15 JCC15 JCY15 JDU15 JEQ15 JFM15 JGI15 JHE15 JIA15 JIW15 JJS15 JKO15 JLK15 JMG15 JNC15 JNY15 JOU15 JPQ15 JQM15 JRI15 JSE15 JTA15 JTW15 JUS15 JVO15 JWK15 JXG15 JYC15 JYY15 JZU15 KAQ15 KBM15 KCI15 KDE15 KEA15 KEW15 KFS15 KGO15 KHK15 KIG15 KJC15 KJY15 KKU15 KLQ15 KMM15 KNI15 KOE15 KPA15 KPW15 KQS15 KRO15 KSK15 KTG15 KUC15 KUY15 KVU15 KWQ15 KXM15 KYI15 KZE15 LAA15 LAW15 LBS15 LCO15 LDK15 LEG15 LFC15 LFY15 LGU15 LHQ15 LIM15 LJI15 LKE15 LLA15 LLW15 LMS15 LNO15 LOK15 LPG15 LQC15 LQY15 LRU15 LSQ15 LTM15 LUI15 LVE15 LWA15 LWW15 LXS15 LYO15 LZK15 MAG15 MBC15 MBY15 MCU15 MDQ15 MEM15 MFI15 MGE15 MHA15 MHW15 MIS15 MJO15 MKK15 MLG15 MMC15 MMY15 MNU15 MOQ15 MPM15 MQI15 MRE15 MSA15 MSW15 MTS15 MUO15 MVK15 MWG15 MXC15 MXY15 MYU15 MZQ15 NAM15 NBI15 NCE15 NDA15 NDW15 NES15 NFO15 NGK15 NHG15 NIC15 NIY15 NJU15 NKQ15 NLM15 NMI15 NNE15 NOA15 NOW15 NPS15 NQO15 NRK15 NSG15 NTC15 NTY15 NUU15 NVQ15 NWM15 NXI15 NYE15 NZA15 NZW15 OAS15 OBO15 OCK15 ODG15 OEC15 OEY15 OFU15 OGQ15 OHM15 OII15 OJE15 OKA15 OKW15 OLS15 OMO15 ONK15 OOG15 OPC15 OPY15 OQU15 ORQ15 OSM15 OTI15 OUE15 OVA15 OVW15 OWS15 OXO15 OYK15 OZG15 PAC15 PAY15 PBU15 PCQ15 PDM15 PEI15 PFE15 PGA15 PGW15 PHS15 PIO15 PJK15 PKG15 PLC15 PLY15 PMU15 PNQ15 POM15 PPI15 PQE15 PRA15 PRW15 PSS15 PTO15 PUK15 PVG15 PWC15 PWY15 PXU15 PYQ15 PZM15 QAI15 QBE15 QCA15 QCW15 QDS15 QEO15 QFK15 QGG15 QHC15 QHY15 QIU15 QJQ15 QKM15 QLI15 QME15 QNA15 QNW15 QOS15 QPO15 QQK15 QRG15 QSC15 QSY15 QTU15 QUQ15 QVM15 QWI15 QXE15 QYA15 QYW15 QZS15 RAO15 RBK15 RCG15 RDC15 RDY15 REU15 RFQ15 RGM15 RHI15 RIE15 RJA15 RJW15 RKS15 RLO15 RMK15 RNG15 ROC15 ROY15 RPU15 RQQ15 RRM15 RSI15 RTE15 RUA15 RUW15 RVS15 RWO15 RXK15 RYG15 RZC15 RZY15 SAU15 SBQ15 SCM15 SDI15 SEE15 SFA15 SFW15 SGS15 SHO15 SIK15 SJG15 SKC15 SKY15 SLU15 SMQ15 SNM15 SOI15 SPE15 SQA15 SQW15 SRS15 SSO15 STK15 SUG15 SVC15 SVY15 SWU15 SXQ15 SYM15 SZI15 TAE15 TBA15 TBW15 TCS15 TDO15 TEK15 TFG15 TGC15 TGY15 THU15 TIQ15 TJM15 TKI15 TLE15 TMA15 TMW15 TNS15 TOO15 TPK15 TQG15 TRC15 TRY15 TSU15 TTQ15 TUM15 TVI15 TWE15 TXA15 TXW15 TYS15 TZO15 UAK15 UBG15 UCC15 UCY15 UDU15 UEQ15 UFM15 UGI15 UHE15 UIA15 UIW15 UJS15 UKO15 ULK15 UMG15 UNC15 UNY15 UOU15 UPQ15 UQM15 URI15 USE15 UTA15 UTW15 UUS15 UVO15 UWK15 UXG15 UYC15 UYY15 UZU15 VAQ15 VBM15 VCI15 VDE15 VEA15 VEW15 VFS15 VGO15 VHK15 VIG15 VJC15 VJY15 VKU15 VLQ15 VMM15 VNI15 VOE15 VPA15 VPW15 VQS15 VRO15 VSK15 VTG15 VUC15 VUY15 VVU15 VWQ15 VXM15 VYI15 VZE15 WAA15 WAW15 WBS15 WCO15 WDK15 WEG15 WFC15 WFY15 WGU15 WHQ15 WIM15 WJI15 WKE15 WLA15 WLW15 WMS15 WNO15 WOK15 WPG15 WQC15 WQY15 WRU15 WSQ15 WTM15 WUI15 WVE15 WWA15 WWW15 WXS15 WYO15 WZK15 XAG15 XBC15 XBY15 XCU15 XDQ15 XEM15">
    <cfRule type="duplicateValues" dxfId="86" priority="18"/>
  </conditionalFormatting>
  <conditionalFormatting sqref="C18 U18 AQ18 BM18 CI18 DE18 EA18 EW18 FS18 GO18 HK18 IG18 JC18 JY18 KU18 LQ18 MM18 NI18 OE18 PA18 PW18 QS18 RO18 SK18 TG18 UC18 UY18 VU18 WQ18 XM18 YI18 ZE18 AAA18 AAW18 ABS18 ACO18 ADK18 AEG18 AFC18 AFY18 AGU18 AHQ18 AIM18 AJI18 AKE18 ALA18 ALW18 AMS18 ANO18 AOK18 APG18 AQC18 AQY18 ARU18 ASQ18 ATM18 AUI18 AVE18 AWA18 AWW18 AXS18 AYO18 AZK18 BAG18 BBC18 BBY18 BCU18 BDQ18 BEM18 BFI18 BGE18 BHA18 BHW18 BIS18 BJO18 BKK18 BLG18 BMC18 BMY18 BNU18 BOQ18 BPM18 BQI18 BRE18 BSA18 BSW18 BTS18 BUO18 BVK18 BWG18 BXC18 BXY18 BYU18 BZQ18 CAM18 CBI18 CCE18 CDA18 CDW18 CES18 CFO18 CGK18 CHG18 CIC18 CIY18 CJU18 CKQ18 CLM18 CMI18 CNE18 COA18 COW18 CPS18 CQO18 CRK18 CSG18 CTC18 CTY18 CUU18 CVQ18 CWM18 CXI18 CYE18 CZA18 CZW18 DAS18 DBO18 DCK18 DDG18 DEC18 DEY18 DFU18 DGQ18 DHM18 DII18 DJE18 DKA18 DKW18 DLS18 DMO18 DNK18 DOG18 DPC18 DPY18 DQU18 DRQ18 DSM18 DTI18 DUE18 DVA18 DVW18 DWS18 DXO18 DYK18 DZG18 EAC18 EAY18 EBU18 ECQ18 EDM18 EEI18 EFE18 EGA18 EGW18 EHS18 EIO18 EJK18 EKG18 ELC18 ELY18 EMU18 ENQ18 EOM18 EPI18 EQE18 ERA18 ERW18 ESS18 ETO18 EUK18 EVG18 EWC18 EWY18 EXU18 EYQ18 EZM18 FAI18 FBE18 FCA18 FCW18 FDS18 FEO18 FFK18 FGG18 FHC18 FHY18 FIU18 FJQ18 FKM18 FLI18 FME18 FNA18 FNW18 FOS18 FPO18 FQK18 FRG18 FSC18 FSY18 FTU18 FUQ18 FVM18 FWI18 FXE18 FYA18 FYW18 FZS18 GAO18 GBK18 GCG18 GDC18 GDY18 GEU18 GFQ18 GGM18 GHI18 GIE18 GJA18 GJW18 GKS18 GLO18 GMK18 GNG18 GOC18 GOY18 GPU18 GQQ18 GRM18 GSI18 GTE18 GUA18 GUW18 GVS18 GWO18 GXK18 GYG18 GZC18 GZY18 HAU18 HBQ18 HCM18 HDI18 HEE18 HFA18 HFW18 HGS18 HHO18 HIK18 HJG18 HKC18 HKY18 HLU18 HMQ18 HNM18 HOI18 HPE18 HQA18 HQW18 HRS18 HSO18 HTK18 HUG18 HVC18 HVY18 HWU18 HXQ18 HYM18 HZI18 IAE18 IBA18 IBW18 ICS18 IDO18 IEK18 IFG18 IGC18 IGY18 IHU18 IIQ18 IJM18 IKI18 ILE18 IMA18 IMW18 INS18 IOO18 IPK18 IQG18 IRC18 IRY18 ISU18 ITQ18 IUM18 IVI18 IWE18 IXA18 IXW18 IYS18 IZO18 JAK18 JBG18 JCC18 JCY18 JDU18 JEQ18 JFM18 JGI18 JHE18 JIA18 JIW18 JJS18 JKO18 JLK18 JMG18 JNC18 JNY18 JOU18 JPQ18 JQM18 JRI18 JSE18 JTA18 JTW18 JUS18 JVO18 JWK18 JXG18 JYC18 JYY18 JZU18 KAQ18 KBM18 KCI18 KDE18 KEA18 KEW18 KFS18 KGO18 KHK18 KIG18 KJC18 KJY18 KKU18 KLQ18 KMM18 KNI18 KOE18 KPA18 KPW18 KQS18 KRO18 KSK18 KTG18 KUC18 KUY18 KVU18 KWQ18 KXM18 KYI18 KZE18 LAA18 LAW18 LBS18 LCO18 LDK18 LEG18 LFC18 LFY18 LGU18 LHQ18 LIM18 LJI18 LKE18 LLA18 LLW18 LMS18 LNO18 LOK18 LPG18 LQC18 LQY18 LRU18 LSQ18 LTM18 LUI18 LVE18 LWA18 LWW18 LXS18 LYO18 LZK18 MAG18 MBC18 MBY18 MCU18 MDQ18 MEM18 MFI18 MGE18 MHA18 MHW18 MIS18 MJO18 MKK18 MLG18 MMC18 MMY18 MNU18 MOQ18 MPM18 MQI18 MRE18 MSA18 MSW18 MTS18 MUO18 MVK18 MWG18 MXC18 MXY18 MYU18 MZQ18 NAM18 NBI18 NCE18 NDA18 NDW18 NES18 NFO18 NGK18 NHG18 NIC18 NIY18 NJU18 NKQ18 NLM18 NMI18 NNE18 NOA18 NOW18 NPS18 NQO18 NRK18 NSG18 NTC18 NTY18 NUU18 NVQ18 NWM18 NXI18 NYE18 NZA18 NZW18 OAS18 OBO18 OCK18 ODG18 OEC18 OEY18 OFU18 OGQ18 OHM18 OII18 OJE18 OKA18 OKW18 OLS18 OMO18 ONK18 OOG18 OPC18 OPY18 OQU18 ORQ18 OSM18 OTI18 OUE18 OVA18 OVW18 OWS18 OXO18 OYK18 OZG18 PAC18 PAY18 PBU18 PCQ18 PDM18 PEI18 PFE18 PGA18 PGW18 PHS18 PIO18 PJK18 PKG18 PLC18 PLY18 PMU18 PNQ18 POM18 PPI18 PQE18 PRA18 PRW18 PSS18 PTO18 PUK18 PVG18 PWC18 PWY18 PXU18 PYQ18 PZM18 QAI18 QBE18 QCA18 QCW18 QDS18 QEO18 QFK18 QGG18 QHC18 QHY18 QIU18 QJQ18 QKM18 QLI18 QME18 QNA18 QNW18 QOS18 QPO18 QQK18 QRG18 QSC18 QSY18 QTU18 QUQ18 QVM18 QWI18 QXE18 QYA18 QYW18 QZS18 RAO18 RBK18 RCG18 RDC18 RDY18 REU18 RFQ18 RGM18 RHI18 RIE18 RJA18 RJW18 RKS18 RLO18 RMK18 RNG18 ROC18 ROY18 RPU18 RQQ18 RRM18 RSI18 RTE18 RUA18 RUW18 RVS18 RWO18 RXK18 RYG18 RZC18 RZY18 SAU18 SBQ18 SCM18 SDI18 SEE18 SFA18 SFW18 SGS18 SHO18 SIK18 SJG18 SKC18 SKY18 SLU18 SMQ18 SNM18 SOI18 SPE18 SQA18 SQW18 SRS18 SSO18 STK18 SUG18 SVC18 SVY18 SWU18 SXQ18 SYM18 SZI18 TAE18 TBA18 TBW18 TCS18 TDO18 TEK18 TFG18 TGC18 TGY18 THU18 TIQ18 TJM18 TKI18 TLE18 TMA18 TMW18 TNS18 TOO18 TPK18 TQG18 TRC18 TRY18 TSU18 TTQ18 TUM18 TVI18 TWE18 TXA18 TXW18 TYS18 TZO18 UAK18 UBG18 UCC18 UCY18 UDU18 UEQ18 UFM18 UGI18 UHE18 UIA18 UIW18 UJS18 UKO18 ULK18 UMG18 UNC18 UNY18 UOU18 UPQ18 UQM18 URI18 USE18 UTA18 UTW18 UUS18 UVO18 UWK18 UXG18 UYC18 UYY18 UZU18 VAQ18 VBM18 VCI18 VDE18 VEA18 VEW18 VFS18 VGO18 VHK18 VIG18 VJC18 VJY18 VKU18 VLQ18 VMM18 VNI18 VOE18 VPA18 VPW18 VQS18 VRO18 VSK18 VTG18 VUC18 VUY18 VVU18 VWQ18 VXM18 VYI18 VZE18 WAA18 WAW18 WBS18 WCO18 WDK18 WEG18 WFC18 WFY18 WGU18 WHQ18 WIM18 WJI18 WKE18 WLA18 WLW18 WMS18 WNO18 WOK18 WPG18 WQC18 WQY18 WRU18 WSQ18 WTM18 WUI18 WVE18 WWA18 WWW18 WXS18 WYO18 WZK18 XAG18 XBC18 XBY18 XCU18 XDQ18 XEM18">
    <cfRule type="duplicateValues" dxfId="85" priority="14"/>
  </conditionalFormatting>
  <conditionalFormatting sqref="A18 S18 AO18 BK18 CG18 DC18 DY18 EU18 FQ18 GM18 HI18 IE18 JA18 JW18 KS18 LO18 MK18 NG18 OC18 OY18 PU18 QQ18 RM18 SI18 TE18 UA18 UW18 VS18 WO18 XK18 YG18 ZC18 ZY18 AAU18 ABQ18 ACM18 ADI18 AEE18 AFA18 AFW18 AGS18 AHO18 AIK18 AJG18 AKC18 AKY18 ALU18 AMQ18 ANM18 AOI18 APE18 AQA18 AQW18 ARS18 ASO18 ATK18 AUG18 AVC18 AVY18 AWU18 AXQ18 AYM18 AZI18 BAE18 BBA18 BBW18 BCS18 BDO18 BEK18 BFG18 BGC18 BGY18 BHU18 BIQ18 BJM18 BKI18 BLE18 BMA18 BMW18 BNS18 BOO18 BPK18 BQG18 BRC18 BRY18 BSU18 BTQ18 BUM18 BVI18 BWE18 BXA18 BXW18 BYS18 BZO18 CAK18 CBG18 CCC18 CCY18 CDU18 CEQ18 CFM18 CGI18 CHE18 CIA18 CIW18 CJS18 CKO18 CLK18 CMG18 CNC18 CNY18 COU18 CPQ18 CQM18 CRI18 CSE18 CTA18 CTW18 CUS18 CVO18 CWK18 CXG18 CYC18 CYY18 CZU18 DAQ18 DBM18 DCI18 DDE18 DEA18 DEW18 DFS18 DGO18 DHK18 DIG18 DJC18 DJY18 DKU18 DLQ18 DMM18 DNI18 DOE18 DPA18 DPW18 DQS18 DRO18 DSK18 DTG18 DUC18 DUY18 DVU18 DWQ18 DXM18 DYI18 DZE18 EAA18 EAW18 EBS18 ECO18 EDK18 EEG18 EFC18 EFY18 EGU18 EHQ18 EIM18 EJI18 EKE18 ELA18 ELW18 EMS18 ENO18 EOK18 EPG18 EQC18 EQY18 ERU18 ESQ18 ETM18 EUI18 EVE18 EWA18 EWW18 EXS18 EYO18 EZK18 FAG18 FBC18 FBY18 FCU18 FDQ18 FEM18 FFI18 FGE18 FHA18 FHW18 FIS18 FJO18 FKK18 FLG18 FMC18 FMY18 FNU18 FOQ18 FPM18 FQI18 FRE18 FSA18 FSW18 FTS18 FUO18 FVK18 FWG18 FXC18 FXY18 FYU18 FZQ18 GAM18 GBI18 GCE18 GDA18 GDW18 GES18 GFO18 GGK18 GHG18 GIC18 GIY18 GJU18 GKQ18 GLM18 GMI18 GNE18 GOA18 GOW18 GPS18 GQO18 GRK18 GSG18 GTC18 GTY18 GUU18 GVQ18 GWM18 GXI18 GYE18 GZA18 GZW18 HAS18 HBO18 HCK18 HDG18 HEC18 HEY18 HFU18 HGQ18 HHM18 HII18 HJE18 HKA18 HKW18 HLS18 HMO18 HNK18 HOG18 HPC18 HPY18 HQU18 HRQ18 HSM18 HTI18 HUE18 HVA18 HVW18 HWS18 HXO18 HYK18 HZG18 IAC18 IAY18 IBU18 ICQ18 IDM18 IEI18 IFE18 IGA18 IGW18 IHS18 IIO18 IJK18 IKG18 ILC18 ILY18 IMU18 INQ18 IOM18 IPI18 IQE18 IRA18 IRW18 ISS18 ITO18 IUK18 IVG18 IWC18 IWY18 IXU18 IYQ18 IZM18 JAI18 JBE18 JCA18 JCW18 JDS18 JEO18 JFK18 JGG18 JHC18 JHY18 JIU18 JJQ18 JKM18 JLI18 JME18 JNA18 JNW18 JOS18 JPO18 JQK18 JRG18 JSC18 JSY18 JTU18 JUQ18 JVM18 JWI18 JXE18 JYA18 JYW18 JZS18 KAO18 KBK18 KCG18 KDC18 KDY18 KEU18 KFQ18 KGM18 KHI18 KIE18 KJA18 KJW18 KKS18 KLO18 KMK18 KNG18 KOC18 KOY18 KPU18 KQQ18 KRM18 KSI18 KTE18 KUA18 KUW18 KVS18 KWO18 KXK18 KYG18 KZC18 KZY18 LAU18 LBQ18 LCM18 LDI18 LEE18 LFA18 LFW18 LGS18 LHO18 LIK18 LJG18 LKC18 LKY18 LLU18 LMQ18 LNM18 LOI18 LPE18 LQA18 LQW18 LRS18 LSO18 LTK18 LUG18 LVC18 LVY18 LWU18 LXQ18 LYM18 LZI18 MAE18 MBA18 MBW18 MCS18 MDO18 MEK18 MFG18 MGC18 MGY18 MHU18 MIQ18 MJM18 MKI18 MLE18 MMA18 MMW18 MNS18 MOO18 MPK18 MQG18 MRC18 MRY18 MSU18 MTQ18 MUM18 MVI18 MWE18 MXA18 MXW18 MYS18 MZO18 NAK18 NBG18 NCC18 NCY18 NDU18 NEQ18 NFM18 NGI18 NHE18 NIA18 NIW18 NJS18 NKO18 NLK18 NMG18 NNC18 NNY18 NOU18 NPQ18 NQM18 NRI18 NSE18 NTA18 NTW18 NUS18 NVO18 NWK18 NXG18 NYC18 NYY18 NZU18 OAQ18 OBM18 OCI18 ODE18 OEA18 OEW18 OFS18 OGO18 OHK18 OIG18 OJC18 OJY18 OKU18 OLQ18 OMM18 ONI18 OOE18 OPA18 OPW18 OQS18 ORO18 OSK18 OTG18 OUC18 OUY18 OVU18 OWQ18 OXM18 OYI18 OZE18 PAA18 PAW18 PBS18 PCO18 PDK18 PEG18 PFC18 PFY18 PGU18 PHQ18 PIM18 PJI18 PKE18 PLA18 PLW18 PMS18 PNO18 POK18 PPG18 PQC18 PQY18 PRU18 PSQ18 PTM18 PUI18 PVE18 PWA18 PWW18 PXS18 PYO18 PZK18 QAG18 QBC18 QBY18 QCU18 QDQ18 QEM18 QFI18 QGE18 QHA18 QHW18 QIS18 QJO18 QKK18 QLG18 QMC18 QMY18 QNU18 QOQ18 QPM18 QQI18 QRE18 QSA18 QSW18 QTS18 QUO18 QVK18 QWG18 QXC18 QXY18 QYU18 QZQ18 RAM18 RBI18 RCE18 RDA18 RDW18 RES18 RFO18 RGK18 RHG18 RIC18 RIY18 RJU18 RKQ18 RLM18 RMI18 RNE18 ROA18 ROW18 RPS18 RQO18 RRK18 RSG18 RTC18 RTY18 RUU18 RVQ18 RWM18 RXI18 RYE18 RZA18 RZW18 SAS18 SBO18 SCK18 SDG18 SEC18 SEY18 SFU18 SGQ18 SHM18 SII18 SJE18 SKA18 SKW18 SLS18 SMO18 SNK18 SOG18 SPC18 SPY18 SQU18 SRQ18 SSM18 STI18 SUE18 SVA18 SVW18 SWS18 SXO18 SYK18 SZG18 TAC18 TAY18 TBU18 TCQ18 TDM18 TEI18 TFE18 TGA18 TGW18 THS18 TIO18 TJK18 TKG18 TLC18 TLY18 TMU18 TNQ18 TOM18 TPI18 TQE18 TRA18 TRW18 TSS18 TTO18 TUK18 TVG18 TWC18 TWY18 TXU18 TYQ18 TZM18 UAI18 UBE18 UCA18 UCW18 UDS18 UEO18 UFK18 UGG18 UHC18 UHY18 UIU18 UJQ18 UKM18 ULI18 UME18 UNA18 UNW18 UOS18 UPO18 UQK18 URG18 USC18 USY18 UTU18 UUQ18 UVM18 UWI18 UXE18 UYA18 UYW18 UZS18 VAO18 VBK18 VCG18 VDC18 VDY18 VEU18 VFQ18 VGM18 VHI18 VIE18 VJA18 VJW18 VKS18 VLO18 VMK18 VNG18 VOC18 VOY18 VPU18 VQQ18 VRM18 VSI18 VTE18 VUA18 VUW18 VVS18 VWO18 VXK18 VYG18 VZC18 VZY18 WAU18 WBQ18 WCM18 WDI18 WEE18 WFA18 WFW18 WGS18 WHO18 WIK18 WJG18 WKC18 WKY18 WLU18 WMQ18 WNM18 WOI18 WPE18 WQA18 WQW18 WRS18 WSO18 WTK18 WUG18 WVC18 WVY18 WWU18 WXQ18 WYM18 WZI18 XAE18 XBA18 XBW18 XCS18 XDO18 XEK18">
    <cfRule type="containsText" dxfId="84" priority="13" operator="containsText" text="Stock">
      <formula>NOT(ISERROR(SEARCH("Stock",A18)))</formula>
    </cfRule>
  </conditionalFormatting>
  <conditionalFormatting sqref="C18 U18 AQ18 BM18 CI18 DE18 EA18 EW18 FS18 GO18 HK18 IG18 JC18 JY18 KU18 LQ18 MM18 NI18 OE18 PA18 PW18 QS18 RO18 SK18 TG18 UC18 UY18 VU18 WQ18 XM18 YI18 ZE18 AAA18 AAW18 ABS18 ACO18 ADK18 AEG18 AFC18 AFY18 AGU18 AHQ18 AIM18 AJI18 AKE18 ALA18 ALW18 AMS18 ANO18 AOK18 APG18 AQC18 AQY18 ARU18 ASQ18 ATM18 AUI18 AVE18 AWA18 AWW18 AXS18 AYO18 AZK18 BAG18 BBC18 BBY18 BCU18 BDQ18 BEM18 BFI18 BGE18 BHA18 BHW18 BIS18 BJO18 BKK18 BLG18 BMC18 BMY18 BNU18 BOQ18 BPM18 BQI18 BRE18 BSA18 BSW18 BTS18 BUO18 BVK18 BWG18 BXC18 BXY18 BYU18 BZQ18 CAM18 CBI18 CCE18 CDA18 CDW18 CES18 CFO18 CGK18 CHG18 CIC18 CIY18 CJU18 CKQ18 CLM18 CMI18 CNE18 COA18 COW18 CPS18 CQO18 CRK18 CSG18 CTC18 CTY18 CUU18 CVQ18 CWM18 CXI18 CYE18 CZA18 CZW18 DAS18 DBO18 DCK18 DDG18 DEC18 DEY18 DFU18 DGQ18 DHM18 DII18 DJE18 DKA18 DKW18 DLS18 DMO18 DNK18 DOG18 DPC18 DPY18 DQU18 DRQ18 DSM18 DTI18 DUE18 DVA18 DVW18 DWS18 DXO18 DYK18 DZG18 EAC18 EAY18 EBU18 ECQ18 EDM18 EEI18 EFE18 EGA18 EGW18 EHS18 EIO18 EJK18 EKG18 ELC18 ELY18 EMU18 ENQ18 EOM18 EPI18 EQE18 ERA18 ERW18 ESS18 ETO18 EUK18 EVG18 EWC18 EWY18 EXU18 EYQ18 EZM18 FAI18 FBE18 FCA18 FCW18 FDS18 FEO18 FFK18 FGG18 FHC18 FHY18 FIU18 FJQ18 FKM18 FLI18 FME18 FNA18 FNW18 FOS18 FPO18 FQK18 FRG18 FSC18 FSY18 FTU18 FUQ18 FVM18 FWI18 FXE18 FYA18 FYW18 FZS18 GAO18 GBK18 GCG18 GDC18 GDY18 GEU18 GFQ18 GGM18 GHI18 GIE18 GJA18 GJW18 GKS18 GLO18 GMK18 GNG18 GOC18 GOY18 GPU18 GQQ18 GRM18 GSI18 GTE18 GUA18 GUW18 GVS18 GWO18 GXK18 GYG18 GZC18 GZY18 HAU18 HBQ18 HCM18 HDI18 HEE18 HFA18 HFW18 HGS18 HHO18 HIK18 HJG18 HKC18 HKY18 HLU18 HMQ18 HNM18 HOI18 HPE18 HQA18 HQW18 HRS18 HSO18 HTK18 HUG18 HVC18 HVY18 HWU18 HXQ18 HYM18 HZI18 IAE18 IBA18 IBW18 ICS18 IDO18 IEK18 IFG18 IGC18 IGY18 IHU18 IIQ18 IJM18 IKI18 ILE18 IMA18 IMW18 INS18 IOO18 IPK18 IQG18 IRC18 IRY18 ISU18 ITQ18 IUM18 IVI18 IWE18 IXA18 IXW18 IYS18 IZO18 JAK18 JBG18 JCC18 JCY18 JDU18 JEQ18 JFM18 JGI18 JHE18 JIA18 JIW18 JJS18 JKO18 JLK18 JMG18 JNC18 JNY18 JOU18 JPQ18 JQM18 JRI18 JSE18 JTA18 JTW18 JUS18 JVO18 JWK18 JXG18 JYC18 JYY18 JZU18 KAQ18 KBM18 KCI18 KDE18 KEA18 KEW18 KFS18 KGO18 KHK18 KIG18 KJC18 KJY18 KKU18 KLQ18 KMM18 KNI18 KOE18 KPA18 KPW18 KQS18 KRO18 KSK18 KTG18 KUC18 KUY18 KVU18 KWQ18 KXM18 KYI18 KZE18 LAA18 LAW18 LBS18 LCO18 LDK18 LEG18 LFC18 LFY18 LGU18 LHQ18 LIM18 LJI18 LKE18 LLA18 LLW18 LMS18 LNO18 LOK18 LPG18 LQC18 LQY18 LRU18 LSQ18 LTM18 LUI18 LVE18 LWA18 LWW18 LXS18 LYO18 LZK18 MAG18 MBC18 MBY18 MCU18 MDQ18 MEM18 MFI18 MGE18 MHA18 MHW18 MIS18 MJO18 MKK18 MLG18 MMC18 MMY18 MNU18 MOQ18 MPM18 MQI18 MRE18 MSA18 MSW18 MTS18 MUO18 MVK18 MWG18 MXC18 MXY18 MYU18 MZQ18 NAM18 NBI18 NCE18 NDA18 NDW18 NES18 NFO18 NGK18 NHG18 NIC18 NIY18 NJU18 NKQ18 NLM18 NMI18 NNE18 NOA18 NOW18 NPS18 NQO18 NRK18 NSG18 NTC18 NTY18 NUU18 NVQ18 NWM18 NXI18 NYE18 NZA18 NZW18 OAS18 OBO18 OCK18 ODG18 OEC18 OEY18 OFU18 OGQ18 OHM18 OII18 OJE18 OKA18 OKW18 OLS18 OMO18 ONK18 OOG18 OPC18 OPY18 OQU18 ORQ18 OSM18 OTI18 OUE18 OVA18 OVW18 OWS18 OXO18 OYK18 OZG18 PAC18 PAY18 PBU18 PCQ18 PDM18 PEI18 PFE18 PGA18 PGW18 PHS18 PIO18 PJK18 PKG18 PLC18 PLY18 PMU18 PNQ18 POM18 PPI18 PQE18 PRA18 PRW18 PSS18 PTO18 PUK18 PVG18 PWC18 PWY18 PXU18 PYQ18 PZM18 QAI18 QBE18 QCA18 QCW18 QDS18 QEO18 QFK18 QGG18 QHC18 QHY18 QIU18 QJQ18 QKM18 QLI18 QME18 QNA18 QNW18 QOS18 QPO18 QQK18 QRG18 QSC18 QSY18 QTU18 QUQ18 QVM18 QWI18 QXE18 QYA18 QYW18 QZS18 RAO18 RBK18 RCG18 RDC18 RDY18 REU18 RFQ18 RGM18 RHI18 RIE18 RJA18 RJW18 RKS18 RLO18 RMK18 RNG18 ROC18 ROY18 RPU18 RQQ18 RRM18 RSI18 RTE18 RUA18 RUW18 RVS18 RWO18 RXK18 RYG18 RZC18 RZY18 SAU18 SBQ18 SCM18 SDI18 SEE18 SFA18 SFW18 SGS18 SHO18 SIK18 SJG18 SKC18 SKY18 SLU18 SMQ18 SNM18 SOI18 SPE18 SQA18 SQW18 SRS18 SSO18 STK18 SUG18 SVC18 SVY18 SWU18 SXQ18 SYM18 SZI18 TAE18 TBA18 TBW18 TCS18 TDO18 TEK18 TFG18 TGC18 TGY18 THU18 TIQ18 TJM18 TKI18 TLE18 TMA18 TMW18 TNS18 TOO18 TPK18 TQG18 TRC18 TRY18 TSU18 TTQ18 TUM18 TVI18 TWE18 TXA18 TXW18 TYS18 TZO18 UAK18 UBG18 UCC18 UCY18 UDU18 UEQ18 UFM18 UGI18 UHE18 UIA18 UIW18 UJS18 UKO18 ULK18 UMG18 UNC18 UNY18 UOU18 UPQ18 UQM18 URI18 USE18 UTA18 UTW18 UUS18 UVO18 UWK18 UXG18 UYC18 UYY18 UZU18 VAQ18 VBM18 VCI18 VDE18 VEA18 VEW18 VFS18 VGO18 VHK18 VIG18 VJC18 VJY18 VKU18 VLQ18 VMM18 VNI18 VOE18 VPA18 VPW18 VQS18 VRO18 VSK18 VTG18 VUC18 VUY18 VVU18 VWQ18 VXM18 VYI18 VZE18 WAA18 WAW18 WBS18 WCO18 WDK18 WEG18 WFC18 WFY18 WGU18 WHQ18 WIM18 WJI18 WKE18 WLA18 WLW18 WMS18 WNO18 WOK18 WPG18 WQC18 WQY18 WRU18 WSQ18 WTM18 WUI18 WVE18 WWA18 WWW18 WXS18 WYO18 WZK18 XAG18 XBC18 XBY18 XCU18 XDQ18 XEM18">
    <cfRule type="duplicateValues" dxfId="83" priority="15"/>
  </conditionalFormatting>
  <conditionalFormatting sqref="C21 U21 AQ21 BM21 CI21 DE21 EA21 EW21 FS21 GO21 HK21 IG21 JC21 JY21 KU21 LQ21 MM21 NI21 OE21 PA21 PW21 QS21 RO21 SK21 TG21 UC21 UY21 VU21 WQ21 XM21 YI21 ZE21 AAA21 AAW21 ABS21 ACO21 ADK21 AEG21 AFC21 AFY21 AGU21 AHQ21 AIM21 AJI21 AKE21 ALA21 ALW21 AMS21 ANO21 AOK21 APG21 AQC21 AQY21 ARU21 ASQ21 ATM21 AUI21 AVE21 AWA21 AWW21 AXS21 AYO21 AZK21 BAG21 BBC21 BBY21 BCU21 BDQ21 BEM21 BFI21 BGE21 BHA21 BHW21 BIS21 BJO21 BKK21 BLG21 BMC21 BMY21 BNU21 BOQ21 BPM21 BQI21 BRE21 BSA21 BSW21 BTS21 BUO21 BVK21 BWG21 BXC21 BXY21 BYU21 BZQ21 CAM21 CBI21 CCE21 CDA21 CDW21 CES21 CFO21 CGK21 CHG21 CIC21 CIY21 CJU21 CKQ21 CLM21 CMI21 CNE21 COA21 COW21 CPS21 CQO21 CRK21 CSG21 CTC21 CTY21 CUU21 CVQ21 CWM21 CXI21 CYE21 CZA21 CZW21 DAS21 DBO21 DCK21 DDG21 DEC21 DEY21 DFU21 DGQ21 DHM21 DII21 DJE21 DKA21 DKW21 DLS21 DMO21 DNK21 DOG21 DPC21 DPY21 DQU21 DRQ21 DSM21 DTI21 DUE21 DVA21 DVW21 DWS21 DXO21 DYK21 DZG21 EAC21 EAY21 EBU21 ECQ21 EDM21 EEI21 EFE21 EGA21 EGW21 EHS21 EIO21 EJK21 EKG21 ELC21 ELY21 EMU21 ENQ21 EOM21 EPI21 EQE21 ERA21 ERW21 ESS21 ETO21 EUK21 EVG21 EWC21 EWY21 EXU21 EYQ21 EZM21 FAI21 FBE21 FCA21 FCW21 FDS21 FEO21 FFK21 FGG21 FHC21 FHY21 FIU21 FJQ21 FKM21 FLI21 FME21 FNA21 FNW21 FOS21 FPO21 FQK21 FRG21 FSC21 FSY21 FTU21 FUQ21 FVM21 FWI21 FXE21 FYA21 FYW21 FZS21 GAO21 GBK21 GCG21 GDC21 GDY21 GEU21 GFQ21 GGM21 GHI21 GIE21 GJA21 GJW21 GKS21 GLO21 GMK21 GNG21 GOC21 GOY21 GPU21 GQQ21 GRM21 GSI21 GTE21 GUA21 GUW21 GVS21 GWO21 GXK21 GYG21 GZC21 GZY21 HAU21 HBQ21 HCM21 HDI21 HEE21 HFA21 HFW21 HGS21 HHO21 HIK21 HJG21 HKC21 HKY21 HLU21 HMQ21 HNM21 HOI21 HPE21 HQA21 HQW21 HRS21 HSO21 HTK21 HUG21 HVC21 HVY21 HWU21 HXQ21 HYM21 HZI21 IAE21 IBA21 IBW21 ICS21 IDO21 IEK21 IFG21 IGC21 IGY21 IHU21 IIQ21 IJM21 IKI21 ILE21 IMA21 IMW21 INS21 IOO21 IPK21 IQG21 IRC21 IRY21 ISU21 ITQ21 IUM21 IVI21 IWE21 IXA21 IXW21 IYS21 IZO21 JAK21 JBG21 JCC21 JCY21 JDU21 JEQ21 JFM21 JGI21 JHE21 JIA21 JIW21 JJS21 JKO21 JLK21 JMG21 JNC21 JNY21 JOU21 JPQ21 JQM21 JRI21 JSE21 JTA21 JTW21 JUS21 JVO21 JWK21 JXG21 JYC21 JYY21 JZU21 KAQ21 KBM21 KCI21 KDE21 KEA21 KEW21 KFS21 KGO21 KHK21 KIG21 KJC21 KJY21 KKU21 KLQ21 KMM21 KNI21 KOE21 KPA21 KPW21 KQS21 KRO21 KSK21 KTG21 KUC21 KUY21 KVU21 KWQ21 KXM21 KYI21 KZE21 LAA21 LAW21 LBS21 LCO21 LDK21 LEG21 LFC21 LFY21 LGU21 LHQ21 LIM21 LJI21 LKE21 LLA21 LLW21 LMS21 LNO21 LOK21 LPG21 LQC21 LQY21 LRU21 LSQ21 LTM21 LUI21 LVE21 LWA21 LWW21 LXS21 LYO21 LZK21 MAG21 MBC21 MBY21 MCU21 MDQ21 MEM21 MFI21 MGE21 MHA21 MHW21 MIS21 MJO21 MKK21 MLG21 MMC21 MMY21 MNU21 MOQ21 MPM21 MQI21 MRE21 MSA21 MSW21 MTS21 MUO21 MVK21 MWG21 MXC21 MXY21 MYU21 MZQ21 NAM21 NBI21 NCE21 NDA21 NDW21 NES21 NFO21 NGK21 NHG21 NIC21 NIY21 NJU21 NKQ21 NLM21 NMI21 NNE21 NOA21 NOW21 NPS21 NQO21 NRK21 NSG21 NTC21 NTY21 NUU21 NVQ21 NWM21 NXI21 NYE21 NZA21 NZW21 OAS21 OBO21 OCK21 ODG21 OEC21 OEY21 OFU21 OGQ21 OHM21 OII21 OJE21 OKA21 OKW21 OLS21 OMO21 ONK21 OOG21 OPC21 OPY21 OQU21 ORQ21 OSM21 OTI21 OUE21 OVA21 OVW21 OWS21 OXO21 OYK21 OZG21 PAC21 PAY21 PBU21 PCQ21 PDM21 PEI21 PFE21 PGA21 PGW21 PHS21 PIO21 PJK21 PKG21 PLC21 PLY21 PMU21 PNQ21 POM21 PPI21 PQE21 PRA21 PRW21 PSS21 PTO21 PUK21 PVG21 PWC21 PWY21 PXU21 PYQ21 PZM21 QAI21 QBE21 QCA21 QCW21 QDS21 QEO21 QFK21 QGG21 QHC21 QHY21 QIU21 QJQ21 QKM21 QLI21 QME21 QNA21 QNW21 QOS21 QPO21 QQK21 QRG21 QSC21 QSY21 QTU21 QUQ21 QVM21 QWI21 QXE21 QYA21 QYW21 QZS21 RAO21 RBK21 RCG21 RDC21 RDY21 REU21 RFQ21 RGM21 RHI21 RIE21 RJA21 RJW21 RKS21 RLO21 RMK21 RNG21 ROC21 ROY21 RPU21 RQQ21 RRM21 RSI21 RTE21 RUA21 RUW21 RVS21 RWO21 RXK21 RYG21 RZC21 RZY21 SAU21 SBQ21 SCM21 SDI21 SEE21 SFA21 SFW21 SGS21 SHO21 SIK21 SJG21 SKC21 SKY21 SLU21 SMQ21 SNM21 SOI21 SPE21 SQA21 SQW21 SRS21 SSO21 STK21 SUG21 SVC21 SVY21 SWU21 SXQ21 SYM21 SZI21 TAE21 TBA21 TBW21 TCS21 TDO21 TEK21 TFG21 TGC21 TGY21 THU21 TIQ21 TJM21 TKI21 TLE21 TMA21 TMW21 TNS21 TOO21 TPK21 TQG21 TRC21 TRY21 TSU21 TTQ21 TUM21 TVI21 TWE21 TXA21 TXW21 TYS21 TZO21 UAK21 UBG21 UCC21 UCY21 UDU21 UEQ21 UFM21 UGI21 UHE21 UIA21 UIW21 UJS21 UKO21 ULK21 UMG21 UNC21 UNY21 UOU21 UPQ21 UQM21 URI21 USE21 UTA21 UTW21 UUS21 UVO21 UWK21 UXG21 UYC21 UYY21 UZU21 VAQ21 VBM21 VCI21 VDE21 VEA21 VEW21 VFS21 VGO21 VHK21 VIG21 VJC21 VJY21 VKU21 VLQ21 VMM21 VNI21 VOE21 VPA21 VPW21 VQS21 VRO21 VSK21 VTG21 VUC21 VUY21 VVU21 VWQ21 VXM21 VYI21 VZE21 WAA21 WAW21 WBS21 WCO21 WDK21 WEG21 WFC21 WFY21 WGU21 WHQ21 WIM21 WJI21 WKE21 WLA21 WLW21 WMS21 WNO21 WOK21 WPG21 WQC21 WQY21 WRU21 WSQ21 WTM21 WUI21 WVE21 WWA21 WWW21 WXS21 WYO21 WZK21 XAG21 XBC21 XBY21 XCU21 XDQ21 XEM21">
    <cfRule type="duplicateValues" dxfId="82" priority="11"/>
  </conditionalFormatting>
  <conditionalFormatting sqref="A21 S21 AO21 BK21 CG21 DC21 DY21 EU21 FQ21 GM21 HI21 IE21 JA21 JW21 KS21 LO21 MK21 NG21 OC21 OY21 PU21 QQ21 RM21 SI21 TE21 UA21 UW21 VS21 WO21 XK21 YG21 ZC21 ZY21 AAU21 ABQ21 ACM21 ADI21 AEE21 AFA21 AFW21 AGS21 AHO21 AIK21 AJG21 AKC21 AKY21 ALU21 AMQ21 ANM21 AOI21 APE21 AQA21 AQW21 ARS21 ASO21 ATK21 AUG21 AVC21 AVY21 AWU21 AXQ21 AYM21 AZI21 BAE21 BBA21 BBW21 BCS21 BDO21 BEK21 BFG21 BGC21 BGY21 BHU21 BIQ21 BJM21 BKI21 BLE21 BMA21 BMW21 BNS21 BOO21 BPK21 BQG21 BRC21 BRY21 BSU21 BTQ21 BUM21 BVI21 BWE21 BXA21 BXW21 BYS21 BZO21 CAK21 CBG21 CCC21 CCY21 CDU21 CEQ21 CFM21 CGI21 CHE21 CIA21 CIW21 CJS21 CKO21 CLK21 CMG21 CNC21 CNY21 COU21 CPQ21 CQM21 CRI21 CSE21 CTA21 CTW21 CUS21 CVO21 CWK21 CXG21 CYC21 CYY21 CZU21 DAQ21 DBM21 DCI21 DDE21 DEA21 DEW21 DFS21 DGO21 DHK21 DIG21 DJC21 DJY21 DKU21 DLQ21 DMM21 DNI21 DOE21 DPA21 DPW21 DQS21 DRO21 DSK21 DTG21 DUC21 DUY21 DVU21 DWQ21 DXM21 DYI21 DZE21 EAA21 EAW21 EBS21 ECO21 EDK21 EEG21 EFC21 EFY21 EGU21 EHQ21 EIM21 EJI21 EKE21 ELA21 ELW21 EMS21 ENO21 EOK21 EPG21 EQC21 EQY21 ERU21 ESQ21 ETM21 EUI21 EVE21 EWA21 EWW21 EXS21 EYO21 EZK21 FAG21 FBC21 FBY21 FCU21 FDQ21 FEM21 FFI21 FGE21 FHA21 FHW21 FIS21 FJO21 FKK21 FLG21 FMC21 FMY21 FNU21 FOQ21 FPM21 FQI21 FRE21 FSA21 FSW21 FTS21 FUO21 FVK21 FWG21 FXC21 FXY21 FYU21 FZQ21 GAM21 GBI21 GCE21 GDA21 GDW21 GES21 GFO21 GGK21 GHG21 GIC21 GIY21 GJU21 GKQ21 GLM21 GMI21 GNE21 GOA21 GOW21 GPS21 GQO21 GRK21 GSG21 GTC21 GTY21 GUU21 GVQ21 GWM21 GXI21 GYE21 GZA21 GZW21 HAS21 HBO21 HCK21 HDG21 HEC21 HEY21 HFU21 HGQ21 HHM21 HII21 HJE21 HKA21 HKW21 HLS21 HMO21 HNK21 HOG21 HPC21 HPY21 HQU21 HRQ21 HSM21 HTI21 HUE21 HVA21 HVW21 HWS21 HXO21 HYK21 HZG21 IAC21 IAY21 IBU21 ICQ21 IDM21 IEI21 IFE21 IGA21 IGW21 IHS21 IIO21 IJK21 IKG21 ILC21 ILY21 IMU21 INQ21 IOM21 IPI21 IQE21 IRA21 IRW21 ISS21 ITO21 IUK21 IVG21 IWC21 IWY21 IXU21 IYQ21 IZM21 JAI21 JBE21 JCA21 JCW21 JDS21 JEO21 JFK21 JGG21 JHC21 JHY21 JIU21 JJQ21 JKM21 JLI21 JME21 JNA21 JNW21 JOS21 JPO21 JQK21 JRG21 JSC21 JSY21 JTU21 JUQ21 JVM21 JWI21 JXE21 JYA21 JYW21 JZS21 KAO21 KBK21 KCG21 KDC21 KDY21 KEU21 KFQ21 KGM21 KHI21 KIE21 KJA21 KJW21 KKS21 KLO21 KMK21 KNG21 KOC21 KOY21 KPU21 KQQ21 KRM21 KSI21 KTE21 KUA21 KUW21 KVS21 KWO21 KXK21 KYG21 KZC21 KZY21 LAU21 LBQ21 LCM21 LDI21 LEE21 LFA21 LFW21 LGS21 LHO21 LIK21 LJG21 LKC21 LKY21 LLU21 LMQ21 LNM21 LOI21 LPE21 LQA21 LQW21 LRS21 LSO21 LTK21 LUG21 LVC21 LVY21 LWU21 LXQ21 LYM21 LZI21 MAE21 MBA21 MBW21 MCS21 MDO21 MEK21 MFG21 MGC21 MGY21 MHU21 MIQ21 MJM21 MKI21 MLE21 MMA21 MMW21 MNS21 MOO21 MPK21 MQG21 MRC21 MRY21 MSU21 MTQ21 MUM21 MVI21 MWE21 MXA21 MXW21 MYS21 MZO21 NAK21 NBG21 NCC21 NCY21 NDU21 NEQ21 NFM21 NGI21 NHE21 NIA21 NIW21 NJS21 NKO21 NLK21 NMG21 NNC21 NNY21 NOU21 NPQ21 NQM21 NRI21 NSE21 NTA21 NTW21 NUS21 NVO21 NWK21 NXG21 NYC21 NYY21 NZU21 OAQ21 OBM21 OCI21 ODE21 OEA21 OEW21 OFS21 OGO21 OHK21 OIG21 OJC21 OJY21 OKU21 OLQ21 OMM21 ONI21 OOE21 OPA21 OPW21 OQS21 ORO21 OSK21 OTG21 OUC21 OUY21 OVU21 OWQ21 OXM21 OYI21 OZE21 PAA21 PAW21 PBS21 PCO21 PDK21 PEG21 PFC21 PFY21 PGU21 PHQ21 PIM21 PJI21 PKE21 PLA21 PLW21 PMS21 PNO21 POK21 PPG21 PQC21 PQY21 PRU21 PSQ21 PTM21 PUI21 PVE21 PWA21 PWW21 PXS21 PYO21 PZK21 QAG21 QBC21 QBY21 QCU21 QDQ21 QEM21 QFI21 QGE21 QHA21 QHW21 QIS21 QJO21 QKK21 QLG21 QMC21 QMY21 QNU21 QOQ21 QPM21 QQI21 QRE21 QSA21 QSW21 QTS21 QUO21 QVK21 QWG21 QXC21 QXY21 QYU21 QZQ21 RAM21 RBI21 RCE21 RDA21 RDW21 RES21 RFO21 RGK21 RHG21 RIC21 RIY21 RJU21 RKQ21 RLM21 RMI21 RNE21 ROA21 ROW21 RPS21 RQO21 RRK21 RSG21 RTC21 RTY21 RUU21 RVQ21 RWM21 RXI21 RYE21 RZA21 RZW21 SAS21 SBO21 SCK21 SDG21 SEC21 SEY21 SFU21 SGQ21 SHM21 SII21 SJE21 SKA21 SKW21 SLS21 SMO21 SNK21 SOG21 SPC21 SPY21 SQU21 SRQ21 SSM21 STI21 SUE21 SVA21 SVW21 SWS21 SXO21 SYK21 SZG21 TAC21 TAY21 TBU21 TCQ21 TDM21 TEI21 TFE21 TGA21 TGW21 THS21 TIO21 TJK21 TKG21 TLC21 TLY21 TMU21 TNQ21 TOM21 TPI21 TQE21 TRA21 TRW21 TSS21 TTO21 TUK21 TVG21 TWC21 TWY21 TXU21 TYQ21 TZM21 UAI21 UBE21 UCA21 UCW21 UDS21 UEO21 UFK21 UGG21 UHC21 UHY21 UIU21 UJQ21 UKM21 ULI21 UME21 UNA21 UNW21 UOS21 UPO21 UQK21 URG21 USC21 USY21 UTU21 UUQ21 UVM21 UWI21 UXE21 UYA21 UYW21 UZS21 VAO21 VBK21 VCG21 VDC21 VDY21 VEU21 VFQ21 VGM21 VHI21 VIE21 VJA21 VJW21 VKS21 VLO21 VMK21 VNG21 VOC21 VOY21 VPU21 VQQ21 VRM21 VSI21 VTE21 VUA21 VUW21 VVS21 VWO21 VXK21 VYG21 VZC21 VZY21 WAU21 WBQ21 WCM21 WDI21 WEE21 WFA21 WFW21 WGS21 WHO21 WIK21 WJG21 WKC21 WKY21 WLU21 WMQ21 WNM21 WOI21 WPE21 WQA21 WQW21 WRS21 WSO21 WTK21 WUG21 WVC21 WVY21 WWU21 WXQ21 WYM21 WZI21 XAE21 XBA21 XBW21 XCS21 XDO21 XEK21">
    <cfRule type="containsText" dxfId="81" priority="10" operator="containsText" text="Stock">
      <formula>NOT(ISERROR(SEARCH("Stock",A21)))</formula>
    </cfRule>
  </conditionalFormatting>
  <conditionalFormatting sqref="C21 U21 AQ21 BM21 CI21 DE21 EA21 EW21 FS21 GO21 HK21 IG21 JC21 JY21 KU21 LQ21 MM21 NI21 OE21 PA21 PW21 QS21 RO21 SK21 TG21 UC21 UY21 VU21 WQ21 XM21 YI21 ZE21 AAA21 AAW21 ABS21 ACO21 ADK21 AEG21 AFC21 AFY21 AGU21 AHQ21 AIM21 AJI21 AKE21 ALA21 ALW21 AMS21 ANO21 AOK21 APG21 AQC21 AQY21 ARU21 ASQ21 ATM21 AUI21 AVE21 AWA21 AWW21 AXS21 AYO21 AZK21 BAG21 BBC21 BBY21 BCU21 BDQ21 BEM21 BFI21 BGE21 BHA21 BHW21 BIS21 BJO21 BKK21 BLG21 BMC21 BMY21 BNU21 BOQ21 BPM21 BQI21 BRE21 BSA21 BSW21 BTS21 BUO21 BVK21 BWG21 BXC21 BXY21 BYU21 BZQ21 CAM21 CBI21 CCE21 CDA21 CDW21 CES21 CFO21 CGK21 CHG21 CIC21 CIY21 CJU21 CKQ21 CLM21 CMI21 CNE21 COA21 COW21 CPS21 CQO21 CRK21 CSG21 CTC21 CTY21 CUU21 CVQ21 CWM21 CXI21 CYE21 CZA21 CZW21 DAS21 DBO21 DCK21 DDG21 DEC21 DEY21 DFU21 DGQ21 DHM21 DII21 DJE21 DKA21 DKW21 DLS21 DMO21 DNK21 DOG21 DPC21 DPY21 DQU21 DRQ21 DSM21 DTI21 DUE21 DVA21 DVW21 DWS21 DXO21 DYK21 DZG21 EAC21 EAY21 EBU21 ECQ21 EDM21 EEI21 EFE21 EGA21 EGW21 EHS21 EIO21 EJK21 EKG21 ELC21 ELY21 EMU21 ENQ21 EOM21 EPI21 EQE21 ERA21 ERW21 ESS21 ETO21 EUK21 EVG21 EWC21 EWY21 EXU21 EYQ21 EZM21 FAI21 FBE21 FCA21 FCW21 FDS21 FEO21 FFK21 FGG21 FHC21 FHY21 FIU21 FJQ21 FKM21 FLI21 FME21 FNA21 FNW21 FOS21 FPO21 FQK21 FRG21 FSC21 FSY21 FTU21 FUQ21 FVM21 FWI21 FXE21 FYA21 FYW21 FZS21 GAO21 GBK21 GCG21 GDC21 GDY21 GEU21 GFQ21 GGM21 GHI21 GIE21 GJA21 GJW21 GKS21 GLO21 GMK21 GNG21 GOC21 GOY21 GPU21 GQQ21 GRM21 GSI21 GTE21 GUA21 GUW21 GVS21 GWO21 GXK21 GYG21 GZC21 GZY21 HAU21 HBQ21 HCM21 HDI21 HEE21 HFA21 HFW21 HGS21 HHO21 HIK21 HJG21 HKC21 HKY21 HLU21 HMQ21 HNM21 HOI21 HPE21 HQA21 HQW21 HRS21 HSO21 HTK21 HUG21 HVC21 HVY21 HWU21 HXQ21 HYM21 HZI21 IAE21 IBA21 IBW21 ICS21 IDO21 IEK21 IFG21 IGC21 IGY21 IHU21 IIQ21 IJM21 IKI21 ILE21 IMA21 IMW21 INS21 IOO21 IPK21 IQG21 IRC21 IRY21 ISU21 ITQ21 IUM21 IVI21 IWE21 IXA21 IXW21 IYS21 IZO21 JAK21 JBG21 JCC21 JCY21 JDU21 JEQ21 JFM21 JGI21 JHE21 JIA21 JIW21 JJS21 JKO21 JLK21 JMG21 JNC21 JNY21 JOU21 JPQ21 JQM21 JRI21 JSE21 JTA21 JTW21 JUS21 JVO21 JWK21 JXG21 JYC21 JYY21 JZU21 KAQ21 KBM21 KCI21 KDE21 KEA21 KEW21 KFS21 KGO21 KHK21 KIG21 KJC21 KJY21 KKU21 KLQ21 KMM21 KNI21 KOE21 KPA21 KPW21 KQS21 KRO21 KSK21 KTG21 KUC21 KUY21 KVU21 KWQ21 KXM21 KYI21 KZE21 LAA21 LAW21 LBS21 LCO21 LDK21 LEG21 LFC21 LFY21 LGU21 LHQ21 LIM21 LJI21 LKE21 LLA21 LLW21 LMS21 LNO21 LOK21 LPG21 LQC21 LQY21 LRU21 LSQ21 LTM21 LUI21 LVE21 LWA21 LWW21 LXS21 LYO21 LZK21 MAG21 MBC21 MBY21 MCU21 MDQ21 MEM21 MFI21 MGE21 MHA21 MHW21 MIS21 MJO21 MKK21 MLG21 MMC21 MMY21 MNU21 MOQ21 MPM21 MQI21 MRE21 MSA21 MSW21 MTS21 MUO21 MVK21 MWG21 MXC21 MXY21 MYU21 MZQ21 NAM21 NBI21 NCE21 NDA21 NDW21 NES21 NFO21 NGK21 NHG21 NIC21 NIY21 NJU21 NKQ21 NLM21 NMI21 NNE21 NOA21 NOW21 NPS21 NQO21 NRK21 NSG21 NTC21 NTY21 NUU21 NVQ21 NWM21 NXI21 NYE21 NZA21 NZW21 OAS21 OBO21 OCK21 ODG21 OEC21 OEY21 OFU21 OGQ21 OHM21 OII21 OJE21 OKA21 OKW21 OLS21 OMO21 ONK21 OOG21 OPC21 OPY21 OQU21 ORQ21 OSM21 OTI21 OUE21 OVA21 OVW21 OWS21 OXO21 OYK21 OZG21 PAC21 PAY21 PBU21 PCQ21 PDM21 PEI21 PFE21 PGA21 PGW21 PHS21 PIO21 PJK21 PKG21 PLC21 PLY21 PMU21 PNQ21 POM21 PPI21 PQE21 PRA21 PRW21 PSS21 PTO21 PUK21 PVG21 PWC21 PWY21 PXU21 PYQ21 PZM21 QAI21 QBE21 QCA21 QCW21 QDS21 QEO21 QFK21 QGG21 QHC21 QHY21 QIU21 QJQ21 QKM21 QLI21 QME21 QNA21 QNW21 QOS21 QPO21 QQK21 QRG21 QSC21 QSY21 QTU21 QUQ21 QVM21 QWI21 QXE21 QYA21 QYW21 QZS21 RAO21 RBK21 RCG21 RDC21 RDY21 REU21 RFQ21 RGM21 RHI21 RIE21 RJA21 RJW21 RKS21 RLO21 RMK21 RNG21 ROC21 ROY21 RPU21 RQQ21 RRM21 RSI21 RTE21 RUA21 RUW21 RVS21 RWO21 RXK21 RYG21 RZC21 RZY21 SAU21 SBQ21 SCM21 SDI21 SEE21 SFA21 SFW21 SGS21 SHO21 SIK21 SJG21 SKC21 SKY21 SLU21 SMQ21 SNM21 SOI21 SPE21 SQA21 SQW21 SRS21 SSO21 STK21 SUG21 SVC21 SVY21 SWU21 SXQ21 SYM21 SZI21 TAE21 TBA21 TBW21 TCS21 TDO21 TEK21 TFG21 TGC21 TGY21 THU21 TIQ21 TJM21 TKI21 TLE21 TMA21 TMW21 TNS21 TOO21 TPK21 TQG21 TRC21 TRY21 TSU21 TTQ21 TUM21 TVI21 TWE21 TXA21 TXW21 TYS21 TZO21 UAK21 UBG21 UCC21 UCY21 UDU21 UEQ21 UFM21 UGI21 UHE21 UIA21 UIW21 UJS21 UKO21 ULK21 UMG21 UNC21 UNY21 UOU21 UPQ21 UQM21 URI21 USE21 UTA21 UTW21 UUS21 UVO21 UWK21 UXG21 UYC21 UYY21 UZU21 VAQ21 VBM21 VCI21 VDE21 VEA21 VEW21 VFS21 VGO21 VHK21 VIG21 VJC21 VJY21 VKU21 VLQ21 VMM21 VNI21 VOE21 VPA21 VPW21 VQS21 VRO21 VSK21 VTG21 VUC21 VUY21 VVU21 VWQ21 VXM21 VYI21 VZE21 WAA21 WAW21 WBS21 WCO21 WDK21 WEG21 WFC21 WFY21 WGU21 WHQ21 WIM21 WJI21 WKE21 WLA21 WLW21 WMS21 WNO21 WOK21 WPG21 WQC21 WQY21 WRU21 WSQ21 WTM21 WUI21 WVE21 WWA21 WWW21 WXS21 WYO21 WZK21 XAG21 XBC21 XBY21 XCU21 XDQ21 XEM21">
    <cfRule type="duplicateValues" dxfId="80" priority="12"/>
  </conditionalFormatting>
  <conditionalFormatting sqref="C23">
    <cfRule type="duplicateValues" dxfId="79" priority="8"/>
  </conditionalFormatting>
  <conditionalFormatting sqref="A23">
    <cfRule type="containsText" dxfId="78" priority="7" operator="containsText" text="Stock">
      <formula>NOT(ISERROR(SEARCH("Stock",A23)))</formula>
    </cfRule>
  </conditionalFormatting>
  <conditionalFormatting sqref="C23">
    <cfRule type="duplicateValues" dxfId="77" priority="9"/>
  </conditionalFormatting>
  <conditionalFormatting sqref="A14">
    <cfRule type="containsText" dxfId="76" priority="4" operator="containsText" text="Stock">
      <formula>NOT(ISERROR(SEARCH("Stock",A14)))</formula>
    </cfRule>
  </conditionalFormatting>
  <conditionalFormatting sqref="C14">
    <cfRule type="duplicateValues" dxfId="75" priority="5"/>
  </conditionalFormatting>
  <conditionalFormatting sqref="C14">
    <cfRule type="duplicateValues" dxfId="74" priority="6"/>
  </conditionalFormatting>
  <conditionalFormatting sqref="C19:C20">
    <cfRule type="duplicateValues" dxfId="73" priority="2"/>
  </conditionalFormatting>
  <conditionalFormatting sqref="C19:C20">
    <cfRule type="duplicateValues" dxfId="72" priority="3"/>
  </conditionalFormatting>
  <conditionalFormatting sqref="C12">
    <cfRule type="duplicateValues" dxfId="71" priority="46"/>
  </conditionalFormatting>
  <conditionalFormatting sqref="A12">
    <cfRule type="containsText" dxfId="70" priority="1" operator="containsText" text="Stock">
      <formula>NOT(ISERROR(SEARCH("Stock",A12)))</formula>
    </cfRule>
  </conditionalFormatting>
  <pageMargins left="0.7" right="0.7" top="0.75" bottom="0.75" header="0.3" footer="0.3"/>
  <pageSetup scale="1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5DD0A-D205-4482-95F4-044A4E69F78D}">
  <sheetPr codeName="Sheet30">
    <tabColor theme="9" tint="0.39997558519241921"/>
  </sheetPr>
  <dimension ref="A1:J39"/>
  <sheetViews>
    <sheetView showGridLines="0" zoomScale="85" zoomScaleNormal="85" workbookViewId="0"/>
  </sheetViews>
  <sheetFormatPr defaultColWidth="0" defaultRowHeight="15" x14ac:dyDescent="0.25"/>
  <cols>
    <col min="1" max="1" width="20.7109375" style="82" customWidth="1"/>
    <col min="2" max="2" width="22.7109375" style="83" customWidth="1"/>
    <col min="3" max="3" width="18.42578125" style="84" customWidth="1"/>
    <col min="4" max="4" width="16.5703125" style="85" customWidth="1"/>
    <col min="5" max="5" width="78.5703125" style="86" customWidth="1"/>
    <col min="6" max="6" width="46.28515625" style="82" customWidth="1"/>
    <col min="7" max="10" width="0" style="82" hidden="1"/>
    <col min="11" max="16384" width="2.5703125" style="82" hidden="1"/>
  </cols>
  <sheetData>
    <row r="1" spans="1:6" s="68" customFormat="1" ht="66" customHeight="1" x14ac:dyDescent="0.2">
      <c r="A1" s="16"/>
      <c r="B1" s="2" t="s">
        <v>0</v>
      </c>
      <c r="C1" s="2" t="s">
        <v>1</v>
      </c>
      <c r="D1" s="2" t="s">
        <v>2</v>
      </c>
      <c r="E1" s="17"/>
      <c r="F1" s="81" t="s">
        <v>643</v>
      </c>
    </row>
    <row r="2" spans="1:6" s="87" customFormat="1" x14ac:dyDescent="0.25">
      <c r="A2" s="18" t="s">
        <v>214</v>
      </c>
      <c r="B2" s="2"/>
      <c r="C2" s="2"/>
      <c r="D2" s="2"/>
      <c r="E2" s="19" t="s">
        <v>215</v>
      </c>
      <c r="F2" s="19" t="s">
        <v>644</v>
      </c>
    </row>
    <row r="3" spans="1:6" customFormat="1" x14ac:dyDescent="0.25">
      <c r="A3" s="20" t="s">
        <v>836</v>
      </c>
      <c r="B3" s="21"/>
      <c r="C3" s="21"/>
      <c r="D3" s="21"/>
      <c r="E3" s="21"/>
      <c r="F3" s="21"/>
    </row>
    <row r="4" spans="1:6" customFormat="1" x14ac:dyDescent="0.25">
      <c r="A4" s="24" t="s">
        <v>837</v>
      </c>
      <c r="B4" s="25"/>
      <c r="C4" s="25"/>
      <c r="D4" s="25"/>
      <c r="E4" s="25"/>
      <c r="F4" s="25"/>
    </row>
    <row r="5" spans="1:6" s="88" customFormat="1" x14ac:dyDescent="0.25">
      <c r="A5" s="74" t="s">
        <v>1035</v>
      </c>
      <c r="B5" s="9" t="str">
        <f t="shared" ref="B5:B7" si="0">"DTLE"&amp;C5</f>
        <v>DTLE4X71N41630</v>
      </c>
      <c r="C5" s="10" t="s">
        <v>838</v>
      </c>
      <c r="D5" s="11">
        <v>74</v>
      </c>
      <c r="E5" s="12" t="s">
        <v>1020</v>
      </c>
    </row>
    <row r="6" spans="1:6" s="88" customFormat="1" x14ac:dyDescent="0.25">
      <c r="A6" s="74" t="s">
        <v>1035</v>
      </c>
      <c r="B6" s="9" t="str">
        <f t="shared" si="0"/>
        <v>DTLE4X71N41632</v>
      </c>
      <c r="C6" s="10" t="s">
        <v>839</v>
      </c>
      <c r="D6" s="11">
        <v>143</v>
      </c>
      <c r="E6" s="12" t="s">
        <v>1021</v>
      </c>
    </row>
    <row r="7" spans="1:6" s="88" customFormat="1" x14ac:dyDescent="0.25">
      <c r="A7" s="74" t="s">
        <v>1035</v>
      </c>
      <c r="B7" s="9" t="str">
        <f t="shared" si="0"/>
        <v>DTLE4X71D07932</v>
      </c>
      <c r="C7" s="10" t="s">
        <v>840</v>
      </c>
      <c r="D7" s="11">
        <v>256</v>
      </c>
      <c r="E7" s="12" t="s">
        <v>1022</v>
      </c>
    </row>
    <row r="8" spans="1:6" s="88" customFormat="1" x14ac:dyDescent="0.25">
      <c r="A8" s="74" t="s">
        <v>1035</v>
      </c>
      <c r="B8" s="9" t="str">
        <f>"DTLE"&amp;C8</f>
        <v>DTLE4X71N41634</v>
      </c>
      <c r="C8" s="10" t="s">
        <v>841</v>
      </c>
      <c r="D8" s="11">
        <v>268</v>
      </c>
      <c r="E8" s="12" t="s">
        <v>1023</v>
      </c>
    </row>
    <row r="9" spans="1:6" customFormat="1" x14ac:dyDescent="0.25">
      <c r="A9" s="24" t="s">
        <v>842</v>
      </c>
      <c r="B9" s="25"/>
      <c r="C9" s="25"/>
      <c r="D9" s="25"/>
      <c r="E9" s="25"/>
      <c r="F9" s="25"/>
    </row>
    <row r="10" spans="1:6" s="87" customFormat="1" ht="15" customHeight="1" x14ac:dyDescent="0.25">
      <c r="A10" s="74" t="s">
        <v>1035</v>
      </c>
      <c r="B10" s="9" t="str">
        <f t="shared" ref="B10:B14" si="1">"DTLE"&amp;C10</f>
        <v>DTLE4XF0N03161</v>
      </c>
      <c r="C10" s="10" t="s">
        <v>843</v>
      </c>
      <c r="D10" s="11">
        <v>24</v>
      </c>
      <c r="E10" s="12" t="s">
        <v>1024</v>
      </c>
      <c r="F10" s="88"/>
    </row>
    <row r="11" spans="1:6" s="87" customFormat="1" ht="15" customHeight="1" x14ac:dyDescent="0.25">
      <c r="A11" s="74" t="s">
        <v>1035</v>
      </c>
      <c r="B11" s="9" t="str">
        <f t="shared" si="1"/>
        <v>DTLE4XH0N04098</v>
      </c>
      <c r="C11" s="10" t="s">
        <v>844</v>
      </c>
      <c r="D11" s="11">
        <v>41</v>
      </c>
      <c r="E11" s="12" t="s">
        <v>1025</v>
      </c>
      <c r="F11" s="88"/>
    </row>
    <row r="12" spans="1:6" s="87" customFormat="1" ht="15" customHeight="1" x14ac:dyDescent="0.25">
      <c r="A12" s="74" t="s">
        <v>1035</v>
      </c>
      <c r="B12" s="9" t="str">
        <f t="shared" si="1"/>
        <v>DTLE4XF0H09737</v>
      </c>
      <c r="C12" s="10" t="s">
        <v>845</v>
      </c>
      <c r="D12" s="11">
        <v>17</v>
      </c>
      <c r="E12" s="12" t="s">
        <v>1026</v>
      </c>
      <c r="F12" s="88"/>
    </row>
    <row r="13" spans="1:6" s="87" customFormat="1" ht="15" customHeight="1" x14ac:dyDescent="0.25">
      <c r="A13" s="74" t="s">
        <v>1035</v>
      </c>
      <c r="B13" s="9" t="str">
        <f t="shared" si="1"/>
        <v>DTLE4XF0L72015</v>
      </c>
      <c r="C13" s="10" t="s">
        <v>846</v>
      </c>
      <c r="D13" s="11">
        <v>111</v>
      </c>
      <c r="E13" s="12" t="s">
        <v>1027</v>
      </c>
      <c r="F13" s="88"/>
    </row>
    <row r="14" spans="1:6" s="87" customFormat="1" ht="15" customHeight="1" x14ac:dyDescent="0.25">
      <c r="A14" s="74" t="s">
        <v>1035</v>
      </c>
      <c r="B14" s="9" t="str">
        <f t="shared" si="1"/>
        <v>DTLE4XF0L72016</v>
      </c>
      <c r="C14" s="10" t="s">
        <v>847</v>
      </c>
      <c r="D14" s="11">
        <v>314</v>
      </c>
      <c r="E14" s="12" t="s">
        <v>1028</v>
      </c>
      <c r="F14" s="88"/>
    </row>
    <row r="15" spans="1:6" customFormat="1" x14ac:dyDescent="0.25">
      <c r="A15" s="24" t="s">
        <v>686</v>
      </c>
      <c r="B15" s="25"/>
      <c r="C15" s="25"/>
      <c r="D15" s="25"/>
      <c r="E15" s="25"/>
      <c r="F15" s="25"/>
    </row>
    <row r="16" spans="1:6" s="87" customFormat="1" ht="15" customHeight="1" x14ac:dyDescent="0.25">
      <c r="A16" s="74" t="s">
        <v>1035</v>
      </c>
      <c r="B16" s="9" t="str">
        <f>"DTLE"&amp;C16</f>
        <v>DTLE4Y50R20863</v>
      </c>
      <c r="C16" s="10" t="s">
        <v>690</v>
      </c>
      <c r="D16" s="11">
        <v>8</v>
      </c>
      <c r="E16" s="12" t="s">
        <v>962</v>
      </c>
      <c r="F16" s="88"/>
    </row>
    <row r="17" spans="1:6" s="87" customFormat="1" ht="15" customHeight="1" x14ac:dyDescent="0.25">
      <c r="A17" s="74" t="s">
        <v>1035</v>
      </c>
      <c r="B17" s="9" t="s">
        <v>848</v>
      </c>
      <c r="C17" s="10" t="s">
        <v>694</v>
      </c>
      <c r="D17" s="11">
        <v>14</v>
      </c>
      <c r="E17" s="12" t="s">
        <v>966</v>
      </c>
      <c r="F17" s="88"/>
    </row>
    <row r="18" spans="1:6" s="87" customFormat="1" ht="15" customHeight="1" x14ac:dyDescent="0.25">
      <c r="A18" s="74" t="s">
        <v>1035</v>
      </c>
      <c r="B18" s="9" t="s">
        <v>848</v>
      </c>
      <c r="C18" s="10" t="s">
        <v>691</v>
      </c>
      <c r="D18" s="11">
        <v>16</v>
      </c>
      <c r="E18" s="12" t="s">
        <v>963</v>
      </c>
      <c r="F18" s="88"/>
    </row>
    <row r="19" spans="1:6" s="87" customFormat="1" ht="15" customHeight="1" x14ac:dyDescent="0.25">
      <c r="A19" s="74" t="s">
        <v>1035</v>
      </c>
      <c r="B19" s="9" t="s">
        <v>848</v>
      </c>
      <c r="C19" s="10" t="s">
        <v>695</v>
      </c>
      <c r="D19" s="11">
        <v>28</v>
      </c>
      <c r="E19" s="12" t="s">
        <v>967</v>
      </c>
      <c r="F19" s="88"/>
    </row>
    <row r="20" spans="1:6" customFormat="1" x14ac:dyDescent="0.25">
      <c r="A20" s="24" t="s">
        <v>849</v>
      </c>
      <c r="B20" s="25"/>
      <c r="C20" s="25"/>
      <c r="D20" s="25"/>
      <c r="E20" s="25"/>
      <c r="F20" s="25"/>
    </row>
    <row r="21" spans="1:6" s="87" customFormat="1" ht="15" customHeight="1" x14ac:dyDescent="0.25">
      <c r="A21" s="74" t="s">
        <v>1035</v>
      </c>
      <c r="B21" s="9" t="str">
        <f t="shared" ref="B21:B22" si="2">"DTLE"&amp;C21</f>
        <v>DTLE4X30L79883</v>
      </c>
      <c r="C21" s="10" t="s">
        <v>706</v>
      </c>
      <c r="D21" s="11">
        <v>35</v>
      </c>
      <c r="E21" s="12" t="s">
        <v>977</v>
      </c>
      <c r="F21" s="88"/>
    </row>
    <row r="22" spans="1:6" s="87" customFormat="1" ht="15" customHeight="1" x14ac:dyDescent="0.25">
      <c r="A22" s="74" t="s">
        <v>1035</v>
      </c>
      <c r="B22" s="9" t="str">
        <f t="shared" si="2"/>
        <v>DTLE4X30M86879</v>
      </c>
      <c r="C22" s="10" t="s">
        <v>707</v>
      </c>
      <c r="D22" s="11">
        <v>36</v>
      </c>
      <c r="E22" s="12" t="s">
        <v>978</v>
      </c>
      <c r="F22" s="88"/>
    </row>
    <row r="23" spans="1:6" customFormat="1" x14ac:dyDescent="0.25">
      <c r="A23" s="24" t="s">
        <v>850</v>
      </c>
      <c r="B23" s="25"/>
      <c r="C23" s="25"/>
      <c r="D23" s="25"/>
      <c r="E23" s="25"/>
      <c r="F23" s="25"/>
    </row>
    <row r="24" spans="1:6" s="87" customFormat="1" ht="15" customHeight="1" x14ac:dyDescent="0.25">
      <c r="A24" s="74" t="s">
        <v>1035</v>
      </c>
      <c r="B24" s="9" t="str">
        <f>"NBLE"&amp;C24</f>
        <v>NBLE0A36190</v>
      </c>
      <c r="C24" s="10" t="s">
        <v>851</v>
      </c>
      <c r="D24" s="11">
        <v>32</v>
      </c>
      <c r="E24" s="12" t="s">
        <v>1029</v>
      </c>
      <c r="F24" s="88"/>
    </row>
    <row r="25" spans="1:6" customFormat="1" x14ac:dyDescent="0.25">
      <c r="A25" s="24" t="s">
        <v>852</v>
      </c>
      <c r="B25" s="25"/>
      <c r="C25" s="25"/>
      <c r="D25" s="25"/>
      <c r="E25" s="25"/>
      <c r="F25" s="25"/>
    </row>
    <row r="26" spans="1:6" s="87" customFormat="1" ht="15" customHeight="1" x14ac:dyDescent="0.25">
      <c r="A26" s="74" t="s">
        <v>1035</v>
      </c>
      <c r="B26" s="9" t="str">
        <f t="shared" ref="B26:B33" si="3">"NBLE"&amp;C26</f>
        <v>NBLE0B47072</v>
      </c>
      <c r="C26" s="10" t="s">
        <v>728</v>
      </c>
      <c r="D26" s="11">
        <v>82</v>
      </c>
      <c r="E26" s="12" t="s">
        <v>997</v>
      </c>
      <c r="F26" s="88"/>
    </row>
    <row r="27" spans="1:6" s="87" customFormat="1" ht="15" customHeight="1" x14ac:dyDescent="0.25">
      <c r="A27" s="74" t="s">
        <v>1035</v>
      </c>
      <c r="B27" s="9" t="str">
        <f t="shared" si="3"/>
        <v>NBLE0B47397</v>
      </c>
      <c r="C27" s="10" t="s">
        <v>730</v>
      </c>
      <c r="D27" s="11">
        <v>12</v>
      </c>
      <c r="E27" s="12" t="s">
        <v>999</v>
      </c>
      <c r="F27" s="88"/>
    </row>
    <row r="28" spans="1:6" s="87" customFormat="1" ht="15" customHeight="1" x14ac:dyDescent="0.25">
      <c r="A28" s="74" t="s">
        <v>1035</v>
      </c>
      <c r="B28" s="9" t="str">
        <f t="shared" si="3"/>
        <v>NBLE45J7915</v>
      </c>
      <c r="C28" s="10" t="s">
        <v>721</v>
      </c>
      <c r="D28" s="11">
        <v>32</v>
      </c>
      <c r="E28" s="12" t="s">
        <v>990</v>
      </c>
      <c r="F28" s="88"/>
    </row>
    <row r="29" spans="1:6" s="87" customFormat="1" ht="15" customHeight="1" x14ac:dyDescent="0.25">
      <c r="A29" s="74" t="s">
        <v>1035</v>
      </c>
      <c r="B29" s="9" t="str">
        <f t="shared" si="3"/>
        <v>NBLE57Y4393</v>
      </c>
      <c r="C29" s="10" t="s">
        <v>725</v>
      </c>
      <c r="D29" s="11">
        <v>44</v>
      </c>
      <c r="E29" s="12" t="s">
        <v>994</v>
      </c>
      <c r="F29" s="88"/>
    </row>
    <row r="30" spans="1:6" s="87" customFormat="1" ht="15" customHeight="1" x14ac:dyDescent="0.25">
      <c r="A30" s="74" t="s">
        <v>1033</v>
      </c>
      <c r="B30" s="9" t="str">
        <f t="shared" si="3"/>
        <v>NBLE0A36537</v>
      </c>
      <c r="C30" s="10" t="s">
        <v>731</v>
      </c>
      <c r="D30" s="11">
        <v>17</v>
      </c>
      <c r="E30" s="12" t="s">
        <v>1000</v>
      </c>
      <c r="F30" s="88"/>
    </row>
    <row r="31" spans="1:6" s="87" customFormat="1" ht="15" customHeight="1" x14ac:dyDescent="0.25">
      <c r="A31" s="74" t="s">
        <v>1035</v>
      </c>
      <c r="B31" s="9" t="str">
        <f t="shared" si="3"/>
        <v>NBLE0B47092</v>
      </c>
      <c r="C31" s="10" t="s">
        <v>732</v>
      </c>
      <c r="D31" s="11">
        <v>92</v>
      </c>
      <c r="E31" s="12" t="s">
        <v>1001</v>
      </c>
      <c r="F31" s="88"/>
    </row>
    <row r="32" spans="1:6" s="87" customFormat="1" ht="15" customHeight="1" x14ac:dyDescent="0.25">
      <c r="A32" s="74" t="s">
        <v>1033</v>
      </c>
      <c r="B32" s="9" t="str">
        <f t="shared" si="3"/>
        <v>NBLE0B47069</v>
      </c>
      <c r="C32" s="10" t="s">
        <v>722</v>
      </c>
      <c r="D32" s="11">
        <v>25</v>
      </c>
      <c r="E32" s="12" t="s">
        <v>991</v>
      </c>
      <c r="F32" s="88"/>
    </row>
    <row r="33" spans="1:6" s="87" customFormat="1" ht="15" customHeight="1" x14ac:dyDescent="0.25">
      <c r="A33" s="74" t="s">
        <v>1035</v>
      </c>
      <c r="B33" s="9" t="str">
        <f t="shared" si="3"/>
        <v>NBLE4X90J31021</v>
      </c>
      <c r="C33" s="10" t="s">
        <v>737</v>
      </c>
      <c r="D33" s="11">
        <v>104</v>
      </c>
      <c r="E33" s="12" t="s">
        <v>1006</v>
      </c>
      <c r="F33" s="88"/>
    </row>
    <row r="34" spans="1:6" customFormat="1" x14ac:dyDescent="0.25">
      <c r="A34" s="24" t="s">
        <v>742</v>
      </c>
      <c r="B34" s="25"/>
      <c r="C34" s="25"/>
      <c r="D34" s="25"/>
      <c r="E34" s="25"/>
      <c r="F34" s="25"/>
    </row>
    <row r="35" spans="1:6" s="87" customFormat="1" ht="15" customHeight="1" x14ac:dyDescent="0.25">
      <c r="A35" s="74" t="s">
        <v>1035</v>
      </c>
      <c r="B35" s="9" t="str">
        <f t="shared" ref="B35:B39" si="4">"NBLE"&amp;C35</f>
        <v>NBLE4Z10P40247</v>
      </c>
      <c r="C35" s="10" t="s">
        <v>853</v>
      </c>
      <c r="D35" s="11">
        <v>49</v>
      </c>
      <c r="E35" s="12" t="s">
        <v>1030</v>
      </c>
      <c r="F35" s="88"/>
    </row>
    <row r="36" spans="1:6" s="87" customFormat="1" ht="15" customHeight="1" x14ac:dyDescent="0.25">
      <c r="A36" s="74" t="s">
        <v>1035</v>
      </c>
      <c r="B36" s="9" t="str">
        <f t="shared" si="4"/>
        <v>NBLE4Z10P40249</v>
      </c>
      <c r="C36" s="10" t="s">
        <v>854</v>
      </c>
      <c r="D36" s="11">
        <v>18</v>
      </c>
      <c r="E36" s="12" t="s">
        <v>1031</v>
      </c>
      <c r="F36" s="88"/>
    </row>
    <row r="37" spans="1:6" s="87" customFormat="1" ht="15" customHeight="1" x14ac:dyDescent="0.25">
      <c r="A37" s="74" t="s">
        <v>1035</v>
      </c>
      <c r="B37" s="9" t="str">
        <f t="shared" si="4"/>
        <v>NBLE4Z10P40248</v>
      </c>
      <c r="C37" s="10" t="s">
        <v>855</v>
      </c>
      <c r="D37" s="11">
        <v>70</v>
      </c>
      <c r="E37" s="12" t="s">
        <v>1032</v>
      </c>
      <c r="F37" s="88"/>
    </row>
    <row r="38" spans="1:6" s="87" customFormat="1" ht="15" customHeight="1" x14ac:dyDescent="0.25">
      <c r="A38" s="74" t="s">
        <v>1033</v>
      </c>
      <c r="B38" s="9" t="str">
        <f t="shared" si="4"/>
        <v>NBLE57Y4303</v>
      </c>
      <c r="C38" s="10" t="s">
        <v>744</v>
      </c>
      <c r="D38" s="11">
        <v>33</v>
      </c>
      <c r="E38" s="12" t="s">
        <v>1012</v>
      </c>
      <c r="F38" s="88"/>
    </row>
    <row r="39" spans="1:6" s="87" customFormat="1" ht="15" customHeight="1" x14ac:dyDescent="0.25">
      <c r="A39" s="74" t="s">
        <v>1035</v>
      </c>
      <c r="B39" s="9" t="str">
        <f t="shared" si="4"/>
        <v>NBLE4XE0N80915</v>
      </c>
      <c r="C39" s="10" t="s">
        <v>748</v>
      </c>
      <c r="D39" s="11">
        <v>74</v>
      </c>
      <c r="E39" s="12" t="s">
        <v>1016</v>
      </c>
      <c r="F39" s="88"/>
    </row>
  </sheetData>
  <autoFilter ref="A2:F39" xr:uid="{45210CEE-B9E3-4A90-B539-7B0619F86AC4}"/>
  <mergeCells count="3">
    <mergeCell ref="B1:B2"/>
    <mergeCell ref="C1:C2"/>
    <mergeCell ref="D1:D2"/>
  </mergeCells>
  <conditionalFormatting sqref="A1">
    <cfRule type="containsText" dxfId="69" priority="37" operator="containsText" text="Stock">
      <formula>NOT(ISERROR(SEARCH("Stock",A1)))</formula>
    </cfRule>
  </conditionalFormatting>
  <conditionalFormatting sqref="A3">
    <cfRule type="containsText" dxfId="68" priority="32" operator="containsText" text="Stock">
      <formula>NOT(ISERROR(SEARCH("Stock",A3)))</formula>
    </cfRule>
  </conditionalFormatting>
  <conditionalFormatting sqref="C3">
    <cfRule type="duplicateValues" dxfId="67" priority="33"/>
  </conditionalFormatting>
  <conditionalFormatting sqref="C3">
    <cfRule type="duplicateValues" dxfId="66" priority="34"/>
  </conditionalFormatting>
  <conditionalFormatting sqref="C3">
    <cfRule type="duplicateValues" dxfId="65" priority="35"/>
  </conditionalFormatting>
  <conditionalFormatting sqref="C3">
    <cfRule type="duplicateValues" dxfId="64" priority="36"/>
  </conditionalFormatting>
  <conditionalFormatting sqref="C4">
    <cfRule type="duplicateValues" dxfId="63" priority="29"/>
  </conditionalFormatting>
  <conditionalFormatting sqref="A4">
    <cfRule type="containsText" dxfId="62" priority="28" operator="containsText" text="Stock">
      <formula>NOT(ISERROR(SEARCH("Stock",A4)))</formula>
    </cfRule>
  </conditionalFormatting>
  <conditionalFormatting sqref="C4">
    <cfRule type="duplicateValues" dxfId="61" priority="30"/>
  </conditionalFormatting>
  <conditionalFormatting sqref="C9">
    <cfRule type="duplicateValues" dxfId="60" priority="26"/>
  </conditionalFormatting>
  <conditionalFormatting sqref="A9">
    <cfRule type="containsText" dxfId="59" priority="25" operator="containsText" text="Stock">
      <formula>NOT(ISERROR(SEARCH("Stock",A9)))</formula>
    </cfRule>
  </conditionalFormatting>
  <conditionalFormatting sqref="C9">
    <cfRule type="duplicateValues" dxfId="58" priority="27"/>
  </conditionalFormatting>
  <conditionalFormatting sqref="C15">
    <cfRule type="duplicateValues" dxfId="57" priority="23"/>
  </conditionalFormatting>
  <conditionalFormatting sqref="A15">
    <cfRule type="containsText" dxfId="56" priority="22" operator="containsText" text="Stock">
      <formula>NOT(ISERROR(SEARCH("Stock",A15)))</formula>
    </cfRule>
  </conditionalFormatting>
  <conditionalFormatting sqref="C15">
    <cfRule type="duplicateValues" dxfId="55" priority="24"/>
  </conditionalFormatting>
  <conditionalFormatting sqref="C20">
    <cfRule type="duplicateValues" dxfId="54" priority="20"/>
  </conditionalFormatting>
  <conditionalFormatting sqref="A20">
    <cfRule type="containsText" dxfId="53" priority="19" operator="containsText" text="Stock">
      <formula>NOT(ISERROR(SEARCH("Stock",A20)))</formula>
    </cfRule>
  </conditionalFormatting>
  <conditionalFormatting sqref="C20">
    <cfRule type="duplicateValues" dxfId="52" priority="21"/>
  </conditionalFormatting>
  <conditionalFormatting sqref="C23">
    <cfRule type="duplicateValues" dxfId="51" priority="17"/>
  </conditionalFormatting>
  <conditionalFormatting sqref="A23">
    <cfRule type="containsText" dxfId="50" priority="16" operator="containsText" text="Stock">
      <formula>NOT(ISERROR(SEARCH("Stock",A23)))</formula>
    </cfRule>
  </conditionalFormatting>
  <conditionalFormatting sqref="C23">
    <cfRule type="duplicateValues" dxfId="49" priority="18"/>
  </conditionalFormatting>
  <conditionalFormatting sqref="C25">
    <cfRule type="duplicateValues" dxfId="48" priority="14"/>
  </conditionalFormatting>
  <conditionalFormatting sqref="A25">
    <cfRule type="containsText" dxfId="47" priority="13" operator="containsText" text="Stock">
      <formula>NOT(ISERROR(SEARCH("Stock",A25)))</formula>
    </cfRule>
  </conditionalFormatting>
  <conditionalFormatting sqref="C25">
    <cfRule type="duplicateValues" dxfId="46" priority="15"/>
  </conditionalFormatting>
  <conditionalFormatting sqref="C34">
    <cfRule type="duplicateValues" dxfId="45" priority="11"/>
  </conditionalFormatting>
  <conditionalFormatting sqref="A34">
    <cfRule type="containsText" dxfId="44" priority="10" operator="containsText" text="Stock">
      <formula>NOT(ISERROR(SEARCH("Stock",A34)))</formula>
    </cfRule>
  </conditionalFormatting>
  <conditionalFormatting sqref="C34">
    <cfRule type="duplicateValues" dxfId="43" priority="12"/>
  </conditionalFormatting>
  <conditionalFormatting sqref="A5:A8 A35:A39 A10:A14">
    <cfRule type="containsText" dxfId="42" priority="8" operator="containsText" text="Stock">
      <formula>NOT(ISERROR(SEARCH("Stock",A5)))</formula>
    </cfRule>
  </conditionalFormatting>
  <conditionalFormatting sqref="C5:C8">
    <cfRule type="duplicateValues" dxfId="41" priority="9"/>
  </conditionalFormatting>
  <conditionalFormatting sqref="A16:A19">
    <cfRule type="containsText" dxfId="40" priority="6" operator="containsText" text="Stock">
      <formula>NOT(ISERROR(SEARCH("Stock",A16)))</formula>
    </cfRule>
  </conditionalFormatting>
  <conditionalFormatting sqref="C16:C19">
    <cfRule type="duplicateValues" dxfId="39" priority="7"/>
  </conditionalFormatting>
  <conditionalFormatting sqref="A21:A22">
    <cfRule type="containsText" dxfId="38" priority="5" operator="containsText" text="Stock">
      <formula>NOT(ISERROR(SEARCH("Stock",A21)))</formula>
    </cfRule>
  </conditionalFormatting>
  <conditionalFormatting sqref="A26:A33">
    <cfRule type="containsText" dxfId="37" priority="3" operator="containsText" text="Stock">
      <formula>NOT(ISERROR(SEARCH("Stock",A26)))</formula>
    </cfRule>
  </conditionalFormatting>
  <conditionalFormatting sqref="C26:C33">
    <cfRule type="duplicateValues" dxfId="36" priority="4"/>
  </conditionalFormatting>
  <conditionalFormatting sqref="A24">
    <cfRule type="containsText" dxfId="35" priority="1" operator="containsText" text="Stock">
      <formula>NOT(ISERROR(SEARCH("Stock",A24)))</formula>
    </cfRule>
  </conditionalFormatting>
  <conditionalFormatting sqref="C24">
    <cfRule type="duplicateValues" dxfId="34" priority="2"/>
  </conditionalFormatting>
  <conditionalFormatting sqref="C35:C39">
    <cfRule type="duplicateValues" dxfId="33" priority="38"/>
  </conditionalFormatting>
  <conditionalFormatting sqref="C10:C14">
    <cfRule type="duplicateValues" dxfId="32" priority="39"/>
  </conditionalFormatting>
  <conditionalFormatting sqref="C21:C22">
    <cfRule type="duplicateValues" dxfId="31" priority="40"/>
  </conditionalFormatting>
  <hyperlinks>
    <hyperlink ref="F2" r:id="rId1" display="Lenovo SmartFind" xr:uid="{7B33D245-65BB-4DBF-80B1-CA3AA10E3EAC}"/>
  </hyperlinks>
  <pageMargins left="0.7" right="0.7" top="0.75" bottom="0.75" header="0.3" footer="0.3"/>
  <pageSetup scale="44"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5341B-9232-4AAB-99E1-A47F419849ED}">
  <sheetPr codeName="Sheet8">
    <tabColor theme="9" tint="0.59999389629810485"/>
  </sheetPr>
  <dimension ref="A1:V16"/>
  <sheetViews>
    <sheetView showGridLines="0" zoomScale="85" zoomScaleNormal="85" workbookViewId="0">
      <pane xSplit="5" ySplit="2" topLeftCell="F3" activePane="bottomRight" state="frozen"/>
      <selection pane="topRight"/>
      <selection pane="bottomLeft"/>
      <selection pane="bottomRight"/>
    </sheetView>
  </sheetViews>
  <sheetFormatPr defaultColWidth="0" defaultRowHeight="15" x14ac:dyDescent="0.25"/>
  <cols>
    <col min="1" max="1" width="20.7109375" style="89" customWidth="1"/>
    <col min="2" max="2" width="22.7109375" customWidth="1"/>
    <col min="3" max="3" width="18.42578125" customWidth="1"/>
    <col min="4" max="4" width="16.5703125" customWidth="1"/>
    <col min="5" max="5" width="78.5703125" customWidth="1"/>
    <col min="6" max="6" width="22" customWidth="1"/>
    <col min="7" max="7" width="20.5703125" customWidth="1"/>
    <col min="8" max="8" width="14.42578125" customWidth="1"/>
    <col min="9" max="9" width="43.5703125" customWidth="1"/>
    <col min="10" max="10" width="29.42578125" bestFit="1" customWidth="1"/>
    <col min="11" max="11" width="14.5703125" customWidth="1"/>
    <col min="12" max="12" width="12.42578125" bestFit="1" customWidth="1"/>
    <col min="13" max="13" width="15.42578125" bestFit="1" customWidth="1"/>
    <col min="14" max="16384" width="2.5703125" hidden="1"/>
  </cols>
  <sheetData>
    <row r="1" spans="1:22" s="4" customFormat="1" ht="66" customHeight="1" x14ac:dyDescent="0.25">
      <c r="A1" s="16"/>
      <c r="B1" s="2" t="s">
        <v>0</v>
      </c>
      <c r="C1" s="2" t="s">
        <v>1</v>
      </c>
      <c r="D1" s="2" t="s">
        <v>2</v>
      </c>
      <c r="E1" s="17"/>
      <c r="F1" s="2" t="s">
        <v>198</v>
      </c>
      <c r="G1" s="2" t="s">
        <v>199</v>
      </c>
      <c r="H1" s="2" t="s">
        <v>856</v>
      </c>
      <c r="I1" s="2" t="s">
        <v>857</v>
      </c>
      <c r="J1" s="2" t="s">
        <v>757</v>
      </c>
      <c r="K1" s="2" t="s">
        <v>858</v>
      </c>
      <c r="L1" s="2" t="s">
        <v>213</v>
      </c>
      <c r="M1" s="2" t="s">
        <v>859</v>
      </c>
      <c r="N1" s="2"/>
      <c r="O1" s="2"/>
      <c r="P1" s="2"/>
      <c r="Q1" s="2"/>
      <c r="R1" s="2"/>
      <c r="S1" s="2"/>
      <c r="T1" s="2"/>
      <c r="U1" s="2"/>
      <c r="V1" s="3"/>
    </row>
    <row r="2" spans="1:22" s="5" customFormat="1" x14ac:dyDescent="0.25">
      <c r="A2" s="18" t="s">
        <v>214</v>
      </c>
      <c r="B2" s="2"/>
      <c r="C2" s="2"/>
      <c r="D2" s="2"/>
      <c r="E2" s="19" t="s">
        <v>215</v>
      </c>
      <c r="F2" s="2"/>
      <c r="G2" s="2"/>
      <c r="H2" s="2"/>
      <c r="I2" s="2"/>
      <c r="J2" s="2"/>
      <c r="K2" s="2"/>
      <c r="L2" s="2"/>
      <c r="M2" s="2"/>
      <c r="N2" s="2"/>
      <c r="O2" s="2"/>
      <c r="P2" s="2"/>
      <c r="Q2" s="2"/>
      <c r="R2" s="2"/>
      <c r="S2" s="2"/>
      <c r="T2" s="2"/>
      <c r="U2" s="2"/>
      <c r="V2" s="3"/>
    </row>
    <row r="3" spans="1:22" ht="15" customHeight="1" x14ac:dyDescent="0.25">
      <c r="A3" s="20" t="s">
        <v>216</v>
      </c>
      <c r="B3" s="21"/>
      <c r="C3" s="21"/>
      <c r="D3" s="21"/>
      <c r="E3" s="21"/>
      <c r="F3" s="21"/>
      <c r="G3" s="21"/>
      <c r="H3" s="21"/>
      <c r="I3" s="21"/>
      <c r="J3" s="21"/>
      <c r="K3" s="21"/>
      <c r="L3" s="21"/>
      <c r="M3" s="21"/>
      <c r="N3" s="21"/>
      <c r="O3" s="21"/>
      <c r="P3" s="21"/>
      <c r="Q3" s="21"/>
      <c r="R3" s="21"/>
      <c r="S3" s="21"/>
      <c r="T3" s="21"/>
      <c r="U3" s="21"/>
      <c r="V3" s="21"/>
    </row>
    <row r="4" spans="1:22" x14ac:dyDescent="0.25">
      <c r="A4" s="22" t="s">
        <v>217</v>
      </c>
      <c r="B4" s="23"/>
      <c r="C4" s="23"/>
      <c r="D4" s="23"/>
      <c r="E4" s="23"/>
      <c r="F4" s="23"/>
      <c r="G4" s="23"/>
      <c r="H4" s="23"/>
      <c r="I4" s="23"/>
      <c r="J4" s="23"/>
      <c r="K4" s="23"/>
      <c r="L4" s="23"/>
      <c r="M4" s="23"/>
      <c r="N4" s="23"/>
      <c r="O4" s="23"/>
      <c r="P4" s="23"/>
      <c r="Q4" s="23"/>
      <c r="R4" s="23"/>
      <c r="S4" s="23"/>
      <c r="T4" s="23"/>
      <c r="U4" s="23"/>
      <c r="V4" s="23"/>
    </row>
    <row r="5" spans="1:22" x14ac:dyDescent="0.25">
      <c r="A5" s="24" t="s">
        <v>860</v>
      </c>
      <c r="B5" s="25"/>
      <c r="C5" s="25"/>
      <c r="D5" s="25"/>
      <c r="E5" s="25"/>
      <c r="F5" s="25"/>
      <c r="G5" s="25"/>
      <c r="H5" s="25"/>
      <c r="I5" s="25"/>
      <c r="J5" s="25"/>
      <c r="K5" s="25"/>
      <c r="L5" s="25"/>
      <c r="M5" s="25"/>
      <c r="N5" s="25"/>
      <c r="O5" s="25"/>
      <c r="P5" s="25"/>
      <c r="Q5" s="25"/>
      <c r="R5" s="25"/>
      <c r="S5" s="25"/>
      <c r="T5" s="25"/>
      <c r="U5" s="25"/>
      <c r="V5" s="25"/>
    </row>
    <row r="6" spans="1:22" s="73" customFormat="1" x14ac:dyDescent="0.2">
      <c r="A6" s="74" t="s">
        <v>1033</v>
      </c>
      <c r="B6" s="9" t="str">
        <f>"MNLE"&amp;C6</f>
        <v>MNLE62F7KAT4SA</v>
      </c>
      <c r="C6" s="10" t="s">
        <v>861</v>
      </c>
      <c r="D6" s="11">
        <v>62</v>
      </c>
      <c r="E6" s="12" t="str">
        <f>IF(F6="","",F6&amp;", ")&amp;IF(H6="","",H6&amp;", ")&amp;IF(I6="","",I6&amp;", ")&amp;IF(J6="","",J6&amp;", ")&amp;IF(L6="","",L6&amp;", ")&amp;IF(G6="","",G6&amp;",")</f>
        <v>ThinkVision E20-30, 1600x900, 1x HDMI® 1.4, 1x VGA, 2 ms (On) / 5 ms (Off), 3-year warranty, 19.5" (432.96x238.05 mm),</v>
      </c>
      <c r="F6" s="12" t="s">
        <v>862</v>
      </c>
      <c r="G6" s="12" t="s">
        <v>863</v>
      </c>
      <c r="H6" s="12" t="s">
        <v>864</v>
      </c>
      <c r="I6" s="12" t="s">
        <v>865</v>
      </c>
      <c r="J6" s="12" t="s">
        <v>866</v>
      </c>
      <c r="K6" s="12" t="s">
        <v>867</v>
      </c>
      <c r="L6" s="12" t="s">
        <v>868</v>
      </c>
      <c r="M6" s="27" t="s">
        <v>773</v>
      </c>
      <c r="N6" s="12"/>
      <c r="O6" s="12"/>
      <c r="P6" s="12"/>
      <c r="Q6" s="12"/>
      <c r="R6" s="12"/>
      <c r="S6" s="12"/>
      <c r="T6" s="12"/>
      <c r="U6" s="12"/>
      <c r="V6" s="12"/>
    </row>
    <row r="7" spans="1:22" x14ac:dyDescent="0.25">
      <c r="A7" s="24"/>
      <c r="B7" s="25"/>
      <c r="C7" s="25"/>
      <c r="D7" s="25"/>
      <c r="E7" s="25"/>
      <c r="F7" s="25"/>
      <c r="G7" s="25"/>
      <c r="H7" s="25"/>
      <c r="I7" s="25"/>
      <c r="J7" s="25"/>
      <c r="K7" s="25"/>
      <c r="L7" s="25"/>
      <c r="M7" s="25"/>
      <c r="N7" s="25"/>
      <c r="O7" s="25"/>
      <c r="P7" s="25"/>
      <c r="Q7" s="25"/>
      <c r="R7" s="25"/>
      <c r="S7" s="25"/>
      <c r="T7" s="25"/>
      <c r="U7" s="25"/>
      <c r="V7" s="25"/>
    </row>
    <row r="8" spans="1:22" s="73" customFormat="1" x14ac:dyDescent="0.2">
      <c r="A8" s="74" t="s">
        <v>1033</v>
      </c>
      <c r="B8" s="9" t="str">
        <f>"MNLE"&amp;C8</f>
        <v>MNLE63FCKATBSA</v>
      </c>
      <c r="C8" s="10" t="s">
        <v>869</v>
      </c>
      <c r="D8" s="11">
        <v>101</v>
      </c>
      <c r="E8" s="12" t="str">
        <f>IF(F8="","",F8&amp;", ")&amp;IF(H8="","",H8&amp;", ")&amp;IF(I8="","",I8&amp;", ")&amp;IF(J8="","",J8&amp;", ")&amp;IF(L8="","",L8&amp;", ")&amp;IF(G8="","",G8&amp;",")</f>
        <v>ThinkVision S22i-30, 1920x1080, 1x HDMI® 1.4, 1x VGA, 4ms (Extreme mode) / 6ms (Typical mode), 3-year warranty, 21.5" (476.1x267.8mm),</v>
      </c>
      <c r="F8" s="12" t="s">
        <v>870</v>
      </c>
      <c r="G8" s="12" t="s">
        <v>871</v>
      </c>
      <c r="H8" s="12" t="s">
        <v>872</v>
      </c>
      <c r="I8" s="12" t="s">
        <v>865</v>
      </c>
      <c r="J8" s="12" t="s">
        <v>873</v>
      </c>
      <c r="K8" s="12" t="s">
        <v>874</v>
      </c>
      <c r="L8" s="12" t="s">
        <v>868</v>
      </c>
      <c r="M8" s="27" t="s">
        <v>773</v>
      </c>
      <c r="N8" s="12"/>
      <c r="O8" s="12"/>
      <c r="P8" s="12"/>
      <c r="Q8" s="12"/>
      <c r="R8" s="12"/>
      <c r="S8" s="12"/>
      <c r="T8" s="12"/>
      <c r="U8" s="12"/>
      <c r="V8" s="12"/>
    </row>
    <row r="9" spans="1:22" s="73" customFormat="1" x14ac:dyDescent="0.2">
      <c r="A9" s="74">
        <v>45762</v>
      </c>
      <c r="B9" s="9" t="str">
        <f>"MNLE"&amp;C9</f>
        <v>MNLE63DEKAT3SA</v>
      </c>
      <c r="C9" s="10" t="s">
        <v>875</v>
      </c>
      <c r="D9" s="11">
        <v>131</v>
      </c>
      <c r="E9" s="12" t="str">
        <f>IF(F9="","",F9&amp;", ")&amp;IF(H9="","",H9&amp;", ")&amp;IF(I9="","",I9&amp;", ")&amp;IF(J9="","",J9&amp;", ")&amp;IF(L9="","",L9&amp;", ")&amp;IF(G9="","",G9&amp;",")</f>
        <v>ThinkVision S24i-30, 1920x1080, 1x HDMI® 1.4, 1x VGA, 4ms (Extreme mode) / 6ms (Typical mode), 3-year warranty, 23.8" (527x296 mm),</v>
      </c>
      <c r="F9" s="12" t="s">
        <v>876</v>
      </c>
      <c r="G9" s="12" t="s">
        <v>877</v>
      </c>
      <c r="H9" s="12" t="s">
        <v>872</v>
      </c>
      <c r="I9" s="12" t="s">
        <v>865</v>
      </c>
      <c r="J9" s="12" t="s">
        <v>873</v>
      </c>
      <c r="K9" s="12" t="s">
        <v>874</v>
      </c>
      <c r="L9" s="12" t="s">
        <v>868</v>
      </c>
      <c r="M9" s="27" t="s">
        <v>773</v>
      </c>
      <c r="N9" s="12"/>
      <c r="O9" s="12"/>
      <c r="P9" s="12"/>
      <c r="Q9" s="12"/>
      <c r="R9" s="12"/>
      <c r="S9" s="12"/>
      <c r="T9" s="12"/>
      <c r="U9" s="12"/>
      <c r="V9" s="12"/>
    </row>
    <row r="10" spans="1:22" s="73" customFormat="1" x14ac:dyDescent="0.2">
      <c r="A10" s="74" t="s">
        <v>1033</v>
      </c>
      <c r="B10" s="9" t="str">
        <f>"MNLE"&amp;C10</f>
        <v>MNLE63DFKAT4SA</v>
      </c>
      <c r="C10" s="10" t="s">
        <v>878</v>
      </c>
      <c r="D10" s="11">
        <v>165</v>
      </c>
      <c r="E10" s="12" t="str">
        <f>IF(F10="","",F10&amp;", ")&amp;IF(H10="","",H10&amp;", ")&amp;IF(I10="","",I10&amp;", ")&amp;IF(J10="","",J10&amp;", ")&amp;IF(L10="","",L10&amp;", ")&amp;IF(G10="","",G10&amp;",")</f>
        <v>ThinkVision S27i-30, 1920x1080, 2x HDMI® 1.4, 1x VGA (HDMI Cable included), 4ms (Extreme mode) / 6ms (Typical mode), 3-year warranty, 27" (597.9x336.3 mm),</v>
      </c>
      <c r="F10" s="12" t="s">
        <v>879</v>
      </c>
      <c r="G10" s="12" t="s">
        <v>880</v>
      </c>
      <c r="H10" s="12" t="s">
        <v>872</v>
      </c>
      <c r="I10" s="12" t="s">
        <v>881</v>
      </c>
      <c r="J10" s="12" t="s">
        <v>873</v>
      </c>
      <c r="K10" s="12" t="s">
        <v>874</v>
      </c>
      <c r="L10" s="12" t="s">
        <v>868</v>
      </c>
      <c r="M10" s="27" t="s">
        <v>773</v>
      </c>
      <c r="N10" s="12"/>
      <c r="O10" s="12"/>
      <c r="P10" s="12"/>
      <c r="Q10" s="12"/>
      <c r="R10" s="12"/>
      <c r="S10" s="12"/>
      <c r="T10" s="12"/>
      <c r="U10" s="12"/>
      <c r="V10" s="12"/>
    </row>
    <row r="11" spans="1:22" x14ac:dyDescent="0.25">
      <c r="A11" s="24"/>
      <c r="B11" s="25"/>
      <c r="C11" s="25"/>
      <c r="D11" s="25"/>
      <c r="E11" s="25"/>
      <c r="F11" s="25"/>
      <c r="G11" s="25"/>
      <c r="H11" s="25"/>
      <c r="I11" s="25"/>
      <c r="J11" s="25"/>
      <c r="K11" s="25"/>
      <c r="L11" s="25"/>
      <c r="M11" s="25"/>
      <c r="N11" s="25"/>
      <c r="O11" s="25"/>
      <c r="P11" s="25"/>
      <c r="Q11" s="25"/>
      <c r="R11" s="25"/>
      <c r="S11" s="25"/>
      <c r="T11" s="25"/>
      <c r="U11" s="25"/>
      <c r="V11" s="25"/>
    </row>
    <row r="12" spans="1:22" s="73" customFormat="1" x14ac:dyDescent="0.2">
      <c r="A12" s="74" t="s">
        <v>1033</v>
      </c>
      <c r="B12" s="9" t="str">
        <f>"MNLE"&amp;C12</f>
        <v>MNLE63FFMAT1SA</v>
      </c>
      <c r="C12" s="10" t="s">
        <v>882</v>
      </c>
      <c r="D12" s="11">
        <v>218</v>
      </c>
      <c r="E12" s="12" t="str">
        <f>IF(F12="","",F12&amp;", ")&amp;IF(H12="","",H12&amp;", ")&amp;IF(I12="","",I12&amp;", ")&amp;IF(J12="","",J12&amp;", ")&amp;IF(L12="","",L12&amp;", ")&amp;IF(G12="","",G12&amp;",")</f>
        <v>ThinkVision T24d-30, 1920x1200, 1x HDMI® 1.4, 1x DP 1.2, 1x VGA, 4x USB-A (USB 5Gbps, 1x BC1.2), 1x USB-B (USB 5Gbps, USB upstream), Tilt, Swivel, Pivot, Height Adjust Stand, Modular Camera Support, 2Wx2 Speakers, 3-year warranty, 24" (518.4x324 mm),</v>
      </c>
      <c r="F12" s="12" t="s">
        <v>883</v>
      </c>
      <c r="G12" s="12" t="s">
        <v>884</v>
      </c>
      <c r="H12" s="12" t="s">
        <v>885</v>
      </c>
      <c r="I12" s="12" t="s">
        <v>886</v>
      </c>
      <c r="J12" s="12" t="s">
        <v>887</v>
      </c>
      <c r="K12" s="12" t="s">
        <v>874</v>
      </c>
      <c r="L12" s="12" t="s">
        <v>868</v>
      </c>
      <c r="M12" s="27" t="s">
        <v>773</v>
      </c>
      <c r="N12" s="12"/>
      <c r="O12" s="12"/>
      <c r="P12" s="12"/>
      <c r="Q12" s="12"/>
      <c r="R12" s="12"/>
      <c r="S12" s="12"/>
      <c r="T12" s="12"/>
      <c r="U12" s="12"/>
      <c r="V12" s="12"/>
    </row>
    <row r="13" spans="1:22" s="73" customFormat="1" x14ac:dyDescent="0.2">
      <c r="A13" s="74" t="s">
        <v>1033</v>
      </c>
      <c r="B13" s="9" t="str">
        <f>"MNLE"&amp;C13</f>
        <v>MNLE63D7UAT3SA</v>
      </c>
      <c r="C13" s="10" t="s">
        <v>888</v>
      </c>
      <c r="D13" s="11">
        <v>327</v>
      </c>
      <c r="E13" s="12" t="str">
        <f>IF(F13="","",F13&amp;", ")&amp;IF(H13="","",H13&amp;", ")&amp;IF(I13="","",I13&amp;", ")&amp;IF(J13="","",J13&amp;", ")&amp;IF(L13="","",L13&amp;", ")&amp;IF(G13="","",G13&amp;",")</f>
        <v>ThinkVision T24mv-30, 1920x1080, 1x HDMI® 2.1, 1x DP 1.4, 1x DP Out, 1x USB-C® 3.2 Gen 1 (DP 1.4 Alt Mode), 4x USB 3.2 Gen 1, 1x USB-C® 3.2 Gen 1 (DP 1.4 alt mode, up to 90W, USB upstream), 1x RJ45, Ethernet (10M/100M/1000M), Tilt, Swivel, Pivot, Height Adjust Stand, 2592x1944, 5.0MP, IR+RGB camera, Integrated Microphone, 5Wx2 Speakers , 3-year warranty, 23.8" (527x296.5 mm),</v>
      </c>
      <c r="F13" s="12" t="s">
        <v>889</v>
      </c>
      <c r="G13" s="12" t="s">
        <v>890</v>
      </c>
      <c r="H13" s="12" t="s">
        <v>872</v>
      </c>
      <c r="I13" s="12" t="s">
        <v>891</v>
      </c>
      <c r="J13" s="12" t="s">
        <v>892</v>
      </c>
      <c r="K13" s="12" t="s">
        <v>893</v>
      </c>
      <c r="L13" s="12" t="s">
        <v>868</v>
      </c>
      <c r="M13" s="27" t="s">
        <v>773</v>
      </c>
      <c r="N13" s="12"/>
      <c r="O13" s="12"/>
      <c r="P13" s="12"/>
      <c r="Q13" s="12"/>
      <c r="R13" s="12"/>
      <c r="S13" s="12"/>
      <c r="T13" s="12"/>
      <c r="U13" s="12"/>
      <c r="V13" s="12"/>
    </row>
    <row r="14" spans="1:22" x14ac:dyDescent="0.25">
      <c r="A14" s="24"/>
      <c r="B14" s="25"/>
      <c r="C14" s="25"/>
      <c r="D14" s="25"/>
      <c r="E14" s="25"/>
      <c r="F14" s="25"/>
      <c r="G14" s="25"/>
      <c r="H14" s="25"/>
      <c r="I14" s="25"/>
      <c r="J14" s="25"/>
      <c r="K14" s="25"/>
      <c r="L14" s="25"/>
      <c r="M14" s="25"/>
      <c r="N14" s="25"/>
      <c r="O14" s="25"/>
      <c r="P14" s="25"/>
      <c r="Q14" s="25"/>
      <c r="R14" s="25"/>
      <c r="S14" s="25"/>
      <c r="T14" s="25"/>
      <c r="U14" s="25"/>
      <c r="V14" s="25"/>
    </row>
    <row r="15" spans="1:22" s="73" customFormat="1" x14ac:dyDescent="0.2">
      <c r="A15" s="74" t="s">
        <v>1033</v>
      </c>
      <c r="B15" s="9" t="str">
        <f t="shared" ref="B15:B16" si="0">"MNLE"&amp;C15</f>
        <v>MNLE12NAGAT1SA</v>
      </c>
      <c r="C15" s="10" t="s">
        <v>894</v>
      </c>
      <c r="D15" s="11">
        <v>304</v>
      </c>
      <c r="E15" s="12" t="str">
        <f t="shared" ref="E15:E16" si="1">IF(F15="","",F15&amp;", ")&amp;IF(H15="","",H15&amp;", ")&amp;IF(I15="","",I15&amp;", ")&amp;IF(J15="","",J15&amp;", ")&amp;IF(L15="","",L15&amp;", ")&amp;IF(G15="","",G15&amp;",")</f>
        <v>ThinkCentre Tiny-In-One 24 Gen 5, 1920x1080, 1x USB 3.2 Gen 1, 1x USB-B 3.2 Gen 1 (USB upstream), 1x DP 1.2, 1x HDMI® 1.4, 4ms (Extreme mode) / 6ms (Typical mode), FHD 1080p camera, Integrated Microphone, 3Wx2 speakers, 3-year warranty, 23.8" (527.0 x 296.4 mm) In-Plane Switching,</v>
      </c>
      <c r="F15" s="12" t="s">
        <v>895</v>
      </c>
      <c r="G15" s="12" t="s">
        <v>896</v>
      </c>
      <c r="H15" s="12" t="s">
        <v>872</v>
      </c>
      <c r="I15" s="12" t="s">
        <v>897</v>
      </c>
      <c r="J15" s="12" t="s">
        <v>898</v>
      </c>
      <c r="K15" s="12" t="s">
        <v>899</v>
      </c>
      <c r="L15" s="12" t="s">
        <v>868</v>
      </c>
      <c r="M15" s="27" t="s">
        <v>773</v>
      </c>
    </row>
    <row r="16" spans="1:22" s="73" customFormat="1" x14ac:dyDescent="0.2">
      <c r="A16" s="74" t="s">
        <v>1033</v>
      </c>
      <c r="B16" s="9" t="str">
        <f t="shared" si="0"/>
        <v>MNLE12NBGAT1SA</v>
      </c>
      <c r="C16" s="10" t="s">
        <v>900</v>
      </c>
      <c r="D16" s="11">
        <v>412</v>
      </c>
      <c r="E16" s="12" t="str">
        <f t="shared" si="1"/>
        <v>ThinkCentre Tiny-In-One 24 Gen 5, 1920x1080, 1x USB 3.2 Gen 1, 1x USB-B 3.2 Gen 1 (USB upstream), 1x DP 1.2, 1x HDMI® 1.4, 4ms (Extreme mode) / 6ms (Typical mode), FHD 1080p camera, Integrated Microphone, 3Wx2 speakers , 3-year warranty, 23.8" (527.0 x 296.4 mm) In-Plane Switching,</v>
      </c>
      <c r="F16" s="12" t="s">
        <v>895</v>
      </c>
      <c r="G16" s="12" t="s">
        <v>896</v>
      </c>
      <c r="H16" s="12" t="s">
        <v>872</v>
      </c>
      <c r="I16" s="12" t="s">
        <v>897</v>
      </c>
      <c r="J16" s="12" t="s">
        <v>901</v>
      </c>
      <c r="K16" s="12" t="s">
        <v>899</v>
      </c>
      <c r="L16" s="12" t="s">
        <v>868</v>
      </c>
      <c r="M16" s="27" t="s">
        <v>773</v>
      </c>
    </row>
  </sheetData>
  <autoFilter ref="A2:M17" xr:uid="{02D2F2B4-7EF3-43B0-82BD-5756C6F7340B}"/>
  <mergeCells count="20">
    <mergeCell ref="Q1:Q2"/>
    <mergeCell ref="R1:R2"/>
    <mergeCell ref="S1:S2"/>
    <mergeCell ref="T1:T2"/>
    <mergeCell ref="U1:U2"/>
    <mergeCell ref="V1:V2"/>
    <mergeCell ref="K1:K2"/>
    <mergeCell ref="L1:L2"/>
    <mergeCell ref="M1:M2"/>
    <mergeCell ref="N1:N2"/>
    <mergeCell ref="O1:O2"/>
    <mergeCell ref="P1:P2"/>
    <mergeCell ref="F1:F2"/>
    <mergeCell ref="G1:G2"/>
    <mergeCell ref="H1:H2"/>
    <mergeCell ref="I1:I2"/>
    <mergeCell ref="J1:J2"/>
    <mergeCell ref="B1:B2"/>
    <mergeCell ref="C1:C2"/>
    <mergeCell ref="D1:D2"/>
  </mergeCells>
  <conditionalFormatting sqref="A18:A1048576">
    <cfRule type="containsText" dxfId="30" priority="29" operator="containsText" text="Stock">
      <formula>NOT(ISERROR(SEARCH("Stock",A18)))</formula>
    </cfRule>
  </conditionalFormatting>
  <conditionalFormatting sqref="C18:C1048576">
    <cfRule type="duplicateValues" dxfId="29" priority="30"/>
  </conditionalFormatting>
  <conditionalFormatting sqref="A1">
    <cfRule type="containsText" dxfId="28" priority="28" operator="containsText" text="Stock">
      <formula>NOT(ISERROR(SEARCH("Stock",A1)))</formula>
    </cfRule>
  </conditionalFormatting>
  <conditionalFormatting sqref="A3:A4">
    <cfRule type="containsText" dxfId="27" priority="23" operator="containsText" text="Stock">
      <formula>NOT(ISERROR(SEARCH("Stock",A3)))</formula>
    </cfRule>
  </conditionalFormatting>
  <conditionalFormatting sqref="C3:C4">
    <cfRule type="duplicateValues" dxfId="26" priority="24"/>
  </conditionalFormatting>
  <conditionalFormatting sqref="C3:C4">
    <cfRule type="duplicateValues" dxfId="25" priority="25"/>
  </conditionalFormatting>
  <conditionalFormatting sqref="C3:C4">
    <cfRule type="duplicateValues" dxfId="24" priority="26"/>
  </conditionalFormatting>
  <conditionalFormatting sqref="C3:C4">
    <cfRule type="duplicateValues" dxfId="23" priority="27"/>
  </conditionalFormatting>
  <conditionalFormatting sqref="C5">
    <cfRule type="duplicateValues" dxfId="22" priority="20"/>
  </conditionalFormatting>
  <conditionalFormatting sqref="A5">
    <cfRule type="containsText" dxfId="21" priority="19" operator="containsText" text="Stock">
      <formula>NOT(ISERROR(SEARCH("Stock",A5)))</formula>
    </cfRule>
  </conditionalFormatting>
  <conditionalFormatting sqref="C5">
    <cfRule type="duplicateValues" dxfId="20" priority="21"/>
  </conditionalFormatting>
  <conditionalFormatting sqref="C7">
    <cfRule type="duplicateValues" dxfId="19" priority="17"/>
  </conditionalFormatting>
  <conditionalFormatting sqref="A7">
    <cfRule type="containsText" dxfId="18" priority="16" operator="containsText" text="Stock">
      <formula>NOT(ISERROR(SEARCH("Stock",A7)))</formula>
    </cfRule>
  </conditionalFormatting>
  <conditionalFormatting sqref="C7">
    <cfRule type="duplicateValues" dxfId="17" priority="18"/>
  </conditionalFormatting>
  <conditionalFormatting sqref="C11">
    <cfRule type="duplicateValues" dxfId="16" priority="14"/>
  </conditionalFormatting>
  <conditionalFormatting sqref="A11">
    <cfRule type="containsText" dxfId="15" priority="13" operator="containsText" text="Stock">
      <formula>NOT(ISERROR(SEARCH("Stock",A11)))</formula>
    </cfRule>
  </conditionalFormatting>
  <conditionalFormatting sqref="C11">
    <cfRule type="duplicateValues" dxfId="14" priority="15"/>
  </conditionalFormatting>
  <conditionalFormatting sqref="C14">
    <cfRule type="duplicateValues" dxfId="13" priority="11"/>
  </conditionalFormatting>
  <conditionalFormatting sqref="A14">
    <cfRule type="containsText" dxfId="12" priority="10" operator="containsText" text="Stock">
      <formula>NOT(ISERROR(SEARCH("Stock",A14)))</formula>
    </cfRule>
  </conditionalFormatting>
  <conditionalFormatting sqref="C14">
    <cfRule type="duplicateValues" dxfId="11" priority="12"/>
  </conditionalFormatting>
  <conditionalFormatting sqref="C17">
    <cfRule type="duplicateValues" dxfId="10" priority="8"/>
  </conditionalFormatting>
  <conditionalFormatting sqref="A17">
    <cfRule type="containsText" dxfId="9" priority="7" operator="containsText" text="Stock">
      <formula>NOT(ISERROR(SEARCH("Stock",A17)))</formula>
    </cfRule>
  </conditionalFormatting>
  <conditionalFormatting sqref="C17">
    <cfRule type="duplicateValues" dxfId="8" priority="9"/>
  </conditionalFormatting>
  <conditionalFormatting sqref="A6 A12:A13 A15:A16">
    <cfRule type="containsText" dxfId="7" priority="4" operator="containsText" text="Stock">
      <formula>NOT(ISERROR(SEARCH("Stock",A6)))</formula>
    </cfRule>
  </conditionalFormatting>
  <conditionalFormatting sqref="C6">
    <cfRule type="duplicateValues" dxfId="6" priority="5"/>
  </conditionalFormatting>
  <conditionalFormatting sqref="C6">
    <cfRule type="duplicateValues" dxfId="5" priority="6"/>
  </conditionalFormatting>
  <conditionalFormatting sqref="A8:A10">
    <cfRule type="containsText" dxfId="4" priority="1" operator="containsText" text="Stock">
      <formula>NOT(ISERROR(SEARCH("Stock",A8)))</formula>
    </cfRule>
  </conditionalFormatting>
  <conditionalFormatting sqref="C8:C10">
    <cfRule type="duplicateValues" dxfId="3" priority="2"/>
  </conditionalFormatting>
  <conditionalFormatting sqref="C8:C10">
    <cfRule type="duplicateValues" dxfId="2" priority="3"/>
  </conditionalFormatting>
  <conditionalFormatting sqref="C12:C13">
    <cfRule type="duplicateValues" dxfId="1" priority="31"/>
  </conditionalFormatting>
  <conditionalFormatting sqref="C15:C16">
    <cfRule type="duplicateValues" dxfId="0" priority="32"/>
  </conditionalFormatting>
  <pageMargins left="0.7" right="0.7" top="0.75" bottom="0.75" header="0.3" footer="0.3"/>
  <pageSetup paperSize="9" scale="2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Lenovo Warranties</vt:lpstr>
      <vt:lpstr>Lenovo Notebooks</vt:lpstr>
      <vt:lpstr>Lenovo Tablets</vt:lpstr>
      <vt:lpstr>Consumer Notebooks</vt:lpstr>
      <vt:lpstr>NB Accessories</vt:lpstr>
      <vt:lpstr>Lenovo Desktops</vt:lpstr>
      <vt:lpstr>Desktop Accessories</vt:lpstr>
      <vt:lpstr>Lenovo Monitors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Lesego Ramasila</dc:creator>
  <cp:lastModifiedBy>Lesego Ramasila</cp:lastModifiedBy>
  <dcterms:created xsi:type="dcterms:W3CDTF">2025-04-01T11:43:26Z</dcterms:created>
  <dcterms:modified xsi:type="dcterms:W3CDTF">2025-04-01T11:43:49Z</dcterms:modified>
</cp:coreProperties>
</file>