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1430" windowHeight="7530"/>
  </bookViews>
  <sheets>
    <sheet name="Задание 1" sheetId="3" r:id="rId1"/>
    <sheet name="Задание 2" sheetId="1" r:id="rId2"/>
  </sheets>
  <definedNames>
    <definedName name="_GoBack" localSheetId="0">'Задание 1'!$A$2</definedName>
    <definedName name="_GoBack" localSheetId="1">'Задание 2'!$A$2</definedName>
  </definedNames>
  <calcPr calcId="125725"/>
</workbook>
</file>

<file path=xl/calcChain.xml><?xml version="1.0" encoding="utf-8"?>
<calcChain xmlns="http://schemas.openxmlformats.org/spreadsheetml/2006/main">
  <c r="L3" i="1"/>
  <c r="L4"/>
  <c r="L5"/>
  <c r="L6"/>
  <c r="L7"/>
  <c r="L2"/>
  <c r="L7" i="3"/>
  <c r="L6"/>
  <c r="L5"/>
  <c r="L4"/>
  <c r="L3"/>
  <c r="L2"/>
  <c r="G2" a="1"/>
  <c r="G7" s="1"/>
  <c r="D2"/>
  <c r="C2"/>
  <c r="B2"/>
  <c r="G2" i="1" a="1"/>
  <c r="G2" s="1"/>
  <c r="D2"/>
  <c r="C2"/>
  <c r="B2"/>
  <c r="C9" i="3" l="1"/>
  <c r="C10" s="1"/>
  <c r="J7"/>
  <c r="K7"/>
  <c r="G3"/>
  <c r="G5"/>
  <c r="G2"/>
  <c r="G4"/>
  <c r="G6"/>
  <c r="O4" i="1"/>
  <c r="O5" s="1"/>
  <c r="K2"/>
  <c r="J2"/>
  <c r="G7"/>
  <c r="G5"/>
  <c r="G3"/>
  <c r="G6"/>
  <c r="G4"/>
  <c r="H2"/>
  <c r="O2" l="1"/>
  <c r="K4" i="3"/>
  <c r="J4"/>
  <c r="C7"/>
  <c r="J5"/>
  <c r="K5"/>
  <c r="K6"/>
  <c r="J6"/>
  <c r="K2"/>
  <c r="J2"/>
  <c r="H2"/>
  <c r="I2" s="1"/>
  <c r="J3"/>
  <c r="H3"/>
  <c r="I3" s="1"/>
  <c r="K3"/>
  <c r="C8"/>
  <c r="J6" i="1"/>
  <c r="K6"/>
  <c r="K5"/>
  <c r="J5"/>
  <c r="J4"/>
  <c r="K4"/>
  <c r="K3"/>
  <c r="J3"/>
  <c r="K7"/>
  <c r="J7"/>
  <c r="O3"/>
  <c r="I2"/>
  <c r="H3"/>
  <c r="H4" s="1"/>
  <c r="H5" s="1"/>
  <c r="H6" s="1"/>
  <c r="H7" s="1"/>
  <c r="O1" s="1"/>
  <c r="H4" i="3" l="1"/>
  <c r="I4" i="1"/>
  <c r="I3"/>
  <c r="I5"/>
  <c r="I4" i="3" l="1"/>
  <c r="H5"/>
  <c r="I6" i="1"/>
  <c r="I5" i="3" l="1"/>
  <c r="H6"/>
  <c r="I7" i="1"/>
  <c r="I6" i="3" l="1"/>
  <c r="H7"/>
  <c r="C6" s="1"/>
  <c r="I7" l="1"/>
</calcChain>
</file>

<file path=xl/sharedStrings.xml><?xml version="1.0" encoding="utf-8"?>
<sst xmlns="http://schemas.openxmlformats.org/spreadsheetml/2006/main" count="34" uniqueCount="17">
  <si>
    <t>Ряд признаков</t>
  </si>
  <si>
    <t>Количество</t>
  </si>
  <si>
    <t>min</t>
  </si>
  <si>
    <t>max</t>
  </si>
  <si>
    <t>Интервал</t>
  </si>
  <si>
    <t>№</t>
  </si>
  <si>
    <t>Частота</t>
  </si>
  <si>
    <t>Эмп. Функция</t>
  </si>
  <si>
    <t>Накопленная частота</t>
  </si>
  <si>
    <t>Медиана</t>
  </si>
  <si>
    <t>Мода</t>
  </si>
  <si>
    <t>Сред. Выр.</t>
  </si>
  <si>
    <t>Дисперсия</t>
  </si>
  <si>
    <t>СКО</t>
  </si>
  <si>
    <t>Частность</t>
  </si>
  <si>
    <t>Среднее</t>
  </si>
  <si>
    <r>
      <t>(x-x</t>
    </r>
    <r>
      <rPr>
        <b/>
        <vertAlign val="subscript"/>
        <sz val="14"/>
        <color theme="1"/>
        <rFont val="Times New Roman"/>
        <family val="1"/>
        <charset val="204"/>
      </rPr>
      <t>ср</t>
    </r>
    <r>
      <rPr>
        <b/>
        <sz val="14"/>
        <color theme="1"/>
        <rFont val="Times New Roman"/>
        <family val="1"/>
        <charset val="204"/>
      </rPr>
      <t>)</t>
    </r>
    <r>
      <rPr>
        <b/>
        <vertAlign val="superscript"/>
        <sz val="14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</si>
</sst>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b/>
      <sz val="14"/>
      <color theme="1"/>
      <name val="times new romam"/>
      <charset val="204"/>
    </font>
    <font>
      <sz val="12"/>
      <color rgb="FF3F3F3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5" borderId="1" xfId="1" applyFont="1" applyFill="1" applyBorder="1"/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1157620541336841E-2"/>
          <c:y val="0.21795166229221349"/>
          <c:w val="0.85217170277555343"/>
          <c:h val="0.65482210557013742"/>
        </c:manualLayout>
      </c:layout>
      <c:scatterChart>
        <c:scatterStyle val="smoothMarker"/>
        <c:ser>
          <c:idx val="0"/>
          <c:order val="0"/>
          <c:xVal>
            <c:numRef>
              <c:f>'Задание 1'!$F$2:$F$7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1'!$G$2:$G$7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yVal>
          <c:smooth val="1"/>
        </c:ser>
        <c:axId val="98288000"/>
        <c:axId val="98289536"/>
      </c:scatterChart>
      <c:valAx>
        <c:axId val="98288000"/>
        <c:scaling>
          <c:orientation val="minMax"/>
        </c:scaling>
        <c:axPos val="b"/>
        <c:numFmt formatCode="General" sourceLinked="1"/>
        <c:majorTickMark val="none"/>
        <c:tickLblPos val="nextTo"/>
        <c:crossAx val="98289536"/>
        <c:crosses val="autoZero"/>
        <c:crossBetween val="midCat"/>
      </c:valAx>
      <c:valAx>
        <c:axId val="982895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288000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1'!$G$2:$G$7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98301056"/>
        <c:axId val="98302592"/>
      </c:barChart>
      <c:catAx>
        <c:axId val="98301056"/>
        <c:scaling>
          <c:orientation val="minMax"/>
        </c:scaling>
        <c:delete val="1"/>
        <c:axPos val="b"/>
        <c:majorTickMark val="none"/>
        <c:tickLblPos val="none"/>
        <c:crossAx val="98302592"/>
        <c:crosses val="autoZero"/>
        <c:auto val="1"/>
        <c:lblAlgn val="ctr"/>
        <c:lblOffset val="100"/>
        <c:tickLblSkip val="1"/>
      </c:catAx>
      <c:valAx>
        <c:axId val="983025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30105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65"/>
        </c:manualLayout>
      </c:layout>
      <c:scatterChart>
        <c:scatterStyle val="smoothMarker"/>
        <c:ser>
          <c:idx val="0"/>
          <c:order val="0"/>
          <c:xVal>
            <c:numRef>
              <c:f>'Задание 1'!$F$2:$F$7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1'!$H$2:$H$7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49</c:v>
                </c:pt>
                <c:pt idx="3">
                  <c:v>76</c:v>
                </c:pt>
                <c:pt idx="4">
                  <c:v>91</c:v>
                </c:pt>
                <c:pt idx="5">
                  <c:v>100</c:v>
                </c:pt>
              </c:numCache>
            </c:numRef>
          </c:yVal>
          <c:smooth val="1"/>
        </c:ser>
        <c:axId val="98137984"/>
        <c:axId val="98139520"/>
      </c:scatterChart>
      <c:valAx>
        <c:axId val="98137984"/>
        <c:scaling>
          <c:orientation val="minMax"/>
        </c:scaling>
        <c:axPos val="b"/>
        <c:numFmt formatCode="General" sourceLinked="1"/>
        <c:majorTickMark val="none"/>
        <c:tickLblPos val="nextTo"/>
        <c:crossAx val="98139520"/>
        <c:crosses val="autoZero"/>
        <c:crossBetween val="midCat"/>
      </c:valAx>
      <c:valAx>
        <c:axId val="981395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137984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1'!$I$2:$I$7</c:f>
              <c:numCache>
                <c:formatCode>General</c:formatCode>
                <c:ptCount val="6"/>
                <c:pt idx="0">
                  <c:v>0.11</c:v>
                </c:pt>
                <c:pt idx="1">
                  <c:v>0.24</c:v>
                </c:pt>
                <c:pt idx="2">
                  <c:v>0.49</c:v>
                </c:pt>
                <c:pt idx="3">
                  <c:v>0.76</c:v>
                </c:pt>
                <c:pt idx="4">
                  <c:v>0.91</c:v>
                </c:pt>
                <c:pt idx="5">
                  <c:v>1</c:v>
                </c:pt>
              </c:numCache>
            </c:numRef>
          </c:yVal>
          <c:smooth val="1"/>
        </c:ser>
        <c:axId val="98151040"/>
        <c:axId val="100417536"/>
      </c:scatterChart>
      <c:valAx>
        <c:axId val="98151040"/>
        <c:scaling>
          <c:orientation val="minMax"/>
        </c:scaling>
        <c:axPos val="b"/>
        <c:numFmt formatCode="General" sourceLinked="1"/>
        <c:majorTickMark val="none"/>
        <c:tickLblPos val="nextTo"/>
        <c:crossAx val="100417536"/>
        <c:crosses val="autoZero"/>
        <c:crossBetween val="midCat"/>
      </c:valAx>
      <c:valAx>
        <c:axId val="1004175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15104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Ряд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'Задание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val>
        </c:ser>
        <c:marker val="1"/>
        <c:axId val="100428800"/>
        <c:axId val="100430592"/>
      </c:lineChart>
      <c:catAx>
        <c:axId val="100428800"/>
        <c:scaling>
          <c:orientation val="minMax"/>
        </c:scaling>
        <c:axPos val="b"/>
        <c:majorTickMark val="none"/>
        <c:tickLblPos val="nextTo"/>
        <c:crossAx val="100430592"/>
        <c:crosses val="autoZero"/>
        <c:auto val="1"/>
        <c:lblAlgn val="ctr"/>
        <c:lblOffset val="100"/>
      </c:catAx>
      <c:valAx>
        <c:axId val="1004305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042880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1157620541336813E-2"/>
          <c:y val="0.21795166229221349"/>
          <c:w val="0.85217170277555321"/>
          <c:h val="0.6548221055701372"/>
        </c:manualLayout>
      </c:layout>
      <c:scatterChart>
        <c:scatterStyle val="smoothMarker"/>
        <c:ser>
          <c:idx val="0"/>
          <c:order val="0"/>
          <c:xVal>
            <c:numRef>
              <c:f>'Задание 2'!$F$2:$F$7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2'!$G$2:$G$7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18</c:v>
                </c:pt>
                <c:pt idx="4">
                  <c:v>12</c:v>
                </c:pt>
                <c:pt idx="5">
                  <c:v>10</c:v>
                </c:pt>
              </c:numCache>
            </c:numRef>
          </c:yVal>
          <c:smooth val="1"/>
        </c:ser>
        <c:axId val="98173312"/>
        <c:axId val="98174848"/>
      </c:scatterChart>
      <c:valAx>
        <c:axId val="98173312"/>
        <c:scaling>
          <c:orientation val="minMax"/>
        </c:scaling>
        <c:axPos val="b"/>
        <c:numFmt formatCode="General" sourceLinked="1"/>
        <c:majorTickMark val="none"/>
        <c:tickLblPos val="nextTo"/>
        <c:crossAx val="98174848"/>
        <c:crosses val="autoZero"/>
        <c:crossBetween val="midCat"/>
      </c:valAx>
      <c:valAx>
        <c:axId val="981748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17331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2'!$G$2:$G$7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18</c:v>
                </c:pt>
                <c:pt idx="4">
                  <c:v>12</c:v>
                </c:pt>
                <c:pt idx="5">
                  <c:v>10</c:v>
                </c:pt>
              </c:numCache>
            </c:numRef>
          </c:val>
        </c:ser>
        <c:gapWidth val="55"/>
        <c:overlap val="100"/>
        <c:axId val="98198656"/>
        <c:axId val="98200192"/>
      </c:barChart>
      <c:catAx>
        <c:axId val="98198656"/>
        <c:scaling>
          <c:orientation val="minMax"/>
        </c:scaling>
        <c:delete val="1"/>
        <c:axPos val="b"/>
        <c:majorTickMark val="none"/>
        <c:tickLblPos val="none"/>
        <c:crossAx val="98200192"/>
        <c:crosses val="autoZero"/>
        <c:auto val="1"/>
        <c:lblAlgn val="ctr"/>
        <c:lblOffset val="100"/>
        <c:tickLblSkip val="1"/>
      </c:catAx>
      <c:valAx>
        <c:axId val="982001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19865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54"/>
        </c:manualLayout>
      </c:layout>
      <c:scatterChart>
        <c:scatterStyle val="smoothMarker"/>
        <c:ser>
          <c:idx val="0"/>
          <c:order val="0"/>
          <c:xVal>
            <c:numRef>
              <c:f>'Задание 2'!$F$2:$F$7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2'!$H$2:$H$7</c:f>
              <c:numCache>
                <c:formatCode>General</c:formatCode>
                <c:ptCount val="6"/>
                <c:pt idx="0">
                  <c:v>12</c:v>
                </c:pt>
                <c:pt idx="1">
                  <c:v>32</c:v>
                </c:pt>
                <c:pt idx="2">
                  <c:v>60</c:v>
                </c:pt>
                <c:pt idx="3">
                  <c:v>78</c:v>
                </c:pt>
                <c:pt idx="4">
                  <c:v>90</c:v>
                </c:pt>
                <c:pt idx="5">
                  <c:v>100</c:v>
                </c:pt>
              </c:numCache>
            </c:numRef>
          </c:yVal>
          <c:smooth val="1"/>
        </c:ser>
        <c:axId val="98224000"/>
        <c:axId val="98225536"/>
      </c:scatterChart>
      <c:valAx>
        <c:axId val="98224000"/>
        <c:scaling>
          <c:orientation val="minMax"/>
          <c:min val="1"/>
        </c:scaling>
        <c:axPos val="b"/>
        <c:numFmt formatCode="General" sourceLinked="1"/>
        <c:majorTickMark val="none"/>
        <c:tickLblPos val="nextTo"/>
        <c:crossAx val="98225536"/>
        <c:crosses val="autoZero"/>
        <c:crossBetween val="midCat"/>
      </c:valAx>
      <c:valAx>
        <c:axId val="982255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22400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2'!$F$2:$F$7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2'!$I$2:$I$7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0.6</c:v>
                </c:pt>
                <c:pt idx="3">
                  <c:v>0.78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1"/>
        </c:ser>
        <c:axId val="98232960"/>
        <c:axId val="101400960"/>
      </c:scatterChart>
      <c:valAx>
        <c:axId val="98232960"/>
        <c:scaling>
          <c:orientation val="minMax"/>
          <c:min val="1"/>
        </c:scaling>
        <c:axPos val="b"/>
        <c:numFmt formatCode="General" sourceLinked="1"/>
        <c:majorTickMark val="none"/>
        <c:tickLblPos val="nextTo"/>
        <c:crossAx val="101400960"/>
        <c:crosses val="autoZero"/>
        <c:crossBetween val="midCat"/>
      </c:valAx>
      <c:valAx>
        <c:axId val="1014009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23296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Ряд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'Задание 2'!$A$2:$A$101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val>
        </c:ser>
        <c:marker val="1"/>
        <c:axId val="101433344"/>
        <c:axId val="101434880"/>
      </c:lineChart>
      <c:catAx>
        <c:axId val="101433344"/>
        <c:scaling>
          <c:orientation val="minMax"/>
        </c:scaling>
        <c:axPos val="b"/>
        <c:majorTickMark val="none"/>
        <c:tickLblPos val="nextTo"/>
        <c:crossAx val="101434880"/>
        <c:crosses val="autoZero"/>
        <c:auto val="1"/>
        <c:lblAlgn val="ctr"/>
        <c:lblOffset val="100"/>
      </c:catAx>
      <c:valAx>
        <c:axId val="1014348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143334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17318</xdr:colOff>
      <xdr:row>12</xdr:row>
      <xdr:rowOff>138544</xdr:rowOff>
    </xdr:from>
    <xdr:to>
      <xdr:col>7</xdr:col>
      <xdr:colOff>504264</xdr:colOff>
      <xdr:row>25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504263</xdr:colOff>
      <xdr:row>11</xdr:row>
      <xdr:rowOff>121227</xdr:rowOff>
    </xdr:from>
    <xdr:to>
      <xdr:col>11</xdr:col>
      <xdr:colOff>710045</xdr:colOff>
      <xdr:row>25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1610591</xdr:colOff>
      <xdr:row>25</xdr:row>
      <xdr:rowOff>77882</xdr:rowOff>
    </xdr:from>
    <xdr:to>
      <xdr:col>7</xdr:col>
      <xdr:colOff>504264</xdr:colOff>
      <xdr:row>37</xdr:row>
      <xdr:rowOff>51956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506506</xdr:colOff>
      <xdr:row>25</xdr:row>
      <xdr:rowOff>77882</xdr:rowOff>
    </xdr:from>
    <xdr:to>
      <xdr:col>11</xdr:col>
      <xdr:colOff>467591</xdr:colOff>
      <xdr:row>36</xdr:row>
      <xdr:rowOff>103910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497133</xdr:colOff>
      <xdr:row>24</xdr:row>
      <xdr:rowOff>154845</xdr:rowOff>
    </xdr:from>
    <xdr:to>
      <xdr:col>18</xdr:col>
      <xdr:colOff>17318</xdr:colOff>
      <xdr:row>37</xdr:row>
      <xdr:rowOff>86591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1376564</xdr:colOff>
      <xdr:row>25</xdr:row>
      <xdr:rowOff>190498</xdr:rowOff>
    </xdr:from>
    <xdr:to>
      <xdr:col>16</xdr:col>
      <xdr:colOff>544287</xdr:colOff>
      <xdr:row>40</xdr:row>
      <xdr:rowOff>76198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1143799</xdr:colOff>
      <xdr:row>11</xdr:row>
      <xdr:rowOff>176892</xdr:rowOff>
    </xdr:from>
    <xdr:to>
      <xdr:col>9</xdr:col>
      <xdr:colOff>557893</xdr:colOff>
      <xdr:row>26</xdr:row>
      <xdr:rowOff>48985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176892</xdr:colOff>
      <xdr:row>25</xdr:row>
      <xdr:rowOff>95250</xdr:rowOff>
    </xdr:from>
    <xdr:to>
      <xdr:col>6</xdr:col>
      <xdr:colOff>1130194</xdr:colOff>
      <xdr:row>39</xdr:row>
      <xdr:rowOff>194902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1118828</xdr:colOff>
      <xdr:row>26</xdr:row>
      <xdr:rowOff>23452</xdr:rowOff>
    </xdr:from>
    <xdr:to>
      <xdr:col>9</xdr:col>
      <xdr:colOff>1102179</xdr:colOff>
      <xdr:row>41</xdr:row>
      <xdr:rowOff>27215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644338</xdr:colOff>
      <xdr:row>12</xdr:row>
      <xdr:rowOff>33619</xdr:rowOff>
    </xdr:from>
    <xdr:to>
      <xdr:col>15</xdr:col>
      <xdr:colOff>538683</xdr:colOff>
      <xdr:row>25</xdr:row>
      <xdr:rowOff>152881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E1" zoomScale="85" zoomScaleNormal="85" workbookViewId="0">
      <selection activeCell="D10" sqref="D10"/>
    </sheetView>
  </sheetViews>
  <sheetFormatPr defaultRowHeight="15"/>
  <cols>
    <col min="1" max="1" width="14.42578125" bestFit="1" customWidth="1"/>
    <col min="2" max="2" width="24.85546875" customWidth="1"/>
    <col min="3" max="3" width="10.85546875" bestFit="1" customWidth="1"/>
    <col min="4" max="4" width="15.7109375" customWidth="1"/>
    <col min="5" max="5" width="26.140625" bestFit="1" customWidth="1"/>
    <col min="6" max="6" width="29.85546875" customWidth="1"/>
    <col min="7" max="7" width="20.28515625" customWidth="1"/>
    <col min="8" max="8" width="18.85546875" customWidth="1"/>
    <col min="9" max="9" width="15.42578125" customWidth="1"/>
    <col min="10" max="10" width="15" customWidth="1"/>
    <col min="11" max="11" width="13.85546875" customWidth="1"/>
    <col min="12" max="12" width="12.140625" customWidth="1"/>
  </cols>
  <sheetData>
    <row r="1" spans="1:13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7</v>
      </c>
      <c r="J1" s="2" t="s">
        <v>11</v>
      </c>
      <c r="K1" s="2" t="s">
        <v>14</v>
      </c>
      <c r="L1" s="2" t="s">
        <v>16</v>
      </c>
      <c r="M1" s="1"/>
    </row>
    <row r="2" spans="1:13" ht="15.75">
      <c r="A2" s="4">
        <v>1</v>
      </c>
      <c r="B2" s="4">
        <f>COUNT(A2:A101)</f>
        <v>100</v>
      </c>
      <c r="C2" s="4">
        <f>MIN(A2:A101)</f>
        <v>1</v>
      </c>
      <c r="D2" s="4">
        <f>MAX(A2:A101)</f>
        <v>6</v>
      </c>
      <c r="E2" s="4">
        <v>1</v>
      </c>
      <c r="F2" s="4">
        <v>1</v>
      </c>
      <c r="G2" s="4">
        <f t="array" ref="G2:G7">FREQUENCY($A$2:$A$101,F2:F7)</f>
        <v>11</v>
      </c>
      <c r="H2" s="4">
        <f>G2</f>
        <v>11</v>
      </c>
      <c r="I2" s="4">
        <f>H2/$B$2</f>
        <v>0.11</v>
      </c>
      <c r="J2" s="4">
        <f>F2*G2</f>
        <v>11</v>
      </c>
      <c r="K2" s="4">
        <f>G2/$B$2</f>
        <v>0.11</v>
      </c>
      <c r="L2" s="4">
        <f>(F2-3)^2*F2</f>
        <v>4</v>
      </c>
      <c r="M2" s="1"/>
    </row>
    <row r="3" spans="1:13" ht="15.75">
      <c r="A3" s="4">
        <v>1</v>
      </c>
      <c r="B3" s="1"/>
      <c r="C3" s="1"/>
      <c r="D3" s="1"/>
      <c r="E3" s="4">
        <v>2</v>
      </c>
      <c r="F3" s="4">
        <v>2</v>
      </c>
      <c r="G3" s="4">
        <v>13</v>
      </c>
      <c r="H3" s="4">
        <f>G3+H2</f>
        <v>24</v>
      </c>
      <c r="I3" s="4">
        <f t="shared" ref="I3:I7" si="0">H3/$B$2</f>
        <v>0.24</v>
      </c>
      <c r="J3" s="4">
        <f>F3*G3</f>
        <v>26</v>
      </c>
      <c r="K3" s="4">
        <f t="shared" ref="K3:K7" si="1">G3/$B$2</f>
        <v>0.13</v>
      </c>
      <c r="L3" s="4">
        <f t="shared" ref="L3:L7" si="2">(F3-3)^2*F3</f>
        <v>2</v>
      </c>
      <c r="M3" s="1"/>
    </row>
    <row r="4" spans="1:13" ht="15.75">
      <c r="A4" s="4">
        <v>1</v>
      </c>
      <c r="B4" s="1"/>
      <c r="E4" s="4">
        <v>3</v>
      </c>
      <c r="F4" s="4">
        <v>3</v>
      </c>
      <c r="G4" s="4">
        <v>25</v>
      </c>
      <c r="H4" s="4">
        <f t="shared" ref="H4:H7" si="3">G4+H3</f>
        <v>49</v>
      </c>
      <c r="I4" s="4">
        <f t="shared" si="0"/>
        <v>0.49</v>
      </c>
      <c r="J4" s="4">
        <f t="shared" ref="J4:J7" si="4">F4*G4</f>
        <v>75</v>
      </c>
      <c r="K4" s="4">
        <f t="shared" si="1"/>
        <v>0.25</v>
      </c>
      <c r="L4" s="4">
        <f t="shared" si="2"/>
        <v>0</v>
      </c>
      <c r="M4" s="1"/>
    </row>
    <row r="5" spans="1:13" ht="15.75">
      <c r="A5" s="4">
        <v>1</v>
      </c>
      <c r="B5" s="1"/>
      <c r="E5" s="4">
        <v>4</v>
      </c>
      <c r="F5" s="4">
        <v>4</v>
      </c>
      <c r="G5" s="4">
        <v>27</v>
      </c>
      <c r="H5" s="4">
        <f t="shared" si="3"/>
        <v>76</v>
      </c>
      <c r="I5" s="4">
        <f t="shared" si="0"/>
        <v>0.76</v>
      </c>
      <c r="J5" s="4">
        <f t="shared" si="4"/>
        <v>108</v>
      </c>
      <c r="K5" s="4">
        <f t="shared" si="1"/>
        <v>0.27</v>
      </c>
      <c r="L5" s="4">
        <f t="shared" si="2"/>
        <v>4</v>
      </c>
      <c r="M5" s="1"/>
    </row>
    <row r="6" spans="1:13" ht="18.75">
      <c r="A6" s="4">
        <v>1</v>
      </c>
      <c r="B6" s="2" t="s">
        <v>9</v>
      </c>
      <c r="C6" s="4">
        <f>F5+1*((0.5*(H7)-(G4+G3+G2))/G5)</f>
        <v>4.0370370370370372</v>
      </c>
      <c r="E6" s="4">
        <v>5</v>
      </c>
      <c r="F6" s="4">
        <v>5</v>
      </c>
      <c r="G6" s="4">
        <v>15</v>
      </c>
      <c r="H6" s="4">
        <f t="shared" si="3"/>
        <v>91</v>
      </c>
      <c r="I6" s="4">
        <f t="shared" si="0"/>
        <v>0.91</v>
      </c>
      <c r="J6" s="4">
        <f t="shared" si="4"/>
        <v>75</v>
      </c>
      <c r="K6" s="4">
        <f t="shared" si="1"/>
        <v>0.15</v>
      </c>
      <c r="L6" s="4">
        <f t="shared" si="2"/>
        <v>20</v>
      </c>
      <c r="M6" s="1"/>
    </row>
    <row r="7" spans="1:13" ht="18.75">
      <c r="A7" s="4">
        <v>1</v>
      </c>
      <c r="B7" s="2" t="s">
        <v>10</v>
      </c>
      <c r="C7" s="5">
        <f>F5+1*((G5-G4)/((G5-G4)*(G5-G6)))</f>
        <v>4.083333333333333</v>
      </c>
      <c r="E7" s="4">
        <v>6</v>
      </c>
      <c r="F7" s="4">
        <v>6</v>
      </c>
      <c r="G7" s="4">
        <v>9</v>
      </c>
      <c r="H7" s="4">
        <f t="shared" si="3"/>
        <v>100</v>
      </c>
      <c r="I7" s="4">
        <f t="shared" si="0"/>
        <v>1</v>
      </c>
      <c r="J7" s="4">
        <f t="shared" si="4"/>
        <v>54</v>
      </c>
      <c r="K7" s="4">
        <f t="shared" si="1"/>
        <v>0.09</v>
      </c>
      <c r="L7" s="4">
        <f t="shared" si="2"/>
        <v>54</v>
      </c>
      <c r="M7" s="1"/>
    </row>
    <row r="8" spans="1:13" ht="18.75">
      <c r="A8" s="4">
        <v>1</v>
      </c>
      <c r="B8" s="2" t="s">
        <v>15</v>
      </c>
      <c r="C8" s="5">
        <f>B2/COUNT(G2:G7)</f>
        <v>16.666666666666668</v>
      </c>
      <c r="K8" s="1"/>
      <c r="L8" s="1"/>
      <c r="M8" s="1"/>
    </row>
    <row r="9" spans="1:13" ht="18.75">
      <c r="A9" s="4">
        <v>1</v>
      </c>
      <c r="B9" s="2" t="s">
        <v>12</v>
      </c>
      <c r="C9" s="4">
        <f>SQRT(SUM(L2:L7)/B2)</f>
        <v>0.91651513899116799</v>
      </c>
      <c r="K9" s="1"/>
      <c r="L9" s="1"/>
      <c r="M9" s="1"/>
    </row>
    <row r="10" spans="1:13" ht="18.75">
      <c r="A10" s="4">
        <v>1</v>
      </c>
      <c r="B10" s="2" t="s">
        <v>13</v>
      </c>
      <c r="C10" s="5">
        <f>SQRT(C9)</f>
        <v>0.95734797173815955</v>
      </c>
      <c r="K10" s="1"/>
      <c r="L10" s="1"/>
      <c r="M10" s="1"/>
    </row>
    <row r="11" spans="1:13" ht="15.75">
      <c r="A11" s="4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>
      <c r="A12" s="4">
        <v>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5.75">
      <c r="A13" s="4">
        <v>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5.75">
      <c r="A14" s="4">
        <v>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15.75">
      <c r="A15" s="4">
        <v>2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5.75">
      <c r="A16" s="4">
        <v>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15.75">
      <c r="A17" s="4">
        <v>2</v>
      </c>
      <c r="B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>
      <c r="A18" s="4">
        <v>2</v>
      </c>
      <c r="B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>
      <c r="A19" s="4">
        <v>2</v>
      </c>
      <c r="B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>
      <c r="A20" s="4">
        <v>2</v>
      </c>
      <c r="B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>
      <c r="A21" s="4">
        <v>2</v>
      </c>
      <c r="B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>
      <c r="A22" s="4">
        <v>2</v>
      </c>
      <c r="B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>
      <c r="A23" s="4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>
      <c r="A24" s="4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>
      <c r="A25" s="4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>
      <c r="A26" s="4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>
      <c r="A27" s="4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>
      <c r="A28" s="4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>
      <c r="A29" s="4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>
      <c r="A30" s="4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>
      <c r="A31" s="4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>
      <c r="A32" s="4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>
      <c r="A33" s="4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>
      <c r="A34" s="4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>
      <c r="A35" s="4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>
      <c r="A36" s="4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>
      <c r="A37" s="4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>
      <c r="A38" s="4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>
      <c r="A39" s="4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>
      <c r="A40" s="4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>
      <c r="A41" s="4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>
      <c r="A42" s="4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>
      <c r="A43" s="4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>
      <c r="A44" s="4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>
      <c r="A45" s="4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>
      <c r="A46" s="4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>
      <c r="A47" s="4">
        <v>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>
      <c r="A48" s="4">
        <v>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>
      <c r="A49" s="4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>
      <c r="A50" s="4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>
      <c r="A51" s="4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>
      <c r="A52" s="4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>
      <c r="A53" s="4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>
      <c r="A54" s="4">
        <v>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>
      <c r="A55" s="4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>
      <c r="A56" s="4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>
      <c r="A57" s="4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>
      <c r="A58" s="4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>
      <c r="A59" s="4">
        <v>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>
      <c r="A60" s="4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>
      <c r="A61" s="4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>
      <c r="A62" s="4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>
      <c r="A63" s="4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>
      <c r="A64" s="4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>
      <c r="A65" s="4">
        <v>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>
      <c r="A66" s="4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>
      <c r="A67" s="4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>
      <c r="A68" s="4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>
      <c r="A69" s="4">
        <v>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>
      <c r="A70" s="4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>
      <c r="A71" s="4">
        <v>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>
      <c r="A72" s="4">
        <v>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>
      <c r="A73" s="4">
        <v>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>
      <c r="A74" s="4">
        <v>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>
      <c r="A75" s="4">
        <v>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>
      <c r="A76" s="4">
        <v>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>
      <c r="A77" s="4">
        <v>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>
      <c r="A78" s="4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>
      <c r="A79" s="4">
        <v>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>
      <c r="A80" s="4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>
      <c r="A81" s="4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>
      <c r="A82" s="4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>
      <c r="A83" s="4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>
      <c r="A84" s="4">
        <v>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>
      <c r="A85" s="4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>
      <c r="A86" s="4">
        <v>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>
      <c r="A87" s="4">
        <v>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>
      <c r="A88" s="4">
        <v>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>
      <c r="A89" s="4">
        <v>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>
      <c r="A90" s="4">
        <v>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>
      <c r="A91" s="4">
        <v>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>
      <c r="A92" s="4">
        <v>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>
      <c r="A93" s="4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>
      <c r="A94" s="4">
        <v>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>
      <c r="A95" s="4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>
      <c r="A96" s="4">
        <v>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>
      <c r="A97" s="4">
        <v>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>
      <c r="A98" s="4">
        <v>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>
      <c r="A99" s="4">
        <v>6</v>
      </c>
      <c r="B99" s="1"/>
      <c r="I99" s="1"/>
      <c r="J99" s="1"/>
      <c r="K99" s="1"/>
      <c r="L99" s="1"/>
      <c r="M99" s="1"/>
    </row>
    <row r="100" spans="1:13" ht="15.75">
      <c r="A100" s="4">
        <v>6</v>
      </c>
      <c r="B100" s="1"/>
      <c r="I100" s="1"/>
      <c r="J100" s="1"/>
      <c r="K100" s="1"/>
      <c r="L100" s="1"/>
      <c r="M100" s="1"/>
    </row>
    <row r="101" spans="1:13" ht="15.75">
      <c r="A101" s="4">
        <v>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zoomScale="70" zoomScaleNormal="70" workbookViewId="0">
      <selection activeCell="B33" sqref="B33"/>
    </sheetView>
  </sheetViews>
  <sheetFormatPr defaultRowHeight="15"/>
  <cols>
    <col min="1" max="1" width="14.42578125" bestFit="1" customWidth="1"/>
    <col min="2" max="2" width="11.5703125" bestFit="1" customWidth="1"/>
    <col min="3" max="3" width="10.85546875" bestFit="1" customWidth="1"/>
    <col min="4" max="4" width="9.85546875" bestFit="1" customWidth="1"/>
    <col min="5" max="5" width="26.140625" bestFit="1" customWidth="1"/>
    <col min="6" max="6" width="24.42578125" customWidth="1"/>
    <col min="7" max="7" width="25.5703125" customWidth="1"/>
    <col min="8" max="8" width="22" customWidth="1"/>
    <col min="9" max="9" width="20.85546875" customWidth="1"/>
    <col min="10" max="10" width="25" customWidth="1"/>
  </cols>
  <sheetData>
    <row r="1" spans="1:15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7</v>
      </c>
      <c r="J1" s="2" t="s">
        <v>11</v>
      </c>
      <c r="K1" s="2" t="s">
        <v>14</v>
      </c>
      <c r="L1" s="2" t="s">
        <v>16</v>
      </c>
      <c r="M1" s="1"/>
      <c r="N1" s="3" t="s">
        <v>9</v>
      </c>
      <c r="O1" s="4">
        <f>F4+1*((0.5*(H7)-(G3+G2))/G4)</f>
        <v>4.6428571428571432</v>
      </c>
    </row>
    <row r="2" spans="1:15" ht="18.75">
      <c r="A2" s="4">
        <v>2</v>
      </c>
      <c r="B2" s="4">
        <f>COUNT(A2:A101)</f>
        <v>100</v>
      </c>
      <c r="C2" s="4">
        <f>MIN(A2:A101)</f>
        <v>2</v>
      </c>
      <c r="D2" s="4">
        <f>MAX(A2:A101)</f>
        <v>7</v>
      </c>
      <c r="E2" s="4">
        <v>1</v>
      </c>
      <c r="F2" s="4">
        <v>2</v>
      </c>
      <c r="G2" s="4">
        <f t="array" ref="G2:G7">FREQUENCY($A$2:$A$101,F2:F7)</f>
        <v>12</v>
      </c>
      <c r="H2" s="4">
        <f>G2</f>
        <v>12</v>
      </c>
      <c r="I2" s="4">
        <f>H2/$B$2</f>
        <v>0.12</v>
      </c>
      <c r="J2" s="4">
        <f>F2*G2</f>
        <v>24</v>
      </c>
      <c r="K2" s="4">
        <f>G2/$B$2</f>
        <v>0.12</v>
      </c>
      <c r="L2" s="4">
        <f>(F2-4)^2*F2</f>
        <v>8</v>
      </c>
      <c r="M2" s="1"/>
      <c r="N2" s="3" t="s">
        <v>10</v>
      </c>
      <c r="O2" s="5">
        <f>F4+1*((G4-G3)/((G4-G3)*(G4-G5)))</f>
        <v>4.0999999999999996</v>
      </c>
    </row>
    <row r="3" spans="1:15" ht="18.75">
      <c r="A3" s="4">
        <v>2</v>
      </c>
      <c r="B3" s="1"/>
      <c r="C3" s="1"/>
      <c r="D3" s="1"/>
      <c r="E3" s="4">
        <v>2</v>
      </c>
      <c r="F3" s="4">
        <v>3</v>
      </c>
      <c r="G3" s="4">
        <v>20</v>
      </c>
      <c r="H3" s="4">
        <f>G3+H2</f>
        <v>32</v>
      </c>
      <c r="I3" s="4">
        <f t="shared" ref="I3:I7" si="0">H3/$B$2</f>
        <v>0.32</v>
      </c>
      <c r="J3" s="4">
        <f>F3*G3</f>
        <v>60</v>
      </c>
      <c r="K3" s="4">
        <f t="shared" ref="K3:K7" si="1">G3/$B$2</f>
        <v>0.2</v>
      </c>
      <c r="L3" s="4">
        <f t="shared" ref="L3:L7" si="2">(F3-4)^2*F3</f>
        <v>3</v>
      </c>
      <c r="M3" s="1"/>
      <c r="N3" s="3" t="s">
        <v>15</v>
      </c>
      <c r="O3" s="5">
        <f>B2/COUNT(G2:G7)</f>
        <v>16.666666666666668</v>
      </c>
    </row>
    <row r="4" spans="1:15" ht="18.75">
      <c r="A4" s="4">
        <v>2</v>
      </c>
      <c r="B4" s="1"/>
      <c r="E4" s="4">
        <v>3</v>
      </c>
      <c r="F4" s="4">
        <v>4</v>
      </c>
      <c r="G4" s="4">
        <v>28</v>
      </c>
      <c r="H4" s="4">
        <f t="shared" ref="H4:H7" si="3">G4+H3</f>
        <v>60</v>
      </c>
      <c r="I4" s="4">
        <f t="shared" si="0"/>
        <v>0.6</v>
      </c>
      <c r="J4" s="4">
        <f t="shared" ref="J4:J7" si="4">F4*G4</f>
        <v>112</v>
      </c>
      <c r="K4" s="4">
        <f t="shared" si="1"/>
        <v>0.28000000000000003</v>
      </c>
      <c r="L4" s="4">
        <f t="shared" si="2"/>
        <v>0</v>
      </c>
      <c r="M4" s="1"/>
      <c r="N4" s="3" t="s">
        <v>12</v>
      </c>
      <c r="O4" s="4">
        <f>SQRT(SUM(L2:L7)/B2)</f>
        <v>1.014889156509222</v>
      </c>
    </row>
    <row r="5" spans="1:15" ht="18.75">
      <c r="A5" s="4">
        <v>2</v>
      </c>
      <c r="B5" s="1"/>
      <c r="E5" s="4">
        <v>4</v>
      </c>
      <c r="F5" s="4">
        <v>5</v>
      </c>
      <c r="G5" s="4">
        <v>18</v>
      </c>
      <c r="H5" s="4">
        <f t="shared" si="3"/>
        <v>78</v>
      </c>
      <c r="I5" s="4">
        <f t="shared" si="0"/>
        <v>0.78</v>
      </c>
      <c r="J5" s="4">
        <f t="shared" si="4"/>
        <v>90</v>
      </c>
      <c r="K5" s="4">
        <f t="shared" si="1"/>
        <v>0.18</v>
      </c>
      <c r="L5" s="4">
        <f t="shared" si="2"/>
        <v>5</v>
      </c>
      <c r="M5" s="1"/>
      <c r="N5" s="3" t="s">
        <v>13</v>
      </c>
      <c r="O5" s="5">
        <f>SQRT(O4)</f>
        <v>1.0074170717777329</v>
      </c>
    </row>
    <row r="6" spans="1:15" ht="15.75">
      <c r="A6" s="4">
        <v>2</v>
      </c>
      <c r="B6" s="1"/>
      <c r="E6" s="4">
        <v>5</v>
      </c>
      <c r="F6" s="4">
        <v>6</v>
      </c>
      <c r="G6" s="4">
        <v>12</v>
      </c>
      <c r="H6" s="4">
        <f t="shared" si="3"/>
        <v>90</v>
      </c>
      <c r="I6" s="4">
        <f t="shared" si="0"/>
        <v>0.9</v>
      </c>
      <c r="J6" s="4">
        <f t="shared" si="4"/>
        <v>72</v>
      </c>
      <c r="K6" s="4">
        <f t="shared" si="1"/>
        <v>0.12</v>
      </c>
      <c r="L6" s="4">
        <f t="shared" si="2"/>
        <v>24</v>
      </c>
      <c r="M6" s="1"/>
    </row>
    <row r="7" spans="1:15" ht="15.75">
      <c r="A7" s="4">
        <v>2</v>
      </c>
      <c r="B7" s="1"/>
      <c r="E7" s="4">
        <v>6</v>
      </c>
      <c r="F7" s="4">
        <v>7</v>
      </c>
      <c r="G7" s="4">
        <v>10</v>
      </c>
      <c r="H7" s="4">
        <f t="shared" si="3"/>
        <v>100</v>
      </c>
      <c r="I7" s="4">
        <f t="shared" si="0"/>
        <v>1</v>
      </c>
      <c r="J7" s="4">
        <f t="shared" si="4"/>
        <v>70</v>
      </c>
      <c r="K7" s="4">
        <f t="shared" si="1"/>
        <v>0.1</v>
      </c>
      <c r="L7" s="4">
        <f t="shared" si="2"/>
        <v>63</v>
      </c>
      <c r="M7" s="1"/>
    </row>
    <row r="8" spans="1:15" ht="15.75">
      <c r="A8" s="4">
        <v>2</v>
      </c>
      <c r="B8" s="1"/>
      <c r="K8" s="1"/>
      <c r="L8" s="1"/>
      <c r="M8" s="1"/>
    </row>
    <row r="9" spans="1:15" ht="15.75">
      <c r="A9" s="4">
        <v>2</v>
      </c>
      <c r="B9" s="1"/>
      <c r="K9" s="1"/>
      <c r="L9" s="1"/>
      <c r="M9" s="1"/>
    </row>
    <row r="10" spans="1:15" ht="15.75">
      <c r="A10" s="4">
        <v>2</v>
      </c>
      <c r="B10" s="1"/>
      <c r="K10" s="1"/>
      <c r="L10" s="1"/>
      <c r="M10" s="1"/>
    </row>
    <row r="11" spans="1:15" ht="15.7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ht="15.75">
      <c r="A12" s="4">
        <v>2</v>
      </c>
      <c r="B12" s="1"/>
      <c r="E12" s="1"/>
      <c r="F12" s="1"/>
      <c r="G12" s="1"/>
      <c r="H12" s="1"/>
      <c r="I12" s="1"/>
      <c r="J12" s="1"/>
      <c r="K12" s="1"/>
      <c r="L12" s="1"/>
      <c r="M12" s="1"/>
    </row>
    <row r="13" spans="1:15" ht="15.75">
      <c r="A13" s="4">
        <v>2</v>
      </c>
      <c r="B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15.75">
      <c r="A14" s="4">
        <v>3</v>
      </c>
      <c r="B14" s="1"/>
      <c r="E14" s="1"/>
      <c r="F14" s="1"/>
      <c r="G14" s="1"/>
      <c r="H14" s="1"/>
      <c r="I14" s="1"/>
      <c r="J14" s="1"/>
      <c r="K14" s="1"/>
      <c r="L14" s="1"/>
      <c r="M14" s="1"/>
    </row>
    <row r="15" spans="1:15" ht="15.75">
      <c r="A15" s="4">
        <v>3</v>
      </c>
      <c r="B15" s="1"/>
      <c r="E15" s="1"/>
      <c r="F15" s="1"/>
      <c r="G15" s="1"/>
      <c r="H15" s="1"/>
      <c r="I15" s="1"/>
      <c r="J15" s="1"/>
      <c r="K15" s="1"/>
      <c r="L15" s="1"/>
      <c r="M15" s="1"/>
    </row>
    <row r="16" spans="1:15" ht="15.75">
      <c r="A16" s="4">
        <v>3</v>
      </c>
      <c r="B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>
      <c r="A17" s="4">
        <v>3</v>
      </c>
      <c r="B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>
      <c r="A18" s="4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>
      <c r="A19" s="4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>
      <c r="A20" s="4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>
      <c r="A21" s="4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>
      <c r="A22" s="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>
      <c r="A23" s="4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>
      <c r="A24" s="4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>
      <c r="A25" s="4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>
      <c r="A26" s="4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>
      <c r="A27" s="4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>
      <c r="A28" s="4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>
      <c r="A29" s="4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>
      <c r="A30" s="4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>
      <c r="A31" s="4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>
      <c r="A32" s="4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>
      <c r="A33" s="4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>
      <c r="A34" s="4"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>
      <c r="A35" s="4">
        <v>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>
      <c r="A36" s="4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>
      <c r="A37" s="4">
        <v>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>
      <c r="A38" s="4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>
      <c r="A39" s="4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>
      <c r="A40" s="4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>
      <c r="A41" s="4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>
      <c r="A42" s="4">
        <v>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>
      <c r="A43" s="4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>
      <c r="A44" s="4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>
      <c r="A45" s="4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>
      <c r="A46" s="4">
        <v>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>
      <c r="A47" s="4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>
      <c r="A48" s="4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>
      <c r="A49" s="4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>
      <c r="A50" s="4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>
      <c r="A51" s="4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>
      <c r="A52" s="4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>
      <c r="A53" s="4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>
      <c r="A54" s="4">
        <v>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>
      <c r="A55" s="4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>
      <c r="A56" s="4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>
      <c r="A57" s="4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>
      <c r="A58" s="4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>
      <c r="A59" s="4">
        <v>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>
      <c r="A60" s="4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>
      <c r="A61" s="4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>
      <c r="A62" s="4">
        <v>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>
      <c r="A63" s="4">
        <v>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>
      <c r="A64" s="4">
        <v>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>
      <c r="A65" s="4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>
      <c r="A66" s="4">
        <v>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>
      <c r="A67" s="4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>
      <c r="A68" s="4">
        <v>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>
      <c r="A69" s="4">
        <v>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>
      <c r="A70" s="4">
        <v>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>
      <c r="A71" s="4">
        <v>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>
      <c r="A72" s="4">
        <v>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>
      <c r="A73" s="4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>
      <c r="A74" s="4">
        <v>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>
      <c r="A75" s="4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>
      <c r="A76" s="4">
        <v>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>
      <c r="A77" s="4">
        <v>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>
      <c r="A78" s="4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>
      <c r="A79" s="4">
        <v>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>
      <c r="A80" s="4">
        <v>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>
      <c r="A81" s="4">
        <v>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>
      <c r="A82" s="4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>
      <c r="A83" s="4">
        <v>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>
      <c r="A84" s="4">
        <v>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>
      <c r="A85" s="4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>
      <c r="A86" s="4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>
      <c r="A87" s="4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>
      <c r="A88" s="4">
        <v>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>
      <c r="A89" s="4">
        <v>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>
      <c r="A90" s="4">
        <v>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>
      <c r="A91" s="4">
        <v>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>
      <c r="A92" s="4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>
      <c r="A93" s="4">
        <v>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>
      <c r="A94" s="4">
        <v>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>
      <c r="A95" s="4">
        <v>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>
      <c r="A96" s="4">
        <v>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>
      <c r="A97" s="4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>
      <c r="A98" s="4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>
      <c r="A99" s="4">
        <v>7</v>
      </c>
      <c r="B99" s="1"/>
      <c r="I99" s="1"/>
      <c r="J99" s="1"/>
      <c r="K99" s="1"/>
      <c r="L99" s="1"/>
      <c r="M99" s="1"/>
    </row>
    <row r="100" spans="1:13" ht="15.75">
      <c r="A100" s="4">
        <v>7</v>
      </c>
      <c r="B100" s="1"/>
      <c r="I100" s="1"/>
      <c r="J100" s="1"/>
      <c r="K100" s="1"/>
      <c r="L100" s="1"/>
      <c r="M100" s="1"/>
    </row>
    <row r="101" spans="1:13" ht="15.75">
      <c r="A101" s="4">
        <v>7</v>
      </c>
    </row>
  </sheetData>
  <sortState ref="A2:A101">
    <sortCondition ref="A2"/>
  </sortState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Задание 1</vt:lpstr>
      <vt:lpstr>Задание 2</vt:lpstr>
      <vt:lpstr>'Задание 1'!_GoBack</vt:lpstr>
      <vt:lpstr>'Задание 2'!_GoBack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2018-12-28T19:59:58Z</dcterms:modified>
</cp:coreProperties>
</file>