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Задание 1" sheetId="1" r:id="rId1"/>
    <sheet name="Задание 2" sheetId="2" r:id="rId2"/>
  </sheets>
  <definedNames>
    <definedName name="_GoBack" localSheetId="0">'Задание 1'!#REF!</definedName>
  </definedNames>
  <calcPr calcId="125725"/>
</workbook>
</file>

<file path=xl/calcChain.xml><?xml version="1.0" encoding="utf-8"?>
<calcChain xmlns="http://schemas.openxmlformats.org/spreadsheetml/2006/main">
  <c r="E9" i="1"/>
  <c r="C9" a="1"/>
  <c r="C9" s="1"/>
  <c r="B10"/>
  <c r="B11"/>
  <c r="B12"/>
  <c r="B13"/>
  <c r="B14"/>
  <c r="B15"/>
  <c r="B16"/>
  <c r="B9"/>
  <c r="D9"/>
  <c r="C16" l="1"/>
  <c r="C14"/>
  <c r="C12"/>
  <c r="C10"/>
  <c r="C15"/>
  <c r="C13"/>
  <c r="C11"/>
  <c r="B4" l="1"/>
  <c r="B3"/>
  <c r="B2"/>
  <c r="F2" i="2"/>
  <c r="E2"/>
  <c r="G2" s="1"/>
  <c r="F9" i="1"/>
  <c r="G9" l="1"/>
  <c r="H2" i="2"/>
  <c r="I2" s="1"/>
  <c r="J2" s="1"/>
  <c r="B5" i="1"/>
  <c r="B6" s="1"/>
</calcChain>
</file>

<file path=xl/sharedStrings.xml><?xml version="1.0" encoding="utf-8"?>
<sst xmlns="http://schemas.openxmlformats.org/spreadsheetml/2006/main" count="25" uniqueCount="24">
  <si>
    <t>Ряд признаков</t>
  </si>
  <si>
    <t>Количество</t>
  </si>
  <si>
    <t>min</t>
  </si>
  <si>
    <t>max</t>
  </si>
  <si>
    <t>Длина интервала</t>
  </si>
  <si>
    <t>Интервал</t>
  </si>
  <si>
    <t>№</t>
  </si>
  <si>
    <t>Частота</t>
  </si>
  <si>
    <t>Диспресия</t>
  </si>
  <si>
    <t>Коэффициент вариации</t>
  </si>
  <si>
    <t>Группа рабочих</t>
  </si>
  <si>
    <t>Число рабочих</t>
  </si>
  <si>
    <t>Работающие на одном станке</t>
  </si>
  <si>
    <t>Работающие на двух станках</t>
  </si>
  <si>
    <t>Дисперсия зар. платы</t>
  </si>
  <si>
    <t>Средняя зар. плата одного рабочего в группе</t>
  </si>
  <si>
    <t>Общее среднее</t>
  </si>
  <si>
    <t>Срденяя груп. дисперсий</t>
  </si>
  <si>
    <t>Межгрупповая дисперсия</t>
  </si>
  <si>
    <t>Общая дисперсия</t>
  </si>
  <si>
    <t>Целое кол-во интервалов</t>
  </si>
  <si>
    <t>Среднеквадр. Отклонение</t>
  </si>
  <si>
    <t>Среднеквадр. Откл.</t>
  </si>
  <si>
    <t>Среднее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</si>
</sst>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 vertical="center"/>
    </xf>
    <xf numFmtId="10" fontId="4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9" fontId="4" fillId="5" borderId="2" xfId="3" applyFont="1" applyFill="1" applyBorder="1" applyAlignment="1">
      <alignment horizontal="center" vertical="center"/>
    </xf>
  </cellXfs>
  <cellStyles count="4">
    <cellStyle name="40% - Акцент3" xfId="2" builtinId="39"/>
    <cellStyle name="Вывод" xfId="1" builtinId="21"/>
    <cellStyle name="Обычный" xfId="0" builtinId="0"/>
    <cellStyle name="Процентный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00"/>
  <sheetViews>
    <sheetView tabSelected="1" workbookViewId="0">
      <selection activeCell="F6" sqref="F6"/>
    </sheetView>
  </sheetViews>
  <sheetFormatPr defaultRowHeight="15"/>
  <cols>
    <col min="1" max="1" width="15" customWidth="1"/>
    <col min="2" max="2" width="11.5703125" bestFit="1" customWidth="1"/>
    <col min="3" max="3" width="9.140625" customWidth="1"/>
    <col min="4" max="4" width="9.85546875" bestFit="1" customWidth="1"/>
    <col min="5" max="5" width="11.42578125" customWidth="1"/>
    <col min="6" max="6" width="15.140625" customWidth="1"/>
    <col min="7" max="7" width="15.7109375" customWidth="1"/>
    <col min="9" max="9" width="23" bestFit="1" customWidth="1"/>
  </cols>
  <sheetData>
    <row r="1" spans="1:99" ht="15.75">
      <c r="A1" s="3" t="s">
        <v>0</v>
      </c>
      <c r="B1" s="9">
        <v>94.1</v>
      </c>
      <c r="C1" s="5">
        <v>97</v>
      </c>
      <c r="D1" s="5">
        <v>99.2</v>
      </c>
      <c r="E1" s="5">
        <v>100.1</v>
      </c>
      <c r="F1" s="5">
        <v>102</v>
      </c>
      <c r="G1" s="5">
        <v>103.4</v>
      </c>
      <c r="H1" s="5">
        <v>105.5</v>
      </c>
      <c r="I1" s="5">
        <v>105.9</v>
      </c>
      <c r="J1" s="5">
        <v>106.1</v>
      </c>
      <c r="K1" s="5">
        <v>106.5</v>
      </c>
      <c r="L1" s="5">
        <v>107</v>
      </c>
      <c r="M1" s="5">
        <v>107.1</v>
      </c>
      <c r="N1" s="5">
        <v>108</v>
      </c>
      <c r="O1" s="5">
        <v>108.2</v>
      </c>
      <c r="P1" s="5">
        <v>109</v>
      </c>
      <c r="Q1" s="5">
        <v>109.5</v>
      </c>
      <c r="R1" s="5">
        <v>110</v>
      </c>
      <c r="S1" s="5">
        <v>111</v>
      </c>
      <c r="T1" s="5">
        <v>111.5</v>
      </c>
      <c r="U1" s="5">
        <v>112</v>
      </c>
      <c r="V1" s="5">
        <v>112.3</v>
      </c>
      <c r="W1" s="5">
        <v>112.5</v>
      </c>
      <c r="X1" s="5">
        <v>112.9</v>
      </c>
      <c r="Y1" s="5">
        <v>113</v>
      </c>
      <c r="Z1" s="5">
        <v>113.2</v>
      </c>
      <c r="AA1" s="5">
        <v>113.5</v>
      </c>
      <c r="AB1" s="5">
        <v>114</v>
      </c>
      <c r="AC1" s="5">
        <v>114.1</v>
      </c>
      <c r="AD1" s="5">
        <v>114.5</v>
      </c>
      <c r="AE1" s="5">
        <v>115</v>
      </c>
      <c r="AF1" s="5">
        <v>115.2</v>
      </c>
      <c r="AG1" s="5">
        <v>115.5</v>
      </c>
      <c r="AH1" s="5">
        <v>115.7</v>
      </c>
      <c r="AI1" s="5">
        <v>116</v>
      </c>
      <c r="AJ1" s="5">
        <v>116.5</v>
      </c>
      <c r="AK1" s="5">
        <v>116.9</v>
      </c>
      <c r="AL1" s="5">
        <v>117</v>
      </c>
      <c r="AM1" s="5">
        <v>117.5</v>
      </c>
      <c r="AN1" s="5">
        <v>117.5</v>
      </c>
      <c r="AO1" s="5">
        <v>118</v>
      </c>
      <c r="AP1" s="5">
        <v>118.1</v>
      </c>
      <c r="AQ1" s="5">
        <v>118.3</v>
      </c>
      <c r="AR1" s="5">
        <v>118.5</v>
      </c>
      <c r="AS1" s="5">
        <v>118.9</v>
      </c>
      <c r="AT1" s="5">
        <v>119</v>
      </c>
      <c r="AU1" s="5">
        <v>119.2</v>
      </c>
      <c r="AV1" s="5">
        <v>119.5</v>
      </c>
      <c r="AW1" s="5">
        <v>119.6</v>
      </c>
      <c r="AX1" s="5">
        <v>119.8</v>
      </c>
      <c r="AY1" s="5">
        <v>120</v>
      </c>
      <c r="AZ1" s="5">
        <v>120.2</v>
      </c>
      <c r="BA1" s="5">
        <v>120.6</v>
      </c>
      <c r="BB1" s="5">
        <v>120.8</v>
      </c>
      <c r="BC1" s="5">
        <v>121</v>
      </c>
      <c r="BD1" s="5">
        <v>121.1</v>
      </c>
      <c r="BE1" s="5">
        <v>121.5</v>
      </c>
      <c r="BF1" s="5">
        <v>121.9</v>
      </c>
      <c r="BG1" s="5">
        <v>122</v>
      </c>
      <c r="BH1" s="5">
        <v>122.2</v>
      </c>
      <c r="BI1" s="5">
        <v>122.5</v>
      </c>
      <c r="BJ1" s="5">
        <v>122.6</v>
      </c>
      <c r="BK1" s="5">
        <v>122.9</v>
      </c>
      <c r="BL1" s="5">
        <v>123</v>
      </c>
      <c r="BM1" s="5">
        <v>123</v>
      </c>
      <c r="BN1" s="5">
        <v>123.1</v>
      </c>
      <c r="BO1" s="5">
        <v>123.2</v>
      </c>
      <c r="BP1" s="5">
        <v>123.5</v>
      </c>
      <c r="BQ1" s="5">
        <v>123.5</v>
      </c>
      <c r="BR1" s="5">
        <v>123.8</v>
      </c>
      <c r="BS1" s="5">
        <v>123.9</v>
      </c>
      <c r="BT1" s="5">
        <v>124</v>
      </c>
      <c r="BU1" s="5">
        <v>124.5</v>
      </c>
      <c r="BV1" s="5">
        <v>124.8</v>
      </c>
      <c r="BW1" s="5">
        <v>125</v>
      </c>
      <c r="BX1" s="5">
        <v>125.5</v>
      </c>
      <c r="BY1" s="5">
        <v>126</v>
      </c>
      <c r="BZ1" s="5">
        <v>126.1</v>
      </c>
      <c r="CA1" s="5">
        <v>126.5</v>
      </c>
      <c r="CB1" s="5">
        <v>127</v>
      </c>
      <c r="CC1" s="5">
        <v>127.5</v>
      </c>
      <c r="CD1" s="5">
        <v>127.8</v>
      </c>
      <c r="CE1" s="5">
        <v>128</v>
      </c>
      <c r="CF1" s="5">
        <v>128.5</v>
      </c>
      <c r="CG1" s="5">
        <v>129</v>
      </c>
      <c r="CH1" s="5">
        <v>129.5</v>
      </c>
      <c r="CI1" s="5">
        <v>129.9</v>
      </c>
      <c r="CJ1" s="5">
        <v>130</v>
      </c>
      <c r="CK1" s="5">
        <v>131</v>
      </c>
      <c r="CL1" s="5">
        <v>131.4</v>
      </c>
      <c r="CM1" s="5">
        <v>132</v>
      </c>
      <c r="CN1" s="5">
        <v>133</v>
      </c>
      <c r="CO1" s="5">
        <v>133.6</v>
      </c>
      <c r="CP1" s="5">
        <v>134</v>
      </c>
      <c r="CQ1" s="5">
        <v>134.19999999999999</v>
      </c>
      <c r="CR1" s="5">
        <v>135</v>
      </c>
      <c r="CS1" s="5">
        <v>135.80000000000001</v>
      </c>
      <c r="CT1" s="5">
        <v>138</v>
      </c>
      <c r="CU1" s="5">
        <v>140</v>
      </c>
    </row>
    <row r="2" spans="1:99" ht="15.75">
      <c r="A2" s="3" t="s">
        <v>1</v>
      </c>
      <c r="B2" s="9">
        <f>COUNT(B1:CU1)</f>
        <v>98</v>
      </c>
      <c r="F2" s="1"/>
      <c r="G2" s="1"/>
      <c r="H2" s="1"/>
      <c r="I2" s="1"/>
      <c r="J2" s="1"/>
      <c r="K2" s="1"/>
      <c r="L2" s="1"/>
    </row>
    <row r="3" spans="1:99" ht="15.75">
      <c r="A3" s="3" t="s">
        <v>2</v>
      </c>
      <c r="B3" s="9">
        <f>MIN(B1:CU1)</f>
        <v>94.1</v>
      </c>
      <c r="C3" s="1"/>
      <c r="K3" s="1"/>
      <c r="L3" s="1"/>
    </row>
    <row r="4" spans="1:99" ht="15.75">
      <c r="A4" s="3" t="s">
        <v>3</v>
      </c>
      <c r="B4" s="9">
        <f>MAX(B1:CU1)</f>
        <v>140</v>
      </c>
      <c r="K4" s="1"/>
      <c r="L4" s="1"/>
    </row>
    <row r="5" spans="1:99" ht="30" customHeight="1">
      <c r="A5" s="4" t="s">
        <v>20</v>
      </c>
      <c r="B5" s="9">
        <f>FLOOR(1+1.4*LN(B2),1)</f>
        <v>7</v>
      </c>
      <c r="K5" s="1"/>
      <c r="L5" s="1"/>
    </row>
    <row r="6" spans="1:99" ht="31.5">
      <c r="A6" s="4" t="s">
        <v>4</v>
      </c>
      <c r="B6" s="9">
        <f>(B4-B3)/B5</f>
        <v>6.5571428571428578</v>
      </c>
      <c r="K6" s="1"/>
      <c r="L6" s="1"/>
    </row>
    <row r="7" spans="1:99" ht="15" customHeight="1">
      <c r="K7" s="1"/>
      <c r="L7" s="1"/>
    </row>
    <row r="8" spans="1:99" ht="30" customHeight="1">
      <c r="A8" s="3" t="s">
        <v>6</v>
      </c>
      <c r="B8" s="3" t="s">
        <v>5</v>
      </c>
      <c r="C8" s="3" t="s">
        <v>7</v>
      </c>
      <c r="D8" s="3" t="s">
        <v>23</v>
      </c>
      <c r="E8" s="3" t="s">
        <v>8</v>
      </c>
      <c r="F8" s="4" t="s">
        <v>21</v>
      </c>
      <c r="G8" s="4" t="s">
        <v>9</v>
      </c>
      <c r="K8" s="1"/>
      <c r="L8" s="1"/>
    </row>
    <row r="9" spans="1:99" ht="15.75">
      <c r="A9" s="5">
        <v>1</v>
      </c>
      <c r="B9" s="5">
        <f>$B$3+($B$6*(A9-1))</f>
        <v>94.1</v>
      </c>
      <c r="C9" s="5">
        <f t="array" ref="C9:C16">FREQUENCY(B1:CU1,B9:B16)</f>
        <v>1</v>
      </c>
      <c r="D9" s="6">
        <f>SUM(B1:CU1)/B2</f>
        <v>119.27244897959183</v>
      </c>
      <c r="E9" s="6">
        <f>VAR(B1:CU1)</f>
        <v>87.34717126025761</v>
      </c>
      <c r="F9" s="6">
        <f>SQRT(E9)</f>
        <v>9.3459708570194895</v>
      </c>
      <c r="G9" s="7">
        <f>(F9/D9)</f>
        <v>7.8358170197533522E-2</v>
      </c>
      <c r="K9" s="1"/>
      <c r="L9" s="1"/>
    </row>
    <row r="10" spans="1:99" ht="15.75">
      <c r="A10" s="5">
        <v>2</v>
      </c>
      <c r="B10" s="5">
        <f t="shared" ref="B10:B16" si="0">$B$3+($B$6*(A10-1))</f>
        <v>100.65714285714286</v>
      </c>
      <c r="C10" s="5">
        <v>3</v>
      </c>
      <c r="D10" s="6"/>
      <c r="E10" s="6"/>
      <c r="F10" s="6"/>
      <c r="G10" s="8"/>
      <c r="K10" s="1"/>
      <c r="L10" s="1"/>
    </row>
    <row r="11" spans="1:99" ht="15.75">
      <c r="A11" s="5">
        <v>3</v>
      </c>
      <c r="B11" s="5">
        <f t="shared" si="0"/>
        <v>107.21428571428571</v>
      </c>
      <c r="C11" s="5">
        <v>8</v>
      </c>
      <c r="D11" s="6"/>
      <c r="E11" s="6"/>
      <c r="F11" s="6"/>
      <c r="G11" s="8"/>
      <c r="K11" s="1"/>
      <c r="L11" s="1"/>
    </row>
    <row r="12" spans="1:99" ht="15.75">
      <c r="A12" s="5">
        <v>4</v>
      </c>
      <c r="B12" s="5">
        <f t="shared" si="0"/>
        <v>113.77142857142857</v>
      </c>
      <c r="C12" s="5">
        <v>14</v>
      </c>
      <c r="D12" s="6"/>
      <c r="E12" s="6"/>
      <c r="F12" s="6"/>
      <c r="G12" s="8"/>
      <c r="J12" s="1"/>
      <c r="K12" s="1"/>
      <c r="L12" s="1"/>
    </row>
    <row r="13" spans="1:99" ht="15.75">
      <c r="A13" s="5">
        <v>5</v>
      </c>
      <c r="B13" s="5">
        <f t="shared" si="0"/>
        <v>120.32857142857142</v>
      </c>
      <c r="C13" s="5">
        <v>25</v>
      </c>
      <c r="D13" s="6"/>
      <c r="E13" s="6"/>
      <c r="F13" s="6"/>
      <c r="G13" s="8"/>
      <c r="H13" s="1"/>
      <c r="I13" s="1"/>
      <c r="J13" s="1"/>
      <c r="K13" s="1"/>
      <c r="L13" s="1"/>
    </row>
    <row r="14" spans="1:99" ht="15.75">
      <c r="A14" s="5">
        <v>6</v>
      </c>
      <c r="B14" s="5">
        <f t="shared" si="0"/>
        <v>126.88571428571429</v>
      </c>
      <c r="C14" s="5">
        <v>27</v>
      </c>
      <c r="D14" s="6"/>
      <c r="E14" s="6"/>
      <c r="F14" s="6"/>
      <c r="G14" s="8"/>
      <c r="H14" s="1"/>
      <c r="I14" s="1"/>
      <c r="J14" s="1"/>
      <c r="K14" s="1"/>
      <c r="L14" s="1"/>
    </row>
    <row r="15" spans="1:99" ht="15.75">
      <c r="A15" s="5">
        <v>7</v>
      </c>
      <c r="B15" s="5">
        <f t="shared" si="0"/>
        <v>133.44285714285715</v>
      </c>
      <c r="C15" s="5">
        <v>13</v>
      </c>
      <c r="D15" s="6"/>
      <c r="E15" s="6"/>
      <c r="F15" s="6"/>
      <c r="G15" s="8"/>
      <c r="H15" s="1"/>
      <c r="I15" s="1"/>
      <c r="J15" s="1"/>
      <c r="K15" s="1"/>
      <c r="L15" s="1"/>
    </row>
    <row r="16" spans="1:99" ht="15.75">
      <c r="A16" s="5">
        <v>8</v>
      </c>
      <c r="B16" s="5">
        <f t="shared" si="0"/>
        <v>140</v>
      </c>
      <c r="C16" s="5">
        <v>7</v>
      </c>
      <c r="D16" s="6"/>
      <c r="E16" s="6"/>
      <c r="F16" s="6"/>
      <c r="G16" s="8"/>
      <c r="K16" s="1"/>
      <c r="L16" s="1"/>
    </row>
    <row r="17" spans="1:12">
      <c r="A17" s="1"/>
      <c r="B17" s="1"/>
      <c r="C17" s="1"/>
      <c r="K17" s="1"/>
      <c r="L17" s="1"/>
    </row>
    <row r="18" spans="1:12">
      <c r="A18" s="1"/>
      <c r="B18" s="1"/>
      <c r="C18" s="1"/>
      <c r="K18" s="1"/>
      <c r="L18" s="1"/>
    </row>
    <row r="19" spans="1:12">
      <c r="A19" s="1"/>
      <c r="B19" s="1"/>
      <c r="C19" s="1"/>
      <c r="K19" s="1"/>
      <c r="L19" s="1"/>
    </row>
    <row r="20" spans="1:12">
      <c r="A20" s="1"/>
      <c r="B20" s="1"/>
      <c r="C20" s="1"/>
      <c r="K20" s="1"/>
      <c r="L20" s="1"/>
    </row>
    <row r="21" spans="1:12">
      <c r="A21" s="1"/>
      <c r="B21" s="1"/>
      <c r="C21" s="1"/>
      <c r="K21" s="1"/>
      <c r="L21" s="1"/>
    </row>
    <row r="22" spans="1:12">
      <c r="A22" s="1"/>
      <c r="B22" s="1"/>
      <c r="C22" s="1"/>
      <c r="K22" s="1"/>
      <c r="L22" s="1"/>
    </row>
    <row r="23" spans="1:12">
      <c r="A23" s="1"/>
      <c r="B23" s="1"/>
      <c r="C23" s="1"/>
      <c r="K23" s="1"/>
      <c r="L23" s="1"/>
    </row>
    <row r="24" spans="1:12">
      <c r="A24" s="1"/>
      <c r="B24" s="1"/>
      <c r="C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mergeCells count="4">
    <mergeCell ref="D9:D16"/>
    <mergeCell ref="E9:E16"/>
    <mergeCell ref="F9:F16"/>
    <mergeCell ref="G9:G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zoomScale="90" zoomScaleNormal="90" workbookViewId="0">
      <selection activeCell="F2" sqref="F2:F3"/>
    </sheetView>
  </sheetViews>
  <sheetFormatPr defaultRowHeight="15"/>
  <cols>
    <col min="1" max="1" width="28.7109375" bestFit="1" customWidth="1"/>
    <col min="2" max="2" width="29" customWidth="1"/>
    <col min="3" max="3" width="43.7109375" bestFit="1" customWidth="1"/>
    <col min="4" max="4" width="21.42578125" bestFit="1" customWidth="1"/>
    <col min="5" max="5" width="16" bestFit="1" customWidth="1"/>
    <col min="6" max="6" width="24.5703125" bestFit="1" customWidth="1"/>
    <col min="7" max="7" width="25" bestFit="1" customWidth="1"/>
    <col min="8" max="8" width="18.42578125" bestFit="1" customWidth="1"/>
    <col min="9" max="10" width="23" bestFit="1" customWidth="1"/>
  </cols>
  <sheetData>
    <row r="1" spans="1:10" ht="31.5">
      <c r="A1" s="10" t="s">
        <v>10</v>
      </c>
      <c r="B1" s="10" t="s">
        <v>11</v>
      </c>
      <c r="C1" s="10" t="s">
        <v>15</v>
      </c>
      <c r="D1" s="10" t="s">
        <v>14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22</v>
      </c>
      <c r="J1" s="10" t="s">
        <v>9</v>
      </c>
    </row>
    <row r="2" spans="1:10" ht="31.5">
      <c r="A2" s="10" t="s">
        <v>12</v>
      </c>
      <c r="B2" s="9">
        <v>40</v>
      </c>
      <c r="C2" s="9">
        <v>2400</v>
      </c>
      <c r="D2" s="9">
        <v>180000</v>
      </c>
      <c r="E2" s="11">
        <f>(C2*B2+C3*B3)/(B2+B3)</f>
        <v>2880</v>
      </c>
      <c r="F2" s="11">
        <f>(D2*B2+D3*B3)/(B2+B3)</f>
        <v>192000</v>
      </c>
      <c r="G2" s="11">
        <f>((C2-E2)^2*B2+(C3-E2)^2*B3)/(B2+B3)</f>
        <v>153600</v>
      </c>
      <c r="H2" s="11">
        <f>F2+G2</f>
        <v>345600</v>
      </c>
      <c r="I2" s="11">
        <f>SQRT(H2)</f>
        <v>587.87753826796279</v>
      </c>
      <c r="J2" s="13">
        <f>I2/E2</f>
        <v>0.20412414523193154</v>
      </c>
    </row>
    <row r="3" spans="1:10" ht="31.5">
      <c r="A3" s="10" t="s">
        <v>13</v>
      </c>
      <c r="B3" s="9">
        <v>60</v>
      </c>
      <c r="C3" s="9">
        <v>3200</v>
      </c>
      <c r="D3" s="9">
        <v>200000</v>
      </c>
      <c r="E3" s="12"/>
      <c r="F3" s="12"/>
      <c r="G3" s="12"/>
      <c r="H3" s="12"/>
      <c r="I3" s="12"/>
      <c r="J3" s="2"/>
    </row>
  </sheetData>
  <mergeCells count="6"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horizontalDpi="180" verticalDpi="180" r:id="rId1"/>
  <ignoredErrors>
    <ignoredError sqref="I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2018-11-29T16:31:03Z</dcterms:modified>
</cp:coreProperties>
</file>