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ok\Desktop\7 tools\"/>
    </mc:Choice>
  </mc:AlternateContent>
  <xr:revisionPtr revIDLastSave="0" documentId="8_{396F5A94-DF9A-4C4A-9154-83A05762245F}" xr6:coauthVersionLast="45" xr6:coauthVersionMax="45" xr10:uidLastSave="{00000000-0000-0000-0000-000000000000}"/>
  <workbookProtection workbookPassword="FB6A" lockStructure="1"/>
  <bookViews>
    <workbookView xWindow="-120" yWindow="-120" windowWidth="29040" windowHeight="15840"/>
  </bookViews>
  <sheets>
    <sheet name="Histogram" sheetId="2" r:id="rId1"/>
    <sheet name="Calculations" sheetId="1" state="hidden" r:id="rId2"/>
    <sheet name="About This Template" sheetId="3" r:id="rId3"/>
  </sheets>
  <definedNames>
    <definedName name="bins">OFFSET(Calculations!$G$14,0,0,COUNT(Calculations!$G$14:$G$29))</definedName>
    <definedName name="counts">OFFSET(Calculations!$H$14,0,0,COUNT(Calculations!$H$14:$H$29))</definedName>
    <definedName name="_xlnm.Print_Area" localSheetId="0">Histogram!$A$1:$R$52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1" l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A3" i="1"/>
  <c r="A4" i="1"/>
  <c r="A5" i="1"/>
  <c r="A6" i="1"/>
  <c r="A7" i="1"/>
  <c r="A8" i="1"/>
  <c r="D5" i="1" s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D6" i="1" l="1"/>
  <c r="D7" i="1" s="1"/>
  <c r="D2" i="1"/>
  <c r="D4" i="1" s="1"/>
  <c r="D8" i="1" s="1"/>
  <c r="D3" i="1"/>
  <c r="C14" i="1" s="1"/>
  <c r="C15" i="1" l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G14" i="1"/>
  <c r="I8" i="2" s="1"/>
  <c r="D14" i="1" a="1"/>
  <c r="D21" i="1" l="1"/>
  <c r="D22" i="1"/>
  <c r="D23" i="1"/>
  <c r="D24" i="1"/>
  <c r="D18" i="1"/>
  <c r="D25" i="1"/>
  <c r="D14" i="1"/>
  <c r="D26" i="1"/>
  <c r="D15" i="1"/>
  <c r="D27" i="1"/>
  <c r="D16" i="1"/>
  <c r="D28" i="1"/>
  <c r="D17" i="1"/>
  <c r="D29" i="1"/>
  <c r="D19" i="1"/>
  <c r="D20" i="1"/>
  <c r="H14" i="1" l="1"/>
  <c r="J8" i="2" s="1"/>
  <c r="E28" i="1"/>
  <c r="E18" i="1"/>
  <c r="F19" i="1" s="1"/>
  <c r="E17" i="1"/>
  <c r="F18" i="1" s="1"/>
  <c r="E22" i="1"/>
  <c r="E21" i="1"/>
  <c r="E26" i="1"/>
  <c r="E25" i="1"/>
  <c r="F26" i="1" s="1"/>
  <c r="E14" i="1"/>
  <c r="E29" i="1"/>
  <c r="E19" i="1"/>
  <c r="E23" i="1"/>
  <c r="F24" i="1" s="1"/>
  <c r="E27" i="1"/>
  <c r="E15" i="1"/>
  <c r="E20" i="1"/>
  <c r="F21" i="1" s="1"/>
  <c r="E16" i="1"/>
  <c r="F17" i="1" s="1"/>
  <c r="E24" i="1"/>
  <c r="F25" i="1" s="1"/>
  <c r="H24" i="1" l="1"/>
  <c r="J18" i="2" s="1"/>
  <c r="G24" i="1"/>
  <c r="I18" i="2" s="1"/>
  <c r="F20" i="1"/>
  <c r="F15" i="1"/>
  <c r="G26" i="1"/>
  <c r="I20" i="2" s="1"/>
  <c r="H26" i="1"/>
  <c r="J20" i="2" s="1"/>
  <c r="F27" i="1"/>
  <c r="F22" i="1"/>
  <c r="G25" i="1"/>
  <c r="I19" i="2" s="1"/>
  <c r="H25" i="1"/>
  <c r="J19" i="2" s="1"/>
  <c r="F23" i="1"/>
  <c r="H17" i="1"/>
  <c r="J11" i="2" s="1"/>
  <c r="G17" i="1"/>
  <c r="I11" i="2" s="1"/>
  <c r="H18" i="1"/>
  <c r="J12" i="2" s="1"/>
  <c r="G18" i="1"/>
  <c r="I12" i="2" s="1"/>
  <c r="G21" i="1"/>
  <c r="I15" i="2" s="1"/>
  <c r="H21" i="1"/>
  <c r="J15" i="2" s="1"/>
  <c r="H19" i="1"/>
  <c r="J13" i="2" s="1"/>
  <c r="G19" i="1"/>
  <c r="I13" i="2" s="1"/>
  <c r="F16" i="1"/>
  <c r="F29" i="1"/>
  <c r="F28" i="1"/>
  <c r="H23" i="1" l="1"/>
  <c r="J17" i="2" s="1"/>
  <c r="G23" i="1"/>
  <c r="I17" i="2" s="1"/>
  <c r="H28" i="1"/>
  <c r="G28" i="1"/>
  <c r="P22" i="2" s="1"/>
  <c r="G29" i="1"/>
  <c r="P23" i="2" s="1"/>
  <c r="H29" i="1"/>
  <c r="G16" i="1"/>
  <c r="I10" i="2" s="1"/>
  <c r="H16" i="1"/>
  <c r="J10" i="2" s="1"/>
  <c r="G22" i="1"/>
  <c r="I16" i="2" s="1"/>
  <c r="H22" i="1"/>
  <c r="J16" i="2" s="1"/>
  <c r="H27" i="1"/>
  <c r="J21" i="2" s="1"/>
  <c r="G27" i="1"/>
  <c r="I21" i="2" s="1"/>
  <c r="G15" i="1"/>
  <c r="I9" i="2" s="1"/>
  <c r="H15" i="1"/>
  <c r="J9" i="2" s="1"/>
  <c r="H20" i="1"/>
  <c r="J14" i="2" s="1"/>
  <c r="G20" i="1"/>
  <c r="I14" i="2" s="1"/>
</calcChain>
</file>

<file path=xl/sharedStrings.xml><?xml version="1.0" encoding="utf-8"?>
<sst xmlns="http://schemas.openxmlformats.org/spreadsheetml/2006/main" count="29" uniqueCount="28">
  <si>
    <t>Raw Data</t>
  </si>
  <si>
    <t>Drived Values</t>
  </si>
  <si>
    <t>Max</t>
  </si>
  <si>
    <t>Min</t>
  </si>
  <si>
    <t>Range</t>
  </si>
  <si>
    <t>Bin size</t>
  </si>
  <si>
    <t>Num Pts</t>
  </si>
  <si>
    <t>Num Bars</t>
  </si>
  <si>
    <t>Num Bins</t>
  </si>
  <si>
    <t>Bin</t>
  </si>
  <si>
    <t>Count</t>
  </si>
  <si>
    <t>Sum</t>
  </si>
  <si>
    <t>Chart axis</t>
  </si>
  <si>
    <t>Chart #'s</t>
  </si>
  <si>
    <t>Logic</t>
  </si>
  <si>
    <t>Histogram</t>
  </si>
  <si>
    <t>Instructions</t>
  </si>
  <si>
    <t>Description</t>
  </si>
  <si>
    <t>Quality Tools</t>
  </si>
  <si>
    <t xml:space="preserve">Enter up to 200 data points in the cells provided </t>
  </si>
  <si>
    <t>Learn About Histograms</t>
  </si>
  <si>
    <t>Data Table</t>
  </si>
  <si>
    <t>Frequency</t>
  </si>
  <si>
    <t>Stat Aids</t>
  </si>
  <si>
    <t>Your feedback is welcome and encouraged.  Please e-mail to:</t>
  </si>
  <si>
    <t>Stat_Aids@yahoo.com</t>
  </si>
  <si>
    <t>This template was written for the American Society for Quality by</t>
  </si>
  <si>
    <t xml:space="preserve">This template illustrates a Frequency Distribution, commonly refered to as a Histogram.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</si>
</sst>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sz val="8"/>
      <name val="Verdana"/>
      <family val="2"/>
    </font>
    <font>
      <b/>
      <sz val="8"/>
      <color indexed="53"/>
      <name val="Verdana"/>
      <family val="2"/>
    </font>
    <font>
      <sz val="24"/>
      <color indexed="9"/>
      <name val="Tw Cen MT"/>
      <family val="2"/>
    </font>
    <font>
      <u/>
      <sz val="10"/>
      <color indexed="12"/>
      <name val="Arial"/>
    </font>
    <font>
      <b/>
      <sz val="12"/>
      <color indexed="62"/>
      <name val="Verdana"/>
      <family val="2"/>
    </font>
    <font>
      <b/>
      <sz val="8"/>
      <color indexed="62"/>
      <name val="Verdana"/>
      <family val="2"/>
    </font>
    <font>
      <sz val="8"/>
      <color indexed="6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4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1" applyAlignment="1" applyProtection="1">
      <alignment horizontal="center"/>
      <protection hidden="1"/>
    </xf>
    <xf numFmtId="0" fontId="3" fillId="0" borderId="0" xfId="0" applyFont="1" applyBorder="1"/>
    <xf numFmtId="0" fontId="2" fillId="0" borderId="0" xfId="0" applyFont="1" applyBorder="1"/>
    <xf numFmtId="0" fontId="6" fillId="0" borderId="0" xfId="0" applyFont="1" applyAlignment="1">
      <alignment horizontal="left"/>
    </xf>
    <xf numFmtId="0" fontId="7" fillId="0" borderId="2" xfId="0" applyFont="1" applyBorder="1"/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5" fillId="0" borderId="0" xfId="1" applyAlignment="1" applyProtection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44974874371859297"/>
          <c:y val="3.519061583577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572864321608039"/>
          <c:y val="0.12903225806451613"/>
          <c:w val="0.8266331658291457"/>
          <c:h val="0.686217008797653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 w="25400">
              <a:noFill/>
            </a:ln>
          </c:spPr>
          <c:invertIfNegative val="0"/>
          <c:cat>
            <c:numRef>
              <c:f>[0]!bins</c:f>
              <c:numCache>
                <c:formatCode>General</c:formatCode>
                <c:ptCount val="11"/>
                <c:pt idx="0">
                  <c:v>109.25</c:v>
                </c:pt>
                <c:pt idx="1">
                  <c:v>112.51</c:v>
                </c:pt>
                <c:pt idx="2">
                  <c:v>115.78</c:v>
                </c:pt>
                <c:pt idx="3">
                  <c:v>119.04</c:v>
                </c:pt>
                <c:pt idx="4">
                  <c:v>122.3</c:v>
                </c:pt>
                <c:pt idx="5">
                  <c:v>125.57</c:v>
                </c:pt>
                <c:pt idx="6">
                  <c:v>128.83000000000001</c:v>
                </c:pt>
                <c:pt idx="7">
                  <c:v>132.09</c:v>
                </c:pt>
                <c:pt idx="8">
                  <c:v>135.36000000000001</c:v>
                </c:pt>
                <c:pt idx="9">
                  <c:v>138.62</c:v>
                </c:pt>
                <c:pt idx="10">
                  <c:v>141.88</c:v>
                </c:pt>
              </c:numCache>
            </c:numRef>
          </c:cat>
          <c:val>
            <c:numRef>
              <c:f>[0]!counts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19</c:v>
                </c:pt>
                <c:pt idx="5">
                  <c:v>24</c:v>
                </c:pt>
                <c:pt idx="6">
                  <c:v>17</c:v>
                </c:pt>
                <c:pt idx="7">
                  <c:v>11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C-4BF0-B554-CCA449094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17078927"/>
        <c:axId val="1"/>
      </c:barChart>
      <c:catAx>
        <c:axId val="2117078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Bins</a:t>
                </a:r>
              </a:p>
            </c:rich>
          </c:tx>
          <c:layout>
            <c:manualLayout>
              <c:xMode val="edge"/>
              <c:yMode val="edge"/>
              <c:x val="0.52261306532663321"/>
              <c:y val="0.89736070381231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 of Occurance</a:t>
                </a:r>
              </a:p>
            </c:rich>
          </c:tx>
          <c:layout>
            <c:manualLayout>
              <c:xMode val="edge"/>
              <c:yMode val="edge"/>
              <c:x val="3.7688442211055273E-2"/>
              <c:y val="0.2697947214076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70789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43772241992882"/>
          <c:y val="0.11640271785465162"/>
          <c:w val="0.83274021352313166"/>
          <c:h val="0.7513266334254785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[0]!bins</c:f>
              <c:numCache>
                <c:formatCode>General</c:formatCode>
                <c:ptCount val="11"/>
                <c:pt idx="0">
                  <c:v>109.25</c:v>
                </c:pt>
                <c:pt idx="1">
                  <c:v>112.51</c:v>
                </c:pt>
                <c:pt idx="2">
                  <c:v>115.78</c:v>
                </c:pt>
                <c:pt idx="3">
                  <c:v>119.04</c:v>
                </c:pt>
                <c:pt idx="4">
                  <c:v>122.3</c:v>
                </c:pt>
                <c:pt idx="5">
                  <c:v>125.57</c:v>
                </c:pt>
                <c:pt idx="6">
                  <c:v>128.83000000000001</c:v>
                </c:pt>
                <c:pt idx="7">
                  <c:v>132.09</c:v>
                </c:pt>
                <c:pt idx="8">
                  <c:v>135.36000000000001</c:v>
                </c:pt>
                <c:pt idx="9">
                  <c:v>138.62</c:v>
                </c:pt>
                <c:pt idx="10">
                  <c:v>141.88</c:v>
                </c:pt>
              </c:numCache>
            </c:numRef>
          </c:cat>
          <c:val>
            <c:numRef>
              <c:f>[0]!counts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19</c:v>
                </c:pt>
                <c:pt idx="5">
                  <c:v>24</c:v>
                </c:pt>
                <c:pt idx="6">
                  <c:v>17</c:v>
                </c:pt>
                <c:pt idx="7">
                  <c:v>11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9-4D77-B5FA-C1028E676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081727"/>
        <c:axId val="1"/>
      </c:barChart>
      <c:catAx>
        <c:axId val="211708172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708172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</xdr:row>
      <xdr:rowOff>171450</xdr:rowOff>
    </xdr:from>
    <xdr:to>
      <xdr:col>17</xdr:col>
      <xdr:colOff>552450</xdr:colOff>
      <xdr:row>26</xdr:row>
      <xdr:rowOff>85725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B172C5B0-C4C9-4DAF-9A0B-F9D761299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38100</xdr:colOff>
      <xdr:row>0</xdr:row>
      <xdr:rowOff>0</xdr:rowOff>
    </xdr:from>
    <xdr:to>
      <xdr:col>18</xdr:col>
      <xdr:colOff>0</xdr:colOff>
      <xdr:row>5</xdr:row>
      <xdr:rowOff>0</xdr:rowOff>
    </xdr:to>
    <xdr:pic>
      <xdr:nvPicPr>
        <xdr:cNvPr id="2056" name="Picture 8" descr="asq_logo">
          <a:extLst>
            <a:ext uri="{FF2B5EF4-FFF2-40B4-BE49-F238E27FC236}">
              <a16:creationId xmlns:a16="http://schemas.microsoft.com/office/drawing/2014/main" id="{060408B4-C93A-4ADD-9233-580CE4E9E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000" t="14125" r="27499" b="11864"/>
        <a:stretch>
          <a:fillRect/>
        </a:stretch>
      </xdr:blipFill>
      <xdr:spPr bwMode="auto">
        <a:xfrm>
          <a:off x="7696200" y="0"/>
          <a:ext cx="571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38100</xdr:rowOff>
    </xdr:from>
    <xdr:to>
      <xdr:col>8</xdr:col>
      <xdr:colOff>438150</xdr:colOff>
      <xdr:row>11</xdr:row>
      <xdr:rowOff>57150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6D46A02D-3268-43E9-8280-EF6438CBC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371475</xdr:colOff>
      <xdr:row>29</xdr:row>
      <xdr:rowOff>66675</xdr:rowOff>
    </xdr:from>
    <xdr:to>
      <xdr:col>7</xdr:col>
      <xdr:colOff>542925</xdr:colOff>
      <xdr:row>53</xdr:row>
      <xdr:rowOff>142875</xdr:rowOff>
    </xdr:to>
    <xdr:pic>
      <xdr:nvPicPr>
        <xdr:cNvPr id="1028" name="Picture 4" descr="dcat-histogram-worksheet">
          <a:extLst>
            <a:ext uri="{FF2B5EF4-FFF2-40B4-BE49-F238E27FC236}">
              <a16:creationId xmlns:a16="http://schemas.microsoft.com/office/drawing/2014/main" id="{444D2E08-31A8-41B2-B37F-729E8A9A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4762500"/>
          <a:ext cx="3829050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q.org/learn-about-quality/data-collection-analysis-tools/overview/histogram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geocities.com/stat_aids/" TargetMode="External"/><Relationship Id="rId1" Type="http://schemas.openxmlformats.org/officeDocument/2006/relationships/hyperlink" Target="mailto:Stat_Aid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workbookViewId="0">
      <selection activeCell="T8" sqref="T8:T9"/>
    </sheetView>
  </sheetViews>
  <sheetFormatPr defaultRowHeight="10.5" x14ac:dyDescent="0.15"/>
  <cols>
    <col min="1" max="1" width="2.7109375" style="3" customWidth="1"/>
    <col min="2" max="2" width="2.42578125" style="3" customWidth="1"/>
    <col min="3" max="3" width="5.7109375" style="3" customWidth="1"/>
    <col min="4" max="4" width="9.140625" style="3"/>
    <col min="5" max="5" width="5.7109375" style="3" customWidth="1"/>
    <col min="6" max="6" width="9.140625" style="3"/>
    <col min="7" max="7" width="5.7109375" style="3" customWidth="1"/>
    <col min="8" max="8" width="9.140625" style="3"/>
    <col min="9" max="9" width="5.7109375" style="3" customWidth="1"/>
    <col min="10" max="10" width="9.140625" style="3"/>
    <col min="11" max="11" width="5.7109375" style="3" customWidth="1"/>
    <col min="12" max="12" width="9.140625" style="3"/>
    <col min="13" max="13" width="5.7109375" style="3" customWidth="1"/>
    <col min="14" max="14" width="9.140625" style="3"/>
    <col min="15" max="15" width="5.7109375" style="3" customWidth="1"/>
    <col min="16" max="16" width="9.140625" style="3"/>
    <col min="17" max="17" width="5.7109375" style="3" customWidth="1"/>
    <col min="18" max="16384" width="9.140625" style="3"/>
  </cols>
  <sheetData>
    <row r="1" spans="1:10" ht="30" x14ac:dyDescent="0.15">
      <c r="A1" s="20" t="s">
        <v>18</v>
      </c>
      <c r="B1" s="20"/>
      <c r="C1" s="20"/>
      <c r="D1" s="20"/>
      <c r="E1" s="20"/>
      <c r="H1" s="6"/>
    </row>
    <row r="3" spans="1:10" ht="15" x14ac:dyDescent="0.2">
      <c r="B3" s="14" t="s">
        <v>15</v>
      </c>
    </row>
    <row r="5" spans="1:10" ht="11.25" thickBot="1" x14ac:dyDescent="0.2">
      <c r="B5" s="15" t="s">
        <v>17</v>
      </c>
      <c r="C5" s="4"/>
      <c r="D5" s="4"/>
      <c r="E5" s="4"/>
      <c r="F5" s="4"/>
      <c r="G5" s="4"/>
    </row>
    <row r="6" spans="1:10" x14ac:dyDescent="0.15">
      <c r="I6" s="17" t="s">
        <v>21</v>
      </c>
      <c r="J6" s="17"/>
    </row>
    <row r="7" spans="1:10" ht="10.5" customHeight="1" x14ac:dyDescent="0.15">
      <c r="B7" s="18" t="s">
        <v>27</v>
      </c>
      <c r="C7" s="18"/>
      <c r="D7" s="18"/>
      <c r="E7" s="18"/>
      <c r="F7" s="18"/>
      <c r="G7" s="18"/>
      <c r="I7" s="16" t="s">
        <v>9</v>
      </c>
      <c r="J7" s="16" t="s">
        <v>22</v>
      </c>
    </row>
    <row r="8" spans="1:10" ht="10.5" customHeight="1" x14ac:dyDescent="0.15">
      <c r="B8" s="18"/>
      <c r="C8" s="18"/>
      <c r="D8" s="18"/>
      <c r="E8" s="18"/>
      <c r="F8" s="18"/>
      <c r="G8" s="18"/>
      <c r="I8" s="7">
        <f>Calculations!G14</f>
        <v>109.25</v>
      </c>
      <c r="J8" s="7">
        <f>Calculations!H14</f>
        <v>1</v>
      </c>
    </row>
    <row r="9" spans="1:10" x14ac:dyDescent="0.15">
      <c r="B9" s="18"/>
      <c r="C9" s="18"/>
      <c r="D9" s="18"/>
      <c r="E9" s="18"/>
      <c r="F9" s="18"/>
      <c r="G9" s="18"/>
      <c r="I9" s="7">
        <f>Calculations!G15</f>
        <v>112.51</v>
      </c>
      <c r="J9" s="7">
        <f>Calculations!H15</f>
        <v>2</v>
      </c>
    </row>
    <row r="10" spans="1:10" x14ac:dyDescent="0.15">
      <c r="B10" s="18"/>
      <c r="C10" s="18"/>
      <c r="D10" s="18"/>
      <c r="E10" s="18"/>
      <c r="F10" s="18"/>
      <c r="G10" s="18"/>
      <c r="I10" s="7">
        <f>Calculations!G16</f>
        <v>115.78</v>
      </c>
      <c r="J10" s="7">
        <f>Calculations!H16</f>
        <v>5</v>
      </c>
    </row>
    <row r="11" spans="1:10" x14ac:dyDescent="0.15">
      <c r="B11" s="8"/>
      <c r="C11" s="8"/>
      <c r="D11" s="8"/>
      <c r="E11" s="8"/>
      <c r="F11" s="8"/>
      <c r="G11" s="8"/>
      <c r="I11" s="7">
        <f>Calculations!G17</f>
        <v>119.04</v>
      </c>
      <c r="J11" s="7">
        <f>Calculations!H17</f>
        <v>11</v>
      </c>
    </row>
    <row r="12" spans="1:10" ht="12.75" x14ac:dyDescent="0.2">
      <c r="B12" s="19" t="s">
        <v>20</v>
      </c>
      <c r="C12" s="19"/>
      <c r="D12" s="19"/>
      <c r="E12" s="19"/>
      <c r="F12" s="19"/>
      <c r="G12" s="19"/>
      <c r="I12" s="7">
        <f>Calculations!G18</f>
        <v>122.3</v>
      </c>
      <c r="J12" s="7">
        <f>Calculations!H18</f>
        <v>19</v>
      </c>
    </row>
    <row r="13" spans="1:10" x14ac:dyDescent="0.15">
      <c r="I13" s="7">
        <f>Calculations!G19</f>
        <v>125.57</v>
      </c>
      <c r="J13" s="7">
        <f>Calculations!H19</f>
        <v>24</v>
      </c>
    </row>
    <row r="14" spans="1:10" x14ac:dyDescent="0.15">
      <c r="I14" s="7">
        <f>Calculations!G20</f>
        <v>128.83000000000001</v>
      </c>
      <c r="J14" s="7">
        <f>Calculations!H20</f>
        <v>17</v>
      </c>
    </row>
    <row r="15" spans="1:10" ht="11.25" thickBot="1" x14ac:dyDescent="0.2">
      <c r="B15" s="15" t="s">
        <v>16</v>
      </c>
      <c r="C15" s="4"/>
      <c r="D15" s="4"/>
      <c r="E15" s="4"/>
      <c r="F15" s="4"/>
      <c r="G15" s="4"/>
      <c r="I15" s="7">
        <f>Calculations!G21</f>
        <v>132.09</v>
      </c>
      <c r="J15" s="7">
        <f>Calculations!H21</f>
        <v>11</v>
      </c>
    </row>
    <row r="16" spans="1:10" x14ac:dyDescent="0.15">
      <c r="I16" s="7">
        <f>Calculations!G22</f>
        <v>135.36000000000001</v>
      </c>
      <c r="J16" s="7">
        <f>Calculations!H22</f>
        <v>6</v>
      </c>
    </row>
    <row r="17" spans="2:18" ht="10.5" customHeight="1" x14ac:dyDescent="0.15">
      <c r="B17" s="18" t="s">
        <v>19</v>
      </c>
      <c r="C17" s="18"/>
      <c r="D17" s="18"/>
      <c r="E17" s="18"/>
      <c r="F17" s="18"/>
      <c r="G17" s="18"/>
      <c r="I17" s="7">
        <f>Calculations!G23</f>
        <v>138.62</v>
      </c>
      <c r="J17" s="7">
        <f>Calculations!H23</f>
        <v>3</v>
      </c>
    </row>
    <row r="18" spans="2:18" x14ac:dyDescent="0.15">
      <c r="B18" s="18"/>
      <c r="C18" s="18"/>
      <c r="D18" s="18"/>
      <c r="E18" s="18"/>
      <c r="F18" s="18"/>
      <c r="G18" s="18"/>
      <c r="I18" s="7">
        <f>Calculations!G24</f>
        <v>141.88</v>
      </c>
      <c r="J18" s="7">
        <f>Calculations!H24</f>
        <v>1</v>
      </c>
    </row>
    <row r="19" spans="2:18" x14ac:dyDescent="0.15">
      <c r="I19" s="7" t="str">
        <f>Calculations!G25</f>
        <v/>
      </c>
      <c r="J19" s="7" t="str">
        <f>Calculations!H25</f>
        <v/>
      </c>
    </row>
    <row r="20" spans="2:18" x14ac:dyDescent="0.15">
      <c r="B20" s="12"/>
      <c r="C20" s="13"/>
      <c r="D20" s="13"/>
      <c r="E20" s="13"/>
      <c r="F20" s="13"/>
      <c r="G20" s="13"/>
      <c r="I20" s="7" t="str">
        <f>Calculations!G26</f>
        <v/>
      </c>
      <c r="J20" s="7" t="str">
        <f>Calculations!H26</f>
        <v/>
      </c>
    </row>
    <row r="21" spans="2:18" ht="12.75" x14ac:dyDescent="0.2">
      <c r="B21" s="19"/>
      <c r="C21" s="19"/>
      <c r="D21" s="19"/>
      <c r="E21" s="19"/>
      <c r="F21" s="19"/>
      <c r="G21" s="19"/>
      <c r="I21" s="7" t="str">
        <f>Calculations!G27</f>
        <v/>
      </c>
      <c r="J21" s="7" t="str">
        <f>Calculations!H27</f>
        <v/>
      </c>
    </row>
    <row r="22" spans="2:18" ht="10.5" customHeight="1" x14ac:dyDescent="0.15">
      <c r="B22" s="21"/>
      <c r="C22" s="21"/>
      <c r="D22" s="21"/>
      <c r="E22" s="21"/>
      <c r="F22" s="21"/>
      <c r="G22" s="21"/>
      <c r="I22" s="7"/>
      <c r="P22" s="7" t="str">
        <f>Calculations!G28</f>
        <v/>
      </c>
    </row>
    <row r="23" spans="2:18" x14ac:dyDescent="0.15">
      <c r="B23" s="21"/>
      <c r="C23" s="21"/>
      <c r="D23" s="21"/>
      <c r="E23" s="21"/>
      <c r="F23" s="21"/>
      <c r="G23" s="21"/>
      <c r="P23" s="7" t="str">
        <f>Calculations!G29</f>
        <v/>
      </c>
    </row>
    <row r="28" spans="2:18" x14ac:dyDescent="0.15">
      <c r="C28" s="3">
        <v>1</v>
      </c>
      <c r="D28" s="5">
        <v>125.36</v>
      </c>
      <c r="E28" s="3">
        <v>26</v>
      </c>
      <c r="F28" s="5">
        <v>119.42</v>
      </c>
      <c r="G28" s="3">
        <v>51</v>
      </c>
      <c r="H28" s="5">
        <v>123.72</v>
      </c>
      <c r="I28" s="3">
        <v>76</v>
      </c>
      <c r="J28" s="5">
        <v>131.47999999999999</v>
      </c>
      <c r="K28" s="3">
        <v>101</v>
      </c>
      <c r="L28" s="5"/>
      <c r="M28" s="3">
        <v>126</v>
      </c>
      <c r="N28" s="5"/>
      <c r="O28" s="3">
        <v>151</v>
      </c>
      <c r="P28" s="5"/>
      <c r="Q28" s="3">
        <v>176</v>
      </c>
      <c r="R28" s="5"/>
    </row>
    <row r="29" spans="2:18" x14ac:dyDescent="0.15">
      <c r="C29" s="3">
        <v>2</v>
      </c>
      <c r="D29" s="5">
        <v>126.66</v>
      </c>
      <c r="E29" s="3">
        <v>27</v>
      </c>
      <c r="F29" s="5">
        <v>120.83</v>
      </c>
      <c r="G29" s="3">
        <v>52</v>
      </c>
      <c r="H29" s="5">
        <v>124.56</v>
      </c>
      <c r="I29" s="3">
        <v>77</v>
      </c>
      <c r="J29" s="5">
        <v>127.92</v>
      </c>
      <c r="K29" s="3">
        <v>102</v>
      </c>
      <c r="L29" s="5"/>
      <c r="M29" s="3">
        <v>127</v>
      </c>
      <c r="N29" s="5"/>
      <c r="O29" s="3">
        <v>152</v>
      </c>
      <c r="P29" s="5"/>
      <c r="Q29" s="3">
        <v>177</v>
      </c>
      <c r="R29" s="5"/>
    </row>
    <row r="30" spans="2:18" x14ac:dyDescent="0.15">
      <c r="C30" s="3">
        <v>3</v>
      </c>
      <c r="D30" s="5">
        <v>130.28</v>
      </c>
      <c r="E30" s="3">
        <v>28</v>
      </c>
      <c r="F30" s="5">
        <v>136.53</v>
      </c>
      <c r="G30" s="3">
        <v>53</v>
      </c>
      <c r="H30" s="5">
        <v>116.03</v>
      </c>
      <c r="I30" s="3">
        <v>78</v>
      </c>
      <c r="J30" s="5">
        <v>114.08</v>
      </c>
      <c r="K30" s="3">
        <v>103</v>
      </c>
      <c r="L30" s="5"/>
      <c r="M30" s="3">
        <v>128</v>
      </c>
      <c r="N30" s="5"/>
      <c r="O30" s="3">
        <v>153</v>
      </c>
      <c r="P30" s="5"/>
      <c r="Q30" s="3">
        <v>178</v>
      </c>
      <c r="R30" s="5"/>
    </row>
    <row r="31" spans="2:18" x14ac:dyDescent="0.15">
      <c r="C31" s="3">
        <v>4</v>
      </c>
      <c r="D31" s="5">
        <v>133.74</v>
      </c>
      <c r="E31" s="3">
        <v>29</v>
      </c>
      <c r="F31" s="5">
        <v>120.4</v>
      </c>
      <c r="G31" s="3">
        <v>54</v>
      </c>
      <c r="H31" s="5">
        <v>121.06</v>
      </c>
      <c r="I31" s="3">
        <v>79</v>
      </c>
      <c r="J31" s="5">
        <v>125.45</v>
      </c>
      <c r="K31" s="3">
        <v>104</v>
      </c>
      <c r="L31" s="5"/>
      <c r="M31" s="3">
        <v>129</v>
      </c>
      <c r="N31" s="5"/>
      <c r="O31" s="3">
        <v>154</v>
      </c>
      <c r="P31" s="5"/>
      <c r="Q31" s="3">
        <v>179</v>
      </c>
      <c r="R31" s="5"/>
    </row>
    <row r="32" spans="2:18" x14ac:dyDescent="0.15">
      <c r="C32" s="3">
        <v>5</v>
      </c>
      <c r="D32" s="5">
        <v>126.92</v>
      </c>
      <c r="E32" s="3">
        <v>30</v>
      </c>
      <c r="F32" s="5">
        <v>136.58000000000001</v>
      </c>
      <c r="G32" s="3">
        <v>55</v>
      </c>
      <c r="H32" s="5">
        <v>124.5</v>
      </c>
      <c r="I32" s="3">
        <v>80</v>
      </c>
      <c r="J32" s="5">
        <v>124.65</v>
      </c>
      <c r="K32" s="3">
        <v>105</v>
      </c>
      <c r="L32" s="5"/>
      <c r="M32" s="3">
        <v>130</v>
      </c>
      <c r="N32" s="5"/>
      <c r="O32" s="3">
        <v>155</v>
      </c>
      <c r="P32" s="5"/>
      <c r="Q32" s="3">
        <v>180</v>
      </c>
      <c r="R32" s="5"/>
    </row>
    <row r="33" spans="3:18" x14ac:dyDescent="0.15">
      <c r="C33" s="3">
        <v>6</v>
      </c>
      <c r="D33" s="5">
        <v>120.85</v>
      </c>
      <c r="E33" s="3">
        <v>31</v>
      </c>
      <c r="F33" s="5">
        <v>121.73</v>
      </c>
      <c r="G33" s="3">
        <v>56</v>
      </c>
      <c r="H33" s="5">
        <v>131.93</v>
      </c>
      <c r="I33" s="3">
        <v>81</v>
      </c>
      <c r="J33" s="5">
        <v>127.93</v>
      </c>
      <c r="K33" s="3">
        <v>106</v>
      </c>
      <c r="L33" s="5"/>
      <c r="M33" s="3">
        <v>131</v>
      </c>
      <c r="N33" s="5"/>
      <c r="O33" s="3">
        <v>156</v>
      </c>
      <c r="P33" s="5"/>
      <c r="Q33" s="3">
        <v>181</v>
      </c>
      <c r="R33" s="5"/>
    </row>
    <row r="34" spans="3:18" x14ac:dyDescent="0.15">
      <c r="C34" s="3">
        <v>7</v>
      </c>
      <c r="D34" s="5">
        <v>119.42</v>
      </c>
      <c r="E34" s="3">
        <v>32</v>
      </c>
      <c r="F34" s="5">
        <v>132.72</v>
      </c>
      <c r="G34" s="3">
        <v>57</v>
      </c>
      <c r="H34" s="5">
        <v>133.25</v>
      </c>
      <c r="I34" s="3">
        <v>82</v>
      </c>
      <c r="J34" s="5">
        <v>123.88</v>
      </c>
      <c r="K34" s="3">
        <v>107</v>
      </c>
      <c r="L34" s="5"/>
      <c r="M34" s="3">
        <v>132</v>
      </c>
      <c r="N34" s="5"/>
      <c r="O34" s="3">
        <v>157</v>
      </c>
      <c r="P34" s="5"/>
      <c r="Q34" s="3">
        <v>182</v>
      </c>
      <c r="R34" s="5"/>
    </row>
    <row r="35" spans="3:18" x14ac:dyDescent="0.15">
      <c r="C35" s="3">
        <v>8</v>
      </c>
      <c r="D35" s="5">
        <v>128.61000000000001</v>
      </c>
      <c r="E35" s="3">
        <v>33</v>
      </c>
      <c r="F35" s="5">
        <v>109.25</v>
      </c>
      <c r="G35" s="3">
        <v>58</v>
      </c>
      <c r="H35" s="5">
        <v>122.08</v>
      </c>
      <c r="I35" s="3">
        <v>83</v>
      </c>
      <c r="J35" s="5">
        <v>114.25</v>
      </c>
      <c r="K35" s="3">
        <v>108</v>
      </c>
      <c r="L35" s="5"/>
      <c r="M35" s="3">
        <v>133</v>
      </c>
      <c r="N35" s="5"/>
      <c r="O35" s="3">
        <v>158</v>
      </c>
      <c r="P35" s="5"/>
      <c r="Q35" s="3">
        <v>183</v>
      </c>
      <c r="R35" s="5"/>
    </row>
    <row r="36" spans="3:18" x14ac:dyDescent="0.15">
      <c r="C36" s="3">
        <v>9</v>
      </c>
      <c r="D36" s="5">
        <v>123.53</v>
      </c>
      <c r="E36" s="3">
        <v>34</v>
      </c>
      <c r="F36" s="5">
        <v>125.42</v>
      </c>
      <c r="G36" s="3">
        <v>59</v>
      </c>
      <c r="H36" s="5">
        <v>117.88</v>
      </c>
      <c r="I36" s="3">
        <v>84</v>
      </c>
      <c r="J36" s="5">
        <v>123.68</v>
      </c>
      <c r="K36" s="3">
        <v>109</v>
      </c>
      <c r="L36" s="5"/>
      <c r="M36" s="3">
        <v>134</v>
      </c>
      <c r="N36" s="5"/>
      <c r="O36" s="3">
        <v>159</v>
      </c>
      <c r="P36" s="5"/>
      <c r="Q36" s="3">
        <v>184</v>
      </c>
      <c r="R36" s="5"/>
    </row>
    <row r="37" spans="3:18" x14ac:dyDescent="0.15">
      <c r="C37" s="3">
        <v>10</v>
      </c>
      <c r="D37" s="5">
        <v>130.15</v>
      </c>
      <c r="E37" s="3">
        <v>35</v>
      </c>
      <c r="F37" s="5">
        <v>117.67</v>
      </c>
      <c r="G37" s="3">
        <v>60</v>
      </c>
      <c r="H37" s="5">
        <v>126.1</v>
      </c>
      <c r="I37" s="3">
        <v>85</v>
      </c>
      <c r="J37" s="5">
        <v>117.06</v>
      </c>
      <c r="K37" s="3">
        <v>110</v>
      </c>
      <c r="L37" s="5"/>
      <c r="M37" s="3">
        <v>135</v>
      </c>
      <c r="N37" s="5"/>
      <c r="O37" s="3">
        <v>160</v>
      </c>
      <c r="P37" s="5"/>
      <c r="Q37" s="3">
        <v>185</v>
      </c>
      <c r="R37" s="5"/>
    </row>
    <row r="38" spans="3:18" x14ac:dyDescent="0.15">
      <c r="C38" s="3">
        <v>11</v>
      </c>
      <c r="D38" s="5">
        <v>126.02</v>
      </c>
      <c r="E38" s="3">
        <v>36</v>
      </c>
      <c r="F38" s="5">
        <v>124.01</v>
      </c>
      <c r="G38" s="3">
        <v>61</v>
      </c>
      <c r="H38" s="5">
        <v>125.26</v>
      </c>
      <c r="I38" s="3">
        <v>86</v>
      </c>
      <c r="J38" s="5">
        <v>130.69</v>
      </c>
      <c r="K38" s="3">
        <v>111</v>
      </c>
      <c r="L38" s="5"/>
      <c r="M38" s="3">
        <v>136</v>
      </c>
      <c r="N38" s="5"/>
      <c r="O38" s="3">
        <v>161</v>
      </c>
      <c r="P38" s="5"/>
      <c r="Q38" s="3">
        <v>186</v>
      </c>
      <c r="R38" s="5"/>
    </row>
    <row r="39" spans="3:18" x14ac:dyDescent="0.15">
      <c r="C39" s="3">
        <v>12</v>
      </c>
      <c r="D39" s="5">
        <v>116.65</v>
      </c>
      <c r="E39" s="3">
        <v>37</v>
      </c>
      <c r="F39" s="5">
        <v>118.74</v>
      </c>
      <c r="G39" s="3">
        <v>62</v>
      </c>
      <c r="H39" s="5">
        <v>125.03</v>
      </c>
      <c r="I39" s="3">
        <v>87</v>
      </c>
      <c r="J39" s="5">
        <v>119.8</v>
      </c>
      <c r="K39" s="3">
        <v>112</v>
      </c>
      <c r="L39" s="5"/>
      <c r="M39" s="3">
        <v>137</v>
      </c>
      <c r="N39" s="5"/>
      <c r="O39" s="3">
        <v>162</v>
      </c>
      <c r="P39" s="5"/>
      <c r="Q39" s="3">
        <v>187</v>
      </c>
      <c r="R39" s="5"/>
    </row>
    <row r="40" spans="3:18" x14ac:dyDescent="0.15">
      <c r="C40" s="3">
        <v>13</v>
      </c>
      <c r="D40" s="5">
        <v>125.24</v>
      </c>
      <c r="E40" s="3">
        <v>38</v>
      </c>
      <c r="F40" s="5">
        <v>128.99</v>
      </c>
      <c r="G40" s="3">
        <v>63</v>
      </c>
      <c r="H40" s="5">
        <v>122.74</v>
      </c>
      <c r="I40" s="3">
        <v>88</v>
      </c>
      <c r="J40" s="5">
        <v>119.72</v>
      </c>
      <c r="K40" s="3">
        <v>113</v>
      </c>
      <c r="L40" s="5"/>
      <c r="M40" s="3">
        <v>138</v>
      </c>
      <c r="N40" s="5"/>
      <c r="O40" s="3">
        <v>163</v>
      </c>
      <c r="P40" s="5"/>
      <c r="Q40" s="3">
        <v>188</v>
      </c>
      <c r="R40" s="5"/>
    </row>
    <row r="41" spans="3:18" x14ac:dyDescent="0.15">
      <c r="C41" s="3">
        <v>14</v>
      </c>
      <c r="D41" s="5">
        <v>126.84</v>
      </c>
      <c r="E41" s="3">
        <v>39</v>
      </c>
      <c r="F41" s="5">
        <v>131.11000000000001</v>
      </c>
      <c r="G41" s="3">
        <v>64</v>
      </c>
      <c r="H41" s="5">
        <v>117.57</v>
      </c>
      <c r="I41" s="3">
        <v>89</v>
      </c>
      <c r="J41" s="5">
        <v>110.99</v>
      </c>
      <c r="K41" s="3">
        <v>114</v>
      </c>
      <c r="L41" s="5"/>
      <c r="M41" s="3">
        <v>139</v>
      </c>
      <c r="N41" s="5"/>
      <c r="O41" s="3">
        <v>164</v>
      </c>
      <c r="P41" s="5"/>
      <c r="Q41" s="3">
        <v>189</v>
      </c>
      <c r="R41" s="5"/>
    </row>
    <row r="42" spans="3:18" x14ac:dyDescent="0.15">
      <c r="C42" s="3">
        <v>15</v>
      </c>
      <c r="D42" s="5">
        <v>125.95</v>
      </c>
      <c r="E42" s="3">
        <v>40</v>
      </c>
      <c r="F42" s="5">
        <v>112.27</v>
      </c>
      <c r="G42" s="3">
        <v>65</v>
      </c>
      <c r="H42" s="5">
        <v>120.63</v>
      </c>
      <c r="I42" s="3">
        <v>90</v>
      </c>
      <c r="J42" s="5">
        <v>123.12</v>
      </c>
      <c r="K42" s="3">
        <v>115</v>
      </c>
      <c r="L42" s="5"/>
      <c r="M42" s="3">
        <v>140</v>
      </c>
      <c r="N42" s="5"/>
      <c r="O42" s="3">
        <v>165</v>
      </c>
      <c r="P42" s="5"/>
      <c r="Q42" s="3">
        <v>190</v>
      </c>
      <c r="R42" s="5"/>
    </row>
    <row r="43" spans="3:18" x14ac:dyDescent="0.15">
      <c r="C43" s="3">
        <v>16</v>
      </c>
      <c r="D43" s="5">
        <v>114.41</v>
      </c>
      <c r="E43" s="3">
        <v>41</v>
      </c>
      <c r="F43" s="5">
        <v>118.76</v>
      </c>
      <c r="G43" s="3">
        <v>66</v>
      </c>
      <c r="H43" s="5">
        <v>120.83</v>
      </c>
      <c r="I43" s="3">
        <v>91</v>
      </c>
      <c r="J43" s="5">
        <v>125.37</v>
      </c>
      <c r="K43" s="3">
        <v>116</v>
      </c>
      <c r="L43" s="5"/>
      <c r="M43" s="3">
        <v>141</v>
      </c>
      <c r="N43" s="5"/>
      <c r="O43" s="3">
        <v>166</v>
      </c>
      <c r="P43" s="5"/>
      <c r="Q43" s="3">
        <v>191</v>
      </c>
      <c r="R43" s="5"/>
    </row>
    <row r="44" spans="3:18" x14ac:dyDescent="0.15">
      <c r="C44" s="3">
        <v>17</v>
      </c>
      <c r="D44" s="5">
        <v>138.62</v>
      </c>
      <c r="E44" s="3">
        <v>42</v>
      </c>
      <c r="F44" s="5">
        <v>119.15</v>
      </c>
      <c r="G44" s="3">
        <v>67</v>
      </c>
      <c r="H44" s="5">
        <v>132.6</v>
      </c>
      <c r="I44" s="3">
        <v>92</v>
      </c>
      <c r="J44" s="5">
        <v>127.01</v>
      </c>
      <c r="K44" s="3">
        <v>117</v>
      </c>
      <c r="L44" s="5"/>
      <c r="M44" s="3">
        <v>142</v>
      </c>
      <c r="N44" s="5"/>
      <c r="O44" s="3">
        <v>167</v>
      </c>
      <c r="P44" s="5"/>
      <c r="Q44" s="3">
        <v>192</v>
      </c>
      <c r="R44" s="5"/>
    </row>
    <row r="45" spans="3:18" x14ac:dyDescent="0.15">
      <c r="C45" s="3">
        <v>18</v>
      </c>
      <c r="D45" s="5">
        <v>127.4</v>
      </c>
      <c r="E45" s="3">
        <v>43</v>
      </c>
      <c r="F45" s="5">
        <v>122.42</v>
      </c>
      <c r="G45" s="3">
        <v>68</v>
      </c>
      <c r="H45" s="5">
        <v>131.25</v>
      </c>
      <c r="I45" s="3">
        <v>93</v>
      </c>
      <c r="J45" s="5">
        <v>121.31</v>
      </c>
      <c r="K45" s="3">
        <v>118</v>
      </c>
      <c r="L45" s="5"/>
      <c r="M45" s="3">
        <v>143</v>
      </c>
      <c r="N45" s="5"/>
      <c r="O45" s="3">
        <v>168</v>
      </c>
      <c r="P45" s="5"/>
      <c r="Q45" s="3">
        <v>193</v>
      </c>
      <c r="R45" s="5"/>
    </row>
    <row r="46" spans="3:18" x14ac:dyDescent="0.15">
      <c r="C46" s="3">
        <v>19</v>
      </c>
      <c r="D46" s="5">
        <v>127.59</v>
      </c>
      <c r="E46" s="3">
        <v>44</v>
      </c>
      <c r="F46" s="5">
        <v>122.22</v>
      </c>
      <c r="G46" s="3">
        <v>69</v>
      </c>
      <c r="H46" s="5">
        <v>130.83000000000001</v>
      </c>
      <c r="I46" s="3">
        <v>94</v>
      </c>
      <c r="J46" s="5">
        <v>119.26</v>
      </c>
      <c r="K46" s="3">
        <v>119</v>
      </c>
      <c r="L46" s="5"/>
      <c r="M46" s="3">
        <v>144</v>
      </c>
      <c r="N46" s="5"/>
      <c r="O46" s="3">
        <v>169</v>
      </c>
      <c r="P46" s="5"/>
      <c r="Q46" s="3">
        <v>194</v>
      </c>
      <c r="R46" s="5"/>
    </row>
    <row r="47" spans="3:18" x14ac:dyDescent="0.15">
      <c r="C47" s="3">
        <v>20</v>
      </c>
      <c r="D47" s="5">
        <v>123.57</v>
      </c>
      <c r="E47" s="3">
        <v>45</v>
      </c>
      <c r="F47" s="5">
        <v>134.71</v>
      </c>
      <c r="G47" s="3">
        <v>70</v>
      </c>
      <c r="H47" s="5">
        <v>116.68</v>
      </c>
      <c r="I47" s="3">
        <v>95</v>
      </c>
      <c r="J47" s="5">
        <v>124.52</v>
      </c>
      <c r="K47" s="3">
        <v>120</v>
      </c>
      <c r="L47" s="5"/>
      <c r="M47" s="3">
        <v>145</v>
      </c>
      <c r="N47" s="5"/>
      <c r="O47" s="3">
        <v>170</v>
      </c>
      <c r="P47" s="5"/>
      <c r="Q47" s="3">
        <v>195</v>
      </c>
      <c r="R47" s="5"/>
    </row>
    <row r="48" spans="3:18" x14ac:dyDescent="0.15">
      <c r="C48" s="3">
        <v>21</v>
      </c>
      <c r="D48" s="5">
        <v>133.76</v>
      </c>
      <c r="E48" s="3">
        <v>46</v>
      </c>
      <c r="F48" s="5">
        <v>126.22</v>
      </c>
      <c r="G48" s="3">
        <v>71</v>
      </c>
      <c r="H48" s="5">
        <v>114.99</v>
      </c>
      <c r="I48" s="3">
        <v>96</v>
      </c>
      <c r="J48" s="5">
        <v>128.85</v>
      </c>
      <c r="K48" s="3">
        <v>121</v>
      </c>
      <c r="L48" s="5"/>
      <c r="M48" s="3">
        <v>146</v>
      </c>
      <c r="N48" s="5"/>
      <c r="O48" s="3">
        <v>171</v>
      </c>
      <c r="P48" s="5"/>
      <c r="Q48" s="3">
        <v>196</v>
      </c>
      <c r="R48" s="5"/>
    </row>
    <row r="49" spans="3:18" x14ac:dyDescent="0.15">
      <c r="C49" s="3">
        <v>22</v>
      </c>
      <c r="D49" s="5">
        <v>124.6</v>
      </c>
      <c r="E49" s="3">
        <v>47</v>
      </c>
      <c r="F49" s="5">
        <v>130.33000000000001</v>
      </c>
      <c r="G49" s="3">
        <v>72</v>
      </c>
      <c r="H49" s="5">
        <v>126.69</v>
      </c>
      <c r="I49" s="3">
        <v>97</v>
      </c>
      <c r="J49" s="5">
        <v>123.87</v>
      </c>
      <c r="K49" s="3">
        <v>122</v>
      </c>
      <c r="L49" s="5"/>
      <c r="M49" s="3">
        <v>147</v>
      </c>
      <c r="N49" s="5"/>
      <c r="O49" s="3">
        <v>172</v>
      </c>
      <c r="P49" s="5"/>
      <c r="Q49" s="3">
        <v>197</v>
      </c>
      <c r="R49" s="5"/>
    </row>
    <row r="50" spans="3:18" x14ac:dyDescent="0.15">
      <c r="C50" s="3">
        <v>23</v>
      </c>
      <c r="D50" s="5">
        <v>113.48</v>
      </c>
      <c r="E50" s="3">
        <v>48</v>
      </c>
      <c r="F50" s="5">
        <v>120.52</v>
      </c>
      <c r="G50" s="3">
        <v>73</v>
      </c>
      <c r="H50" s="5">
        <v>121.57</v>
      </c>
      <c r="I50" s="3">
        <v>98</v>
      </c>
      <c r="J50" s="5">
        <v>122.87</v>
      </c>
      <c r="K50" s="3">
        <v>123</v>
      </c>
      <c r="L50" s="5"/>
      <c r="M50" s="3">
        <v>148</v>
      </c>
      <c r="N50" s="5"/>
      <c r="O50" s="3">
        <v>173</v>
      </c>
      <c r="P50" s="5"/>
      <c r="Q50" s="3">
        <v>198</v>
      </c>
      <c r="R50" s="5"/>
    </row>
    <row r="51" spans="3:18" x14ac:dyDescent="0.15">
      <c r="C51" s="3">
        <v>24</v>
      </c>
      <c r="D51" s="5">
        <v>128.6</v>
      </c>
      <c r="E51" s="3">
        <v>49</v>
      </c>
      <c r="F51" s="5">
        <v>126.88</v>
      </c>
      <c r="G51" s="3">
        <v>74</v>
      </c>
      <c r="H51" s="5">
        <v>124.43</v>
      </c>
      <c r="I51" s="3">
        <v>99</v>
      </c>
      <c r="J51" s="5">
        <v>126.61</v>
      </c>
      <c r="K51" s="3">
        <v>124</v>
      </c>
      <c r="L51" s="5"/>
      <c r="M51" s="3">
        <v>149</v>
      </c>
      <c r="N51" s="5"/>
      <c r="O51" s="3">
        <v>174</v>
      </c>
      <c r="P51" s="5"/>
      <c r="Q51" s="3">
        <v>199</v>
      </c>
      <c r="R51" s="5"/>
    </row>
    <row r="52" spans="3:18" x14ac:dyDescent="0.15">
      <c r="C52" s="3">
        <v>25</v>
      </c>
      <c r="D52" s="5">
        <v>121.04</v>
      </c>
      <c r="E52" s="3">
        <v>50</v>
      </c>
      <c r="F52" s="5">
        <v>117.4</v>
      </c>
      <c r="G52" s="3">
        <v>75</v>
      </c>
      <c r="H52" s="5">
        <v>137.04</v>
      </c>
      <c r="I52" s="3">
        <v>100</v>
      </c>
      <c r="J52" s="5">
        <v>117.96</v>
      </c>
      <c r="K52" s="3">
        <v>125</v>
      </c>
      <c r="L52" s="5"/>
      <c r="M52" s="3">
        <v>150</v>
      </c>
      <c r="N52" s="5"/>
      <c r="O52" s="3">
        <v>175</v>
      </c>
      <c r="P52" s="5"/>
      <c r="Q52" s="3">
        <v>200</v>
      </c>
      <c r="R52" s="5"/>
    </row>
  </sheetData>
  <mergeCells count="7">
    <mergeCell ref="I6:J6"/>
    <mergeCell ref="B7:G10"/>
    <mergeCell ref="B12:G12"/>
    <mergeCell ref="B21:G21"/>
    <mergeCell ref="A1:E1"/>
    <mergeCell ref="B22:G23"/>
    <mergeCell ref="B17:G18"/>
  </mergeCells>
  <phoneticPr fontId="1" type="noConversion"/>
  <conditionalFormatting sqref="I8:J21 I22 P22:P23">
    <cfRule type="expression" dxfId="0" priority="1" stopIfTrue="1">
      <formula>COUNTBLANK(I8)=0</formula>
    </cfRule>
  </conditionalFormatting>
  <hyperlinks>
    <hyperlink ref="B12:G12" r:id="rId1" display="Learn About Histograms"/>
  </hyperlinks>
  <printOptions horizontalCentered="1" verticalCentered="1"/>
  <pageMargins left="0" right="0" top="0" bottom="0" header="0" footer="0"/>
  <pageSetup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G14" sqref="G14"/>
    </sheetView>
  </sheetViews>
  <sheetFormatPr defaultRowHeight="12.75" x14ac:dyDescent="0.2"/>
  <sheetData>
    <row r="1" spans="1:8" x14ac:dyDescent="0.2">
      <c r="A1" s="2" t="s">
        <v>0</v>
      </c>
      <c r="C1" t="s">
        <v>1</v>
      </c>
    </row>
    <row r="2" spans="1:8" x14ac:dyDescent="0.2">
      <c r="A2" s="1">
        <f>IF(COUNTBLANK(Histogram!D28)=1,"",Histogram!D28)</f>
        <v>125.36</v>
      </c>
      <c r="C2" s="1" t="s">
        <v>2</v>
      </c>
      <c r="D2" s="1">
        <f>MAX(A2:A201)</f>
        <v>138.62</v>
      </c>
    </row>
    <row r="3" spans="1:8" x14ac:dyDescent="0.2">
      <c r="A3" s="1">
        <f>IF(COUNTBLANK(Histogram!D29)=1,"",Histogram!D29)</f>
        <v>126.66</v>
      </c>
      <c r="C3" s="1" t="s">
        <v>3</v>
      </c>
      <c r="D3" s="1">
        <f>MIN(A2:A201)</f>
        <v>109.25</v>
      </c>
    </row>
    <row r="4" spans="1:8" x14ac:dyDescent="0.2">
      <c r="A4" s="1">
        <f>IF(COUNTBLANK(Histogram!D30)=1,"",Histogram!D30)</f>
        <v>130.28</v>
      </c>
      <c r="C4" s="1" t="s">
        <v>4</v>
      </c>
      <c r="D4" s="1">
        <f>MAX(D2:D3)-MIN(D2:D3)</f>
        <v>29.370000000000005</v>
      </c>
    </row>
    <row r="5" spans="1:8" x14ac:dyDescent="0.2">
      <c r="A5" s="1">
        <f>IF(COUNTBLANK(Histogram!D31)=1,"",Histogram!D31)</f>
        <v>133.74</v>
      </c>
      <c r="C5" s="1" t="s">
        <v>6</v>
      </c>
      <c r="D5" s="1">
        <f>COUNT(A2:A201)</f>
        <v>100</v>
      </c>
    </row>
    <row r="6" spans="1:8" x14ac:dyDescent="0.2">
      <c r="A6" s="1">
        <f>IF(COUNTBLANK(Histogram!D32)=1,"",Histogram!D32)</f>
        <v>126.92</v>
      </c>
      <c r="C6" s="1" t="s">
        <v>7</v>
      </c>
      <c r="D6" s="1">
        <f>IF(D5&lt;50,4,IF(D5&lt;100,7,IF(D5&lt;150,10,IF(D5&lt;200,12,IF(D5=200,14)))))</f>
        <v>10</v>
      </c>
    </row>
    <row r="7" spans="1:8" x14ac:dyDescent="0.2">
      <c r="A7" s="1">
        <f>IF(COUNTBLANK(Histogram!D33)=1,"",Histogram!D33)</f>
        <v>120.85</v>
      </c>
      <c r="C7" s="1" t="s">
        <v>8</v>
      </c>
      <c r="D7" s="1">
        <f>D6</f>
        <v>10</v>
      </c>
    </row>
    <row r="8" spans="1:8" x14ac:dyDescent="0.2">
      <c r="A8" s="1">
        <f>IF(COUNTBLANK(Histogram!D34)=1,"",Histogram!D34)</f>
        <v>119.42</v>
      </c>
      <c r="C8" s="1" t="s">
        <v>5</v>
      </c>
      <c r="D8" s="1">
        <f>D4/(D6-1)</f>
        <v>3.2633333333333336</v>
      </c>
    </row>
    <row r="9" spans="1:8" x14ac:dyDescent="0.2">
      <c r="A9" s="1">
        <f>IF(COUNTBLANK(Histogram!D35)=1,"",Histogram!D35)</f>
        <v>128.61000000000001</v>
      </c>
    </row>
    <row r="10" spans="1:8" x14ac:dyDescent="0.2">
      <c r="A10" s="1">
        <f>IF(COUNTBLANK(Histogram!D36)=1,"",Histogram!D36)</f>
        <v>123.53</v>
      </c>
    </row>
    <row r="11" spans="1:8" x14ac:dyDescent="0.2">
      <c r="A11" s="1">
        <f>IF(COUNTBLANK(Histogram!D37)=1,"",Histogram!D37)</f>
        <v>130.15</v>
      </c>
    </row>
    <row r="12" spans="1:8" x14ac:dyDescent="0.2">
      <c r="A12" s="1">
        <f>IF(COUNTBLANK(Histogram!D38)=1,"",Histogram!D38)</f>
        <v>126.02</v>
      </c>
    </row>
    <row r="13" spans="1:8" x14ac:dyDescent="0.2">
      <c r="A13" s="1">
        <f>IF(COUNTBLANK(Histogram!D39)=1,"",Histogram!D39)</f>
        <v>116.65</v>
      </c>
      <c r="C13" t="s">
        <v>9</v>
      </c>
      <c r="D13" t="s">
        <v>10</v>
      </c>
      <c r="E13" t="s">
        <v>11</v>
      </c>
      <c r="F13" t="s">
        <v>14</v>
      </c>
      <c r="G13" t="s">
        <v>12</v>
      </c>
      <c r="H13" t="s">
        <v>13</v>
      </c>
    </row>
    <row r="14" spans="1:8" x14ac:dyDescent="0.2">
      <c r="A14" s="1">
        <f>IF(COUNTBLANK(Histogram!D40)=1,"",Histogram!D40)</f>
        <v>125.24</v>
      </c>
      <c r="B14">
        <v>1</v>
      </c>
      <c r="C14" s="1">
        <f>D3</f>
        <v>109.25</v>
      </c>
      <c r="D14" s="1">
        <f t="array" ref="D14:D29">FREQUENCY(A2:A201,C14:C29)</f>
        <v>1</v>
      </c>
      <c r="E14" s="1" t="str">
        <f>IF(SUM($D$14:D14)=$D$5,1,"")</f>
        <v/>
      </c>
      <c r="F14" s="1"/>
      <c r="G14" s="1">
        <f>ROUND(C14,5-LEN(INT(C14)))</f>
        <v>109.25</v>
      </c>
      <c r="H14" s="1">
        <f>D14</f>
        <v>1</v>
      </c>
    </row>
    <row r="15" spans="1:8" x14ac:dyDescent="0.2">
      <c r="A15" s="1">
        <f>IF(COUNTBLANK(Histogram!D41)=1,"",Histogram!D41)</f>
        <v>126.84</v>
      </c>
      <c r="B15">
        <v>2</v>
      </c>
      <c r="C15" s="1">
        <f>C14+$D$8</f>
        <v>112.51333333333334</v>
      </c>
      <c r="D15" s="1">
        <v>2</v>
      </c>
      <c r="E15" s="1" t="str">
        <f>IF(SUM($D$14:D15)=$D$5,1,"")</f>
        <v/>
      </c>
      <c r="F15" s="1" t="str">
        <f>IF(AND(E14=1,E15=1)=TRUE,1,"")</f>
        <v/>
      </c>
      <c r="G15" s="1">
        <f>IF(F15=1,"",ROUND(C15,5-LEN(INT(C15))))</f>
        <v>112.51</v>
      </c>
      <c r="H15" s="1">
        <f>IF(F15=1,"",D15)</f>
        <v>2</v>
      </c>
    </row>
    <row r="16" spans="1:8" x14ac:dyDescent="0.2">
      <c r="A16" s="1">
        <f>IF(COUNTBLANK(Histogram!D42)=1,"",Histogram!D42)</f>
        <v>125.95</v>
      </c>
      <c r="B16">
        <v>3</v>
      </c>
      <c r="C16" s="1">
        <f t="shared" ref="C16:C29" si="0">C15+$D$8</f>
        <v>115.77666666666667</v>
      </c>
      <c r="D16" s="1">
        <v>5</v>
      </c>
      <c r="E16" s="1" t="str">
        <f>IF(SUM($D$14:D16)=$D$5,1,"")</f>
        <v/>
      </c>
      <c r="F16" s="1" t="str">
        <f t="shared" ref="F16:F29" si="1">IF(AND(E15=1,E16=1)=TRUE,1,"")</f>
        <v/>
      </c>
      <c r="G16" s="1">
        <f t="shared" ref="G16:G29" si="2">IF(F16=1,"",ROUND(C16,5-LEN(INT(C16))))</f>
        <v>115.78</v>
      </c>
      <c r="H16" s="1">
        <f t="shared" ref="H16:H29" si="3">IF(F16=1,"",D16)</f>
        <v>5</v>
      </c>
    </row>
    <row r="17" spans="1:8" x14ac:dyDescent="0.2">
      <c r="A17" s="1">
        <f>IF(COUNTBLANK(Histogram!D43)=1,"",Histogram!D43)</f>
        <v>114.41</v>
      </c>
      <c r="B17">
        <v>4</v>
      </c>
      <c r="C17" s="1">
        <f t="shared" si="0"/>
        <v>119.04</v>
      </c>
      <c r="D17" s="1">
        <v>11</v>
      </c>
      <c r="E17" s="1" t="str">
        <f>IF(SUM($D$14:D17)=$D$5,1,"")</f>
        <v/>
      </c>
      <c r="F17" s="1" t="str">
        <f t="shared" si="1"/>
        <v/>
      </c>
      <c r="G17" s="1">
        <f t="shared" si="2"/>
        <v>119.04</v>
      </c>
      <c r="H17" s="1">
        <f t="shared" si="3"/>
        <v>11</v>
      </c>
    </row>
    <row r="18" spans="1:8" x14ac:dyDescent="0.2">
      <c r="A18" s="1">
        <f>IF(COUNTBLANK(Histogram!D44)=1,"",Histogram!D44)</f>
        <v>138.62</v>
      </c>
      <c r="B18">
        <v>5</v>
      </c>
      <c r="C18" s="1">
        <f t="shared" si="0"/>
        <v>122.30333333333334</v>
      </c>
      <c r="D18" s="1">
        <v>19</v>
      </c>
      <c r="E18" s="1" t="str">
        <f>IF(SUM($D$14:D18)=$D$5,1,"")</f>
        <v/>
      </c>
      <c r="F18" s="1" t="str">
        <f t="shared" si="1"/>
        <v/>
      </c>
      <c r="G18" s="1">
        <f t="shared" si="2"/>
        <v>122.3</v>
      </c>
      <c r="H18" s="1">
        <f t="shared" si="3"/>
        <v>19</v>
      </c>
    </row>
    <row r="19" spans="1:8" x14ac:dyDescent="0.2">
      <c r="A19" s="1">
        <f>IF(COUNTBLANK(Histogram!D45)=1,"",Histogram!D45)</f>
        <v>127.4</v>
      </c>
      <c r="B19">
        <v>6</v>
      </c>
      <c r="C19" s="1">
        <f t="shared" si="0"/>
        <v>125.56666666666668</v>
      </c>
      <c r="D19" s="1">
        <v>24</v>
      </c>
      <c r="E19" s="1" t="str">
        <f>IF(SUM($D$14:D19)=$D$5,1,"")</f>
        <v/>
      </c>
      <c r="F19" s="1" t="str">
        <f t="shared" si="1"/>
        <v/>
      </c>
      <c r="G19" s="1">
        <f t="shared" si="2"/>
        <v>125.57</v>
      </c>
      <c r="H19" s="1">
        <f t="shared" si="3"/>
        <v>24</v>
      </c>
    </row>
    <row r="20" spans="1:8" x14ac:dyDescent="0.2">
      <c r="A20" s="1">
        <f>IF(COUNTBLANK(Histogram!D46)=1,"",Histogram!D46)</f>
        <v>127.59</v>
      </c>
      <c r="B20">
        <v>7</v>
      </c>
      <c r="C20" s="1">
        <f t="shared" si="0"/>
        <v>128.83000000000001</v>
      </c>
      <c r="D20" s="1">
        <v>17</v>
      </c>
      <c r="E20" s="1" t="str">
        <f>IF(SUM($D$14:D20)=$D$5,1,"")</f>
        <v/>
      </c>
      <c r="F20" s="1" t="str">
        <f t="shared" si="1"/>
        <v/>
      </c>
      <c r="G20" s="1">
        <f t="shared" si="2"/>
        <v>128.83000000000001</v>
      </c>
      <c r="H20" s="1">
        <f t="shared" si="3"/>
        <v>17</v>
      </c>
    </row>
    <row r="21" spans="1:8" x14ac:dyDescent="0.2">
      <c r="A21" s="1">
        <f>IF(COUNTBLANK(Histogram!D47)=1,"",Histogram!D47)</f>
        <v>123.57</v>
      </c>
      <c r="B21">
        <v>8</v>
      </c>
      <c r="C21" s="1">
        <f t="shared" si="0"/>
        <v>132.09333333333333</v>
      </c>
      <c r="D21" s="1">
        <v>11</v>
      </c>
      <c r="E21" s="1" t="str">
        <f>IF(SUM($D$14:D21)=$D$5,1,"")</f>
        <v/>
      </c>
      <c r="F21" s="1" t="str">
        <f t="shared" si="1"/>
        <v/>
      </c>
      <c r="G21" s="1">
        <f t="shared" si="2"/>
        <v>132.09</v>
      </c>
      <c r="H21" s="1">
        <f t="shared" si="3"/>
        <v>11</v>
      </c>
    </row>
    <row r="22" spans="1:8" x14ac:dyDescent="0.2">
      <c r="A22" s="1">
        <f>IF(COUNTBLANK(Histogram!D48)=1,"",Histogram!D48)</f>
        <v>133.76</v>
      </c>
      <c r="B22">
        <v>9</v>
      </c>
      <c r="C22" s="1">
        <f t="shared" si="0"/>
        <v>135.35666666666665</v>
      </c>
      <c r="D22" s="1">
        <v>6</v>
      </c>
      <c r="E22" s="1" t="str">
        <f>IF(SUM($D$14:D22)=$D$5,1,"")</f>
        <v/>
      </c>
      <c r="F22" s="1" t="str">
        <f t="shared" si="1"/>
        <v/>
      </c>
      <c r="G22" s="1">
        <f t="shared" si="2"/>
        <v>135.36000000000001</v>
      </c>
      <c r="H22" s="1">
        <f t="shared" si="3"/>
        <v>6</v>
      </c>
    </row>
    <row r="23" spans="1:8" x14ac:dyDescent="0.2">
      <c r="A23" s="1">
        <f>IF(COUNTBLANK(Histogram!D49)=1,"",Histogram!D49)</f>
        <v>124.6</v>
      </c>
      <c r="B23">
        <v>10</v>
      </c>
      <c r="C23" s="1">
        <f t="shared" si="0"/>
        <v>138.61999999999998</v>
      </c>
      <c r="D23" s="1">
        <v>3</v>
      </c>
      <c r="E23" s="1" t="str">
        <f>IF(SUM($D$14:D23)=$D$5,1,"")</f>
        <v/>
      </c>
      <c r="F23" s="1" t="str">
        <f t="shared" si="1"/>
        <v/>
      </c>
      <c r="G23" s="1">
        <f t="shared" si="2"/>
        <v>138.62</v>
      </c>
      <c r="H23" s="1">
        <f t="shared" si="3"/>
        <v>3</v>
      </c>
    </row>
    <row r="24" spans="1:8" x14ac:dyDescent="0.2">
      <c r="A24" s="1">
        <f>IF(COUNTBLANK(Histogram!D50)=1,"",Histogram!D50)</f>
        <v>113.48</v>
      </c>
      <c r="B24">
        <v>11</v>
      </c>
      <c r="C24" s="1">
        <f t="shared" si="0"/>
        <v>141.8833333333333</v>
      </c>
      <c r="D24" s="1">
        <v>1</v>
      </c>
      <c r="E24" s="1">
        <f>IF(SUM($D$14:D24)=$D$5,1,"")</f>
        <v>1</v>
      </c>
      <c r="F24" s="1" t="str">
        <f t="shared" si="1"/>
        <v/>
      </c>
      <c r="G24" s="1">
        <f t="shared" si="2"/>
        <v>141.88</v>
      </c>
      <c r="H24" s="1">
        <f t="shared" si="3"/>
        <v>1</v>
      </c>
    </row>
    <row r="25" spans="1:8" x14ac:dyDescent="0.2">
      <c r="A25" s="1">
        <f>IF(COUNTBLANK(Histogram!D51)=1,"",Histogram!D51)</f>
        <v>128.6</v>
      </c>
      <c r="B25">
        <v>12</v>
      </c>
      <c r="C25" s="1">
        <f t="shared" si="0"/>
        <v>145.14666666666662</v>
      </c>
      <c r="D25" s="1">
        <v>0</v>
      </c>
      <c r="E25" s="1">
        <f>IF(SUM($D$14:D25)=$D$5,1,"")</f>
        <v>1</v>
      </c>
      <c r="F25" s="1">
        <f t="shared" si="1"/>
        <v>1</v>
      </c>
      <c r="G25" s="1" t="str">
        <f t="shared" si="2"/>
        <v/>
      </c>
      <c r="H25" s="1" t="str">
        <f t="shared" si="3"/>
        <v/>
      </c>
    </row>
    <row r="26" spans="1:8" x14ac:dyDescent="0.2">
      <c r="A26" s="1">
        <f>IF(COUNTBLANK(Histogram!D52)=1,"",Histogram!D52)</f>
        <v>121.04</v>
      </c>
      <c r="B26">
        <v>13</v>
      </c>
      <c r="C26" s="1">
        <f t="shared" si="0"/>
        <v>148.40999999999994</v>
      </c>
      <c r="D26" s="1">
        <v>0</v>
      </c>
      <c r="E26" s="1">
        <f>IF(SUM($D$14:D26)=$D$5,1,"")</f>
        <v>1</v>
      </c>
      <c r="F26" s="1">
        <f t="shared" si="1"/>
        <v>1</v>
      </c>
      <c r="G26" s="1" t="str">
        <f t="shared" si="2"/>
        <v/>
      </c>
      <c r="H26" s="1" t="str">
        <f t="shared" si="3"/>
        <v/>
      </c>
    </row>
    <row r="27" spans="1:8" x14ac:dyDescent="0.2">
      <c r="A27" s="1">
        <f>IF(COUNTBLANK(Histogram!F28)=1,"",Histogram!F28)</f>
        <v>119.42</v>
      </c>
      <c r="B27">
        <v>14</v>
      </c>
      <c r="C27" s="1">
        <f t="shared" si="0"/>
        <v>151.67333333333326</v>
      </c>
      <c r="D27" s="1">
        <v>0</v>
      </c>
      <c r="E27" s="1">
        <f>IF(SUM($D$14:D27)=$D$5,1,"")</f>
        <v>1</v>
      </c>
      <c r="F27" s="1">
        <f t="shared" si="1"/>
        <v>1</v>
      </c>
      <c r="G27" s="1" t="str">
        <f t="shared" si="2"/>
        <v/>
      </c>
      <c r="H27" s="1" t="str">
        <f t="shared" si="3"/>
        <v/>
      </c>
    </row>
    <row r="28" spans="1:8" x14ac:dyDescent="0.2">
      <c r="A28" s="1">
        <f>IF(COUNTBLANK(Histogram!F29)=1,"",Histogram!F29)</f>
        <v>120.83</v>
      </c>
      <c r="B28">
        <v>15</v>
      </c>
      <c r="C28" s="1">
        <f t="shared" si="0"/>
        <v>154.93666666666658</v>
      </c>
      <c r="D28" s="1">
        <v>0</v>
      </c>
      <c r="E28" s="1">
        <f>IF(SUM($D$14:D28)=$D$5,1,"")</f>
        <v>1</v>
      </c>
      <c r="F28" s="1">
        <f t="shared" si="1"/>
        <v>1</v>
      </c>
      <c r="G28" s="1" t="str">
        <f t="shared" si="2"/>
        <v/>
      </c>
      <c r="H28" s="1" t="str">
        <f t="shared" si="3"/>
        <v/>
      </c>
    </row>
    <row r="29" spans="1:8" x14ac:dyDescent="0.2">
      <c r="A29" s="1">
        <f>IF(COUNTBLANK(Histogram!F30)=1,"",Histogram!F30)</f>
        <v>136.53</v>
      </c>
      <c r="B29">
        <v>16</v>
      </c>
      <c r="C29" s="1">
        <f t="shared" si="0"/>
        <v>158.1999999999999</v>
      </c>
      <c r="D29" s="1">
        <v>0</v>
      </c>
      <c r="E29" s="1">
        <f>IF(SUM($D$14:D29)=$D$5,1,"")</f>
        <v>1</v>
      </c>
      <c r="F29" s="1">
        <f t="shared" si="1"/>
        <v>1</v>
      </c>
      <c r="G29" s="1" t="str">
        <f t="shared" si="2"/>
        <v/>
      </c>
      <c r="H29" s="1" t="str">
        <f t="shared" si="3"/>
        <v/>
      </c>
    </row>
    <row r="30" spans="1:8" x14ac:dyDescent="0.2">
      <c r="A30" s="1">
        <f>IF(COUNTBLANK(Histogram!F31)=1,"",Histogram!F31)</f>
        <v>120.4</v>
      </c>
    </row>
    <row r="31" spans="1:8" x14ac:dyDescent="0.2">
      <c r="A31" s="1">
        <f>IF(COUNTBLANK(Histogram!F32)=1,"",Histogram!F32)</f>
        <v>136.58000000000001</v>
      </c>
    </row>
    <row r="32" spans="1:8" x14ac:dyDescent="0.2">
      <c r="A32" s="1">
        <f>IF(COUNTBLANK(Histogram!F33)=1,"",Histogram!F33)</f>
        <v>121.73</v>
      </c>
    </row>
    <row r="33" spans="1:1" x14ac:dyDescent="0.2">
      <c r="A33" s="1">
        <f>IF(COUNTBLANK(Histogram!F34)=1,"",Histogram!F34)</f>
        <v>132.72</v>
      </c>
    </row>
    <row r="34" spans="1:1" x14ac:dyDescent="0.2">
      <c r="A34" s="1">
        <f>IF(COUNTBLANK(Histogram!F35)=1,"",Histogram!F35)</f>
        <v>109.25</v>
      </c>
    </row>
    <row r="35" spans="1:1" x14ac:dyDescent="0.2">
      <c r="A35" s="1">
        <f>IF(COUNTBLANK(Histogram!F36)=1,"",Histogram!F36)</f>
        <v>125.42</v>
      </c>
    </row>
    <row r="36" spans="1:1" x14ac:dyDescent="0.2">
      <c r="A36" s="1">
        <f>IF(COUNTBLANK(Histogram!F37)=1,"",Histogram!F37)</f>
        <v>117.67</v>
      </c>
    </row>
    <row r="37" spans="1:1" x14ac:dyDescent="0.2">
      <c r="A37" s="1">
        <f>IF(COUNTBLANK(Histogram!F38)=1,"",Histogram!F38)</f>
        <v>124.01</v>
      </c>
    </row>
    <row r="38" spans="1:1" x14ac:dyDescent="0.2">
      <c r="A38" s="1">
        <f>IF(COUNTBLANK(Histogram!F39)=1,"",Histogram!F39)</f>
        <v>118.74</v>
      </c>
    </row>
    <row r="39" spans="1:1" x14ac:dyDescent="0.2">
      <c r="A39" s="1">
        <f>IF(COUNTBLANK(Histogram!F40)=1,"",Histogram!F40)</f>
        <v>128.99</v>
      </c>
    </row>
    <row r="40" spans="1:1" x14ac:dyDescent="0.2">
      <c r="A40" s="1">
        <f>IF(COUNTBLANK(Histogram!F41)=1,"",Histogram!F41)</f>
        <v>131.11000000000001</v>
      </c>
    </row>
    <row r="41" spans="1:1" x14ac:dyDescent="0.2">
      <c r="A41" s="1">
        <f>IF(COUNTBLANK(Histogram!F42)=1,"",Histogram!F42)</f>
        <v>112.27</v>
      </c>
    </row>
    <row r="42" spans="1:1" x14ac:dyDescent="0.2">
      <c r="A42" s="1">
        <f>IF(COUNTBLANK(Histogram!F43)=1,"",Histogram!F43)</f>
        <v>118.76</v>
      </c>
    </row>
    <row r="43" spans="1:1" x14ac:dyDescent="0.2">
      <c r="A43" s="1">
        <f>IF(COUNTBLANK(Histogram!F44)=1,"",Histogram!F44)</f>
        <v>119.15</v>
      </c>
    </row>
    <row r="44" spans="1:1" x14ac:dyDescent="0.2">
      <c r="A44" s="1">
        <f>IF(COUNTBLANK(Histogram!F45)=1,"",Histogram!F45)</f>
        <v>122.42</v>
      </c>
    </row>
    <row r="45" spans="1:1" x14ac:dyDescent="0.2">
      <c r="A45" s="1">
        <f>IF(COUNTBLANK(Histogram!F46)=1,"",Histogram!F46)</f>
        <v>122.22</v>
      </c>
    </row>
    <row r="46" spans="1:1" x14ac:dyDescent="0.2">
      <c r="A46" s="1">
        <f>IF(COUNTBLANK(Histogram!F47)=1,"",Histogram!F47)</f>
        <v>134.71</v>
      </c>
    </row>
    <row r="47" spans="1:1" x14ac:dyDescent="0.2">
      <c r="A47" s="1">
        <f>IF(COUNTBLANK(Histogram!F48)=1,"",Histogram!F48)</f>
        <v>126.22</v>
      </c>
    </row>
    <row r="48" spans="1:1" x14ac:dyDescent="0.2">
      <c r="A48" s="1">
        <f>IF(COUNTBLANK(Histogram!F49)=1,"",Histogram!F49)</f>
        <v>130.33000000000001</v>
      </c>
    </row>
    <row r="49" spans="1:1" x14ac:dyDescent="0.2">
      <c r="A49" s="1">
        <f>IF(COUNTBLANK(Histogram!F50)=1,"",Histogram!F50)</f>
        <v>120.52</v>
      </c>
    </row>
    <row r="50" spans="1:1" x14ac:dyDescent="0.2">
      <c r="A50" s="1">
        <f>IF(COUNTBLANK(Histogram!F51)=1,"",Histogram!F51)</f>
        <v>126.88</v>
      </c>
    </row>
    <row r="51" spans="1:1" x14ac:dyDescent="0.2">
      <c r="A51" s="1">
        <f>IF(COUNTBLANK(Histogram!F52)=1,"",Histogram!F52)</f>
        <v>117.4</v>
      </c>
    </row>
    <row r="52" spans="1:1" x14ac:dyDescent="0.2">
      <c r="A52" s="1">
        <f>IF(COUNTBLANK(Histogram!H28)=1,"",Histogram!H28)</f>
        <v>123.72</v>
      </c>
    </row>
    <row r="53" spans="1:1" x14ac:dyDescent="0.2">
      <c r="A53" s="1">
        <f>IF(COUNTBLANK(Histogram!H29)=1,"",Histogram!H29)</f>
        <v>124.56</v>
      </c>
    </row>
    <row r="54" spans="1:1" x14ac:dyDescent="0.2">
      <c r="A54" s="1">
        <f>IF(COUNTBLANK(Histogram!H30)=1,"",Histogram!H30)</f>
        <v>116.03</v>
      </c>
    </row>
    <row r="55" spans="1:1" x14ac:dyDescent="0.2">
      <c r="A55" s="1">
        <f>IF(COUNTBLANK(Histogram!H31)=1,"",Histogram!H31)</f>
        <v>121.06</v>
      </c>
    </row>
    <row r="56" spans="1:1" x14ac:dyDescent="0.2">
      <c r="A56" s="1">
        <f>IF(COUNTBLANK(Histogram!H32)=1,"",Histogram!H32)</f>
        <v>124.5</v>
      </c>
    </row>
    <row r="57" spans="1:1" x14ac:dyDescent="0.2">
      <c r="A57" s="1">
        <f>IF(COUNTBLANK(Histogram!H33)=1,"",Histogram!H33)</f>
        <v>131.93</v>
      </c>
    </row>
    <row r="58" spans="1:1" x14ac:dyDescent="0.2">
      <c r="A58" s="1">
        <f>IF(COUNTBLANK(Histogram!H34)=1,"",Histogram!H34)</f>
        <v>133.25</v>
      </c>
    </row>
    <row r="59" spans="1:1" x14ac:dyDescent="0.2">
      <c r="A59" s="1">
        <f>IF(COUNTBLANK(Histogram!H35)=1,"",Histogram!H35)</f>
        <v>122.08</v>
      </c>
    </row>
    <row r="60" spans="1:1" x14ac:dyDescent="0.2">
      <c r="A60" s="1">
        <f>IF(COUNTBLANK(Histogram!H36)=1,"",Histogram!H36)</f>
        <v>117.88</v>
      </c>
    </row>
    <row r="61" spans="1:1" x14ac:dyDescent="0.2">
      <c r="A61" s="1">
        <f>IF(COUNTBLANK(Histogram!H37)=1,"",Histogram!H37)</f>
        <v>126.1</v>
      </c>
    </row>
    <row r="62" spans="1:1" x14ac:dyDescent="0.2">
      <c r="A62" s="1">
        <f>IF(COUNTBLANK(Histogram!H38)=1,"",Histogram!H38)</f>
        <v>125.26</v>
      </c>
    </row>
    <row r="63" spans="1:1" x14ac:dyDescent="0.2">
      <c r="A63" s="1">
        <f>IF(COUNTBLANK(Histogram!H39)=1,"",Histogram!H39)</f>
        <v>125.03</v>
      </c>
    </row>
    <row r="64" spans="1:1" x14ac:dyDescent="0.2">
      <c r="A64" s="1">
        <f>IF(COUNTBLANK(Histogram!H40)=1,"",Histogram!H40)</f>
        <v>122.74</v>
      </c>
    </row>
    <row r="65" spans="1:1" x14ac:dyDescent="0.2">
      <c r="A65" s="1">
        <f>IF(COUNTBLANK(Histogram!H41)=1,"",Histogram!H41)</f>
        <v>117.57</v>
      </c>
    </row>
    <row r="66" spans="1:1" x14ac:dyDescent="0.2">
      <c r="A66" s="1">
        <f>IF(COUNTBLANK(Histogram!H42)=1,"",Histogram!H42)</f>
        <v>120.63</v>
      </c>
    </row>
    <row r="67" spans="1:1" x14ac:dyDescent="0.2">
      <c r="A67" s="1">
        <f>IF(COUNTBLANK(Histogram!H43)=1,"",Histogram!H43)</f>
        <v>120.83</v>
      </c>
    </row>
    <row r="68" spans="1:1" x14ac:dyDescent="0.2">
      <c r="A68" s="1">
        <f>IF(COUNTBLANK(Histogram!H44)=1,"",Histogram!H44)</f>
        <v>132.6</v>
      </c>
    </row>
    <row r="69" spans="1:1" x14ac:dyDescent="0.2">
      <c r="A69" s="1">
        <f>IF(COUNTBLANK(Histogram!H45)=1,"",Histogram!H45)</f>
        <v>131.25</v>
      </c>
    </row>
    <row r="70" spans="1:1" x14ac:dyDescent="0.2">
      <c r="A70" s="1">
        <f>IF(COUNTBLANK(Histogram!H46)=1,"",Histogram!H46)</f>
        <v>130.83000000000001</v>
      </c>
    </row>
    <row r="71" spans="1:1" x14ac:dyDescent="0.2">
      <c r="A71" s="1">
        <f>IF(COUNTBLANK(Histogram!H47)=1,"",Histogram!H47)</f>
        <v>116.68</v>
      </c>
    </row>
    <row r="72" spans="1:1" x14ac:dyDescent="0.2">
      <c r="A72" s="1">
        <f>IF(COUNTBLANK(Histogram!H48)=1,"",Histogram!H48)</f>
        <v>114.99</v>
      </c>
    </row>
    <row r="73" spans="1:1" x14ac:dyDescent="0.2">
      <c r="A73" s="1">
        <f>IF(COUNTBLANK(Histogram!H49)=1,"",Histogram!H49)</f>
        <v>126.69</v>
      </c>
    </row>
    <row r="74" spans="1:1" x14ac:dyDescent="0.2">
      <c r="A74" s="1">
        <f>IF(COUNTBLANK(Histogram!H50)=1,"",Histogram!H50)</f>
        <v>121.57</v>
      </c>
    </row>
    <row r="75" spans="1:1" x14ac:dyDescent="0.2">
      <c r="A75" s="1">
        <f>IF(COUNTBLANK(Histogram!H51)=1,"",Histogram!H51)</f>
        <v>124.43</v>
      </c>
    </row>
    <row r="76" spans="1:1" x14ac:dyDescent="0.2">
      <c r="A76" s="1">
        <f>IF(COUNTBLANK(Histogram!H52)=1,"",Histogram!H52)</f>
        <v>137.04</v>
      </c>
    </row>
    <row r="77" spans="1:1" x14ac:dyDescent="0.2">
      <c r="A77" s="1">
        <f>IF(COUNTBLANK(Histogram!J28)=1,"",Histogram!J28)</f>
        <v>131.47999999999999</v>
      </c>
    </row>
    <row r="78" spans="1:1" x14ac:dyDescent="0.2">
      <c r="A78" s="1">
        <f>IF(COUNTBLANK(Histogram!J29)=1,"",Histogram!J29)</f>
        <v>127.92</v>
      </c>
    </row>
    <row r="79" spans="1:1" x14ac:dyDescent="0.2">
      <c r="A79" s="1">
        <f>IF(COUNTBLANK(Histogram!J30)=1,"",Histogram!J30)</f>
        <v>114.08</v>
      </c>
    </row>
    <row r="80" spans="1:1" x14ac:dyDescent="0.2">
      <c r="A80" s="1">
        <f>IF(COUNTBLANK(Histogram!J31)=1,"",Histogram!J31)</f>
        <v>125.45</v>
      </c>
    </row>
    <row r="81" spans="1:1" x14ac:dyDescent="0.2">
      <c r="A81" s="1">
        <f>IF(COUNTBLANK(Histogram!J32)=1,"",Histogram!J32)</f>
        <v>124.65</v>
      </c>
    </row>
    <row r="82" spans="1:1" x14ac:dyDescent="0.2">
      <c r="A82" s="1">
        <f>IF(COUNTBLANK(Histogram!J33)=1,"",Histogram!J33)</f>
        <v>127.93</v>
      </c>
    </row>
    <row r="83" spans="1:1" x14ac:dyDescent="0.2">
      <c r="A83" s="1">
        <f>IF(COUNTBLANK(Histogram!J34)=1,"",Histogram!J34)</f>
        <v>123.88</v>
      </c>
    </row>
    <row r="84" spans="1:1" x14ac:dyDescent="0.2">
      <c r="A84" s="1">
        <f>IF(COUNTBLANK(Histogram!J35)=1,"",Histogram!J35)</f>
        <v>114.25</v>
      </c>
    </row>
    <row r="85" spans="1:1" x14ac:dyDescent="0.2">
      <c r="A85" s="1">
        <f>IF(COUNTBLANK(Histogram!J36)=1,"",Histogram!J36)</f>
        <v>123.68</v>
      </c>
    </row>
    <row r="86" spans="1:1" x14ac:dyDescent="0.2">
      <c r="A86" s="1">
        <f>IF(COUNTBLANK(Histogram!J37)=1,"",Histogram!J37)</f>
        <v>117.06</v>
      </c>
    </row>
    <row r="87" spans="1:1" x14ac:dyDescent="0.2">
      <c r="A87" s="1">
        <f>IF(COUNTBLANK(Histogram!J38)=1,"",Histogram!J38)</f>
        <v>130.69</v>
      </c>
    </row>
    <row r="88" spans="1:1" x14ac:dyDescent="0.2">
      <c r="A88" s="1">
        <f>IF(COUNTBLANK(Histogram!J39)=1,"",Histogram!J39)</f>
        <v>119.8</v>
      </c>
    </row>
    <row r="89" spans="1:1" x14ac:dyDescent="0.2">
      <c r="A89" s="1">
        <f>IF(COUNTBLANK(Histogram!J40)=1,"",Histogram!J40)</f>
        <v>119.72</v>
      </c>
    </row>
    <row r="90" spans="1:1" x14ac:dyDescent="0.2">
      <c r="A90" s="1">
        <f>IF(COUNTBLANK(Histogram!J41)=1,"",Histogram!J41)</f>
        <v>110.99</v>
      </c>
    </row>
    <row r="91" spans="1:1" x14ac:dyDescent="0.2">
      <c r="A91" s="1">
        <f>IF(COUNTBLANK(Histogram!J42)=1,"",Histogram!J42)</f>
        <v>123.12</v>
      </c>
    </row>
    <row r="92" spans="1:1" x14ac:dyDescent="0.2">
      <c r="A92" s="1">
        <f>IF(COUNTBLANK(Histogram!J43)=1,"",Histogram!J43)</f>
        <v>125.37</v>
      </c>
    </row>
    <row r="93" spans="1:1" x14ac:dyDescent="0.2">
      <c r="A93" s="1">
        <f>IF(COUNTBLANK(Histogram!J44)=1,"",Histogram!J44)</f>
        <v>127.01</v>
      </c>
    </row>
    <row r="94" spans="1:1" x14ac:dyDescent="0.2">
      <c r="A94" s="1">
        <f>IF(COUNTBLANK(Histogram!J45)=1,"",Histogram!J45)</f>
        <v>121.31</v>
      </c>
    </row>
    <row r="95" spans="1:1" x14ac:dyDescent="0.2">
      <c r="A95" s="1">
        <f>IF(COUNTBLANK(Histogram!J46)=1,"",Histogram!J46)</f>
        <v>119.26</v>
      </c>
    </row>
    <row r="96" spans="1:1" x14ac:dyDescent="0.2">
      <c r="A96" s="1">
        <f>IF(COUNTBLANK(Histogram!J47)=1,"",Histogram!J47)</f>
        <v>124.52</v>
      </c>
    </row>
    <row r="97" spans="1:1" x14ac:dyDescent="0.2">
      <c r="A97" s="1">
        <f>IF(COUNTBLANK(Histogram!J48)=1,"",Histogram!J48)</f>
        <v>128.85</v>
      </c>
    </row>
    <row r="98" spans="1:1" x14ac:dyDescent="0.2">
      <c r="A98" s="1">
        <f>IF(COUNTBLANK(Histogram!J49)=1,"",Histogram!J49)</f>
        <v>123.87</v>
      </c>
    </row>
    <row r="99" spans="1:1" x14ac:dyDescent="0.2">
      <c r="A99" s="1">
        <f>IF(COUNTBLANK(Histogram!J50)=1,"",Histogram!J50)</f>
        <v>122.87</v>
      </c>
    </row>
    <row r="100" spans="1:1" x14ac:dyDescent="0.2">
      <c r="A100" s="1">
        <f>IF(COUNTBLANK(Histogram!J51)=1,"",Histogram!J51)</f>
        <v>126.61</v>
      </c>
    </row>
    <row r="101" spans="1:1" x14ac:dyDescent="0.2">
      <c r="A101" s="1">
        <f>IF(COUNTBLANK(Histogram!J52)=1,"",Histogram!J52)</f>
        <v>117.96</v>
      </c>
    </row>
    <row r="102" spans="1:1" x14ac:dyDescent="0.2">
      <c r="A102" s="1" t="str">
        <f>IF(COUNTBLANK(Histogram!L28)=1,"",Histogram!L28)</f>
        <v/>
      </c>
    </row>
    <row r="103" spans="1:1" x14ac:dyDescent="0.2">
      <c r="A103" s="1" t="str">
        <f>IF(COUNTBLANK(Histogram!L29)=1,"",Histogram!L29)</f>
        <v/>
      </c>
    </row>
    <row r="104" spans="1:1" x14ac:dyDescent="0.2">
      <c r="A104" s="1" t="str">
        <f>IF(COUNTBLANK(Histogram!L30)=1,"",Histogram!L30)</f>
        <v/>
      </c>
    </row>
    <row r="105" spans="1:1" x14ac:dyDescent="0.2">
      <c r="A105" s="1" t="str">
        <f>IF(COUNTBLANK(Histogram!L31)=1,"",Histogram!L31)</f>
        <v/>
      </c>
    </row>
    <row r="106" spans="1:1" x14ac:dyDescent="0.2">
      <c r="A106" s="1" t="str">
        <f>IF(COUNTBLANK(Histogram!L32)=1,"",Histogram!L32)</f>
        <v/>
      </c>
    </row>
    <row r="107" spans="1:1" x14ac:dyDescent="0.2">
      <c r="A107" s="1" t="str">
        <f>IF(COUNTBLANK(Histogram!L33)=1,"",Histogram!L33)</f>
        <v/>
      </c>
    </row>
    <row r="108" spans="1:1" x14ac:dyDescent="0.2">
      <c r="A108" s="1" t="str">
        <f>IF(COUNTBLANK(Histogram!L34)=1,"",Histogram!L34)</f>
        <v/>
      </c>
    </row>
    <row r="109" spans="1:1" x14ac:dyDescent="0.2">
      <c r="A109" s="1" t="str">
        <f>IF(COUNTBLANK(Histogram!L35)=1,"",Histogram!L35)</f>
        <v/>
      </c>
    </row>
    <row r="110" spans="1:1" x14ac:dyDescent="0.2">
      <c r="A110" s="1" t="str">
        <f>IF(COUNTBLANK(Histogram!L36)=1,"",Histogram!L36)</f>
        <v/>
      </c>
    </row>
    <row r="111" spans="1:1" x14ac:dyDescent="0.2">
      <c r="A111" s="1" t="str">
        <f>IF(COUNTBLANK(Histogram!L37)=1,"",Histogram!L37)</f>
        <v/>
      </c>
    </row>
    <row r="112" spans="1:1" x14ac:dyDescent="0.2">
      <c r="A112" s="1" t="str">
        <f>IF(COUNTBLANK(Histogram!L38)=1,"",Histogram!L38)</f>
        <v/>
      </c>
    </row>
    <row r="113" spans="1:1" x14ac:dyDescent="0.2">
      <c r="A113" s="1" t="str">
        <f>IF(COUNTBLANK(Histogram!L39)=1,"",Histogram!L39)</f>
        <v/>
      </c>
    </row>
    <row r="114" spans="1:1" x14ac:dyDescent="0.2">
      <c r="A114" s="1" t="str">
        <f>IF(COUNTBLANK(Histogram!L40)=1,"",Histogram!L40)</f>
        <v/>
      </c>
    </row>
    <row r="115" spans="1:1" x14ac:dyDescent="0.2">
      <c r="A115" s="1" t="str">
        <f>IF(COUNTBLANK(Histogram!L41)=1,"",Histogram!L41)</f>
        <v/>
      </c>
    </row>
    <row r="116" spans="1:1" x14ac:dyDescent="0.2">
      <c r="A116" s="1" t="str">
        <f>IF(COUNTBLANK(Histogram!L42)=1,"",Histogram!L42)</f>
        <v/>
      </c>
    </row>
    <row r="117" spans="1:1" x14ac:dyDescent="0.2">
      <c r="A117" s="1" t="str">
        <f>IF(COUNTBLANK(Histogram!L43)=1,"",Histogram!L43)</f>
        <v/>
      </c>
    </row>
    <row r="118" spans="1:1" x14ac:dyDescent="0.2">
      <c r="A118" s="1" t="str">
        <f>IF(COUNTBLANK(Histogram!L44)=1,"",Histogram!L44)</f>
        <v/>
      </c>
    </row>
    <row r="119" spans="1:1" x14ac:dyDescent="0.2">
      <c r="A119" s="1" t="str">
        <f>IF(COUNTBLANK(Histogram!L45)=1,"",Histogram!L45)</f>
        <v/>
      </c>
    </row>
    <row r="120" spans="1:1" x14ac:dyDescent="0.2">
      <c r="A120" s="1" t="str">
        <f>IF(COUNTBLANK(Histogram!L46)=1,"",Histogram!L46)</f>
        <v/>
      </c>
    </row>
    <row r="121" spans="1:1" x14ac:dyDescent="0.2">
      <c r="A121" s="1" t="str">
        <f>IF(COUNTBLANK(Histogram!L47)=1,"",Histogram!L47)</f>
        <v/>
      </c>
    </row>
    <row r="122" spans="1:1" x14ac:dyDescent="0.2">
      <c r="A122" s="1" t="str">
        <f>IF(COUNTBLANK(Histogram!L48)=1,"",Histogram!L48)</f>
        <v/>
      </c>
    </row>
    <row r="123" spans="1:1" x14ac:dyDescent="0.2">
      <c r="A123" s="1" t="str">
        <f>IF(COUNTBLANK(Histogram!L49)=1,"",Histogram!L49)</f>
        <v/>
      </c>
    </row>
    <row r="124" spans="1:1" x14ac:dyDescent="0.2">
      <c r="A124" s="1" t="str">
        <f>IF(COUNTBLANK(Histogram!L50)=1,"",Histogram!L50)</f>
        <v/>
      </c>
    </row>
    <row r="125" spans="1:1" x14ac:dyDescent="0.2">
      <c r="A125" s="1" t="str">
        <f>IF(COUNTBLANK(Histogram!L51)=1,"",Histogram!L51)</f>
        <v/>
      </c>
    </row>
    <row r="126" spans="1:1" x14ac:dyDescent="0.2">
      <c r="A126" s="1" t="str">
        <f>IF(COUNTBLANK(Histogram!L52)=1,"",Histogram!L52)</f>
        <v/>
      </c>
    </row>
    <row r="127" spans="1:1" x14ac:dyDescent="0.2">
      <c r="A127" s="1" t="str">
        <f>IF(COUNTBLANK(Histogram!N28)=1,"",Histogram!N28)</f>
        <v/>
      </c>
    </row>
    <row r="128" spans="1:1" x14ac:dyDescent="0.2">
      <c r="A128" s="1" t="str">
        <f>IF(COUNTBLANK(Histogram!N29)=1,"",Histogram!N29)</f>
        <v/>
      </c>
    </row>
    <row r="129" spans="1:1" x14ac:dyDescent="0.2">
      <c r="A129" s="1" t="str">
        <f>IF(COUNTBLANK(Histogram!N30)=1,"",Histogram!N30)</f>
        <v/>
      </c>
    </row>
    <row r="130" spans="1:1" x14ac:dyDescent="0.2">
      <c r="A130" s="1" t="str">
        <f>IF(COUNTBLANK(Histogram!N31)=1,"",Histogram!N31)</f>
        <v/>
      </c>
    </row>
    <row r="131" spans="1:1" x14ac:dyDescent="0.2">
      <c r="A131" s="1" t="str">
        <f>IF(COUNTBLANK(Histogram!N32)=1,"",Histogram!N32)</f>
        <v/>
      </c>
    </row>
    <row r="132" spans="1:1" x14ac:dyDescent="0.2">
      <c r="A132" s="1" t="str">
        <f>IF(COUNTBLANK(Histogram!N33)=1,"",Histogram!N33)</f>
        <v/>
      </c>
    </row>
    <row r="133" spans="1:1" x14ac:dyDescent="0.2">
      <c r="A133" s="1" t="str">
        <f>IF(COUNTBLANK(Histogram!N34)=1,"",Histogram!N34)</f>
        <v/>
      </c>
    </row>
    <row r="134" spans="1:1" x14ac:dyDescent="0.2">
      <c r="A134" s="1" t="str">
        <f>IF(COUNTBLANK(Histogram!N35)=1,"",Histogram!N35)</f>
        <v/>
      </c>
    </row>
    <row r="135" spans="1:1" x14ac:dyDescent="0.2">
      <c r="A135" s="1" t="str">
        <f>IF(COUNTBLANK(Histogram!N36)=1,"",Histogram!N36)</f>
        <v/>
      </c>
    </row>
    <row r="136" spans="1:1" x14ac:dyDescent="0.2">
      <c r="A136" s="1" t="str">
        <f>IF(COUNTBLANK(Histogram!N37)=1,"",Histogram!N37)</f>
        <v/>
      </c>
    </row>
    <row r="137" spans="1:1" x14ac:dyDescent="0.2">
      <c r="A137" s="1" t="str">
        <f>IF(COUNTBLANK(Histogram!N38)=1,"",Histogram!N38)</f>
        <v/>
      </c>
    </row>
    <row r="138" spans="1:1" x14ac:dyDescent="0.2">
      <c r="A138" s="1" t="str">
        <f>IF(COUNTBLANK(Histogram!N39)=1,"",Histogram!N39)</f>
        <v/>
      </c>
    </row>
    <row r="139" spans="1:1" x14ac:dyDescent="0.2">
      <c r="A139" s="1" t="str">
        <f>IF(COUNTBLANK(Histogram!N40)=1,"",Histogram!N40)</f>
        <v/>
      </c>
    </row>
    <row r="140" spans="1:1" x14ac:dyDescent="0.2">
      <c r="A140" s="1" t="str">
        <f>IF(COUNTBLANK(Histogram!N41)=1,"",Histogram!N41)</f>
        <v/>
      </c>
    </row>
    <row r="141" spans="1:1" x14ac:dyDescent="0.2">
      <c r="A141" s="1" t="str">
        <f>IF(COUNTBLANK(Histogram!N42)=1,"",Histogram!N42)</f>
        <v/>
      </c>
    </row>
    <row r="142" spans="1:1" x14ac:dyDescent="0.2">
      <c r="A142" s="1" t="str">
        <f>IF(COUNTBLANK(Histogram!N43)=1,"",Histogram!N43)</f>
        <v/>
      </c>
    </row>
    <row r="143" spans="1:1" x14ac:dyDescent="0.2">
      <c r="A143" s="1" t="str">
        <f>IF(COUNTBLANK(Histogram!N44)=1,"",Histogram!N44)</f>
        <v/>
      </c>
    </row>
    <row r="144" spans="1:1" x14ac:dyDescent="0.2">
      <c r="A144" s="1" t="str">
        <f>IF(COUNTBLANK(Histogram!N45)=1,"",Histogram!N45)</f>
        <v/>
      </c>
    </row>
    <row r="145" spans="1:1" x14ac:dyDescent="0.2">
      <c r="A145" s="1" t="str">
        <f>IF(COUNTBLANK(Histogram!N46)=1,"",Histogram!N46)</f>
        <v/>
      </c>
    </row>
    <row r="146" spans="1:1" x14ac:dyDescent="0.2">
      <c r="A146" s="1" t="str">
        <f>IF(COUNTBLANK(Histogram!N47)=1,"",Histogram!N47)</f>
        <v/>
      </c>
    </row>
    <row r="147" spans="1:1" x14ac:dyDescent="0.2">
      <c r="A147" s="1" t="str">
        <f>IF(COUNTBLANK(Histogram!N48)=1,"",Histogram!N48)</f>
        <v/>
      </c>
    </row>
    <row r="148" spans="1:1" x14ac:dyDescent="0.2">
      <c r="A148" s="1" t="str">
        <f>IF(COUNTBLANK(Histogram!N49)=1,"",Histogram!N49)</f>
        <v/>
      </c>
    </row>
    <row r="149" spans="1:1" x14ac:dyDescent="0.2">
      <c r="A149" s="1" t="str">
        <f>IF(COUNTBLANK(Histogram!N50)=1,"",Histogram!N50)</f>
        <v/>
      </c>
    </row>
    <row r="150" spans="1:1" x14ac:dyDescent="0.2">
      <c r="A150" s="1" t="str">
        <f>IF(COUNTBLANK(Histogram!N51)=1,"",Histogram!N51)</f>
        <v/>
      </c>
    </row>
    <row r="151" spans="1:1" x14ac:dyDescent="0.2">
      <c r="A151" s="1" t="str">
        <f>IF(COUNTBLANK(Histogram!N52)=1,"",Histogram!N52)</f>
        <v/>
      </c>
    </row>
    <row r="152" spans="1:1" x14ac:dyDescent="0.2">
      <c r="A152" s="1" t="str">
        <f>IF(COUNTBLANK(Histogram!P28)=1,"",Histogram!P28)</f>
        <v/>
      </c>
    </row>
    <row r="153" spans="1:1" x14ac:dyDescent="0.2">
      <c r="A153" s="1" t="str">
        <f>IF(COUNTBLANK(Histogram!P29)=1,"",Histogram!P29)</f>
        <v/>
      </c>
    </row>
    <row r="154" spans="1:1" x14ac:dyDescent="0.2">
      <c r="A154" s="1" t="str">
        <f>IF(COUNTBLANK(Histogram!P30)=1,"",Histogram!P30)</f>
        <v/>
      </c>
    </row>
    <row r="155" spans="1:1" x14ac:dyDescent="0.2">
      <c r="A155" s="1" t="str">
        <f>IF(COUNTBLANK(Histogram!P31)=1,"",Histogram!P31)</f>
        <v/>
      </c>
    </row>
    <row r="156" spans="1:1" x14ac:dyDescent="0.2">
      <c r="A156" s="1" t="str">
        <f>IF(COUNTBLANK(Histogram!P32)=1,"",Histogram!P32)</f>
        <v/>
      </c>
    </row>
    <row r="157" spans="1:1" x14ac:dyDescent="0.2">
      <c r="A157" s="1" t="str">
        <f>IF(COUNTBLANK(Histogram!P33)=1,"",Histogram!P33)</f>
        <v/>
      </c>
    </row>
    <row r="158" spans="1:1" x14ac:dyDescent="0.2">
      <c r="A158" s="1" t="str">
        <f>IF(COUNTBLANK(Histogram!P34)=1,"",Histogram!P34)</f>
        <v/>
      </c>
    </row>
    <row r="159" spans="1:1" x14ac:dyDescent="0.2">
      <c r="A159" s="1" t="str">
        <f>IF(COUNTBLANK(Histogram!P35)=1,"",Histogram!P35)</f>
        <v/>
      </c>
    </row>
    <row r="160" spans="1:1" x14ac:dyDescent="0.2">
      <c r="A160" s="1" t="str">
        <f>IF(COUNTBLANK(Histogram!P36)=1,"",Histogram!P36)</f>
        <v/>
      </c>
    </row>
    <row r="161" spans="1:1" x14ac:dyDescent="0.2">
      <c r="A161" s="1" t="str">
        <f>IF(COUNTBLANK(Histogram!P37)=1,"",Histogram!P37)</f>
        <v/>
      </c>
    </row>
    <row r="162" spans="1:1" x14ac:dyDescent="0.2">
      <c r="A162" s="1" t="str">
        <f>IF(COUNTBLANK(Histogram!P38)=1,"",Histogram!P38)</f>
        <v/>
      </c>
    </row>
    <row r="163" spans="1:1" x14ac:dyDescent="0.2">
      <c r="A163" s="1" t="str">
        <f>IF(COUNTBLANK(Histogram!P39)=1,"",Histogram!P39)</f>
        <v/>
      </c>
    </row>
    <row r="164" spans="1:1" x14ac:dyDescent="0.2">
      <c r="A164" s="1" t="str">
        <f>IF(COUNTBLANK(Histogram!P40)=1,"",Histogram!P40)</f>
        <v/>
      </c>
    </row>
    <row r="165" spans="1:1" x14ac:dyDescent="0.2">
      <c r="A165" s="1" t="str">
        <f>IF(COUNTBLANK(Histogram!P41)=1,"",Histogram!P41)</f>
        <v/>
      </c>
    </row>
    <row r="166" spans="1:1" x14ac:dyDescent="0.2">
      <c r="A166" s="1" t="str">
        <f>IF(COUNTBLANK(Histogram!P42)=1,"",Histogram!P42)</f>
        <v/>
      </c>
    </row>
    <row r="167" spans="1:1" x14ac:dyDescent="0.2">
      <c r="A167" s="1" t="str">
        <f>IF(COUNTBLANK(Histogram!P43)=1,"",Histogram!P43)</f>
        <v/>
      </c>
    </row>
    <row r="168" spans="1:1" x14ac:dyDescent="0.2">
      <c r="A168" s="1" t="str">
        <f>IF(COUNTBLANK(Histogram!P44)=1,"",Histogram!P44)</f>
        <v/>
      </c>
    </row>
    <row r="169" spans="1:1" x14ac:dyDescent="0.2">
      <c r="A169" s="1" t="str">
        <f>IF(COUNTBLANK(Histogram!P45)=1,"",Histogram!P45)</f>
        <v/>
      </c>
    </row>
    <row r="170" spans="1:1" x14ac:dyDescent="0.2">
      <c r="A170" s="1" t="str">
        <f>IF(COUNTBLANK(Histogram!P46)=1,"",Histogram!P46)</f>
        <v/>
      </c>
    </row>
    <row r="171" spans="1:1" x14ac:dyDescent="0.2">
      <c r="A171" s="1" t="str">
        <f>IF(COUNTBLANK(Histogram!P47)=1,"",Histogram!P47)</f>
        <v/>
      </c>
    </row>
    <row r="172" spans="1:1" x14ac:dyDescent="0.2">
      <c r="A172" s="1" t="str">
        <f>IF(COUNTBLANK(Histogram!P48)=1,"",Histogram!P48)</f>
        <v/>
      </c>
    </row>
    <row r="173" spans="1:1" x14ac:dyDescent="0.2">
      <c r="A173" s="1" t="str">
        <f>IF(COUNTBLANK(Histogram!P49)=1,"",Histogram!P49)</f>
        <v/>
      </c>
    </row>
    <row r="174" spans="1:1" x14ac:dyDescent="0.2">
      <c r="A174" s="1" t="str">
        <f>IF(COUNTBLANK(Histogram!P50)=1,"",Histogram!P50)</f>
        <v/>
      </c>
    </row>
    <row r="175" spans="1:1" x14ac:dyDescent="0.2">
      <c r="A175" s="1" t="str">
        <f>IF(COUNTBLANK(Histogram!P51)=1,"",Histogram!P51)</f>
        <v/>
      </c>
    </row>
    <row r="176" spans="1:1" x14ac:dyDescent="0.2">
      <c r="A176" s="1" t="str">
        <f>IF(COUNTBLANK(Histogram!P52)=1,"",Histogram!P52)</f>
        <v/>
      </c>
    </row>
    <row r="177" spans="1:1" x14ac:dyDescent="0.2">
      <c r="A177" s="1" t="str">
        <f>IF(COUNTBLANK(Histogram!R28)=1,"",Histogram!R28)</f>
        <v/>
      </c>
    </row>
    <row r="178" spans="1:1" x14ac:dyDescent="0.2">
      <c r="A178" s="1" t="str">
        <f>IF(COUNTBLANK(Histogram!R29)=1,"",Histogram!R29)</f>
        <v/>
      </c>
    </row>
    <row r="179" spans="1:1" x14ac:dyDescent="0.2">
      <c r="A179" s="1" t="str">
        <f>IF(COUNTBLANK(Histogram!R30)=1,"",Histogram!R30)</f>
        <v/>
      </c>
    </row>
    <row r="180" spans="1:1" x14ac:dyDescent="0.2">
      <c r="A180" s="1" t="str">
        <f>IF(COUNTBLANK(Histogram!R31)=1,"",Histogram!R31)</f>
        <v/>
      </c>
    </row>
    <row r="181" spans="1:1" x14ac:dyDescent="0.2">
      <c r="A181" s="1" t="str">
        <f>IF(COUNTBLANK(Histogram!R32)=1,"",Histogram!R32)</f>
        <v/>
      </c>
    </row>
    <row r="182" spans="1:1" x14ac:dyDescent="0.2">
      <c r="A182" s="1" t="str">
        <f>IF(COUNTBLANK(Histogram!R33)=1,"",Histogram!R33)</f>
        <v/>
      </c>
    </row>
    <row r="183" spans="1:1" x14ac:dyDescent="0.2">
      <c r="A183" s="1" t="str">
        <f>IF(COUNTBLANK(Histogram!R34)=1,"",Histogram!R34)</f>
        <v/>
      </c>
    </row>
    <row r="184" spans="1:1" x14ac:dyDescent="0.2">
      <c r="A184" s="1" t="str">
        <f>IF(COUNTBLANK(Histogram!R35)=1,"",Histogram!R35)</f>
        <v/>
      </c>
    </row>
    <row r="185" spans="1:1" x14ac:dyDescent="0.2">
      <c r="A185" s="1" t="str">
        <f>IF(COUNTBLANK(Histogram!R36)=1,"",Histogram!R36)</f>
        <v/>
      </c>
    </row>
    <row r="186" spans="1:1" x14ac:dyDescent="0.2">
      <c r="A186" s="1" t="str">
        <f>IF(COUNTBLANK(Histogram!R37)=1,"",Histogram!R37)</f>
        <v/>
      </c>
    </row>
    <row r="187" spans="1:1" x14ac:dyDescent="0.2">
      <c r="A187" s="1" t="str">
        <f>IF(COUNTBLANK(Histogram!R38)=1,"",Histogram!R38)</f>
        <v/>
      </c>
    </row>
    <row r="188" spans="1:1" x14ac:dyDescent="0.2">
      <c r="A188" s="1" t="str">
        <f>IF(COUNTBLANK(Histogram!R39)=1,"",Histogram!R39)</f>
        <v/>
      </c>
    </row>
    <row r="189" spans="1:1" x14ac:dyDescent="0.2">
      <c r="A189" s="1" t="str">
        <f>IF(COUNTBLANK(Histogram!R40)=1,"",Histogram!R40)</f>
        <v/>
      </c>
    </row>
    <row r="190" spans="1:1" x14ac:dyDescent="0.2">
      <c r="A190" s="1" t="str">
        <f>IF(COUNTBLANK(Histogram!R41)=1,"",Histogram!R41)</f>
        <v/>
      </c>
    </row>
    <row r="191" spans="1:1" x14ac:dyDescent="0.2">
      <c r="A191" s="1" t="str">
        <f>IF(COUNTBLANK(Histogram!R42)=1,"",Histogram!R42)</f>
        <v/>
      </c>
    </row>
    <row r="192" spans="1:1" x14ac:dyDescent="0.2">
      <c r="A192" s="1" t="str">
        <f>IF(COUNTBLANK(Histogram!R43)=1,"",Histogram!R43)</f>
        <v/>
      </c>
    </row>
    <row r="193" spans="1:1" x14ac:dyDescent="0.2">
      <c r="A193" s="1" t="str">
        <f>IF(COUNTBLANK(Histogram!R44)=1,"",Histogram!R44)</f>
        <v/>
      </c>
    </row>
    <row r="194" spans="1:1" x14ac:dyDescent="0.2">
      <c r="A194" s="1" t="str">
        <f>IF(COUNTBLANK(Histogram!R45)=1,"",Histogram!R45)</f>
        <v/>
      </c>
    </row>
    <row r="195" spans="1:1" x14ac:dyDescent="0.2">
      <c r="A195" s="1" t="str">
        <f>IF(COUNTBLANK(Histogram!R46)=1,"",Histogram!R46)</f>
        <v/>
      </c>
    </row>
    <row r="196" spans="1:1" x14ac:dyDescent="0.2">
      <c r="A196" s="1" t="str">
        <f>IF(COUNTBLANK(Histogram!R47)=1,"",Histogram!R47)</f>
        <v/>
      </c>
    </row>
    <row r="197" spans="1:1" x14ac:dyDescent="0.2">
      <c r="A197" s="1" t="str">
        <f>IF(COUNTBLANK(Histogram!R48)=1,"",Histogram!R48)</f>
        <v/>
      </c>
    </row>
    <row r="198" spans="1:1" x14ac:dyDescent="0.2">
      <c r="A198" s="1" t="str">
        <f>IF(COUNTBLANK(Histogram!R49)=1,"",Histogram!R49)</f>
        <v/>
      </c>
    </row>
    <row r="199" spans="1:1" x14ac:dyDescent="0.2">
      <c r="A199" s="1" t="str">
        <f>IF(COUNTBLANK(Histogram!R50)=1,"",Histogram!R50)</f>
        <v/>
      </c>
    </row>
    <row r="200" spans="1:1" x14ac:dyDescent="0.2">
      <c r="A200" s="1" t="str">
        <f>IF(COUNTBLANK(Histogram!R51)=1,"",Histogram!R51)</f>
        <v/>
      </c>
    </row>
    <row r="201" spans="1:1" x14ac:dyDescent="0.2">
      <c r="A201" s="1" t="str">
        <f>IF(COUNTBLANK(Histogram!R52)=1,"",Histogram!R52)</f>
        <v/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workbookViewId="0">
      <selection activeCell="D15" sqref="D15"/>
    </sheetView>
  </sheetViews>
  <sheetFormatPr defaultRowHeight="12.75" x14ac:dyDescent="0.2"/>
  <cols>
    <col min="1" max="16384" width="9.140625" style="9"/>
  </cols>
  <sheetData>
    <row r="2" spans="3:5" x14ac:dyDescent="0.2">
      <c r="D2" s="10" t="s">
        <v>26</v>
      </c>
    </row>
    <row r="4" spans="3:5" x14ac:dyDescent="0.2">
      <c r="D4" s="11" t="s">
        <v>23</v>
      </c>
    </row>
    <row r="6" spans="3:5" x14ac:dyDescent="0.2">
      <c r="D6" s="10" t="s">
        <v>24</v>
      </c>
    </row>
    <row r="8" spans="3:5" x14ac:dyDescent="0.2">
      <c r="C8" s="22" t="s">
        <v>25</v>
      </c>
      <c r="D8" s="22"/>
      <c r="E8" s="22"/>
    </row>
  </sheetData>
  <sheetProtection password="FB6A" sheet="1" objects="1" scenarios="1"/>
  <mergeCells count="1">
    <mergeCell ref="C8:E8"/>
  </mergeCells>
  <phoneticPr fontId="1" type="noConversion"/>
  <hyperlinks>
    <hyperlink ref="C8" r:id="rId1"/>
    <hyperlink ref="D4" r:id="rId2"/>
  </hyperlinks>
  <pageMargins left="0.75" right="0.75" top="1" bottom="1" header="0.5" footer="0.5"/>
  <pageSetup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Histogram</vt:lpstr>
      <vt:lpstr>Calculations</vt:lpstr>
      <vt:lpstr>About This Template</vt:lpstr>
      <vt:lpstr>Histogram!Print_Area</vt:lpstr>
    </vt:vector>
  </TitlesOfParts>
  <Company>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D. Christolear</dc:creator>
  <cp:lastModifiedBy>Michael Hook</cp:lastModifiedBy>
  <cp:lastPrinted>2008-03-20T19:56:16Z</cp:lastPrinted>
  <dcterms:created xsi:type="dcterms:W3CDTF">2008-03-08T15:01:53Z</dcterms:created>
  <dcterms:modified xsi:type="dcterms:W3CDTF">2019-12-31T15:55:20Z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-211044706</vt:i4>
  </property>
  <property fmtid="{D5CDD505-2E9C-101B-9397-08002B2CF9AE}" pid="3" name="_NewReviewCycle">
    <vt:lpwstr/>
  </property>
  <property fmtid="{D5CDD505-2E9C-101B-9397-08002B2CF9AE}" pid="4" name="_EmailSubject">
    <vt:lpwstr>Tools and Templates</vt:lpwstr>
  </property>
  <property fmtid="{D5CDD505-2E9C-101B-9397-08002B2CF9AE}" pid="5" name="_AuthorEmail">
    <vt:lpwstr>PBaez@asq.org</vt:lpwstr>
  </property>
  <property fmtid="{D5CDD505-2E9C-101B-9397-08002B2CF9AE}" pid="6" name="_AuthorEmailDisplayName">
    <vt:lpwstr>Baez, Pablo</vt:lpwstr>
  </property>
  <property fmtid="{D5CDD505-2E9C-101B-9397-08002B2CF9AE}" pid="7" name="_PreviousAdHocReviewCycleID">
    <vt:i4>-1716863493</vt:i4>
  </property>
  <property fmtid="{D5CDD505-2E9C-101B-9397-08002B2CF9AE}" pid="8" name="_ReviewingToolsShownOnce">
    <vt:lpwstr/>
  </property>
</Properties>
</file>