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Djafari\Documents\GitHub\DemonEyesShmoney.github.io\"/>
    </mc:Choice>
  </mc:AlternateContent>
  <xr:revisionPtr revIDLastSave="0" documentId="13_ncr:1_{13B77125-E32B-4CC1-8980-58594C5CBCEF}" xr6:coauthVersionLast="47" xr6:coauthVersionMax="47" xr10:uidLastSave="{00000000-0000-0000-0000-000000000000}"/>
  <bookViews>
    <workbookView xWindow="1545" yWindow="3195" windowWidth="21600" windowHeight="11295" xr2:uid="{6A46B53B-6F33-4ECD-B84E-3EF29547D4EB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6" i="1"/>
  <c r="L7" i="1"/>
  <c r="L8" i="1"/>
  <c r="L2" i="1"/>
  <c r="J9" i="1"/>
  <c r="J3" i="1"/>
  <c r="K15" i="1" s="1"/>
  <c r="J4" i="1"/>
  <c r="J5" i="1"/>
  <c r="J6" i="1"/>
  <c r="J7" i="1"/>
  <c r="J8" i="1"/>
  <c r="J2" i="1"/>
  <c r="G8" i="1"/>
  <c r="H8" i="1" s="1"/>
  <c r="I8" i="1" s="1"/>
  <c r="G7" i="1"/>
  <c r="H7" i="1" s="1"/>
  <c r="I7" i="1" s="1"/>
  <c r="G6" i="1"/>
  <c r="H6" i="1" s="1"/>
  <c r="I6" i="1" s="1"/>
  <c r="I9" i="1"/>
  <c r="G5" i="1"/>
  <c r="H5" i="1" s="1"/>
  <c r="I5" i="1" s="1"/>
  <c r="G4" i="1"/>
  <c r="H4" i="1" s="1"/>
  <c r="I4" i="1" s="1"/>
  <c r="G3" i="1"/>
  <c r="H3" i="1" s="1"/>
  <c r="I3" i="1" s="1"/>
  <c r="G2" i="1"/>
  <c r="H2" i="1" s="1"/>
  <c r="I2" i="1" s="1"/>
  <c r="L15" i="1" l="1"/>
  <c r="I15" i="1"/>
  <c r="J15" i="1"/>
</calcChain>
</file>

<file path=xl/sharedStrings.xml><?xml version="1.0" encoding="utf-8"?>
<sst xmlns="http://schemas.openxmlformats.org/spreadsheetml/2006/main" count="26" uniqueCount="17">
  <si>
    <t>Collateral per position</t>
  </si>
  <si>
    <t>Collateral</t>
  </si>
  <si>
    <t>Max Loss</t>
  </si>
  <si>
    <t>N/A</t>
  </si>
  <si>
    <t>Max Profit</t>
  </si>
  <si>
    <t>Total Collateral</t>
  </si>
  <si>
    <t>Price as of 12:15 4/9/2024</t>
  </si>
  <si>
    <t>Possible return as of 12:15 4/9/2024</t>
  </si>
  <si>
    <t>Max Return as of 12:15 4/9/2024</t>
  </si>
  <si>
    <t>Title</t>
  </si>
  <si>
    <t>Put Credit Spread</t>
  </si>
  <si>
    <t>Call Debit Spread</t>
  </si>
  <si>
    <t>Higher Cost Strike</t>
  </si>
  <si>
    <t>Lower Cost Strike</t>
  </si>
  <si>
    <t>Expiration</t>
  </si>
  <si>
    <t>Average Credit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</si>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</sst>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0" fillId="0" borderId="0" xfId="1" applyFont="1"/>
    <xf numFmtId="44" fontId="4" fillId="4" borderId="0" xfId="1" applyFont="1" applyFill="1"/>
    <xf numFmtId="44" fontId="3" fillId="3" borderId="0" xfId="1" applyFont="1" applyFill="1"/>
    <xf numFmtId="44" fontId="2" fillId="2" borderId="0" xfId="1" applyFont="1" applyFill="1"/>
    <xf numFmtId="44" fontId="5" fillId="5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20584</xdr:colOff>
      <xdr:row>39</xdr:row>
      <xdr:rowOff>115326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1766D-2A13-3664-E2E6-606247B1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99338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0F8A-16B4-4EAF-9C29-A79B57ACD47C}">
  <dimension ref="A1:L28"/>
  <sheetViews>
    <sheetView tabSelected="1" workbookViewId="0">
      <selection activeCell="G17" sqref="G17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6.85546875" bestFit="1" customWidth="1"/>
    <col min="4" max="4" width="16.42578125" bestFit="1" customWidth="1"/>
    <col min="5" max="5" width="8.7109375" bestFit="1" customWidth="1"/>
    <col min="6" max="6" width="14.28515625" bestFit="1" customWidth="1"/>
    <col min="7" max="7" width="21" bestFit="1" customWidth="1"/>
    <col min="8" max="8" width="10.5703125" bestFit="1" customWidth="1"/>
    <col min="9" max="9" width="14.85546875" bestFit="1" customWidth="1"/>
    <col min="10" max="10" width="12.5703125" bestFit="1" customWidth="1"/>
    <col min="11" max="11" width="23.85546875" bestFit="1" customWidth="1"/>
    <col min="12" max="12" width="33.140625" bestFit="1" customWidth="1"/>
    <col min="13" max="14" width="14.5703125" bestFit="1" customWidth="1"/>
    <col min="15" max="15" width="8.85546875" bestFit="1" customWidth="1"/>
    <col min="16" max="16" width="10.140625" bestFit="1" customWidth="1"/>
    <col min="17" max="17" width="29.42578125" bestFit="1" customWidth="1"/>
  </cols>
  <sheetData>
    <row r="1" spans="1:12" x14ac:dyDescent="0.25">
      <c r="A1" t="s">
        <v>14</v>
      </c>
      <c r="B1" t="s">
        <v>9</v>
      </c>
      <c r="C1" t="s">
        <v>12</v>
      </c>
      <c r="D1" t="s">
        <v>13</v>
      </c>
      <c r="E1" t="s">
        <v>16</v>
      </c>
      <c r="F1" t="s">
        <v>15</v>
      </c>
      <c r="G1" t="s">
        <v>0</v>
      </c>
      <c r="H1" t="s">
        <v>1</v>
      </c>
      <c r="I1" t="s">
        <v>2</v>
      </c>
      <c r="J1" t="s">
        <v>4</v>
      </c>
      <c r="K1" t="s">
        <v>6</v>
      </c>
      <c r="L1" t="s">
        <v>7</v>
      </c>
    </row>
    <row r="2" spans="1:12" x14ac:dyDescent="0.25">
      <c r="A2" s="1">
        <v>45394</v>
      </c>
      <c r="B2" t="s">
        <v>10</v>
      </c>
      <c r="C2">
        <v>880</v>
      </c>
      <c r="D2">
        <v>870</v>
      </c>
      <c r="E2">
        <v>5</v>
      </c>
      <c r="F2" s="2">
        <v>5.29</v>
      </c>
      <c r="G2" s="2">
        <f>(C2-D2)*100</f>
        <v>1000</v>
      </c>
      <c r="H2" s="3">
        <f t="shared" ref="H2:H8" si="0">E2*G2</f>
        <v>5000</v>
      </c>
      <c r="I2" s="4">
        <f t="shared" ref="I2:I7" si="1">H2-(100*(E2*F2))</f>
        <v>2355</v>
      </c>
      <c r="J2" s="5">
        <f>(F2*E2)*100</f>
        <v>2645</v>
      </c>
      <c r="K2" s="2">
        <v>7.83</v>
      </c>
      <c r="L2" s="6">
        <f>(K2*E2)*100</f>
        <v>3915</v>
      </c>
    </row>
    <row r="3" spans="1:12" x14ac:dyDescent="0.25">
      <c r="A3" s="1">
        <v>45401</v>
      </c>
      <c r="B3" t="s">
        <v>10</v>
      </c>
      <c r="C3">
        <v>955</v>
      </c>
      <c r="D3">
        <v>950</v>
      </c>
      <c r="E3">
        <v>13</v>
      </c>
      <c r="F3" s="2">
        <v>4.62</v>
      </c>
      <c r="G3" s="2">
        <f>(C3-D3)*100</f>
        <v>500</v>
      </c>
      <c r="H3" s="3">
        <f t="shared" si="0"/>
        <v>6500</v>
      </c>
      <c r="I3" s="4">
        <f t="shared" si="1"/>
        <v>494</v>
      </c>
      <c r="J3" s="5">
        <f t="shared" ref="J3:J8" si="2">(F3*E3)*100</f>
        <v>6006</v>
      </c>
      <c r="K3" s="2">
        <v>4.93</v>
      </c>
      <c r="L3" s="6">
        <f t="shared" ref="L3:L8" si="3">(K3*E3)*100</f>
        <v>6409</v>
      </c>
    </row>
    <row r="4" spans="1:12" x14ac:dyDescent="0.25">
      <c r="A4" s="1">
        <v>45401</v>
      </c>
      <c r="B4" t="s">
        <v>10</v>
      </c>
      <c r="C4">
        <v>850</v>
      </c>
      <c r="D4">
        <v>845</v>
      </c>
      <c r="E4">
        <v>1</v>
      </c>
      <c r="F4" s="2">
        <v>1.95</v>
      </c>
      <c r="G4" s="2">
        <f>(C4-D4)*100</f>
        <v>500</v>
      </c>
      <c r="H4" s="3">
        <f t="shared" si="0"/>
        <v>500</v>
      </c>
      <c r="I4" s="4">
        <f t="shared" si="1"/>
        <v>305</v>
      </c>
      <c r="J4" s="5">
        <f t="shared" si="2"/>
        <v>195</v>
      </c>
      <c r="K4" s="2">
        <v>2.4500000000000002</v>
      </c>
      <c r="L4" s="6">
        <f t="shared" si="3"/>
        <v>245.00000000000003</v>
      </c>
    </row>
    <row r="5" spans="1:12" x14ac:dyDescent="0.25">
      <c r="A5" s="1">
        <v>45408</v>
      </c>
      <c r="B5" t="s">
        <v>10</v>
      </c>
      <c r="C5">
        <v>880</v>
      </c>
      <c r="D5">
        <v>870</v>
      </c>
      <c r="E5">
        <v>3</v>
      </c>
      <c r="F5" s="2">
        <v>5.54</v>
      </c>
      <c r="G5" s="2">
        <f t="shared" ref="G5:G8" si="4">(C5-D5)*100</f>
        <v>1000</v>
      </c>
      <c r="H5" s="3">
        <f t="shared" si="0"/>
        <v>3000</v>
      </c>
      <c r="I5" s="4">
        <f t="shared" si="1"/>
        <v>1338</v>
      </c>
      <c r="J5" s="5">
        <f t="shared" si="2"/>
        <v>1662</v>
      </c>
      <c r="K5" s="2">
        <v>6.35</v>
      </c>
      <c r="L5" s="6">
        <f t="shared" si="3"/>
        <v>1904.9999999999998</v>
      </c>
    </row>
    <row r="6" spans="1:12" x14ac:dyDescent="0.25">
      <c r="A6" s="1">
        <v>45415</v>
      </c>
      <c r="B6" t="s">
        <v>10</v>
      </c>
      <c r="C6">
        <v>880</v>
      </c>
      <c r="D6">
        <v>870</v>
      </c>
      <c r="E6">
        <v>3</v>
      </c>
      <c r="F6" s="2">
        <v>4.87</v>
      </c>
      <c r="G6" s="2">
        <f t="shared" si="4"/>
        <v>1000</v>
      </c>
      <c r="H6" s="3">
        <f t="shared" si="0"/>
        <v>3000</v>
      </c>
      <c r="I6" s="4">
        <f t="shared" si="1"/>
        <v>1539</v>
      </c>
      <c r="J6" s="5">
        <f t="shared" si="2"/>
        <v>1461</v>
      </c>
      <c r="K6" s="2">
        <v>6.17</v>
      </c>
      <c r="L6" s="6">
        <f t="shared" si="3"/>
        <v>1850.9999999999998</v>
      </c>
    </row>
    <row r="7" spans="1:12" x14ac:dyDescent="0.25">
      <c r="A7" s="1">
        <v>45464</v>
      </c>
      <c r="B7" t="s">
        <v>10</v>
      </c>
      <c r="C7">
        <v>1050</v>
      </c>
      <c r="D7">
        <v>1040</v>
      </c>
      <c r="E7">
        <v>3</v>
      </c>
      <c r="F7" s="2">
        <v>7.97</v>
      </c>
      <c r="G7" s="2">
        <f t="shared" si="4"/>
        <v>1000</v>
      </c>
      <c r="H7" s="3">
        <f t="shared" si="0"/>
        <v>3000</v>
      </c>
      <c r="I7" s="4">
        <f t="shared" si="1"/>
        <v>609</v>
      </c>
      <c r="J7" s="5">
        <f t="shared" si="2"/>
        <v>2391</v>
      </c>
      <c r="K7" s="2">
        <v>8.35</v>
      </c>
      <c r="L7" s="6">
        <f t="shared" si="3"/>
        <v>2504.9999999999995</v>
      </c>
    </row>
    <row r="8" spans="1:12" x14ac:dyDescent="0.25">
      <c r="A8" s="1">
        <v>45464</v>
      </c>
      <c r="B8" t="s">
        <v>10</v>
      </c>
      <c r="C8">
        <v>1000</v>
      </c>
      <c r="D8">
        <v>995</v>
      </c>
      <c r="E8">
        <v>4</v>
      </c>
      <c r="F8" s="2">
        <v>3.44</v>
      </c>
      <c r="G8" s="2">
        <f t="shared" si="4"/>
        <v>500</v>
      </c>
      <c r="H8" s="3">
        <f t="shared" si="0"/>
        <v>2000</v>
      </c>
      <c r="I8" s="4">
        <f>H8-(100*(E8*F8))</f>
        <v>624</v>
      </c>
      <c r="J8" s="5">
        <f t="shared" si="2"/>
        <v>1376</v>
      </c>
      <c r="K8" s="2">
        <v>4.7300000000000004</v>
      </c>
      <c r="L8" s="6">
        <f t="shared" si="3"/>
        <v>1892.0000000000002</v>
      </c>
    </row>
    <row r="9" spans="1:12" x14ac:dyDescent="0.25">
      <c r="A9" s="1">
        <v>45401</v>
      </c>
      <c r="B9" t="s">
        <v>11</v>
      </c>
      <c r="C9">
        <v>1000</v>
      </c>
      <c r="D9">
        <v>1010</v>
      </c>
      <c r="E9">
        <v>10</v>
      </c>
      <c r="F9" s="2">
        <v>1.1599999999999999</v>
      </c>
      <c r="G9" s="2" t="s">
        <v>3</v>
      </c>
      <c r="H9" s="3" t="s">
        <v>3</v>
      </c>
      <c r="I9" s="4">
        <f>E9*F9</f>
        <v>11.6</v>
      </c>
      <c r="J9" s="5">
        <f>100*((D9-C9-F9)*E9)</f>
        <v>8840</v>
      </c>
      <c r="K9" s="2">
        <v>0.11</v>
      </c>
      <c r="L9" s="6">
        <f>(D9-C9-K9)*100*E9</f>
        <v>9890</v>
      </c>
    </row>
    <row r="14" spans="1:12" x14ac:dyDescent="0.25">
      <c r="I14" t="s">
        <v>5</v>
      </c>
      <c r="J14" t="s">
        <v>2</v>
      </c>
      <c r="K14" t="s">
        <v>4</v>
      </c>
      <c r="L14" t="s">
        <v>8</v>
      </c>
    </row>
    <row r="15" spans="1:12" x14ac:dyDescent="0.25">
      <c r="I15" s="3">
        <f>SUM(H2:H8)</f>
        <v>23000</v>
      </c>
      <c r="J15" s="4">
        <f>SUM(I2:I9)</f>
        <v>7275.6</v>
      </c>
      <c r="K15" s="5">
        <f>SUM(J2:J9)</f>
        <v>24576</v>
      </c>
      <c r="L15" s="6">
        <f>SUM(L2:L9)</f>
        <v>28612</v>
      </c>
    </row>
    <row r="28" spans="11:11" x14ac:dyDescent="0.25">
      <c r="K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9BD-42E7-4914-811E-3552A0D801EB}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djafari</dc:creator>
  <cp:lastModifiedBy>max djafari</cp:lastModifiedBy>
  <dcterms:created xsi:type="dcterms:W3CDTF">2024-04-09T15:40:54Z</dcterms:created>
  <dcterms:modified xsi:type="dcterms:W3CDTF">2024-04-09T18:50:23Z</dcterms:modified>
</cp:coreProperties>
</file>