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 Djafari\Documents\GitHub\DemonEyesShmoney.github.io\"/>
    </mc:Choice>
  </mc:AlternateContent>
  <xr:revisionPtr revIDLastSave="0" documentId="8_{545CB1FD-5773-4891-80E0-35C785ACF14A}" xr6:coauthVersionLast="47" xr6:coauthVersionMax="47" xr10:uidLastSave="{00000000-0000-0000-0000-000000000000}"/>
  <bookViews>
    <workbookView xWindow="-120" yWindow="-120" windowWidth="29040" windowHeight="15720" xr2:uid="{6A46B53B-6F33-4ECD-B84E-3EF29547D4EB}"/>
  </bookViews>
  <sheets>
    <sheet name="Sheet1" sheetId="1" r:id="rId1"/>
    <sheet name="Backup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P10" i="1"/>
  <c r="O10" i="1"/>
  <c r="N10" i="1"/>
  <c r="J21" i="1"/>
  <c r="I21" i="1"/>
  <c r="L15" i="1"/>
  <c r="L16" i="1"/>
  <c r="L17" i="1"/>
  <c r="L18" i="1"/>
  <c r="L19" i="1"/>
  <c r="L20" i="1"/>
  <c r="L21" i="1"/>
  <c r="L14" i="1"/>
  <c r="L2" i="1"/>
  <c r="J15" i="1"/>
  <c r="J16" i="1"/>
  <c r="J17" i="1"/>
  <c r="J18" i="1"/>
  <c r="J19" i="1"/>
  <c r="J20" i="1"/>
  <c r="J14" i="1"/>
  <c r="I15" i="1"/>
  <c r="I16" i="1"/>
  <c r="I17" i="1"/>
  <c r="I18" i="1"/>
  <c r="I19" i="1"/>
  <c r="I20" i="1"/>
  <c r="I14" i="1"/>
  <c r="H15" i="1"/>
  <c r="H16" i="1"/>
  <c r="H17" i="1"/>
  <c r="H18" i="1"/>
  <c r="H19" i="1"/>
  <c r="H20" i="1"/>
  <c r="H14" i="1"/>
  <c r="G15" i="1"/>
  <c r="G16" i="1"/>
  <c r="G17" i="1"/>
  <c r="G18" i="1"/>
  <c r="G19" i="1"/>
  <c r="G20" i="1"/>
  <c r="G14" i="1"/>
  <c r="L9" i="1"/>
  <c r="L3" i="1"/>
  <c r="L4" i="1"/>
  <c r="L5" i="1"/>
  <c r="L6" i="1"/>
  <c r="L7" i="1"/>
  <c r="L8" i="1"/>
  <c r="J9" i="1"/>
  <c r="J3" i="1"/>
  <c r="P5" i="1" s="1"/>
  <c r="J4" i="1"/>
  <c r="J5" i="1"/>
  <c r="J6" i="1"/>
  <c r="J7" i="1"/>
  <c r="J8" i="1"/>
  <c r="J2" i="1"/>
  <c r="G8" i="1"/>
  <c r="H8" i="1" s="1"/>
  <c r="I8" i="1" s="1"/>
  <c r="G7" i="1"/>
  <c r="H7" i="1" s="1"/>
  <c r="I7" i="1" s="1"/>
  <c r="G6" i="1"/>
  <c r="H6" i="1" s="1"/>
  <c r="I6" i="1" s="1"/>
  <c r="I9" i="1"/>
  <c r="G5" i="1"/>
  <c r="H5" i="1" s="1"/>
  <c r="I5" i="1" s="1"/>
  <c r="G4" i="1"/>
  <c r="H4" i="1" s="1"/>
  <c r="I4" i="1" s="1"/>
  <c r="G3" i="1"/>
  <c r="H3" i="1" s="1"/>
  <c r="I3" i="1" s="1"/>
  <c r="G2" i="1"/>
  <c r="H2" i="1" s="1"/>
  <c r="I2" i="1" s="1"/>
  <c r="Q5" i="1" l="1"/>
  <c r="N5" i="1"/>
  <c r="O5" i="1"/>
</calcChain>
</file>

<file path=xl/sharedStrings.xml><?xml version="1.0" encoding="utf-8"?>
<sst xmlns="http://schemas.openxmlformats.org/spreadsheetml/2006/main" count="52" uniqueCount="26">
  <si>
    <t>Collateral per position</t>
  </si>
  <si>
    <t>Collateral</t>
  </si>
  <si>
    <t>Max Loss</t>
  </si>
  <si>
    <t>N/A</t>
  </si>
  <si>
    <t>Max Profit</t>
  </si>
  <si>
    <t>Price as of 12:15 4/9/2024</t>
  </si>
  <si>
    <t>Possible return as of 12:15 4/9/2024</t>
  </si>
  <si>
    <t>Max Return as of 12:15 4/9/2024</t>
  </si>
  <si>
    <t>Title</t>
  </si>
  <si>
    <t>Put Credit Spread</t>
  </si>
  <si>
    <t>Call Debit Spread</t>
  </si>
  <si>
    <t>Higher Cost Strike</t>
  </si>
  <si>
    <t>Lower Cost Strike</t>
  </si>
  <si>
    <t>Expiration</t>
  </si>
  <si>
    <t>Average Credit</t>
  </si>
  <si>
    <t>Quantity</t>
  </si>
  <si>
    <t>Price as of 11:00 4/11/2024</t>
  </si>
  <si>
    <t>Possible return as of 11:00 4/11/2024</t>
  </si>
  <si>
    <t>Quantity as of 11:00 4/11/2024</t>
  </si>
  <si>
    <t>Max Profit as of 12:15 4/9/2024</t>
  </si>
  <si>
    <t>Max Loss as of 12:15 4/9/2024</t>
  </si>
  <si>
    <t>Total Collateral as of 12:15 4/9/2024</t>
  </si>
  <si>
    <t>Total Collateral as of 11:00 4/11/2024</t>
  </si>
  <si>
    <t>Max Loss as of 11:00 4/11/2024</t>
  </si>
  <si>
    <t>Max Profit as of 11:00 4/11/2024</t>
  </si>
  <si>
    <t>Max Return as of 11:00 4/11/2024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</si>
</sst>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12">
    <xf numFmtId="0" fontId="0" fillId="0" borderId="0" xfId="0"/>
    <xf numFmtId="16" fontId="0" fillId="0" borderId="0" xfId="0" applyNumberFormat="1"/>
    <xf numFmtId="44" fontId="0" fillId="0" borderId="0" xfId="1" applyFont="1"/>
    <xf numFmtId="44" fontId="4" fillId="4" borderId="0" xfId="1" applyFont="1" applyFill="1"/>
    <xf numFmtId="44" fontId="3" fillId="3" borderId="0" xfId="1" applyFont="1" applyFill="1"/>
    <xf numFmtId="44" fontId="2" fillId="2" borderId="0" xfId="1" applyFont="1" applyFill="1"/>
    <xf numFmtId="44" fontId="5" fillId="5" borderId="1" xfId="1" applyFont="1" applyFill="1" applyBorder="1"/>
    <xf numFmtId="0" fontId="4" fillId="4" borderId="0" xfId="4"/>
    <xf numFmtId="44" fontId="4" fillId="4" borderId="0" xfId="4" applyNumberFormat="1"/>
    <xf numFmtId="44" fontId="3" fillId="3" borderId="0" xfId="3" applyNumberFormat="1"/>
    <xf numFmtId="44" fontId="2" fillId="2" borderId="0" xfId="2" applyNumberFormat="1"/>
    <xf numFmtId="44" fontId="5" fillId="5" borderId="1" xfId="5" applyNumberFormat="1"/>
  </cellXfs>
  <cellStyles count="6">
    <cellStyle name="Bad" xfId="3" builtinId="27"/>
    <cellStyle name="Calculation" xfId="5" builtinId="22"/>
    <cellStyle name="Currency" xfId="1" builtinId="4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19</xdr:col>
      <xdr:colOff>20584</xdr:colOff>
      <xdr:row>39</xdr:row>
      <xdr:rowOff>115326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31766D-2A13-3664-E2E6-606247B1E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0993384" cy="73543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18</xdr:col>
      <xdr:colOff>458710</xdr:colOff>
      <xdr:row>78</xdr:row>
      <xdr:rowOff>153378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176109-393B-A53C-CD6B-98AD8B454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8001000"/>
          <a:ext cx="10821910" cy="7011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0F8A-16B4-4EAF-9C29-A79B57ACD47C}">
  <dimension ref="A1:Q28"/>
  <sheetViews>
    <sheetView tabSelected="1" topLeftCell="G1" workbookViewId="0">
      <selection activeCell="P16" sqref="P16"/>
    </sheetView>
  </sheetViews>
  <sheetFormatPr defaultRowHeight="15" x14ac:dyDescent="0.25"/>
  <cols>
    <col min="1" max="1" width="10" bestFit="1" customWidth="1"/>
    <col min="2" max="2" width="16.5703125" bestFit="1" customWidth="1"/>
    <col min="3" max="3" width="16.85546875" bestFit="1" customWidth="1"/>
    <col min="4" max="4" width="16.42578125" bestFit="1" customWidth="1"/>
    <col min="5" max="5" width="28" bestFit="1" customWidth="1"/>
    <col min="6" max="6" width="14.28515625" bestFit="1" customWidth="1"/>
    <col min="7" max="7" width="21" bestFit="1" customWidth="1"/>
    <col min="8" max="10" width="10.5703125" bestFit="1" customWidth="1"/>
    <col min="11" max="11" width="24.5703125" bestFit="1" customWidth="1"/>
    <col min="12" max="12" width="34" bestFit="1" customWidth="1"/>
    <col min="13" max="13" width="28" bestFit="1" customWidth="1"/>
    <col min="14" max="14" width="34" bestFit="1" customWidth="1"/>
    <col min="15" max="15" width="28.140625" bestFit="1" customWidth="1"/>
    <col min="16" max="16" width="29.42578125" bestFit="1" customWidth="1"/>
    <col min="17" max="17" width="30.5703125" bestFit="1" customWidth="1"/>
  </cols>
  <sheetData>
    <row r="1" spans="1:17" x14ac:dyDescent="0.25">
      <c r="A1" t="s">
        <v>13</v>
      </c>
      <c r="B1" t="s">
        <v>8</v>
      </c>
      <c r="C1" t="s">
        <v>11</v>
      </c>
      <c r="D1" t="s">
        <v>12</v>
      </c>
      <c r="E1" t="s">
        <v>15</v>
      </c>
      <c r="F1" t="s">
        <v>14</v>
      </c>
      <c r="G1" t="s">
        <v>0</v>
      </c>
      <c r="H1" t="s">
        <v>1</v>
      </c>
      <c r="I1" t="s">
        <v>2</v>
      </c>
      <c r="J1" t="s">
        <v>4</v>
      </c>
      <c r="K1" t="s">
        <v>5</v>
      </c>
      <c r="L1" t="s">
        <v>6</v>
      </c>
    </row>
    <row r="2" spans="1:17" x14ac:dyDescent="0.25">
      <c r="A2" s="1">
        <v>45394</v>
      </c>
      <c r="B2" t="s">
        <v>9</v>
      </c>
      <c r="C2">
        <v>880</v>
      </c>
      <c r="D2">
        <v>870</v>
      </c>
      <c r="E2">
        <v>5</v>
      </c>
      <c r="F2" s="2">
        <v>5.29</v>
      </c>
      <c r="G2" s="2">
        <f>(C2-D2)*100</f>
        <v>1000</v>
      </c>
      <c r="H2" s="3">
        <f t="shared" ref="H2:H8" si="0">E2*G2</f>
        <v>5000</v>
      </c>
      <c r="I2" s="4">
        <f t="shared" ref="I2:I7" si="1">H2-(100*(E2*F2))</f>
        <v>2355</v>
      </c>
      <c r="J2" s="5">
        <f>(F2*E2)*100</f>
        <v>2645</v>
      </c>
      <c r="K2" s="2">
        <v>7.83</v>
      </c>
      <c r="L2" s="6">
        <f>(K2*E2)*100</f>
        <v>3915</v>
      </c>
    </row>
    <row r="3" spans="1:17" x14ac:dyDescent="0.25">
      <c r="A3" s="1">
        <v>45401</v>
      </c>
      <c r="B3" t="s">
        <v>9</v>
      </c>
      <c r="C3">
        <v>955</v>
      </c>
      <c r="D3">
        <v>950</v>
      </c>
      <c r="E3">
        <v>3</v>
      </c>
      <c r="F3" s="2">
        <v>3.85</v>
      </c>
      <c r="G3" s="2">
        <f>(C3-D3)*100</f>
        <v>500</v>
      </c>
      <c r="H3" s="3">
        <f t="shared" si="0"/>
        <v>1500</v>
      </c>
      <c r="I3" s="4">
        <f t="shared" si="1"/>
        <v>345</v>
      </c>
      <c r="J3" s="5">
        <f t="shared" ref="J3:J8" si="2">(F3*E3)*100</f>
        <v>1155</v>
      </c>
      <c r="K3" s="2">
        <v>4.93</v>
      </c>
      <c r="L3" s="6">
        <f>(K3*E3)*100</f>
        <v>1479</v>
      </c>
    </row>
    <row r="4" spans="1:17" x14ac:dyDescent="0.25">
      <c r="A4" s="1">
        <v>45401</v>
      </c>
      <c r="B4" t="s">
        <v>9</v>
      </c>
      <c r="C4">
        <v>850</v>
      </c>
      <c r="D4">
        <v>845</v>
      </c>
      <c r="E4">
        <v>1</v>
      </c>
      <c r="F4" s="2">
        <v>1.95</v>
      </c>
      <c r="G4" s="2">
        <f>(C4-D4)*100</f>
        <v>500</v>
      </c>
      <c r="H4" s="3">
        <f t="shared" si="0"/>
        <v>500</v>
      </c>
      <c r="I4" s="4">
        <f t="shared" si="1"/>
        <v>305</v>
      </c>
      <c r="J4" s="5">
        <f t="shared" si="2"/>
        <v>195</v>
      </c>
      <c r="K4" s="2">
        <v>2.4500000000000002</v>
      </c>
      <c r="L4" s="6">
        <f>(K4*E4)*100</f>
        <v>245.00000000000003</v>
      </c>
      <c r="N4" t="s">
        <v>21</v>
      </c>
      <c r="O4" t="s">
        <v>20</v>
      </c>
      <c r="P4" t="s">
        <v>19</v>
      </c>
      <c r="Q4" t="s">
        <v>7</v>
      </c>
    </row>
    <row r="5" spans="1:17" x14ac:dyDescent="0.25">
      <c r="A5" s="1">
        <v>45408</v>
      </c>
      <c r="B5" t="s">
        <v>9</v>
      </c>
      <c r="C5">
        <v>880</v>
      </c>
      <c r="D5">
        <v>870</v>
      </c>
      <c r="E5">
        <v>3</v>
      </c>
      <c r="F5" s="2">
        <v>5.54</v>
      </c>
      <c r="G5" s="2">
        <f t="shared" ref="G5:G8" si="3">(C5-D5)*100</f>
        <v>1000</v>
      </c>
      <c r="H5" s="3">
        <f t="shared" si="0"/>
        <v>3000</v>
      </c>
      <c r="I5" s="4">
        <f t="shared" si="1"/>
        <v>1338</v>
      </c>
      <c r="J5" s="5">
        <f t="shared" si="2"/>
        <v>1662</v>
      </c>
      <c r="K5" s="2">
        <v>6.35</v>
      </c>
      <c r="L5" s="6">
        <f>(K5*E5)*100</f>
        <v>1904.9999999999998</v>
      </c>
      <c r="N5" s="3">
        <f>SUM(H2:H8)</f>
        <v>18000</v>
      </c>
      <c r="O5" s="4">
        <f>SUM(I2:I9)</f>
        <v>7126.6</v>
      </c>
      <c r="P5" s="5">
        <f>SUM(J2:J9)</f>
        <v>19725</v>
      </c>
      <c r="Q5" s="6">
        <f>SUM(L2:L9)</f>
        <v>23682</v>
      </c>
    </row>
    <row r="6" spans="1:17" x14ac:dyDescent="0.25">
      <c r="A6" s="1">
        <v>45415</v>
      </c>
      <c r="B6" t="s">
        <v>9</v>
      </c>
      <c r="C6">
        <v>880</v>
      </c>
      <c r="D6">
        <v>870</v>
      </c>
      <c r="E6">
        <v>3</v>
      </c>
      <c r="F6" s="2">
        <v>4.87</v>
      </c>
      <c r="G6" s="2">
        <f t="shared" si="3"/>
        <v>1000</v>
      </c>
      <c r="H6" s="3">
        <f t="shared" si="0"/>
        <v>3000</v>
      </c>
      <c r="I6" s="4">
        <f t="shared" si="1"/>
        <v>1539</v>
      </c>
      <c r="J6" s="5">
        <f t="shared" si="2"/>
        <v>1461</v>
      </c>
      <c r="K6" s="2">
        <v>6.17</v>
      </c>
      <c r="L6" s="6">
        <f>(K6*E6)*100</f>
        <v>1850.9999999999998</v>
      </c>
    </row>
    <row r="7" spans="1:17" x14ac:dyDescent="0.25">
      <c r="A7" s="1">
        <v>45464</v>
      </c>
      <c r="B7" t="s">
        <v>9</v>
      </c>
      <c r="C7">
        <v>1050</v>
      </c>
      <c r="D7">
        <v>1040</v>
      </c>
      <c r="E7">
        <v>3</v>
      </c>
      <c r="F7" s="2">
        <v>7.97</v>
      </c>
      <c r="G7" s="2">
        <f t="shared" si="3"/>
        <v>1000</v>
      </c>
      <c r="H7" s="3">
        <f t="shared" si="0"/>
        <v>3000</v>
      </c>
      <c r="I7" s="4">
        <f t="shared" si="1"/>
        <v>609</v>
      </c>
      <c r="J7" s="5">
        <f t="shared" si="2"/>
        <v>2391</v>
      </c>
      <c r="K7" s="2">
        <v>8.35</v>
      </c>
      <c r="L7" s="6">
        <f>(K7*E7)*100</f>
        <v>2504.9999999999995</v>
      </c>
    </row>
    <row r="8" spans="1:17" x14ac:dyDescent="0.25">
      <c r="A8" s="1">
        <v>45464</v>
      </c>
      <c r="B8" t="s">
        <v>9</v>
      </c>
      <c r="C8">
        <v>1000</v>
      </c>
      <c r="D8">
        <v>995</v>
      </c>
      <c r="E8">
        <v>4</v>
      </c>
      <c r="F8" s="2">
        <v>3.44</v>
      </c>
      <c r="G8" s="2">
        <f t="shared" si="3"/>
        <v>500</v>
      </c>
      <c r="H8" s="3">
        <f t="shared" si="0"/>
        <v>2000</v>
      </c>
      <c r="I8" s="4">
        <f>H8-(100*(E8*F8))</f>
        <v>624</v>
      </c>
      <c r="J8" s="5">
        <f t="shared" si="2"/>
        <v>1376</v>
      </c>
      <c r="K8" s="2">
        <v>4.7300000000000004</v>
      </c>
      <c r="L8" s="6">
        <f>(K8*E8)*100</f>
        <v>1892.0000000000002</v>
      </c>
    </row>
    <row r="9" spans="1:17" x14ac:dyDescent="0.25">
      <c r="A9" s="1">
        <v>45401</v>
      </c>
      <c r="B9" t="s">
        <v>10</v>
      </c>
      <c r="C9">
        <v>1000</v>
      </c>
      <c r="D9">
        <v>1010</v>
      </c>
      <c r="E9">
        <v>10</v>
      </c>
      <c r="F9" s="2">
        <v>1.1599999999999999</v>
      </c>
      <c r="G9" s="2" t="s">
        <v>3</v>
      </c>
      <c r="H9" s="3" t="s">
        <v>3</v>
      </c>
      <c r="I9" s="4">
        <f>E9*F9</f>
        <v>11.6</v>
      </c>
      <c r="J9" s="5">
        <f>100*((D9-C9-F9)*E9)</f>
        <v>8840</v>
      </c>
      <c r="K9" s="2">
        <v>0.11</v>
      </c>
      <c r="L9" s="6">
        <f>(D9-C9-K9)*100*E9</f>
        <v>9890</v>
      </c>
      <c r="N9" t="s">
        <v>22</v>
      </c>
      <c r="O9" t="s">
        <v>23</v>
      </c>
      <c r="P9" t="s">
        <v>24</v>
      </c>
      <c r="Q9" t="s">
        <v>25</v>
      </c>
    </row>
    <row r="10" spans="1:17" x14ac:dyDescent="0.25">
      <c r="N10" s="8">
        <f>SUM(H14:H20)</f>
        <v>22000</v>
      </c>
      <c r="O10" s="9">
        <f>SUM(I14:I21)</f>
        <v>6505.6</v>
      </c>
      <c r="P10" s="10">
        <f>SUM(J14:J21)</f>
        <v>24346</v>
      </c>
      <c r="Q10" s="11">
        <f>SUM(L14:L21)</f>
        <v>14182</v>
      </c>
    </row>
    <row r="13" spans="1:17" x14ac:dyDescent="0.25">
      <c r="A13" t="s">
        <v>13</v>
      </c>
      <c r="B13" t="s">
        <v>8</v>
      </c>
      <c r="C13" t="s">
        <v>11</v>
      </c>
      <c r="D13" t="s">
        <v>12</v>
      </c>
      <c r="E13" t="s">
        <v>18</v>
      </c>
      <c r="F13" t="s">
        <v>14</v>
      </c>
      <c r="G13" t="s">
        <v>0</v>
      </c>
      <c r="H13" t="s">
        <v>1</v>
      </c>
      <c r="I13" t="s">
        <v>2</v>
      </c>
      <c r="J13" t="s">
        <v>4</v>
      </c>
      <c r="K13" t="s">
        <v>16</v>
      </c>
      <c r="L13" t="s">
        <v>17</v>
      </c>
    </row>
    <row r="14" spans="1:17" x14ac:dyDescent="0.25">
      <c r="A14" s="1">
        <v>45394</v>
      </c>
      <c r="B14" t="s">
        <v>9</v>
      </c>
      <c r="C14">
        <v>880</v>
      </c>
      <c r="D14">
        <v>870</v>
      </c>
      <c r="E14">
        <v>2</v>
      </c>
      <c r="F14" s="2">
        <v>6.65</v>
      </c>
      <c r="G14" s="2">
        <f>(C14-D14)*100</f>
        <v>1000</v>
      </c>
      <c r="H14" s="8">
        <f>G14*E14</f>
        <v>2000</v>
      </c>
      <c r="I14" s="9">
        <f>H14-(100*(E14*F14))</f>
        <v>670</v>
      </c>
      <c r="J14" s="10">
        <f>(F14*E14)*100</f>
        <v>1330</v>
      </c>
      <c r="K14" s="2">
        <v>2.86</v>
      </c>
      <c r="L14" s="6">
        <f>(K14*E14)*100</f>
        <v>572</v>
      </c>
    </row>
    <row r="15" spans="1:17" x14ac:dyDescent="0.25">
      <c r="A15" s="1">
        <v>45401</v>
      </c>
      <c r="B15" t="s">
        <v>9</v>
      </c>
      <c r="C15">
        <v>955</v>
      </c>
      <c r="D15">
        <v>950</v>
      </c>
      <c r="E15">
        <v>13</v>
      </c>
      <c r="F15" s="2">
        <v>4.62</v>
      </c>
      <c r="G15" s="2">
        <f t="shared" ref="G15:G20" si="4">(C15-D15)*100</f>
        <v>500</v>
      </c>
      <c r="H15" s="8">
        <f t="shared" ref="H15:H20" si="5">G15*E15</f>
        <v>6500</v>
      </c>
      <c r="I15" s="9">
        <f t="shared" ref="I15:I21" si="6">H15-(100*(E15*F15))</f>
        <v>494</v>
      </c>
      <c r="J15" s="10">
        <f t="shared" ref="J15:J21" si="7">(F15*E15)*100</f>
        <v>6006</v>
      </c>
      <c r="K15" s="2">
        <v>4.55</v>
      </c>
      <c r="L15" s="6">
        <f t="shared" ref="L15:L21" si="8">(K15*E15)*100</f>
        <v>5915</v>
      </c>
    </row>
    <row r="16" spans="1:17" x14ac:dyDescent="0.25">
      <c r="A16" s="1">
        <v>45401</v>
      </c>
      <c r="B16" t="s">
        <v>9</v>
      </c>
      <c r="C16">
        <v>850</v>
      </c>
      <c r="D16">
        <v>845</v>
      </c>
      <c r="E16">
        <v>1</v>
      </c>
      <c r="F16" s="2">
        <v>1.95</v>
      </c>
      <c r="G16" s="2">
        <f t="shared" si="4"/>
        <v>500</v>
      </c>
      <c r="H16" s="8">
        <f t="shared" si="5"/>
        <v>500</v>
      </c>
      <c r="I16" s="9">
        <f t="shared" si="6"/>
        <v>305</v>
      </c>
      <c r="J16" s="10">
        <f t="shared" si="7"/>
        <v>195</v>
      </c>
      <c r="K16" s="2">
        <v>1.08</v>
      </c>
      <c r="L16" s="6">
        <f t="shared" si="8"/>
        <v>108</v>
      </c>
    </row>
    <row r="17" spans="1:12" x14ac:dyDescent="0.25">
      <c r="A17" s="1">
        <v>45408</v>
      </c>
      <c r="B17" t="s">
        <v>9</v>
      </c>
      <c r="C17">
        <v>880</v>
      </c>
      <c r="D17">
        <v>870</v>
      </c>
      <c r="E17">
        <v>4</v>
      </c>
      <c r="F17" s="2">
        <v>5.52</v>
      </c>
      <c r="G17" s="2">
        <f t="shared" si="4"/>
        <v>1000</v>
      </c>
      <c r="H17" s="8">
        <f t="shared" si="5"/>
        <v>4000</v>
      </c>
      <c r="I17" s="9">
        <f t="shared" si="6"/>
        <v>1792</v>
      </c>
      <c r="J17" s="10">
        <f t="shared" si="7"/>
        <v>2208</v>
      </c>
      <c r="K17" s="2">
        <v>4.4000000000000004</v>
      </c>
      <c r="L17" s="6">
        <f t="shared" si="8"/>
        <v>1760.0000000000002</v>
      </c>
    </row>
    <row r="18" spans="1:12" x14ac:dyDescent="0.25">
      <c r="A18" s="1">
        <v>45415</v>
      </c>
      <c r="B18" t="s">
        <v>9</v>
      </c>
      <c r="C18">
        <v>880</v>
      </c>
      <c r="D18">
        <v>870</v>
      </c>
      <c r="E18">
        <v>4</v>
      </c>
      <c r="F18" s="2">
        <v>5</v>
      </c>
      <c r="G18" s="2">
        <f t="shared" si="4"/>
        <v>1000</v>
      </c>
      <c r="H18" s="8">
        <f t="shared" si="5"/>
        <v>4000</v>
      </c>
      <c r="I18" s="9">
        <f t="shared" si="6"/>
        <v>2000</v>
      </c>
      <c r="J18" s="10">
        <f t="shared" si="7"/>
        <v>2000</v>
      </c>
      <c r="K18" s="2">
        <v>4.53</v>
      </c>
      <c r="L18" s="6">
        <f t="shared" si="8"/>
        <v>1812</v>
      </c>
    </row>
    <row r="19" spans="1:12" x14ac:dyDescent="0.25">
      <c r="A19" s="1">
        <v>45464</v>
      </c>
      <c r="B19" t="s">
        <v>9</v>
      </c>
      <c r="C19">
        <v>1050</v>
      </c>
      <c r="D19">
        <v>1040</v>
      </c>
      <c r="E19">
        <v>3</v>
      </c>
      <c r="F19" s="2">
        <v>7.97</v>
      </c>
      <c r="G19" s="2">
        <f t="shared" si="4"/>
        <v>1000</v>
      </c>
      <c r="H19" s="8">
        <f t="shared" si="5"/>
        <v>3000</v>
      </c>
      <c r="I19" s="9">
        <f t="shared" si="6"/>
        <v>609</v>
      </c>
      <c r="J19" s="10">
        <f t="shared" si="7"/>
        <v>2391</v>
      </c>
      <c r="K19" s="2">
        <v>7.95</v>
      </c>
      <c r="L19" s="6">
        <f t="shared" si="8"/>
        <v>2385</v>
      </c>
    </row>
    <row r="20" spans="1:12" x14ac:dyDescent="0.25">
      <c r="A20" s="1">
        <v>45464</v>
      </c>
      <c r="B20" t="s">
        <v>9</v>
      </c>
      <c r="C20">
        <v>1000</v>
      </c>
      <c r="D20">
        <v>995</v>
      </c>
      <c r="E20">
        <v>4</v>
      </c>
      <c r="F20" s="2">
        <v>3.44</v>
      </c>
      <c r="G20" s="2">
        <f t="shared" si="4"/>
        <v>500</v>
      </c>
      <c r="H20" s="8">
        <f t="shared" si="5"/>
        <v>2000</v>
      </c>
      <c r="I20" s="9">
        <f t="shared" si="6"/>
        <v>624</v>
      </c>
      <c r="J20" s="10">
        <f t="shared" si="7"/>
        <v>1376</v>
      </c>
      <c r="K20" s="2">
        <v>3.65</v>
      </c>
      <c r="L20" s="6">
        <f t="shared" si="8"/>
        <v>1460</v>
      </c>
    </row>
    <row r="21" spans="1:12" x14ac:dyDescent="0.25">
      <c r="A21" s="1">
        <v>45401</v>
      </c>
      <c r="B21" t="s">
        <v>10</v>
      </c>
      <c r="C21">
        <v>1000</v>
      </c>
      <c r="D21">
        <v>1010</v>
      </c>
      <c r="E21">
        <v>10</v>
      </c>
      <c r="F21" s="2">
        <v>1.1599999999999999</v>
      </c>
      <c r="G21" s="2" t="s">
        <v>3</v>
      </c>
      <c r="H21" s="7" t="s">
        <v>3</v>
      </c>
      <c r="I21" s="9">
        <f>E21*F21</f>
        <v>11.6</v>
      </c>
      <c r="J21" s="10">
        <f>100*((D21-C21-F21)*E21)</f>
        <v>8840</v>
      </c>
      <c r="K21" s="2">
        <v>0.17</v>
      </c>
      <c r="L21" s="6">
        <f t="shared" si="8"/>
        <v>170.00000000000003</v>
      </c>
    </row>
    <row r="28" spans="1:12" x14ac:dyDescent="0.25">
      <c r="K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69BD-42E7-4914-811E-3552A0D801EB}">
  <dimension ref="A1"/>
  <sheetViews>
    <sheetView workbookViewId="0">
      <selection activeCell="B43" sqref="B4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djafari</dc:creator>
  <cp:lastModifiedBy>max djafari</cp:lastModifiedBy>
  <dcterms:created xsi:type="dcterms:W3CDTF">2024-04-09T15:40:54Z</dcterms:created>
  <dcterms:modified xsi:type="dcterms:W3CDTF">2024-04-11T15:19:39Z</dcterms:modified>
</cp:coreProperties>
</file>